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wner\Documents\Documents\4-WBL - WABA\California Dreams\CD Year 2  1979-1980\"/>
    </mc:Choice>
  </mc:AlternateContent>
  <xr:revisionPtr revIDLastSave="0" documentId="13_ncr:1_{3575C924-9569-4CF5-99FF-8EE4A63329A1}" xr6:coauthVersionLast="47" xr6:coauthVersionMax="47" xr10:uidLastSave="{00000000-0000-0000-0000-000000000000}"/>
  <bookViews>
    <workbookView xWindow="-108" yWindow="-108" windowWidth="23256" windowHeight="12576" xr2:uid="{67A5A58D-CA21-481D-9549-F93C4E400F4B}"/>
  </bookViews>
  <sheets>
    <sheet name="1 @Chic" sheetId="1" r:id="rId1"/>
    <sheet name="2 @Iowa" sheetId="2" r:id="rId2"/>
    <sheet name="3 vs SF" sheetId="3" r:id="rId3"/>
    <sheet name="4 @Hous" sheetId="4" r:id="rId4"/>
    <sheet name="5 @Dall" sheetId="5" r:id="rId5"/>
    <sheet name="6 @StL" sheetId="6" r:id="rId6"/>
    <sheet name="7 @NY" sheetId="7" r:id="rId7"/>
    <sheet name="8 @Milw" sheetId="8" r:id="rId8"/>
    <sheet name="9 vs Phil" sheetId="9" r:id="rId9"/>
    <sheet name="10 vs NO" sheetId="10" r:id="rId10"/>
    <sheet name="11 vs NY" sheetId="11" r:id="rId11"/>
    <sheet name="12 @SF" sheetId="12" r:id="rId12"/>
    <sheet name="13 vs Chic" sheetId="13" r:id="rId13"/>
    <sheet name="14 @SF" sheetId="14" r:id="rId14"/>
    <sheet name="15 vs NJ" sheetId="15" r:id="rId15"/>
    <sheet name="16 vs StL" sheetId="16" r:id="rId16"/>
    <sheet name="17 vs Dall" sheetId="17" r:id="rId17"/>
    <sheet name="18 vs SF" sheetId="18" r:id="rId18"/>
    <sheet name="19 @NO" sheetId="19" r:id="rId19"/>
    <sheet name="20 vs Hous" sheetId="20" r:id="rId20"/>
    <sheet name="21 vs SF" sheetId="21" r:id="rId21"/>
    <sheet name="22 vs Iowa" sheetId="22" r:id="rId22"/>
    <sheet name="23 vs NO" sheetId="23" r:id="rId23"/>
    <sheet name="24 vs Dall" sheetId="24" r:id="rId24"/>
    <sheet name="25 @NJ" sheetId="25" r:id="rId25"/>
    <sheet name="26 @Minn" sheetId="26" r:id="rId26"/>
    <sheet name="27 @StL" sheetId="27" r:id="rId27"/>
    <sheet name="28 @SF" sheetId="28" r:id="rId28"/>
  </sheets>
  <definedNames>
    <definedName name="_xlnm.Print_Area" localSheetId="0">'1 @Chic'!$A$1:$AB$49</definedName>
    <definedName name="_xlnm.Print_Area" localSheetId="9">'10 vs NO'!$A$1:$AB$50</definedName>
    <definedName name="_xlnm.Print_Area" localSheetId="10">'11 vs NY'!$A$1:$AB$50</definedName>
    <definedName name="_xlnm.Print_Area" localSheetId="15">'16 vs StL'!$A$1:$AB$51</definedName>
    <definedName name="_xlnm.Print_Area" localSheetId="18">'19 @NO'!$A$1:$AB$49</definedName>
    <definedName name="_xlnm.Print_Area" localSheetId="22">'23 vs NO'!$A$1:$AB$49</definedName>
    <definedName name="_xlnm.Print_Area" localSheetId="25">'26 @Minn'!$A$1:$AB$48</definedName>
    <definedName name="_xlnm.Print_Area" localSheetId="26">'27 @StL'!$A$1:$AB$51</definedName>
    <definedName name="_xlnm.Print_Area" localSheetId="3">'4 @Hous'!$A$1:$AB$50</definedName>
    <definedName name="_xlnm.Print_Area" localSheetId="5">'6 @StL'!$A$1:$AB$47</definedName>
    <definedName name="_xlnm.Print_Area" localSheetId="6">'7 @NY'!$A$1:$AB$50</definedName>
    <definedName name="_xlnm.Print_Area" localSheetId="7">'8 @Milw'!$A$1:$AB$49</definedName>
    <definedName name="_xlnm.Print_Area" localSheetId="8">'9 vs Phil'!$A$1:$AB$50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T25" i="19" l="1"/>
  <c r="S25" i="19"/>
  <c r="R25" i="19"/>
  <c r="Q25" i="19"/>
  <c r="P25" i="19"/>
  <c r="O25" i="19"/>
  <c r="M25" i="19"/>
  <c r="L25" i="19"/>
  <c r="K25" i="19"/>
  <c r="J25" i="19"/>
  <c r="K26" i="19" s="1"/>
  <c r="I25" i="19"/>
  <c r="H25" i="19"/>
  <c r="G25" i="19"/>
  <c r="F25" i="19"/>
  <c r="G26" i="19" s="1"/>
  <c r="E25" i="19"/>
  <c r="U24" i="19"/>
  <c r="N23" i="19"/>
  <c r="U23" i="19" s="1"/>
  <c r="U22" i="19"/>
  <c r="U21" i="19"/>
  <c r="N20" i="19"/>
  <c r="U20" i="19" s="1"/>
  <c r="N19" i="19"/>
  <c r="U19" i="19" s="1"/>
  <c r="N18" i="19"/>
  <c r="U18" i="19" s="1"/>
  <c r="N17" i="19"/>
  <c r="U17" i="19" s="1"/>
  <c r="N16" i="19"/>
  <c r="U16" i="19" s="1"/>
  <c r="N15" i="19"/>
  <c r="U15" i="19" s="1"/>
  <c r="N14" i="19"/>
  <c r="U14" i="19" s="1"/>
  <c r="N13" i="19"/>
  <c r="N25" i="19" s="1"/>
  <c r="S46" i="19"/>
  <c r="R46" i="19"/>
  <c r="Q46" i="19"/>
  <c r="P46" i="19"/>
  <c r="O46" i="19"/>
  <c r="M46" i="19"/>
  <c r="L46" i="19"/>
  <c r="K46" i="19"/>
  <c r="J46" i="19"/>
  <c r="I46" i="19"/>
  <c r="H46" i="19"/>
  <c r="G46" i="19"/>
  <c r="F46" i="19"/>
  <c r="E46" i="19"/>
  <c r="U45" i="19"/>
  <c r="T44" i="19"/>
  <c r="U44" i="19" s="1"/>
  <c r="N44" i="19"/>
  <c r="N43" i="19"/>
  <c r="U43" i="19" s="1"/>
  <c r="N42" i="19"/>
  <c r="U42" i="19" s="1"/>
  <c r="N41" i="19"/>
  <c r="U41" i="19" s="1"/>
  <c r="N40" i="19"/>
  <c r="U40" i="19" s="1"/>
  <c r="N39" i="19"/>
  <c r="U39" i="19" s="1"/>
  <c r="T38" i="19"/>
  <c r="N38" i="19"/>
  <c r="N37" i="19"/>
  <c r="U37" i="19" s="1"/>
  <c r="N36" i="19"/>
  <c r="U36" i="19" s="1"/>
  <c r="N35" i="19"/>
  <c r="U35" i="19" s="1"/>
  <c r="U25" i="19" l="1"/>
  <c r="U13" i="19"/>
  <c r="T46" i="19"/>
  <c r="U38" i="19"/>
  <c r="G47" i="19"/>
  <c r="K47" i="19"/>
  <c r="N46" i="19"/>
  <c r="U46" i="19" s="1"/>
  <c r="T25" i="20" l="1"/>
  <c r="S25" i="20"/>
  <c r="R25" i="20"/>
  <c r="Q25" i="20"/>
  <c r="P25" i="20"/>
  <c r="O25" i="20"/>
  <c r="M25" i="20"/>
  <c r="L25" i="20"/>
  <c r="K25" i="20"/>
  <c r="J25" i="20"/>
  <c r="K26" i="20" s="1"/>
  <c r="I25" i="20"/>
  <c r="H25" i="20"/>
  <c r="G25" i="20"/>
  <c r="F25" i="20"/>
  <c r="G26" i="20" s="1"/>
  <c r="E25" i="20"/>
  <c r="U24" i="20"/>
  <c r="N23" i="20"/>
  <c r="U23" i="20" s="1"/>
  <c r="U22" i="20"/>
  <c r="U21" i="20"/>
  <c r="N20" i="20"/>
  <c r="U20" i="20" s="1"/>
  <c r="N19" i="20"/>
  <c r="U19" i="20" s="1"/>
  <c r="N18" i="20"/>
  <c r="U18" i="20" s="1"/>
  <c r="N17" i="20"/>
  <c r="U17" i="20" s="1"/>
  <c r="N16" i="20"/>
  <c r="U16" i="20" s="1"/>
  <c r="N15" i="20"/>
  <c r="U15" i="20" s="1"/>
  <c r="N14" i="20"/>
  <c r="U14" i="20" s="1"/>
  <c r="N13" i="20"/>
  <c r="N25" i="20" s="1"/>
  <c r="T45" i="20"/>
  <c r="S45" i="20"/>
  <c r="R45" i="20"/>
  <c r="Q45" i="20"/>
  <c r="P45" i="20"/>
  <c r="O45" i="20"/>
  <c r="M45" i="20"/>
  <c r="L45" i="20"/>
  <c r="K45" i="20"/>
  <c r="J45" i="20"/>
  <c r="K46" i="20" s="1"/>
  <c r="I45" i="20"/>
  <c r="H45" i="20"/>
  <c r="G45" i="20"/>
  <c r="F45" i="20"/>
  <c r="G46" i="20" s="1"/>
  <c r="E45" i="20"/>
  <c r="U44" i="20"/>
  <c r="N43" i="20"/>
  <c r="U43" i="20" s="1"/>
  <c r="N42" i="20"/>
  <c r="U42" i="20" s="1"/>
  <c r="N41" i="20"/>
  <c r="U41" i="20" s="1"/>
  <c r="N40" i="20"/>
  <c r="U40" i="20" s="1"/>
  <c r="N39" i="20"/>
  <c r="U39" i="20" s="1"/>
  <c r="U38" i="20"/>
  <c r="U37" i="20"/>
  <c r="N37" i="20"/>
  <c r="N36" i="20"/>
  <c r="N45" i="20" s="1"/>
  <c r="U35" i="20"/>
  <c r="N35" i="20"/>
  <c r="S25" i="4"/>
  <c r="R25" i="4"/>
  <c r="Q25" i="4"/>
  <c r="P25" i="4"/>
  <c r="O25" i="4"/>
  <c r="M25" i="4"/>
  <c r="L25" i="4"/>
  <c r="K25" i="4"/>
  <c r="J25" i="4"/>
  <c r="K26" i="4" s="1"/>
  <c r="I25" i="4"/>
  <c r="H25" i="4"/>
  <c r="G25" i="4"/>
  <c r="F25" i="4"/>
  <c r="G26" i="4" s="1"/>
  <c r="E25" i="4"/>
  <c r="U24" i="4"/>
  <c r="T23" i="4"/>
  <c r="U23" i="4" s="1"/>
  <c r="N23" i="4"/>
  <c r="U22" i="4"/>
  <c r="T22" i="4"/>
  <c r="N22" i="4"/>
  <c r="T21" i="4"/>
  <c r="U21" i="4" s="1"/>
  <c r="T20" i="4"/>
  <c r="U20" i="4" s="1"/>
  <c r="N20" i="4"/>
  <c r="U19" i="4"/>
  <c r="T19" i="4"/>
  <c r="N19" i="4"/>
  <c r="T18" i="4"/>
  <c r="U18" i="4" s="1"/>
  <c r="N18" i="4"/>
  <c r="T17" i="4"/>
  <c r="U17" i="4" s="1"/>
  <c r="N17" i="4"/>
  <c r="T16" i="4"/>
  <c r="U16" i="4" s="1"/>
  <c r="N16" i="4"/>
  <c r="U15" i="4"/>
  <c r="T15" i="4"/>
  <c r="N15" i="4"/>
  <c r="T14" i="4"/>
  <c r="U14" i="4" s="1"/>
  <c r="N14" i="4"/>
  <c r="T13" i="4"/>
  <c r="U13" i="4" s="1"/>
  <c r="N13" i="4"/>
  <c r="N25" i="4" s="1"/>
  <c r="S47" i="4"/>
  <c r="R47" i="4"/>
  <c r="Q47" i="4"/>
  <c r="P47" i="4"/>
  <c r="O47" i="4"/>
  <c r="M47" i="4"/>
  <c r="L47" i="4"/>
  <c r="K47" i="4"/>
  <c r="J47" i="4"/>
  <c r="K48" i="4" s="1"/>
  <c r="I47" i="4"/>
  <c r="H47" i="4"/>
  <c r="G47" i="4"/>
  <c r="F47" i="4"/>
  <c r="G48" i="4" s="1"/>
  <c r="E47" i="4"/>
  <c r="U46" i="4"/>
  <c r="T45" i="4"/>
  <c r="U45" i="4" s="1"/>
  <c r="N45" i="4"/>
  <c r="T44" i="4"/>
  <c r="N44" i="4"/>
  <c r="U44" i="4" s="1"/>
  <c r="T43" i="4"/>
  <c r="U43" i="4" s="1"/>
  <c r="N43" i="4"/>
  <c r="U42" i="4"/>
  <c r="T42" i="4"/>
  <c r="N42" i="4"/>
  <c r="T41" i="4"/>
  <c r="U41" i="4" s="1"/>
  <c r="N41" i="4"/>
  <c r="T40" i="4"/>
  <c r="U40" i="4" s="1"/>
  <c r="N40" i="4"/>
  <c r="T39" i="4"/>
  <c r="U39" i="4" s="1"/>
  <c r="N39" i="4"/>
  <c r="U38" i="4"/>
  <c r="T38" i="4"/>
  <c r="N38" i="4"/>
  <c r="T37" i="4"/>
  <c r="U37" i="4" s="1"/>
  <c r="N37" i="4"/>
  <c r="T36" i="4"/>
  <c r="U36" i="4" s="1"/>
  <c r="N36" i="4"/>
  <c r="N47" i="4" s="1"/>
  <c r="U35" i="4"/>
  <c r="T35" i="4"/>
  <c r="T47" i="4" s="1"/>
  <c r="N35" i="4"/>
  <c r="S26" i="8"/>
  <c r="R26" i="8"/>
  <c r="Q26" i="8"/>
  <c r="P26" i="8"/>
  <c r="O26" i="8"/>
  <c r="M26" i="8"/>
  <c r="L26" i="8"/>
  <c r="K26" i="8"/>
  <c r="J26" i="8"/>
  <c r="I26" i="8"/>
  <c r="H26" i="8"/>
  <c r="G26" i="8"/>
  <c r="F26" i="8"/>
  <c r="E26" i="8"/>
  <c r="U25" i="8"/>
  <c r="T24" i="8"/>
  <c r="U24" i="8" s="1"/>
  <c r="N24" i="8"/>
  <c r="T23" i="8"/>
  <c r="U23" i="8" s="1"/>
  <c r="N23" i="8"/>
  <c r="T22" i="8"/>
  <c r="N22" i="8"/>
  <c r="T21" i="8"/>
  <c r="U21" i="8" s="1"/>
  <c r="U20" i="8"/>
  <c r="T20" i="8"/>
  <c r="N20" i="8"/>
  <c r="T19" i="8"/>
  <c r="N19" i="8"/>
  <c r="T18" i="8"/>
  <c r="U18" i="8" s="1"/>
  <c r="T17" i="8"/>
  <c r="U17" i="8" s="1"/>
  <c r="N17" i="8"/>
  <c r="T16" i="8"/>
  <c r="N16" i="8"/>
  <c r="T15" i="8"/>
  <c r="N15" i="8"/>
  <c r="T14" i="8"/>
  <c r="N14" i="8"/>
  <c r="U14" i="8" s="1"/>
  <c r="T13" i="8"/>
  <c r="U13" i="8" s="1"/>
  <c r="N13" i="8"/>
  <c r="S46" i="8"/>
  <c r="R46" i="8"/>
  <c r="Q46" i="8"/>
  <c r="P46" i="8"/>
  <c r="O46" i="8"/>
  <c r="M46" i="8"/>
  <c r="L46" i="8"/>
  <c r="K46" i="8"/>
  <c r="J46" i="8"/>
  <c r="K47" i="8" s="1"/>
  <c r="I46" i="8"/>
  <c r="H46" i="8"/>
  <c r="G46" i="8"/>
  <c r="F46" i="8"/>
  <c r="G47" i="8" s="1"/>
  <c r="E46" i="8"/>
  <c r="U45" i="8"/>
  <c r="T44" i="8"/>
  <c r="N44" i="8"/>
  <c r="T43" i="8"/>
  <c r="U43" i="8" s="1"/>
  <c r="N43" i="8"/>
  <c r="T42" i="8"/>
  <c r="N42" i="8"/>
  <c r="T41" i="8"/>
  <c r="U41" i="8" s="1"/>
  <c r="N41" i="8"/>
  <c r="T40" i="8"/>
  <c r="N40" i="8"/>
  <c r="U39" i="8"/>
  <c r="T39" i="8"/>
  <c r="N39" i="8"/>
  <c r="T38" i="8"/>
  <c r="N38" i="8"/>
  <c r="T37" i="8"/>
  <c r="N37" i="8"/>
  <c r="T36" i="8"/>
  <c r="N36" i="8"/>
  <c r="T35" i="8"/>
  <c r="U35" i="8" s="1"/>
  <c r="N35" i="8"/>
  <c r="S48" i="1"/>
  <c r="R48" i="1"/>
  <c r="Q48" i="1"/>
  <c r="P48" i="1"/>
  <c r="O48" i="1"/>
  <c r="M48" i="1"/>
  <c r="L48" i="1"/>
  <c r="K48" i="1"/>
  <c r="J48" i="1"/>
  <c r="K49" i="1" s="1"/>
  <c r="I48" i="1"/>
  <c r="H48" i="1"/>
  <c r="G48" i="1"/>
  <c r="F48" i="1"/>
  <c r="G49" i="1" s="1"/>
  <c r="E48" i="1"/>
  <c r="U47" i="1"/>
  <c r="T46" i="1"/>
  <c r="U46" i="1" s="1"/>
  <c r="N46" i="1"/>
  <c r="U45" i="1"/>
  <c r="T45" i="1"/>
  <c r="N45" i="1"/>
  <c r="T44" i="1"/>
  <c r="U44" i="1" s="1"/>
  <c r="N44" i="1"/>
  <c r="T43" i="1"/>
  <c r="U43" i="1" s="1"/>
  <c r="N43" i="1"/>
  <c r="T42" i="1"/>
  <c r="U42" i="1" s="1"/>
  <c r="N42" i="1"/>
  <c r="U41" i="1"/>
  <c r="T40" i="1"/>
  <c r="U40" i="1" s="1"/>
  <c r="N40" i="1"/>
  <c r="U39" i="1"/>
  <c r="T39" i="1"/>
  <c r="N39" i="1"/>
  <c r="T38" i="1"/>
  <c r="T48" i="1" s="1"/>
  <c r="N38" i="1"/>
  <c r="T37" i="1"/>
  <c r="U37" i="1" s="1"/>
  <c r="N37" i="1"/>
  <c r="T36" i="1"/>
  <c r="U36" i="1" s="1"/>
  <c r="N36" i="1"/>
  <c r="U35" i="1"/>
  <c r="T35" i="1"/>
  <c r="N35" i="1"/>
  <c r="N48" i="1" s="1"/>
  <c r="U25" i="20" l="1"/>
  <c r="U13" i="20"/>
  <c r="U45" i="20"/>
  <c r="U36" i="20"/>
  <c r="T25" i="4"/>
  <c r="U25" i="4" s="1"/>
  <c r="U47" i="4"/>
  <c r="N46" i="8"/>
  <c r="U36" i="8"/>
  <c r="U38" i="8"/>
  <c r="U15" i="8"/>
  <c r="U19" i="8"/>
  <c r="U40" i="8"/>
  <c r="U42" i="8"/>
  <c r="U37" i="8"/>
  <c r="U44" i="8"/>
  <c r="N26" i="8"/>
  <c r="T26" i="8"/>
  <c r="U22" i="8"/>
  <c r="G27" i="8"/>
  <c r="K27" i="8"/>
  <c r="U26" i="8"/>
  <c r="U16" i="8"/>
  <c r="T46" i="8"/>
  <c r="U46" i="8" s="1"/>
  <c r="U48" i="1"/>
  <c r="U38" i="1"/>
  <c r="N35" i="2" l="1"/>
  <c r="T35" i="2"/>
  <c r="U35" i="2"/>
  <c r="N36" i="2"/>
  <c r="T36" i="2"/>
  <c r="U36" i="2" s="1"/>
  <c r="N37" i="2"/>
  <c r="T37" i="2"/>
  <c r="U37" i="2" s="1"/>
  <c r="N38" i="2"/>
  <c r="T38" i="2"/>
  <c r="U38" i="2"/>
  <c r="N39" i="2"/>
  <c r="T39" i="2"/>
  <c r="U39" i="2"/>
  <c r="N40" i="2"/>
  <c r="U40" i="2" s="1"/>
  <c r="T40" i="2"/>
  <c r="N41" i="2"/>
  <c r="T41" i="2"/>
  <c r="U41" i="2" s="1"/>
  <c r="N42" i="2"/>
  <c r="T42" i="2"/>
  <c r="U42" i="2"/>
  <c r="N43" i="2"/>
  <c r="T43" i="2"/>
  <c r="U43" i="2"/>
  <c r="N44" i="2"/>
  <c r="U44" i="2" s="1"/>
  <c r="T44" i="2"/>
  <c r="N45" i="2"/>
  <c r="T45" i="2"/>
  <c r="U45" i="2" s="1"/>
  <c r="U46" i="2"/>
  <c r="E47" i="2"/>
  <c r="F47" i="2"/>
  <c r="G47" i="2"/>
  <c r="H47" i="2"/>
  <c r="I47" i="2"/>
  <c r="J47" i="2"/>
  <c r="K48" i="2" s="1"/>
  <c r="K47" i="2"/>
  <c r="L47" i="2"/>
  <c r="M47" i="2"/>
  <c r="O47" i="2"/>
  <c r="P47" i="2"/>
  <c r="Q47" i="2"/>
  <c r="R47" i="2"/>
  <c r="S47" i="2"/>
  <c r="G48" i="2"/>
  <c r="N47" i="2" l="1"/>
  <c r="T47" i="2"/>
  <c r="U47" i="2" s="1"/>
  <c r="S24" i="26" l="1"/>
  <c r="R24" i="26"/>
  <c r="Q24" i="26"/>
  <c r="P24" i="26"/>
  <c r="O24" i="26"/>
  <c r="M24" i="26"/>
  <c r="L24" i="26"/>
  <c r="K24" i="26"/>
  <c r="J24" i="26"/>
  <c r="I24" i="26"/>
  <c r="H24" i="26"/>
  <c r="G24" i="26"/>
  <c r="F24" i="26"/>
  <c r="E24" i="26"/>
  <c r="U23" i="26"/>
  <c r="T22" i="26"/>
  <c r="N22" i="26"/>
  <c r="T21" i="26"/>
  <c r="N21" i="26"/>
  <c r="N20" i="26"/>
  <c r="U20" i="26" s="1"/>
  <c r="N19" i="26"/>
  <c r="U19" i="26" s="1"/>
  <c r="N18" i="26"/>
  <c r="U18" i="26" s="1"/>
  <c r="N17" i="26"/>
  <c r="U17" i="26" s="1"/>
  <c r="N16" i="26"/>
  <c r="U16" i="26" s="1"/>
  <c r="N15" i="26"/>
  <c r="U15" i="26" s="1"/>
  <c r="N14" i="26"/>
  <c r="U14" i="26" s="1"/>
  <c r="N13" i="26"/>
  <c r="S44" i="26"/>
  <c r="R44" i="26"/>
  <c r="Q44" i="26"/>
  <c r="P44" i="26"/>
  <c r="O44" i="26"/>
  <c r="M44" i="26"/>
  <c r="L44" i="26"/>
  <c r="K44" i="26"/>
  <c r="J44" i="26"/>
  <c r="K45" i="26" s="1"/>
  <c r="I44" i="26"/>
  <c r="H44" i="26"/>
  <c r="G44" i="26"/>
  <c r="F44" i="26"/>
  <c r="E44" i="26"/>
  <c r="N43" i="26"/>
  <c r="U43" i="26" s="1"/>
  <c r="N42" i="26"/>
  <c r="U42" i="26" s="1"/>
  <c r="U41" i="26"/>
  <c r="N40" i="26"/>
  <c r="U40" i="26" s="1"/>
  <c r="N39" i="26"/>
  <c r="U39" i="26" s="1"/>
  <c r="N38" i="26"/>
  <c r="U38" i="26" s="1"/>
  <c r="N37" i="26"/>
  <c r="U37" i="26" s="1"/>
  <c r="T36" i="26"/>
  <c r="U36" i="26" s="1"/>
  <c r="N36" i="26"/>
  <c r="N35" i="26"/>
  <c r="U35" i="26" s="1"/>
  <c r="N34" i="26"/>
  <c r="N44" i="26" s="1"/>
  <c r="T24" i="26" l="1"/>
  <c r="G25" i="26"/>
  <c r="U21" i="26"/>
  <c r="K25" i="26"/>
  <c r="N24" i="26"/>
  <c r="U24" i="26" s="1"/>
  <c r="U22" i="26"/>
  <c r="U13" i="26"/>
  <c r="T44" i="26"/>
  <c r="U44" i="26" s="1"/>
  <c r="U34" i="26"/>
  <c r="T25" i="28" l="1"/>
  <c r="S25" i="28"/>
  <c r="R25" i="28"/>
  <c r="Q25" i="28"/>
  <c r="P25" i="28"/>
  <c r="O25" i="28"/>
  <c r="M25" i="28"/>
  <c r="L25" i="28"/>
  <c r="K25" i="28"/>
  <c r="J25" i="28"/>
  <c r="K26" i="28" s="1"/>
  <c r="I25" i="28"/>
  <c r="H25" i="28"/>
  <c r="G25" i="28"/>
  <c r="F25" i="28"/>
  <c r="G26" i="28" s="1"/>
  <c r="E25" i="28"/>
  <c r="U24" i="28"/>
  <c r="U23" i="28"/>
  <c r="U22" i="28"/>
  <c r="N22" i="28"/>
  <c r="N21" i="28"/>
  <c r="U21" i="28" s="1"/>
  <c r="U20" i="28"/>
  <c r="N20" i="28"/>
  <c r="N19" i="28"/>
  <c r="U19" i="28" s="1"/>
  <c r="U18" i="28"/>
  <c r="N17" i="28"/>
  <c r="U17" i="28" s="1"/>
  <c r="N16" i="28"/>
  <c r="U16" i="28" s="1"/>
  <c r="N15" i="28"/>
  <c r="U15" i="28" s="1"/>
  <c r="N14" i="28"/>
  <c r="U14" i="28" s="1"/>
  <c r="N13" i="28"/>
  <c r="U13" i="28" s="1"/>
  <c r="T46" i="28"/>
  <c r="S46" i="28"/>
  <c r="R46" i="28"/>
  <c r="Q46" i="28"/>
  <c r="P46" i="28"/>
  <c r="O46" i="28"/>
  <c r="M46" i="28"/>
  <c r="L46" i="28"/>
  <c r="K46" i="28"/>
  <c r="J46" i="28"/>
  <c r="K47" i="28" s="1"/>
  <c r="I46" i="28"/>
  <c r="H46" i="28"/>
  <c r="G46" i="28"/>
  <c r="F46" i="28"/>
  <c r="G47" i="28" s="1"/>
  <c r="E46" i="28"/>
  <c r="U45" i="28"/>
  <c r="U44" i="28"/>
  <c r="N43" i="28"/>
  <c r="U43" i="28" s="1"/>
  <c r="U42" i="28"/>
  <c r="N42" i="28"/>
  <c r="N41" i="28"/>
  <c r="U41" i="28" s="1"/>
  <c r="N40" i="28"/>
  <c r="U40" i="28" s="1"/>
  <c r="N39" i="28"/>
  <c r="U39" i="28" s="1"/>
  <c r="U38" i="28"/>
  <c r="N37" i="28"/>
  <c r="U37" i="28" s="1"/>
  <c r="N36" i="28"/>
  <c r="U36" i="28" s="1"/>
  <c r="N35" i="28"/>
  <c r="U35" i="28" s="1"/>
  <c r="N25" i="28" l="1"/>
  <c r="U25" i="28" s="1"/>
  <c r="N46" i="28"/>
  <c r="U46" i="28" s="1"/>
  <c r="T25" i="25" l="1"/>
  <c r="S25" i="25"/>
  <c r="R25" i="25"/>
  <c r="Q25" i="25"/>
  <c r="P25" i="25"/>
  <c r="O25" i="25"/>
  <c r="M25" i="25"/>
  <c r="L25" i="25"/>
  <c r="K25" i="25"/>
  <c r="J25" i="25"/>
  <c r="K26" i="25" s="1"/>
  <c r="I25" i="25"/>
  <c r="H25" i="25"/>
  <c r="G25" i="25"/>
  <c r="F25" i="25"/>
  <c r="G26" i="25" s="1"/>
  <c r="E25" i="25"/>
  <c r="U24" i="25"/>
  <c r="U23" i="25"/>
  <c r="U22" i="25"/>
  <c r="N22" i="25"/>
  <c r="N21" i="25"/>
  <c r="U21" i="25" s="1"/>
  <c r="U20" i="25"/>
  <c r="N20" i="25"/>
  <c r="N19" i="25"/>
  <c r="U19" i="25" s="1"/>
  <c r="U18" i="25"/>
  <c r="N18" i="25"/>
  <c r="N17" i="25"/>
  <c r="U17" i="25" s="1"/>
  <c r="N16" i="25"/>
  <c r="U16" i="25" s="1"/>
  <c r="N15" i="25"/>
  <c r="U15" i="25" s="1"/>
  <c r="N14" i="25"/>
  <c r="U14" i="25" s="1"/>
  <c r="N13" i="25"/>
  <c r="N25" i="25" s="1"/>
  <c r="T46" i="25"/>
  <c r="S46" i="25"/>
  <c r="R46" i="25"/>
  <c r="Q46" i="25"/>
  <c r="P46" i="25"/>
  <c r="O46" i="25"/>
  <c r="M46" i="25"/>
  <c r="L46" i="25"/>
  <c r="K46" i="25"/>
  <c r="J46" i="25"/>
  <c r="I46" i="25"/>
  <c r="H46" i="25"/>
  <c r="G46" i="25"/>
  <c r="F46" i="25"/>
  <c r="E46" i="25"/>
  <c r="U45" i="25"/>
  <c r="N44" i="25"/>
  <c r="U44" i="25" s="1"/>
  <c r="U43" i="25"/>
  <c r="N42" i="25"/>
  <c r="U42" i="25" s="1"/>
  <c r="N41" i="25"/>
  <c r="U41" i="25" s="1"/>
  <c r="U40" i="25"/>
  <c r="N40" i="25"/>
  <c r="U39" i="25"/>
  <c r="N38" i="25"/>
  <c r="U38" i="25" s="1"/>
  <c r="N37" i="25"/>
  <c r="U37" i="25" s="1"/>
  <c r="N36" i="25"/>
  <c r="U36" i="25" s="1"/>
  <c r="U35" i="25"/>
  <c r="S24" i="24"/>
  <c r="R24" i="24"/>
  <c r="Q24" i="24"/>
  <c r="P24" i="24"/>
  <c r="O24" i="24"/>
  <c r="M24" i="24"/>
  <c r="L24" i="24"/>
  <c r="K24" i="24"/>
  <c r="J24" i="24"/>
  <c r="I24" i="24"/>
  <c r="H24" i="24"/>
  <c r="G24" i="24"/>
  <c r="F24" i="24"/>
  <c r="E24" i="24"/>
  <c r="T23" i="24"/>
  <c r="U23" i="24" s="1"/>
  <c r="N23" i="24"/>
  <c r="T22" i="24"/>
  <c r="N22" i="24"/>
  <c r="T21" i="24"/>
  <c r="U21" i="24" s="1"/>
  <c r="N21" i="24"/>
  <c r="T20" i="24"/>
  <c r="N20" i="24"/>
  <c r="T19" i="24"/>
  <c r="N19" i="24"/>
  <c r="U19" i="24" s="1"/>
  <c r="T18" i="24"/>
  <c r="N18" i="24"/>
  <c r="T17" i="24"/>
  <c r="N17" i="24"/>
  <c r="T16" i="24"/>
  <c r="N16" i="24"/>
  <c r="T15" i="24"/>
  <c r="N15" i="24"/>
  <c r="T14" i="24"/>
  <c r="N14" i="24"/>
  <c r="T13" i="24"/>
  <c r="N13" i="24"/>
  <c r="S45" i="24"/>
  <c r="R45" i="24"/>
  <c r="Q45" i="24"/>
  <c r="P45" i="24"/>
  <c r="O45" i="24"/>
  <c r="M45" i="24"/>
  <c r="L45" i="24"/>
  <c r="K45" i="24"/>
  <c r="J45" i="24"/>
  <c r="I45" i="24"/>
  <c r="H45" i="24"/>
  <c r="G45" i="24"/>
  <c r="F45" i="24"/>
  <c r="E45" i="24"/>
  <c r="T44" i="24"/>
  <c r="N44" i="24"/>
  <c r="T43" i="24"/>
  <c r="N43" i="24"/>
  <c r="T42" i="24"/>
  <c r="N42" i="24"/>
  <c r="T41" i="24"/>
  <c r="N41" i="24"/>
  <c r="U41" i="24" s="1"/>
  <c r="T39" i="24"/>
  <c r="N39" i="24"/>
  <c r="U39" i="24" s="1"/>
  <c r="T38" i="24"/>
  <c r="N38" i="24"/>
  <c r="T37" i="24"/>
  <c r="N37" i="24"/>
  <c r="T36" i="24"/>
  <c r="N36" i="24"/>
  <c r="T35" i="24"/>
  <c r="N35" i="24"/>
  <c r="T34" i="24"/>
  <c r="N34" i="24"/>
  <c r="U34" i="24" l="1"/>
  <c r="U36" i="24"/>
  <c r="G46" i="24"/>
  <c r="K46" i="24"/>
  <c r="U44" i="24"/>
  <c r="U17" i="24"/>
  <c r="U43" i="24"/>
  <c r="U14" i="24"/>
  <c r="U35" i="24"/>
  <c r="U37" i="24"/>
  <c r="U15" i="24"/>
  <c r="G47" i="25"/>
  <c r="K47" i="25"/>
  <c r="N24" i="24"/>
  <c r="U16" i="24"/>
  <c r="U18" i="24"/>
  <c r="N45" i="24"/>
  <c r="U13" i="24"/>
  <c r="U20" i="24"/>
  <c r="U22" i="24"/>
  <c r="U38" i="24"/>
  <c r="U42" i="24"/>
  <c r="G25" i="24"/>
  <c r="K25" i="24"/>
  <c r="U25" i="25"/>
  <c r="U13" i="25"/>
  <c r="N46" i="25"/>
  <c r="U46" i="25" s="1"/>
  <c r="T24" i="24"/>
  <c r="U24" i="24" s="1"/>
  <c r="T45" i="24"/>
  <c r="U45" i="24" s="1"/>
  <c r="S25" i="22"/>
  <c r="R25" i="22"/>
  <c r="Q25" i="22"/>
  <c r="P25" i="22"/>
  <c r="O25" i="22"/>
  <c r="M25" i="22"/>
  <c r="L25" i="22"/>
  <c r="K25" i="22"/>
  <c r="J25" i="22"/>
  <c r="K26" i="22" s="1"/>
  <c r="I25" i="22"/>
  <c r="H25" i="22"/>
  <c r="G25" i="22"/>
  <c r="F25" i="22"/>
  <c r="G26" i="22" s="1"/>
  <c r="E25" i="22"/>
  <c r="U24" i="22"/>
  <c r="T23" i="22"/>
  <c r="N23" i="22"/>
  <c r="U22" i="22"/>
  <c r="T21" i="22"/>
  <c r="N21" i="22"/>
  <c r="T20" i="22"/>
  <c r="U20" i="22" s="1"/>
  <c r="N20" i="22"/>
  <c r="T19" i="22"/>
  <c r="N19" i="22"/>
  <c r="U18" i="22"/>
  <c r="T17" i="22"/>
  <c r="N17" i="22"/>
  <c r="T16" i="22"/>
  <c r="U16" i="22" s="1"/>
  <c r="N16" i="22"/>
  <c r="T15" i="22"/>
  <c r="N15" i="22"/>
  <c r="T14" i="22"/>
  <c r="U14" i="22" s="1"/>
  <c r="N14" i="22"/>
  <c r="T13" i="22"/>
  <c r="N13" i="22"/>
  <c r="N25" i="22" s="1"/>
  <c r="S47" i="22"/>
  <c r="R47" i="22"/>
  <c r="Q47" i="22"/>
  <c r="P47" i="22"/>
  <c r="O47" i="22"/>
  <c r="M47" i="22"/>
  <c r="L47" i="22"/>
  <c r="K47" i="22"/>
  <c r="J47" i="22"/>
  <c r="K48" i="22" s="1"/>
  <c r="I47" i="22"/>
  <c r="H47" i="22"/>
  <c r="G47" i="22"/>
  <c r="F47" i="22"/>
  <c r="G48" i="22" s="1"/>
  <c r="E47" i="22"/>
  <c r="U46" i="22"/>
  <c r="T45" i="22"/>
  <c r="N45" i="22"/>
  <c r="U44" i="22"/>
  <c r="U43" i="22"/>
  <c r="T42" i="22"/>
  <c r="U42" i="22" s="1"/>
  <c r="N42" i="22"/>
  <c r="T41" i="22"/>
  <c r="N41" i="22"/>
  <c r="T40" i="22"/>
  <c r="U40" i="22" s="1"/>
  <c r="N40" i="22"/>
  <c r="T39" i="22"/>
  <c r="U39" i="22" s="1"/>
  <c r="N39" i="22"/>
  <c r="U38" i="22"/>
  <c r="T37" i="22"/>
  <c r="U37" i="22" s="1"/>
  <c r="N37" i="22"/>
  <c r="T36" i="22"/>
  <c r="U36" i="22" s="1"/>
  <c r="N36" i="22"/>
  <c r="T35" i="22"/>
  <c r="U35" i="22" s="1"/>
  <c r="N35" i="22"/>
  <c r="S25" i="21"/>
  <c r="R25" i="21"/>
  <c r="Q25" i="21"/>
  <c r="P25" i="21"/>
  <c r="O25" i="21"/>
  <c r="M25" i="21"/>
  <c r="L25" i="21"/>
  <c r="K25" i="21"/>
  <c r="J25" i="21"/>
  <c r="K26" i="21" s="1"/>
  <c r="I25" i="21"/>
  <c r="H25" i="21"/>
  <c r="G25" i="21"/>
  <c r="F25" i="21"/>
  <c r="G26" i="21" s="1"/>
  <c r="E25" i="21"/>
  <c r="U24" i="21"/>
  <c r="T23" i="21"/>
  <c r="U23" i="21" s="1"/>
  <c r="N23" i="21"/>
  <c r="U22" i="21"/>
  <c r="T22" i="21"/>
  <c r="N22" i="21"/>
  <c r="T21" i="21"/>
  <c r="U21" i="21" s="1"/>
  <c r="N21" i="21"/>
  <c r="T20" i="21"/>
  <c r="U20" i="21" s="1"/>
  <c r="N20" i="21"/>
  <c r="T19" i="21"/>
  <c r="U19" i="21" s="1"/>
  <c r="N19" i="21"/>
  <c r="U18" i="21"/>
  <c r="T18" i="21"/>
  <c r="N18" i="21"/>
  <c r="T17" i="21"/>
  <c r="U17" i="21" s="1"/>
  <c r="N17" i="21"/>
  <c r="T16" i="21"/>
  <c r="U16" i="21" s="1"/>
  <c r="N16" i="21"/>
  <c r="T15" i="21"/>
  <c r="U15" i="21" s="1"/>
  <c r="N15" i="21"/>
  <c r="U14" i="21"/>
  <c r="T14" i="21"/>
  <c r="N14" i="21"/>
  <c r="N25" i="21" s="1"/>
  <c r="T13" i="21"/>
  <c r="U13" i="21" s="1"/>
  <c r="N13" i="21"/>
  <c r="S45" i="21"/>
  <c r="R45" i="21"/>
  <c r="Q45" i="21"/>
  <c r="P45" i="21"/>
  <c r="O45" i="21"/>
  <c r="M45" i="21"/>
  <c r="L45" i="21"/>
  <c r="K45" i="21"/>
  <c r="J45" i="21"/>
  <c r="K46" i="21" s="1"/>
  <c r="I45" i="21"/>
  <c r="H45" i="21"/>
  <c r="G45" i="21"/>
  <c r="F45" i="21"/>
  <c r="G46" i="21" s="1"/>
  <c r="E45" i="21"/>
  <c r="U44" i="21"/>
  <c r="T43" i="21"/>
  <c r="U43" i="21" s="1"/>
  <c r="N43" i="21"/>
  <c r="U42" i="21"/>
  <c r="T42" i="21"/>
  <c r="N42" i="21"/>
  <c r="T41" i="21"/>
  <c r="U41" i="21" s="1"/>
  <c r="N41" i="21"/>
  <c r="T40" i="21"/>
  <c r="U40" i="21" s="1"/>
  <c r="N40" i="21"/>
  <c r="T39" i="21"/>
  <c r="U39" i="21" s="1"/>
  <c r="N39" i="21"/>
  <c r="U38" i="21"/>
  <c r="T38" i="21"/>
  <c r="N38" i="21"/>
  <c r="T37" i="21"/>
  <c r="U37" i="21" s="1"/>
  <c r="N37" i="21"/>
  <c r="U36" i="21"/>
  <c r="T35" i="21"/>
  <c r="U35" i="21" s="1"/>
  <c r="N35" i="21"/>
  <c r="N45" i="21" s="1"/>
  <c r="U45" i="22" l="1"/>
  <c r="U41" i="22"/>
  <c r="U13" i="22"/>
  <c r="U15" i="22"/>
  <c r="U19" i="22"/>
  <c r="U21" i="22"/>
  <c r="N47" i="22"/>
  <c r="U17" i="22"/>
  <c r="U23" i="22"/>
  <c r="T25" i="22"/>
  <c r="U25" i="22" s="1"/>
  <c r="T47" i="22"/>
  <c r="U47" i="22" s="1"/>
  <c r="T25" i="21"/>
  <c r="U25" i="21" s="1"/>
  <c r="T45" i="21"/>
  <c r="U45" i="21" s="1"/>
  <c r="S25" i="18" l="1"/>
  <c r="R25" i="18"/>
  <c r="Q25" i="18"/>
  <c r="P25" i="18"/>
  <c r="O25" i="18"/>
  <c r="M25" i="18"/>
  <c r="L25" i="18"/>
  <c r="K25" i="18"/>
  <c r="J25" i="18"/>
  <c r="I25" i="18"/>
  <c r="H25" i="18"/>
  <c r="G25" i="18"/>
  <c r="F25" i="18"/>
  <c r="E25" i="18"/>
  <c r="U24" i="18"/>
  <c r="T23" i="18"/>
  <c r="U23" i="18" s="1"/>
  <c r="N23" i="18"/>
  <c r="U22" i="18"/>
  <c r="T21" i="18"/>
  <c r="N21" i="18"/>
  <c r="T20" i="18"/>
  <c r="N20" i="18"/>
  <c r="T19" i="18"/>
  <c r="N19" i="18"/>
  <c r="T17" i="18"/>
  <c r="N17" i="18"/>
  <c r="T16" i="18"/>
  <c r="N16" i="18"/>
  <c r="U16" i="18" s="1"/>
  <c r="T15" i="18"/>
  <c r="N15" i="18"/>
  <c r="T14" i="18"/>
  <c r="N14" i="18"/>
  <c r="T13" i="18"/>
  <c r="N13" i="18"/>
  <c r="S46" i="18"/>
  <c r="R46" i="18"/>
  <c r="Q46" i="18"/>
  <c r="P46" i="18"/>
  <c r="O46" i="18"/>
  <c r="M46" i="18"/>
  <c r="L46" i="18"/>
  <c r="K46" i="18"/>
  <c r="J46" i="18"/>
  <c r="K47" i="18" s="1"/>
  <c r="I46" i="18"/>
  <c r="H46" i="18"/>
  <c r="G46" i="18"/>
  <c r="F46" i="18"/>
  <c r="G47" i="18" s="1"/>
  <c r="E46" i="18"/>
  <c r="U45" i="18"/>
  <c r="T44" i="18"/>
  <c r="N44" i="18"/>
  <c r="T43" i="18"/>
  <c r="U43" i="18" s="1"/>
  <c r="N43" i="18"/>
  <c r="T42" i="18"/>
  <c r="N42" i="18"/>
  <c r="T41" i="18"/>
  <c r="U41" i="18" s="1"/>
  <c r="N41" i="18"/>
  <c r="T40" i="18"/>
  <c r="N40" i="18"/>
  <c r="U39" i="18"/>
  <c r="T38" i="18"/>
  <c r="N38" i="18"/>
  <c r="U37" i="18"/>
  <c r="T36" i="18"/>
  <c r="U36" i="18" s="1"/>
  <c r="N36" i="18"/>
  <c r="T35" i="18"/>
  <c r="N35" i="18"/>
  <c r="N46" i="18" s="1"/>
  <c r="S24" i="17"/>
  <c r="R24" i="17"/>
  <c r="Q24" i="17"/>
  <c r="P24" i="17"/>
  <c r="O24" i="17"/>
  <c r="M24" i="17"/>
  <c r="L24" i="17"/>
  <c r="K24" i="17"/>
  <c r="J24" i="17"/>
  <c r="I24" i="17"/>
  <c r="H24" i="17"/>
  <c r="G24" i="17"/>
  <c r="F24" i="17"/>
  <c r="E24" i="17"/>
  <c r="T23" i="17"/>
  <c r="N23" i="17"/>
  <c r="T22" i="17"/>
  <c r="N22" i="17"/>
  <c r="T21" i="17"/>
  <c r="N21" i="17"/>
  <c r="T20" i="17"/>
  <c r="N20" i="17"/>
  <c r="T19" i="17"/>
  <c r="N19" i="17"/>
  <c r="T18" i="17"/>
  <c r="N18" i="17"/>
  <c r="T17" i="17"/>
  <c r="N17" i="17"/>
  <c r="T16" i="17"/>
  <c r="N16" i="17"/>
  <c r="T15" i="17"/>
  <c r="N15" i="17"/>
  <c r="T14" i="17"/>
  <c r="N14" i="17"/>
  <c r="T13" i="17"/>
  <c r="N13" i="17"/>
  <c r="S44" i="17"/>
  <c r="R44" i="17"/>
  <c r="Q44" i="17"/>
  <c r="P44" i="17"/>
  <c r="O44" i="17"/>
  <c r="M44" i="17"/>
  <c r="L44" i="17"/>
  <c r="K44" i="17"/>
  <c r="J44" i="17"/>
  <c r="I44" i="17"/>
  <c r="H44" i="17"/>
  <c r="G44" i="17"/>
  <c r="F44" i="17"/>
  <c r="E44" i="17"/>
  <c r="T43" i="17"/>
  <c r="N43" i="17"/>
  <c r="T42" i="17"/>
  <c r="N42" i="17"/>
  <c r="T41" i="17"/>
  <c r="N41" i="17"/>
  <c r="T40" i="17"/>
  <c r="N40" i="17"/>
  <c r="T39" i="17"/>
  <c r="N39" i="17"/>
  <c r="T38" i="17"/>
  <c r="N38" i="17"/>
  <c r="T37" i="17"/>
  <c r="N37" i="17"/>
  <c r="T36" i="17"/>
  <c r="N36" i="17"/>
  <c r="T35" i="17"/>
  <c r="U35" i="17" s="1"/>
  <c r="N35" i="17"/>
  <c r="T34" i="17"/>
  <c r="N34" i="17"/>
  <c r="U14" i="18" l="1"/>
  <c r="U19" i="18"/>
  <c r="U40" i="18"/>
  <c r="T25" i="18"/>
  <c r="U20" i="18"/>
  <c r="U39" i="17"/>
  <c r="U43" i="17"/>
  <c r="U15" i="17"/>
  <c r="U19" i="17"/>
  <c r="N44" i="17"/>
  <c r="U37" i="17"/>
  <c r="U40" i="17"/>
  <c r="G45" i="17"/>
  <c r="K45" i="17"/>
  <c r="U21" i="17"/>
  <c r="U23" i="17"/>
  <c r="U14" i="17"/>
  <c r="U15" i="18"/>
  <c r="U17" i="18"/>
  <c r="U21" i="18"/>
  <c r="T46" i="18"/>
  <c r="U35" i="18"/>
  <c r="U38" i="18"/>
  <c r="U44" i="18"/>
  <c r="N25" i="18"/>
  <c r="G26" i="18"/>
  <c r="K26" i="18"/>
  <c r="U34" i="17"/>
  <c r="U41" i="17"/>
  <c r="N24" i="17"/>
  <c r="U16" i="17"/>
  <c r="U18" i="17"/>
  <c r="U36" i="17"/>
  <c r="U38" i="17"/>
  <c r="U13" i="17"/>
  <c r="U20" i="17"/>
  <c r="U22" i="17"/>
  <c r="U42" i="17"/>
  <c r="U17" i="17"/>
  <c r="G25" i="17"/>
  <c r="K25" i="17"/>
  <c r="U13" i="18"/>
  <c r="U46" i="18"/>
  <c r="U42" i="18"/>
  <c r="T24" i="17"/>
  <c r="T44" i="17"/>
  <c r="U44" i="17" s="1"/>
  <c r="U25" i="18" l="1"/>
  <c r="U24" i="17"/>
  <c r="T25" i="15"/>
  <c r="S25" i="15"/>
  <c r="R25" i="15"/>
  <c r="Q25" i="15"/>
  <c r="P25" i="15"/>
  <c r="O25" i="15"/>
  <c r="M25" i="15"/>
  <c r="L25" i="15"/>
  <c r="K25" i="15"/>
  <c r="J25" i="15"/>
  <c r="K26" i="15" s="1"/>
  <c r="I25" i="15"/>
  <c r="H25" i="15"/>
  <c r="G25" i="15"/>
  <c r="F25" i="15"/>
  <c r="G26" i="15" s="1"/>
  <c r="E25" i="15"/>
  <c r="U24" i="15"/>
  <c r="N23" i="15"/>
  <c r="U23" i="15" s="1"/>
  <c r="U22" i="15"/>
  <c r="N21" i="15"/>
  <c r="U21" i="15" s="1"/>
  <c r="N20" i="15"/>
  <c r="U20" i="15" s="1"/>
  <c r="N19" i="15"/>
  <c r="U19" i="15" s="1"/>
  <c r="N18" i="15"/>
  <c r="U18" i="15" s="1"/>
  <c r="N17" i="15"/>
  <c r="U17" i="15" s="1"/>
  <c r="N16" i="15"/>
  <c r="U16" i="15" s="1"/>
  <c r="N15" i="15"/>
  <c r="U15" i="15" s="1"/>
  <c r="N14" i="15"/>
  <c r="U14" i="15" s="1"/>
  <c r="N13" i="15"/>
  <c r="U13" i="15" s="1"/>
  <c r="S45" i="15"/>
  <c r="R45" i="15"/>
  <c r="Q45" i="15"/>
  <c r="P45" i="15"/>
  <c r="O45" i="15"/>
  <c r="M45" i="15"/>
  <c r="L45" i="15"/>
  <c r="K45" i="15"/>
  <c r="J45" i="15"/>
  <c r="I45" i="15"/>
  <c r="H45" i="15"/>
  <c r="G45" i="15"/>
  <c r="F45" i="15"/>
  <c r="E45" i="15"/>
  <c r="U44" i="15"/>
  <c r="N43" i="15"/>
  <c r="U43" i="15" s="1"/>
  <c r="N42" i="15"/>
  <c r="U42" i="15" s="1"/>
  <c r="N41" i="15"/>
  <c r="U41" i="15" s="1"/>
  <c r="T40" i="15"/>
  <c r="T45" i="15" s="1"/>
  <c r="N40" i="15"/>
  <c r="U39" i="15"/>
  <c r="N38" i="15"/>
  <c r="U38" i="15" s="1"/>
  <c r="N37" i="15"/>
  <c r="U37" i="15" s="1"/>
  <c r="U36" i="15"/>
  <c r="N35" i="15"/>
  <c r="U35" i="15" s="1"/>
  <c r="N34" i="15"/>
  <c r="U34" i="15" s="1"/>
  <c r="G46" i="15" l="1"/>
  <c r="K46" i="15"/>
  <c r="N25" i="15"/>
  <c r="U25" i="15" s="1"/>
  <c r="U40" i="15"/>
  <c r="N45" i="15"/>
  <c r="U45" i="15" s="1"/>
  <c r="S25" i="14"/>
  <c r="R25" i="14"/>
  <c r="Q25" i="14"/>
  <c r="P25" i="14"/>
  <c r="O25" i="14"/>
  <c r="M25" i="14"/>
  <c r="L25" i="14"/>
  <c r="K25" i="14"/>
  <c r="J25" i="14"/>
  <c r="I25" i="14"/>
  <c r="H25" i="14"/>
  <c r="G25" i="14"/>
  <c r="F25" i="14"/>
  <c r="E25" i="14"/>
  <c r="U24" i="14"/>
  <c r="T23" i="14"/>
  <c r="N23" i="14"/>
  <c r="U22" i="14"/>
  <c r="T21" i="14"/>
  <c r="N21" i="14"/>
  <c r="T20" i="14"/>
  <c r="N20" i="14"/>
  <c r="T19" i="14"/>
  <c r="N19" i="14"/>
  <c r="U18" i="14"/>
  <c r="T16" i="14"/>
  <c r="N16" i="14"/>
  <c r="T15" i="14"/>
  <c r="N15" i="14"/>
  <c r="T14" i="14"/>
  <c r="N14" i="14"/>
  <c r="T13" i="14"/>
  <c r="N13" i="14"/>
  <c r="S46" i="14"/>
  <c r="R46" i="14"/>
  <c r="Q46" i="14"/>
  <c r="P46" i="14"/>
  <c r="O46" i="14"/>
  <c r="M46" i="14"/>
  <c r="L46" i="14"/>
  <c r="K46" i="14"/>
  <c r="J46" i="14"/>
  <c r="I46" i="14"/>
  <c r="H46" i="14"/>
  <c r="G46" i="14"/>
  <c r="F46" i="14"/>
  <c r="E46" i="14"/>
  <c r="U45" i="14"/>
  <c r="T44" i="14"/>
  <c r="N44" i="14"/>
  <c r="T43" i="14"/>
  <c r="N43" i="14"/>
  <c r="U43" i="14" s="1"/>
  <c r="T42" i="14"/>
  <c r="N42" i="14"/>
  <c r="T41" i="14"/>
  <c r="N41" i="14"/>
  <c r="U41" i="14" s="1"/>
  <c r="T40" i="14"/>
  <c r="N40" i="14"/>
  <c r="T39" i="14"/>
  <c r="N39" i="14"/>
  <c r="U38" i="14"/>
  <c r="T37" i="14"/>
  <c r="N37" i="14"/>
  <c r="U36" i="14"/>
  <c r="T35" i="14"/>
  <c r="N35" i="14"/>
  <c r="S25" i="13"/>
  <c r="R25" i="13"/>
  <c r="Q25" i="13"/>
  <c r="P25" i="13"/>
  <c r="O25" i="13"/>
  <c r="M25" i="13"/>
  <c r="L25" i="13"/>
  <c r="K25" i="13"/>
  <c r="J25" i="13"/>
  <c r="I25" i="13"/>
  <c r="H25" i="13"/>
  <c r="G25" i="13"/>
  <c r="F25" i="13"/>
  <c r="E25" i="13"/>
  <c r="T23" i="13"/>
  <c r="U23" i="13" s="1"/>
  <c r="N23" i="13"/>
  <c r="T22" i="13"/>
  <c r="N22" i="13"/>
  <c r="T21" i="13"/>
  <c r="U21" i="13" s="1"/>
  <c r="N21" i="13"/>
  <c r="T20" i="13"/>
  <c r="N20" i="13"/>
  <c r="U19" i="13"/>
  <c r="T19" i="13"/>
  <c r="N19" i="13"/>
  <c r="T17" i="13"/>
  <c r="N17" i="13"/>
  <c r="T16" i="13"/>
  <c r="N16" i="13"/>
  <c r="T15" i="13"/>
  <c r="N15" i="13"/>
  <c r="T14" i="13"/>
  <c r="N14" i="13"/>
  <c r="U14" i="13" s="1"/>
  <c r="T13" i="13"/>
  <c r="N13" i="13"/>
  <c r="S48" i="13"/>
  <c r="R48" i="13"/>
  <c r="Q48" i="13"/>
  <c r="P48" i="13"/>
  <c r="O48" i="13"/>
  <c r="M48" i="13"/>
  <c r="L48" i="13"/>
  <c r="K48" i="13"/>
  <c r="J48" i="13"/>
  <c r="I48" i="13"/>
  <c r="H48" i="13"/>
  <c r="G48" i="13"/>
  <c r="F48" i="13"/>
  <c r="E48" i="13"/>
  <c r="T46" i="13"/>
  <c r="U46" i="13" s="1"/>
  <c r="N46" i="13"/>
  <c r="T45" i="13"/>
  <c r="N45" i="13"/>
  <c r="T42" i="13"/>
  <c r="U42" i="13" s="1"/>
  <c r="N42" i="13"/>
  <c r="T40" i="13"/>
  <c r="N40" i="13"/>
  <c r="T39" i="13"/>
  <c r="N39" i="13"/>
  <c r="T38" i="13"/>
  <c r="N38" i="13"/>
  <c r="T37" i="13"/>
  <c r="N37" i="13"/>
  <c r="T36" i="13"/>
  <c r="N36" i="13"/>
  <c r="S24" i="12"/>
  <c r="R24" i="12"/>
  <c r="Q24" i="12"/>
  <c r="P24" i="12"/>
  <c r="O24" i="12"/>
  <c r="M24" i="12"/>
  <c r="L24" i="12"/>
  <c r="K24" i="12"/>
  <c r="J24" i="12"/>
  <c r="K25" i="12" s="1"/>
  <c r="I24" i="12"/>
  <c r="H24" i="12"/>
  <c r="G24" i="12"/>
  <c r="F24" i="12"/>
  <c r="G25" i="12" s="1"/>
  <c r="E24" i="12"/>
  <c r="U23" i="12"/>
  <c r="T22" i="12"/>
  <c r="N22" i="12"/>
  <c r="T21" i="12"/>
  <c r="N21" i="12"/>
  <c r="T20" i="12"/>
  <c r="N20" i="12"/>
  <c r="T19" i="12"/>
  <c r="N19" i="12"/>
  <c r="T18" i="12"/>
  <c r="N18" i="12"/>
  <c r="T17" i="12"/>
  <c r="U17" i="12" s="1"/>
  <c r="N17" i="12"/>
  <c r="T16" i="12"/>
  <c r="N16" i="12"/>
  <c r="T15" i="12"/>
  <c r="N15" i="12"/>
  <c r="T14" i="12"/>
  <c r="N14" i="12"/>
  <c r="T13" i="12"/>
  <c r="N13" i="12"/>
  <c r="S45" i="12"/>
  <c r="R45" i="12"/>
  <c r="Q45" i="12"/>
  <c r="P45" i="12"/>
  <c r="O45" i="12"/>
  <c r="M45" i="12"/>
  <c r="L45" i="12"/>
  <c r="K45" i="12"/>
  <c r="J45" i="12"/>
  <c r="K46" i="12" s="1"/>
  <c r="I45" i="12"/>
  <c r="H45" i="12"/>
  <c r="G45" i="12"/>
  <c r="F45" i="12"/>
  <c r="G46" i="12" s="1"/>
  <c r="E45" i="12"/>
  <c r="U44" i="12"/>
  <c r="T43" i="12"/>
  <c r="N43" i="12"/>
  <c r="U43" i="12" s="1"/>
  <c r="T42" i="12"/>
  <c r="N42" i="12"/>
  <c r="T41" i="12"/>
  <c r="N41" i="12"/>
  <c r="U40" i="12"/>
  <c r="T39" i="12"/>
  <c r="N39" i="12"/>
  <c r="T38" i="12"/>
  <c r="U38" i="12" s="1"/>
  <c r="N37" i="12"/>
  <c r="U37" i="12" s="1"/>
  <c r="T36" i="12"/>
  <c r="U36" i="12" s="1"/>
  <c r="N36" i="12"/>
  <c r="U35" i="12"/>
  <c r="U34" i="12"/>
  <c r="G26" i="14" l="1"/>
  <c r="K26" i="14"/>
  <c r="U35" i="14"/>
  <c r="U20" i="14"/>
  <c r="U40" i="14"/>
  <c r="U39" i="14"/>
  <c r="N46" i="14"/>
  <c r="U37" i="14"/>
  <c r="G47" i="14"/>
  <c r="K47" i="14"/>
  <c r="U14" i="14"/>
  <c r="U16" i="14"/>
  <c r="U13" i="13"/>
  <c r="U36" i="13"/>
  <c r="U38" i="13"/>
  <c r="U39" i="13"/>
  <c r="U16" i="13"/>
  <c r="U16" i="12"/>
  <c r="U41" i="12"/>
  <c r="N24" i="12"/>
  <c r="U42" i="12"/>
  <c r="U21" i="12"/>
  <c r="U23" i="14"/>
  <c r="U13" i="14"/>
  <c r="U15" i="14"/>
  <c r="U21" i="14"/>
  <c r="T46" i="14"/>
  <c r="U46" i="14" s="1"/>
  <c r="U44" i="14"/>
  <c r="N25" i="14"/>
  <c r="U19" i="14"/>
  <c r="U45" i="13"/>
  <c r="U15" i="13"/>
  <c r="U37" i="13"/>
  <c r="G49" i="13"/>
  <c r="K49" i="13"/>
  <c r="U20" i="13"/>
  <c r="U22" i="13"/>
  <c r="U40" i="13"/>
  <c r="U17" i="13"/>
  <c r="N48" i="13"/>
  <c r="N25" i="13"/>
  <c r="G26" i="13"/>
  <c r="K26" i="13"/>
  <c r="U13" i="12"/>
  <c r="U15" i="12"/>
  <c r="U18" i="12"/>
  <c r="U20" i="12"/>
  <c r="U39" i="12"/>
  <c r="N45" i="12"/>
  <c r="U14" i="12"/>
  <c r="U19" i="12"/>
  <c r="U22" i="12"/>
  <c r="T25" i="14"/>
  <c r="U25" i="14" s="1"/>
  <c r="U42" i="14"/>
  <c r="T25" i="13"/>
  <c r="T48" i="13"/>
  <c r="T24" i="12"/>
  <c r="U24" i="12" s="1"/>
  <c r="T45" i="12"/>
  <c r="U45" i="12" s="1"/>
  <c r="U48" i="13" l="1"/>
  <c r="U25" i="13"/>
  <c r="S25" i="5"/>
  <c r="R25" i="5"/>
  <c r="Q25" i="5"/>
  <c r="P25" i="5"/>
  <c r="O25" i="5"/>
  <c r="M25" i="5"/>
  <c r="L25" i="5"/>
  <c r="K25" i="5"/>
  <c r="J25" i="5"/>
  <c r="I25" i="5"/>
  <c r="H25" i="5"/>
  <c r="G25" i="5"/>
  <c r="F25" i="5"/>
  <c r="E25" i="5"/>
  <c r="T23" i="5"/>
  <c r="U23" i="5" s="1"/>
  <c r="N23" i="5"/>
  <c r="T22" i="5"/>
  <c r="N22" i="5"/>
  <c r="T21" i="5"/>
  <c r="U21" i="5" s="1"/>
  <c r="N21" i="5"/>
  <c r="T20" i="5"/>
  <c r="N20" i="5"/>
  <c r="U19" i="5"/>
  <c r="T19" i="5"/>
  <c r="N19" i="5"/>
  <c r="T18" i="5"/>
  <c r="N18" i="5"/>
  <c r="T16" i="5"/>
  <c r="N16" i="5"/>
  <c r="T15" i="5"/>
  <c r="N15" i="5"/>
  <c r="T14" i="5"/>
  <c r="N14" i="5"/>
  <c r="T13" i="5"/>
  <c r="N13" i="5"/>
  <c r="S47" i="5"/>
  <c r="R47" i="5"/>
  <c r="Q47" i="5"/>
  <c r="P47" i="5"/>
  <c r="O47" i="5"/>
  <c r="M47" i="5"/>
  <c r="L47" i="5"/>
  <c r="K47" i="5"/>
  <c r="J47" i="5"/>
  <c r="I47" i="5"/>
  <c r="H47" i="5"/>
  <c r="G47" i="5"/>
  <c r="F47" i="5"/>
  <c r="E47" i="5"/>
  <c r="T45" i="5"/>
  <c r="U45" i="5" s="1"/>
  <c r="N45" i="5"/>
  <c r="T44" i="5"/>
  <c r="N44" i="5"/>
  <c r="T43" i="5"/>
  <c r="U43" i="5" s="1"/>
  <c r="N43" i="5"/>
  <c r="T42" i="5"/>
  <c r="N42" i="5"/>
  <c r="T41" i="5"/>
  <c r="N41" i="5"/>
  <c r="T40" i="5"/>
  <c r="N40" i="5"/>
  <c r="T39" i="5"/>
  <c r="N39" i="5"/>
  <c r="T38" i="5"/>
  <c r="N38" i="5"/>
  <c r="T37" i="5"/>
  <c r="U37" i="5" s="1"/>
  <c r="N37" i="5"/>
  <c r="T36" i="5"/>
  <c r="N36" i="5"/>
  <c r="T25" i="5" l="1"/>
  <c r="U36" i="5"/>
  <c r="U38" i="5"/>
  <c r="U40" i="5"/>
  <c r="U14" i="5"/>
  <c r="U41" i="5"/>
  <c r="U16" i="5"/>
  <c r="U44" i="5"/>
  <c r="U18" i="5"/>
  <c r="N47" i="5"/>
  <c r="U39" i="5"/>
  <c r="G48" i="5"/>
  <c r="K48" i="5"/>
  <c r="U20" i="5"/>
  <c r="U22" i="5"/>
  <c r="U42" i="5"/>
  <c r="U15" i="5"/>
  <c r="N25" i="5"/>
  <c r="U25" i="5" s="1"/>
  <c r="G26" i="5"/>
  <c r="K26" i="5"/>
  <c r="U13" i="5"/>
  <c r="T47" i="5"/>
  <c r="U47" i="5" s="1"/>
  <c r="U21" i="1" l="1"/>
  <c r="T13" i="3" l="1"/>
  <c r="S25" i="27"/>
  <c r="R25" i="27"/>
  <c r="Q25" i="27"/>
  <c r="P25" i="27"/>
  <c r="O25" i="27"/>
  <c r="M25" i="27"/>
  <c r="L25" i="27"/>
  <c r="K25" i="27"/>
  <c r="J25" i="27"/>
  <c r="K26" i="27" s="1"/>
  <c r="I25" i="27"/>
  <c r="H25" i="27"/>
  <c r="G25" i="27"/>
  <c r="F25" i="27"/>
  <c r="G26" i="27" s="1"/>
  <c r="E25" i="27"/>
  <c r="U24" i="27"/>
  <c r="N23" i="27"/>
  <c r="U23" i="27" s="1"/>
  <c r="N22" i="27"/>
  <c r="U22" i="27" s="1"/>
  <c r="N21" i="27"/>
  <c r="U21" i="27" s="1"/>
  <c r="N20" i="27"/>
  <c r="U20" i="27" s="1"/>
  <c r="N19" i="27"/>
  <c r="U19" i="27" s="1"/>
  <c r="N18" i="27"/>
  <c r="U18" i="27" s="1"/>
  <c r="N17" i="27"/>
  <c r="U17" i="27" s="1"/>
  <c r="N16" i="27"/>
  <c r="U16" i="27" s="1"/>
  <c r="N15" i="27"/>
  <c r="U15" i="27" s="1"/>
  <c r="N14" i="27"/>
  <c r="U14" i="27" s="1"/>
  <c r="N13" i="27"/>
  <c r="S48" i="27"/>
  <c r="R48" i="27"/>
  <c r="Q48" i="27"/>
  <c r="P48" i="27"/>
  <c r="O48" i="27"/>
  <c r="M48" i="27"/>
  <c r="L48" i="27"/>
  <c r="K48" i="27"/>
  <c r="J48" i="27"/>
  <c r="K49" i="27" s="1"/>
  <c r="I48" i="27"/>
  <c r="H48" i="27"/>
  <c r="G48" i="27"/>
  <c r="F48" i="27"/>
  <c r="G49" i="27" s="1"/>
  <c r="E48" i="27"/>
  <c r="U47" i="27"/>
  <c r="N46" i="27"/>
  <c r="U46" i="27" s="1"/>
  <c r="U45" i="27"/>
  <c r="N45" i="27"/>
  <c r="N44" i="27"/>
  <c r="U44" i="27" s="1"/>
  <c r="N43" i="27"/>
  <c r="U43" i="27" s="1"/>
  <c r="N42" i="27"/>
  <c r="U42" i="27" s="1"/>
  <c r="N41" i="27"/>
  <c r="U41" i="27" s="1"/>
  <c r="N40" i="27"/>
  <c r="U40" i="27" s="1"/>
  <c r="N39" i="27"/>
  <c r="U39" i="27" s="1"/>
  <c r="N38" i="27"/>
  <c r="U38" i="27" s="1"/>
  <c r="U37" i="27"/>
  <c r="N37" i="27"/>
  <c r="N36" i="27"/>
  <c r="U36" i="27" s="1"/>
  <c r="N35" i="27"/>
  <c r="U35" i="27" s="1"/>
  <c r="S4" i="27"/>
  <c r="S5" i="27"/>
  <c r="N25" i="27" l="1"/>
  <c r="N48" i="27"/>
  <c r="U13" i="27"/>
  <c r="T25" i="27"/>
  <c r="U25" i="27" s="1"/>
  <c r="T48" i="27"/>
  <c r="U48" i="27" l="1"/>
  <c r="S48" i="16"/>
  <c r="R48" i="16"/>
  <c r="Q48" i="16"/>
  <c r="P48" i="16"/>
  <c r="O48" i="16"/>
  <c r="M48" i="16"/>
  <c r="L48" i="16"/>
  <c r="K48" i="16"/>
  <c r="J48" i="16"/>
  <c r="I48" i="16"/>
  <c r="H48" i="16"/>
  <c r="G48" i="16"/>
  <c r="F48" i="16"/>
  <c r="E48" i="16"/>
  <c r="U47" i="16"/>
  <c r="U46" i="16"/>
  <c r="U45" i="16"/>
  <c r="T44" i="16"/>
  <c r="N44" i="16"/>
  <c r="T43" i="16"/>
  <c r="N43" i="16"/>
  <c r="N42" i="16"/>
  <c r="U42" i="16" s="1"/>
  <c r="U41" i="16"/>
  <c r="N41" i="16"/>
  <c r="T40" i="16"/>
  <c r="N40" i="16"/>
  <c r="U39" i="16"/>
  <c r="U38" i="16"/>
  <c r="N38" i="16"/>
  <c r="N37" i="16"/>
  <c r="U37" i="16" s="1"/>
  <c r="U36" i="16"/>
  <c r="N36" i="16"/>
  <c r="N35" i="16"/>
  <c r="N48" i="16" s="1"/>
  <c r="S25" i="16"/>
  <c r="R25" i="16"/>
  <c r="Q25" i="16"/>
  <c r="P25" i="16"/>
  <c r="O25" i="16"/>
  <c r="M25" i="16"/>
  <c r="L25" i="16"/>
  <c r="K25" i="16"/>
  <c r="J25" i="16"/>
  <c r="I25" i="16"/>
  <c r="H25" i="16"/>
  <c r="G25" i="16"/>
  <c r="F25" i="16"/>
  <c r="E25" i="16"/>
  <c r="U24" i="16"/>
  <c r="N23" i="16"/>
  <c r="U23" i="16" s="1"/>
  <c r="U22" i="16"/>
  <c r="N21" i="16"/>
  <c r="U21" i="16" s="1"/>
  <c r="N20" i="16"/>
  <c r="U20" i="16" s="1"/>
  <c r="U19" i="16"/>
  <c r="N19" i="16"/>
  <c r="U18" i="16"/>
  <c r="N17" i="16"/>
  <c r="U17" i="16" s="1"/>
  <c r="N16" i="16"/>
  <c r="U16" i="16" s="1"/>
  <c r="N15" i="16"/>
  <c r="U15" i="16" s="1"/>
  <c r="N14" i="16"/>
  <c r="U14" i="16" s="1"/>
  <c r="N13" i="16"/>
  <c r="S4" i="16"/>
  <c r="S5" i="16"/>
  <c r="S25" i="6"/>
  <c r="R25" i="6"/>
  <c r="Q25" i="6"/>
  <c r="P25" i="6"/>
  <c r="O25" i="6"/>
  <c r="M25" i="6"/>
  <c r="L25" i="6"/>
  <c r="K25" i="6"/>
  <c r="J25" i="6"/>
  <c r="I25" i="6"/>
  <c r="H25" i="6"/>
  <c r="G25" i="6"/>
  <c r="F25" i="6"/>
  <c r="G26" i="6" s="1"/>
  <c r="E25" i="6"/>
  <c r="U24" i="6"/>
  <c r="T23" i="6"/>
  <c r="N23" i="6"/>
  <c r="T22" i="6"/>
  <c r="N22" i="6"/>
  <c r="U22" i="6" s="1"/>
  <c r="U21" i="6"/>
  <c r="U20" i="6"/>
  <c r="T20" i="6"/>
  <c r="N20" i="6"/>
  <c r="T19" i="6"/>
  <c r="N19" i="6"/>
  <c r="T17" i="6"/>
  <c r="N17" i="6"/>
  <c r="U16" i="6"/>
  <c r="T15" i="6"/>
  <c r="N15" i="6"/>
  <c r="T14" i="6"/>
  <c r="N14" i="6"/>
  <c r="T13" i="6"/>
  <c r="N13" i="6"/>
  <c r="S45" i="6"/>
  <c r="R45" i="6"/>
  <c r="Q45" i="6"/>
  <c r="P45" i="6"/>
  <c r="O45" i="6"/>
  <c r="M45" i="6"/>
  <c r="L45" i="6"/>
  <c r="K45" i="6"/>
  <c r="J45" i="6"/>
  <c r="K46" i="6" s="1"/>
  <c r="I45" i="6"/>
  <c r="H45" i="6"/>
  <c r="G45" i="6"/>
  <c r="F45" i="6"/>
  <c r="G46" i="6" s="1"/>
  <c r="E45" i="6"/>
  <c r="U44" i="6"/>
  <c r="T43" i="6"/>
  <c r="N43" i="6"/>
  <c r="T42" i="6"/>
  <c r="N42" i="6"/>
  <c r="T41" i="6"/>
  <c r="N41" i="6"/>
  <c r="T40" i="6"/>
  <c r="N40" i="6"/>
  <c r="U40" i="6" s="1"/>
  <c r="T39" i="6"/>
  <c r="U39" i="6" s="1"/>
  <c r="N39" i="6"/>
  <c r="T38" i="6"/>
  <c r="N38" i="6"/>
  <c r="U38" i="6" s="1"/>
  <c r="T37" i="6"/>
  <c r="U37" i="6" s="1"/>
  <c r="N37" i="6"/>
  <c r="T36" i="6"/>
  <c r="U36" i="6" s="1"/>
  <c r="N36" i="6"/>
  <c r="T35" i="6"/>
  <c r="U35" i="6" s="1"/>
  <c r="N35" i="6"/>
  <c r="S4" i="6"/>
  <c r="S5" i="6"/>
  <c r="S4" i="26"/>
  <c r="S5" i="26"/>
  <c r="U35" i="16" l="1"/>
  <c r="U40" i="16"/>
  <c r="U44" i="16"/>
  <c r="G26" i="16"/>
  <c r="K26" i="16"/>
  <c r="U18" i="6"/>
  <c r="U43" i="6"/>
  <c r="U17" i="6"/>
  <c r="U23" i="6"/>
  <c r="N45" i="6"/>
  <c r="U42" i="6"/>
  <c r="U13" i="6"/>
  <c r="U15" i="6"/>
  <c r="U41" i="6"/>
  <c r="U19" i="6"/>
  <c r="U14" i="6"/>
  <c r="K26" i="6"/>
  <c r="U43" i="16"/>
  <c r="N25" i="16"/>
  <c r="G49" i="16"/>
  <c r="K49" i="16"/>
  <c r="T48" i="16"/>
  <c r="U48" i="16" s="1"/>
  <c r="T25" i="16"/>
  <c r="U13" i="16"/>
  <c r="N25" i="6"/>
  <c r="T25" i="6"/>
  <c r="T45" i="6"/>
  <c r="U45" i="6" l="1"/>
  <c r="U25" i="6"/>
  <c r="U25" i="16"/>
  <c r="S4" i="22"/>
  <c r="S5" i="22"/>
  <c r="S4" i="21"/>
  <c r="S5" i="21"/>
  <c r="S4" i="18" l="1"/>
  <c r="S5" i="18"/>
  <c r="S4" i="14" l="1"/>
  <c r="S5" i="14"/>
  <c r="U46" i="3"/>
  <c r="T45" i="3"/>
  <c r="N45" i="3"/>
  <c r="T44" i="3"/>
  <c r="U44" i="3" s="1"/>
  <c r="N44" i="3"/>
  <c r="T43" i="3"/>
  <c r="U43" i="3" s="1"/>
  <c r="N43" i="3"/>
  <c r="T42" i="3"/>
  <c r="U42" i="3" s="1"/>
  <c r="N42" i="3"/>
  <c r="T41" i="3"/>
  <c r="N41" i="3"/>
  <c r="U40" i="3"/>
  <c r="U39" i="3"/>
  <c r="T38" i="3"/>
  <c r="N38" i="3"/>
  <c r="T37" i="3"/>
  <c r="U37" i="3" s="1"/>
  <c r="N37" i="3"/>
  <c r="U36" i="3"/>
  <c r="U35" i="3"/>
  <c r="U25" i="3"/>
  <c r="U22" i="3"/>
  <c r="T22" i="3"/>
  <c r="N22" i="3"/>
  <c r="T20" i="3"/>
  <c r="N20" i="3"/>
  <c r="T19" i="3"/>
  <c r="N19" i="3"/>
  <c r="U18" i="3"/>
  <c r="T17" i="3"/>
  <c r="U17" i="3" s="1"/>
  <c r="N17" i="3"/>
  <c r="T16" i="3"/>
  <c r="N16" i="3"/>
  <c r="U16" i="3" s="1"/>
  <c r="T15" i="3"/>
  <c r="U15" i="3" s="1"/>
  <c r="N15" i="3"/>
  <c r="T14" i="3"/>
  <c r="U14" i="3" s="1"/>
  <c r="N14" i="3"/>
  <c r="U13" i="3"/>
  <c r="N13" i="3"/>
  <c r="N20" i="9"/>
  <c r="T20" i="9"/>
  <c r="N21" i="9"/>
  <c r="T21" i="9"/>
  <c r="U21" i="9" s="1"/>
  <c r="N22" i="9"/>
  <c r="T22" i="9"/>
  <c r="U22" i="9" s="1"/>
  <c r="N23" i="9"/>
  <c r="T23" i="9"/>
  <c r="U23" i="9"/>
  <c r="U21" i="3" l="1"/>
  <c r="U24" i="3"/>
  <c r="U19" i="3"/>
  <c r="U41" i="3"/>
  <c r="U20" i="3"/>
  <c r="U23" i="3"/>
  <c r="U38" i="3"/>
  <c r="U45" i="3"/>
  <c r="U20" i="9"/>
  <c r="T46" i="11" l="1"/>
  <c r="S4" i="1" l="1"/>
  <c r="S5" i="1"/>
  <c r="S4" i="13" l="1"/>
  <c r="S5" i="13"/>
  <c r="S4" i="24" l="1"/>
  <c r="S5" i="24"/>
  <c r="S4" i="17" l="1"/>
  <c r="S5" i="17"/>
  <c r="C11" i="1" l="1"/>
  <c r="N13" i="1"/>
  <c r="T13" i="1"/>
  <c r="N14" i="1"/>
  <c r="T14" i="1"/>
  <c r="N15" i="1"/>
  <c r="T15" i="1"/>
  <c r="N16" i="1"/>
  <c r="T16" i="1"/>
  <c r="U16" i="1" s="1"/>
  <c r="N17" i="1"/>
  <c r="T17" i="1"/>
  <c r="N18" i="1"/>
  <c r="T18" i="1"/>
  <c r="N19" i="1"/>
  <c r="T19" i="1"/>
  <c r="N20" i="1"/>
  <c r="T20" i="1"/>
  <c r="U20" i="1" s="1"/>
  <c r="N22" i="1"/>
  <c r="T22" i="1"/>
  <c r="U22" i="1" s="1"/>
  <c r="N23" i="1"/>
  <c r="T23" i="1"/>
  <c r="N24" i="1"/>
  <c r="T24" i="1"/>
  <c r="U24" i="1" s="1"/>
  <c r="U25" i="1"/>
  <c r="E26" i="1"/>
  <c r="F26" i="1"/>
  <c r="G26" i="1"/>
  <c r="H26" i="1"/>
  <c r="I26" i="1"/>
  <c r="J26" i="1"/>
  <c r="K26" i="1"/>
  <c r="K27" i="1" s="1"/>
  <c r="L26" i="1"/>
  <c r="M26" i="1"/>
  <c r="O26" i="1"/>
  <c r="P26" i="1"/>
  <c r="Q26" i="1"/>
  <c r="R26" i="1"/>
  <c r="S26" i="1"/>
  <c r="U23" i="1" l="1"/>
  <c r="U17" i="1"/>
  <c r="U15" i="1"/>
  <c r="U13" i="1"/>
  <c r="U18" i="1"/>
  <c r="G27" i="1"/>
  <c r="U14" i="1"/>
  <c r="U19" i="1"/>
  <c r="N26" i="1"/>
  <c r="T26" i="1"/>
  <c r="S5" i="28"/>
  <c r="S4" i="28"/>
  <c r="S5" i="25"/>
  <c r="S4" i="25"/>
  <c r="S46" i="23"/>
  <c r="R46" i="23"/>
  <c r="Q46" i="23"/>
  <c r="P46" i="23"/>
  <c r="O46" i="23"/>
  <c r="M46" i="23"/>
  <c r="L46" i="23"/>
  <c r="K46" i="23"/>
  <c r="J46" i="23"/>
  <c r="I46" i="23"/>
  <c r="H46" i="23"/>
  <c r="G46" i="23"/>
  <c r="F46" i="23"/>
  <c r="E46" i="23"/>
  <c r="U45" i="23"/>
  <c r="N44" i="23"/>
  <c r="U44" i="23" s="1"/>
  <c r="N42" i="23"/>
  <c r="U42" i="23" s="1"/>
  <c r="N41" i="23"/>
  <c r="U41" i="23" s="1"/>
  <c r="N40" i="23"/>
  <c r="N39" i="23"/>
  <c r="N38" i="23"/>
  <c r="U37" i="23"/>
  <c r="N37" i="23"/>
  <c r="N36" i="23"/>
  <c r="N35" i="23"/>
  <c r="S25" i="23"/>
  <c r="R25" i="23"/>
  <c r="Q25" i="23"/>
  <c r="P25" i="23"/>
  <c r="O25" i="23"/>
  <c r="M25" i="23"/>
  <c r="L25" i="23"/>
  <c r="K25" i="23"/>
  <c r="J25" i="23"/>
  <c r="I25" i="23"/>
  <c r="H25" i="23"/>
  <c r="G25" i="23"/>
  <c r="F25" i="23"/>
  <c r="G26" i="23" s="1"/>
  <c r="E25" i="23"/>
  <c r="U24" i="23"/>
  <c r="N23" i="23"/>
  <c r="U23" i="23" s="1"/>
  <c r="U22" i="23"/>
  <c r="N21" i="23"/>
  <c r="U21" i="23" s="1"/>
  <c r="N20" i="23"/>
  <c r="N19" i="23"/>
  <c r="N18" i="23"/>
  <c r="N17" i="23"/>
  <c r="U17" i="23" s="1"/>
  <c r="N16" i="23"/>
  <c r="N15" i="23"/>
  <c r="N14" i="23"/>
  <c r="U14" i="23" s="1"/>
  <c r="N13" i="23"/>
  <c r="C11" i="23"/>
  <c r="S5" i="23"/>
  <c r="S4" i="23"/>
  <c r="S5" i="20"/>
  <c r="S4" i="20"/>
  <c r="S5" i="19"/>
  <c r="S4" i="19"/>
  <c r="S5" i="15"/>
  <c r="S4" i="15"/>
  <c r="K4" i="13"/>
  <c r="K5" i="13"/>
  <c r="S5" i="12"/>
  <c r="S4" i="12"/>
  <c r="S47" i="11"/>
  <c r="R47" i="11"/>
  <c r="Q47" i="11"/>
  <c r="P47" i="11"/>
  <c r="O47" i="11"/>
  <c r="M47" i="11"/>
  <c r="L47" i="11"/>
  <c r="K47" i="11"/>
  <c r="J47" i="11"/>
  <c r="I47" i="11"/>
  <c r="H47" i="11"/>
  <c r="G47" i="11"/>
  <c r="F47" i="11"/>
  <c r="E47" i="11"/>
  <c r="U46" i="11"/>
  <c r="T40" i="11"/>
  <c r="N40" i="11"/>
  <c r="T45" i="11"/>
  <c r="N45" i="11"/>
  <c r="T43" i="11"/>
  <c r="N43" i="11"/>
  <c r="U43" i="11" s="1"/>
  <c r="T42" i="11"/>
  <c r="N42" i="11"/>
  <c r="T41" i="11"/>
  <c r="N41" i="11"/>
  <c r="T39" i="11"/>
  <c r="N39" i="11"/>
  <c r="T38" i="11"/>
  <c r="N38" i="11"/>
  <c r="T37" i="11"/>
  <c r="N37" i="11"/>
  <c r="T36" i="11"/>
  <c r="N36" i="11"/>
  <c r="T35" i="11"/>
  <c r="N35" i="11"/>
  <c r="S26" i="11"/>
  <c r="R26" i="11"/>
  <c r="Q26" i="11"/>
  <c r="P26" i="11"/>
  <c r="O26" i="11"/>
  <c r="M26" i="11"/>
  <c r="L26" i="11"/>
  <c r="K26" i="11"/>
  <c r="J26" i="11"/>
  <c r="I26" i="11"/>
  <c r="H26" i="11"/>
  <c r="G26" i="11"/>
  <c r="F26" i="11"/>
  <c r="E26" i="11"/>
  <c r="U25" i="11"/>
  <c r="T24" i="11"/>
  <c r="U24" i="11" s="1"/>
  <c r="N24" i="11"/>
  <c r="T23" i="11"/>
  <c r="N23" i="11"/>
  <c r="U22" i="11"/>
  <c r="T21" i="11"/>
  <c r="N21" i="11"/>
  <c r="T20" i="11"/>
  <c r="N20" i="11"/>
  <c r="U19" i="11"/>
  <c r="U18" i="11"/>
  <c r="T17" i="11"/>
  <c r="N17" i="11"/>
  <c r="T16" i="11"/>
  <c r="N16" i="11"/>
  <c r="T15" i="11"/>
  <c r="N15" i="11"/>
  <c r="T14" i="11"/>
  <c r="N14" i="11"/>
  <c r="T13" i="11"/>
  <c r="N13" i="11"/>
  <c r="C11" i="11"/>
  <c r="K4" i="11" s="1"/>
  <c r="S5" i="11"/>
  <c r="K5" i="11"/>
  <c r="S4" i="11"/>
  <c r="S47" i="10"/>
  <c r="R47" i="10"/>
  <c r="Q47" i="10"/>
  <c r="P47" i="10"/>
  <c r="O47" i="10"/>
  <c r="M47" i="10"/>
  <c r="L47" i="10"/>
  <c r="K47" i="10"/>
  <c r="J47" i="10"/>
  <c r="I47" i="10"/>
  <c r="H47" i="10"/>
  <c r="G47" i="10"/>
  <c r="F47" i="10"/>
  <c r="E47" i="10"/>
  <c r="U46" i="10"/>
  <c r="T35" i="10"/>
  <c r="N35" i="10"/>
  <c r="T45" i="10"/>
  <c r="N45" i="10"/>
  <c r="U44" i="10"/>
  <c r="T43" i="10"/>
  <c r="N43" i="10"/>
  <c r="T42" i="10"/>
  <c r="N42" i="10"/>
  <c r="T41" i="10"/>
  <c r="N41" i="10"/>
  <c r="T40" i="10"/>
  <c r="N40" i="10"/>
  <c r="T39" i="10"/>
  <c r="N39" i="10"/>
  <c r="T38" i="10"/>
  <c r="N38" i="10"/>
  <c r="T37" i="10"/>
  <c r="N37" i="10"/>
  <c r="T36" i="10"/>
  <c r="N36" i="10"/>
  <c r="S26" i="10"/>
  <c r="R26" i="10"/>
  <c r="Q26" i="10"/>
  <c r="P26" i="10"/>
  <c r="O26" i="10"/>
  <c r="M26" i="10"/>
  <c r="L26" i="10"/>
  <c r="K26" i="10"/>
  <c r="J26" i="10"/>
  <c r="I26" i="10"/>
  <c r="H26" i="10"/>
  <c r="G26" i="10"/>
  <c r="F26" i="10"/>
  <c r="E26" i="10"/>
  <c r="U25" i="10"/>
  <c r="T19" i="10"/>
  <c r="N19" i="10"/>
  <c r="T24" i="10"/>
  <c r="N24" i="10"/>
  <c r="T23" i="10"/>
  <c r="N23" i="10"/>
  <c r="T22" i="10"/>
  <c r="N22" i="10"/>
  <c r="T21" i="10"/>
  <c r="N21" i="10"/>
  <c r="T20" i="10"/>
  <c r="N20" i="10"/>
  <c r="T18" i="10"/>
  <c r="N18" i="10"/>
  <c r="T17" i="10"/>
  <c r="N17" i="10"/>
  <c r="T16" i="10"/>
  <c r="N16" i="10"/>
  <c r="T15" i="10"/>
  <c r="N15" i="10"/>
  <c r="T14" i="10"/>
  <c r="N14" i="10"/>
  <c r="T13" i="10"/>
  <c r="N13" i="10"/>
  <c r="C11" i="10"/>
  <c r="S5" i="10"/>
  <c r="S4" i="10"/>
  <c r="S47" i="9"/>
  <c r="R47" i="9"/>
  <c r="Q47" i="9"/>
  <c r="P47" i="9"/>
  <c r="O47" i="9"/>
  <c r="M47" i="9"/>
  <c r="L47" i="9"/>
  <c r="K47" i="9"/>
  <c r="J47" i="9"/>
  <c r="I47" i="9"/>
  <c r="H47" i="9"/>
  <c r="G47" i="9"/>
  <c r="F47" i="9"/>
  <c r="E47" i="9"/>
  <c r="U46" i="9"/>
  <c r="T45" i="9"/>
  <c r="N45" i="9"/>
  <c r="T44" i="9"/>
  <c r="N44" i="9"/>
  <c r="T43" i="9"/>
  <c r="N43" i="9"/>
  <c r="T42" i="9"/>
  <c r="N42" i="9"/>
  <c r="T41" i="9"/>
  <c r="N41" i="9"/>
  <c r="T39" i="9"/>
  <c r="U39" i="9" s="1"/>
  <c r="N39" i="9"/>
  <c r="T38" i="9"/>
  <c r="N38" i="9"/>
  <c r="T37" i="9"/>
  <c r="N37" i="9"/>
  <c r="T36" i="9"/>
  <c r="N36" i="9"/>
  <c r="T35" i="9"/>
  <c r="N35" i="9"/>
  <c r="S26" i="9"/>
  <c r="R26" i="9"/>
  <c r="Q26" i="9"/>
  <c r="P26" i="9"/>
  <c r="O26" i="9"/>
  <c r="M26" i="9"/>
  <c r="L26" i="9"/>
  <c r="K26" i="9"/>
  <c r="J26" i="9"/>
  <c r="I26" i="9"/>
  <c r="H26" i="9"/>
  <c r="G26" i="9"/>
  <c r="F26" i="9"/>
  <c r="E26" i="9"/>
  <c r="U25" i="9"/>
  <c r="T24" i="9"/>
  <c r="N24" i="9"/>
  <c r="T18" i="9"/>
  <c r="N18" i="9"/>
  <c r="T17" i="9"/>
  <c r="N17" i="9"/>
  <c r="T16" i="9"/>
  <c r="N16" i="9"/>
  <c r="T15" i="9"/>
  <c r="N15" i="9"/>
  <c r="T14" i="9"/>
  <c r="N14" i="9"/>
  <c r="T13" i="9"/>
  <c r="N13" i="9"/>
  <c r="C11" i="9"/>
  <c r="S5" i="9"/>
  <c r="S4" i="9"/>
  <c r="S5" i="8"/>
  <c r="S4" i="8"/>
  <c r="S47" i="7"/>
  <c r="R47" i="7"/>
  <c r="Q47" i="7"/>
  <c r="P47" i="7"/>
  <c r="O47" i="7"/>
  <c r="M47" i="7"/>
  <c r="L47" i="7"/>
  <c r="K47" i="7"/>
  <c r="J47" i="7"/>
  <c r="I47" i="7"/>
  <c r="H47" i="7"/>
  <c r="G47" i="7"/>
  <c r="F47" i="7"/>
  <c r="E47" i="7"/>
  <c r="U46" i="7"/>
  <c r="N45" i="7"/>
  <c r="N44" i="7"/>
  <c r="N43" i="7"/>
  <c r="U42" i="7"/>
  <c r="N42" i="7"/>
  <c r="U41" i="7"/>
  <c r="N40" i="7"/>
  <c r="N39" i="7"/>
  <c r="N38" i="7"/>
  <c r="N37" i="7"/>
  <c r="N36" i="7"/>
  <c r="N35" i="7"/>
  <c r="S25" i="7"/>
  <c r="R25" i="7"/>
  <c r="Q25" i="7"/>
  <c r="P25" i="7"/>
  <c r="O25" i="7"/>
  <c r="M25" i="7"/>
  <c r="L25" i="7"/>
  <c r="K25" i="7"/>
  <c r="J25" i="7"/>
  <c r="I25" i="7"/>
  <c r="H25" i="7"/>
  <c r="G25" i="7"/>
  <c r="F25" i="7"/>
  <c r="E25" i="7"/>
  <c r="U24" i="7"/>
  <c r="U23" i="7"/>
  <c r="N23" i="7"/>
  <c r="N22" i="7"/>
  <c r="N20" i="7"/>
  <c r="N19" i="7"/>
  <c r="N17" i="7"/>
  <c r="U17" i="7" s="1"/>
  <c r="N16" i="7"/>
  <c r="N15" i="7"/>
  <c r="N14" i="7"/>
  <c r="N13" i="7"/>
  <c r="C11" i="7"/>
  <c r="S5" i="7"/>
  <c r="S4" i="7"/>
  <c r="S5" i="5"/>
  <c r="S4" i="5"/>
  <c r="S5" i="4"/>
  <c r="S4" i="4"/>
  <c r="S47" i="3"/>
  <c r="R47" i="3"/>
  <c r="Q47" i="3"/>
  <c r="P47" i="3"/>
  <c r="O47" i="3"/>
  <c r="M47" i="3"/>
  <c r="L47" i="3"/>
  <c r="K47" i="3"/>
  <c r="J47" i="3"/>
  <c r="I47" i="3"/>
  <c r="H47" i="3"/>
  <c r="G47" i="3"/>
  <c r="F47" i="3"/>
  <c r="E47" i="3"/>
  <c r="S26" i="3"/>
  <c r="R26" i="3"/>
  <c r="Q26" i="3"/>
  <c r="P26" i="3"/>
  <c r="O26" i="3"/>
  <c r="M26" i="3"/>
  <c r="L26" i="3"/>
  <c r="K26" i="3"/>
  <c r="J26" i="3"/>
  <c r="K27" i="3" s="1"/>
  <c r="I26" i="3"/>
  <c r="H26" i="3"/>
  <c r="G26" i="3"/>
  <c r="F26" i="3"/>
  <c r="E26" i="3"/>
  <c r="C11" i="3"/>
  <c r="S5" i="3"/>
  <c r="S4" i="3"/>
  <c r="S26" i="2"/>
  <c r="R26" i="2"/>
  <c r="Q26" i="2"/>
  <c r="P26" i="2"/>
  <c r="O26" i="2"/>
  <c r="M26" i="2"/>
  <c r="L26" i="2"/>
  <c r="K26" i="2"/>
  <c r="J26" i="2"/>
  <c r="I26" i="2"/>
  <c r="H26" i="2"/>
  <c r="G26" i="2"/>
  <c r="F26" i="2"/>
  <c r="E26" i="2"/>
  <c r="U25" i="2"/>
  <c r="T24" i="2"/>
  <c r="N24" i="2"/>
  <c r="T23" i="2"/>
  <c r="N23" i="2"/>
  <c r="T22" i="2"/>
  <c r="U22" i="2" s="1"/>
  <c r="N22" i="2"/>
  <c r="T21" i="2"/>
  <c r="U21" i="2" s="1"/>
  <c r="N21" i="2"/>
  <c r="T20" i="2"/>
  <c r="N20" i="2"/>
  <c r="T19" i="2"/>
  <c r="N19" i="2"/>
  <c r="T18" i="2"/>
  <c r="U18" i="2" s="1"/>
  <c r="N18" i="2"/>
  <c r="T17" i="2"/>
  <c r="N17" i="2"/>
  <c r="T16" i="2"/>
  <c r="N16" i="2"/>
  <c r="T15" i="2"/>
  <c r="N15" i="2"/>
  <c r="T14" i="2"/>
  <c r="U14" i="2" s="1"/>
  <c r="N14" i="2"/>
  <c r="T13" i="2"/>
  <c r="N13" i="2"/>
  <c r="C11" i="2"/>
  <c r="S5" i="2"/>
  <c r="S4" i="2"/>
  <c r="N26" i="11" l="1"/>
  <c r="U17" i="11"/>
  <c r="G27" i="3"/>
  <c r="G47" i="23"/>
  <c r="U15" i="11"/>
  <c r="U16" i="11"/>
  <c r="G27" i="11"/>
  <c r="U42" i="9"/>
  <c r="U14" i="7"/>
  <c r="G48" i="7"/>
  <c r="U37" i="7"/>
  <c r="U18" i="7"/>
  <c r="U45" i="7"/>
  <c r="U21" i="7"/>
  <c r="G26" i="7"/>
  <c r="U40" i="7"/>
  <c r="U38" i="23"/>
  <c r="U18" i="23"/>
  <c r="U19" i="23"/>
  <c r="U39" i="7"/>
  <c r="T25" i="7"/>
  <c r="U15" i="7"/>
  <c r="U43" i="7"/>
  <c r="G48" i="3"/>
  <c r="U37" i="9"/>
  <c r="U45" i="9"/>
  <c r="U41" i="9"/>
  <c r="U35" i="9"/>
  <c r="U44" i="9"/>
  <c r="G48" i="9"/>
  <c r="U24" i="9"/>
  <c r="U16" i="9"/>
  <c r="U17" i="9"/>
  <c r="G27" i="9"/>
  <c r="U22" i="10"/>
  <c r="U17" i="10"/>
  <c r="U23" i="2"/>
  <c r="U13" i="2"/>
  <c r="U17" i="2"/>
  <c r="G27" i="2"/>
  <c r="U14" i="9"/>
  <c r="U40" i="10"/>
  <c r="N47" i="10"/>
  <c r="T26" i="9"/>
  <c r="T47" i="3"/>
  <c r="N47" i="7"/>
  <c r="K48" i="7"/>
  <c r="U20" i="2"/>
  <c r="U24" i="2"/>
  <c r="U35" i="7"/>
  <c r="U38" i="9"/>
  <c r="U23" i="11"/>
  <c r="K48" i="3"/>
  <c r="N47" i="9"/>
  <c r="N47" i="11"/>
  <c r="N46" i="23"/>
  <c r="U35" i="23"/>
  <c r="U15" i="2"/>
  <c r="U19" i="7"/>
  <c r="U22" i="7"/>
  <c r="U36" i="7"/>
  <c r="U18" i="9"/>
  <c r="K48" i="9"/>
  <c r="U20" i="11"/>
  <c r="U13" i="23"/>
  <c r="U16" i="23"/>
  <c r="T46" i="23"/>
  <c r="U39" i="23"/>
  <c r="K47" i="23"/>
  <c r="T25" i="23"/>
  <c r="U16" i="7"/>
  <c r="U44" i="7"/>
  <c r="U15" i="9"/>
  <c r="U36" i="9"/>
  <c r="U43" i="9"/>
  <c r="U14" i="11"/>
  <c r="U21" i="11"/>
  <c r="U20" i="23"/>
  <c r="U40" i="23"/>
  <c r="U43" i="23"/>
  <c r="U16" i="2"/>
  <c r="T26" i="3"/>
  <c r="N47" i="3"/>
  <c r="U13" i="7"/>
  <c r="U20" i="7"/>
  <c r="K26" i="7"/>
  <c r="U19" i="9"/>
  <c r="U40" i="9"/>
  <c r="U38" i="10"/>
  <c r="U42" i="10"/>
  <c r="U35" i="10"/>
  <c r="U45" i="11"/>
  <c r="K26" i="23"/>
  <c r="T47" i="7"/>
  <c r="U38" i="7"/>
  <c r="N26" i="9"/>
  <c r="K27" i="9"/>
  <c r="U40" i="11"/>
  <c r="U15" i="23"/>
  <c r="U35" i="11"/>
  <c r="U37" i="11"/>
  <c r="U39" i="11"/>
  <c r="U42" i="11"/>
  <c r="G48" i="11"/>
  <c r="U36" i="11"/>
  <c r="U38" i="11"/>
  <c r="U41" i="11"/>
  <c r="K48" i="11"/>
  <c r="K27" i="11"/>
  <c r="T26" i="11"/>
  <c r="U26" i="11" s="1"/>
  <c r="U36" i="10"/>
  <c r="U37" i="10"/>
  <c r="U39" i="10"/>
  <c r="U41" i="10"/>
  <c r="U43" i="10"/>
  <c r="U45" i="10"/>
  <c r="G48" i="10"/>
  <c r="K48" i="10"/>
  <c r="T47" i="10"/>
  <c r="U47" i="10" s="1"/>
  <c r="U14" i="10"/>
  <c r="U16" i="10"/>
  <c r="U18" i="10"/>
  <c r="U21" i="10"/>
  <c r="U23" i="10"/>
  <c r="U19" i="10"/>
  <c r="N26" i="10"/>
  <c r="G27" i="10"/>
  <c r="U24" i="10"/>
  <c r="K27" i="10"/>
  <c r="U15" i="10"/>
  <c r="T26" i="10"/>
  <c r="U20" i="10"/>
  <c r="K27" i="2"/>
  <c r="U19" i="2"/>
  <c r="T26" i="2"/>
  <c r="U26" i="1"/>
  <c r="N25" i="23"/>
  <c r="U36" i="23"/>
  <c r="T47" i="11"/>
  <c r="U47" i="11" s="1"/>
  <c r="U13" i="11"/>
  <c r="U13" i="10"/>
  <c r="T47" i="9"/>
  <c r="U13" i="9"/>
  <c r="N25" i="7"/>
  <c r="N26" i="3"/>
  <c r="N26" i="2"/>
  <c r="U47" i="7" l="1"/>
  <c r="U46" i="23"/>
  <c r="U25" i="7"/>
  <c r="U25" i="23"/>
  <c r="U47" i="3"/>
  <c r="U47" i="9"/>
  <c r="U26" i="9"/>
  <c r="U26" i="3"/>
  <c r="U26" i="10"/>
  <c r="U26" i="2"/>
</calcChain>
</file>

<file path=xl/sharedStrings.xml><?xml version="1.0" encoding="utf-8"?>
<sst xmlns="http://schemas.openxmlformats.org/spreadsheetml/2006/main" count="7688" uniqueCount="453">
  <si>
    <t>Date</t>
  </si>
  <si>
    <t>OT</t>
  </si>
  <si>
    <t>TOTAL</t>
  </si>
  <si>
    <t>LG#</t>
  </si>
  <si>
    <t>Day of Week</t>
  </si>
  <si>
    <t>Location</t>
  </si>
  <si>
    <t>Attendance</t>
  </si>
  <si>
    <t>Official</t>
  </si>
  <si>
    <t>League Game #</t>
  </si>
  <si>
    <t>Time of Game</t>
  </si>
  <si>
    <t>Team Game #</t>
  </si>
  <si>
    <t>Opp</t>
  </si>
  <si>
    <t>Team</t>
  </si>
  <si>
    <t>Name</t>
  </si>
  <si>
    <t>No.</t>
  </si>
  <si>
    <t>Min</t>
  </si>
  <si>
    <t>FGM</t>
  </si>
  <si>
    <t>FGA</t>
  </si>
  <si>
    <t>3-M</t>
  </si>
  <si>
    <t>3-A</t>
  </si>
  <si>
    <t>FTM</t>
  </si>
  <si>
    <t>FTA</t>
  </si>
  <si>
    <t>OFR</t>
  </si>
  <si>
    <t>DFR</t>
  </si>
  <si>
    <t>Tot Rb</t>
  </si>
  <si>
    <t>Ast</t>
  </si>
  <si>
    <t>PF</t>
  </si>
  <si>
    <t>St</t>
  </si>
  <si>
    <t>TO</t>
  </si>
  <si>
    <t>BS</t>
  </si>
  <si>
    <t>Pts</t>
  </si>
  <si>
    <t>Eff Rat</t>
  </si>
  <si>
    <t>H-A</t>
  </si>
  <si>
    <t>W-L</t>
  </si>
  <si>
    <t>Att</t>
  </si>
  <si>
    <t>Comment ?</t>
  </si>
  <si>
    <t>Coach</t>
  </si>
  <si>
    <t xml:space="preserve"> Coach Rec</t>
  </si>
  <si>
    <t>Adjustment</t>
  </si>
  <si>
    <t>Totals</t>
  </si>
  <si>
    <t>FG%</t>
  </si>
  <si>
    <t>FT%</t>
  </si>
  <si>
    <t>Team Rebs</t>
  </si>
  <si>
    <t>Special Notes:</t>
  </si>
  <si>
    <t>California Dreams</t>
  </si>
  <si>
    <t>Calif</t>
  </si>
  <si>
    <t>Cook, Jane Ellen</t>
  </si>
  <si>
    <t>Dunkle, Nancy</t>
  </si>
  <si>
    <t>Scharff, Mary</t>
  </si>
  <si>
    <t>Shirley, Pam</t>
  </si>
  <si>
    <t>McGraw, Muffet</t>
  </si>
  <si>
    <t>Uhl, Joan</t>
  </si>
  <si>
    <t>Scott, Angela</t>
  </si>
  <si>
    <t>Bucklew, Patti</t>
  </si>
  <si>
    <t>Melbourne, Mara</t>
  </si>
  <si>
    <t>Rhoades, Stacy</t>
  </si>
  <si>
    <t>McKenzie, Michelle</t>
  </si>
  <si>
    <t>Tomich, Vonnie</t>
  </si>
  <si>
    <t>Chic</t>
  </si>
  <si>
    <t>Chicago Hustle</t>
  </si>
  <si>
    <t>Iowa</t>
  </si>
  <si>
    <t>Iowa Cornets</t>
  </si>
  <si>
    <t>S.F.</t>
  </si>
  <si>
    <t>San Francisco Pioneers</t>
  </si>
  <si>
    <t>Hous</t>
  </si>
  <si>
    <t>Houston Angels</t>
  </si>
  <si>
    <t>Dall</t>
  </si>
  <si>
    <t>Dallas Diamonds</t>
  </si>
  <si>
    <t>St.L</t>
  </si>
  <si>
    <t>St. Louis Streak</t>
  </si>
  <si>
    <t>N.Y.</t>
  </si>
  <si>
    <t>New York Stars</t>
  </si>
  <si>
    <t>Milw</t>
  </si>
  <si>
    <t>Milwaukee Does</t>
  </si>
  <si>
    <t>Phil</t>
  </si>
  <si>
    <t>Philadelphia Fox</t>
  </si>
  <si>
    <t>N.O.</t>
  </si>
  <si>
    <t>New Orleans Pride</t>
  </si>
  <si>
    <t>N.J.</t>
  </si>
  <si>
    <t>New Jersey Gems</t>
  </si>
  <si>
    <t>Calif;</t>
  </si>
  <si>
    <t>Minn</t>
  </si>
  <si>
    <t>Minnesota Fillies</t>
  </si>
  <si>
    <t>1979-80</t>
  </si>
  <si>
    <t>A</t>
  </si>
  <si>
    <t>L</t>
  </si>
  <si>
    <t>Mel Sims</t>
  </si>
  <si>
    <t xml:space="preserve"> 0-5</t>
  </si>
  <si>
    <t>Tuesday</t>
  </si>
  <si>
    <t>Jim Blackwood</t>
  </si>
  <si>
    <t>Don Durr</t>
  </si>
  <si>
    <t>(0-5)</t>
  </si>
  <si>
    <t>(1-1)</t>
  </si>
  <si>
    <t>ORIGINAL Box Score available &amp; used</t>
  </si>
  <si>
    <t>Abernathy, Alfredda</t>
  </si>
  <si>
    <t xml:space="preserve">H </t>
  </si>
  <si>
    <t xml:space="preserve">W </t>
  </si>
  <si>
    <t>Dean Weese</t>
  </si>
  <si>
    <t xml:space="preserve"> 1-1</t>
  </si>
  <si>
    <t>Baker, Janice</t>
  </si>
  <si>
    <t>Bruton, Cindy</t>
  </si>
  <si>
    <t>Bush-Roddy, Carolyn</t>
  </si>
  <si>
    <t>Cooper, Sheena</t>
  </si>
  <si>
    <t>Earnhardt, Christy</t>
  </si>
  <si>
    <t>Goodwin, Valerie</t>
  </si>
  <si>
    <t>John, Jeriann</t>
  </si>
  <si>
    <t>McLannahan, Sharon</t>
  </si>
  <si>
    <t>Rutter, Nancy</t>
  </si>
  <si>
    <t>Dallas Covention Center</t>
  </si>
  <si>
    <t>Wednesday</t>
  </si>
  <si>
    <t>Neil Kay</t>
  </si>
  <si>
    <t>Eddie Pimpton</t>
  </si>
  <si>
    <t>(5-12)</t>
  </si>
  <si>
    <t>(6-14)</t>
  </si>
  <si>
    <t xml:space="preserve"> 6-14</t>
  </si>
  <si>
    <t>French, Joanie</t>
  </si>
  <si>
    <t>Shoemaker, Cathy</t>
  </si>
  <si>
    <t>Stewart, Debbie</t>
  </si>
  <si>
    <t>Technical: Coach Artie Blouin</t>
  </si>
  <si>
    <t>Artie Blouin</t>
  </si>
  <si>
    <t>Matthews, Linda</t>
  </si>
  <si>
    <t>Long Beach Arena</t>
  </si>
  <si>
    <t>Wayne Grant</t>
  </si>
  <si>
    <t>Peter Stewart</t>
  </si>
  <si>
    <t>(9-15)</t>
  </si>
  <si>
    <t>(7-22)</t>
  </si>
  <si>
    <t>Nancy Dunkle</t>
  </si>
  <si>
    <t xml:space="preserve"> 3-1</t>
  </si>
  <si>
    <t>Coach Weese's Last Game</t>
  </si>
  <si>
    <t xml:space="preserve"> 7-22</t>
  </si>
  <si>
    <t>(3-10)</t>
  </si>
  <si>
    <t>(9-9)</t>
  </si>
  <si>
    <t>Caldwell, Breena</t>
  </si>
  <si>
    <t>Doug Bruno</t>
  </si>
  <si>
    <t xml:space="preserve"> 9-9</t>
  </si>
  <si>
    <t>Digitale, Sue</t>
  </si>
  <si>
    <t>Easterling, Rita</t>
  </si>
  <si>
    <t>Fincher, Janie</t>
  </si>
  <si>
    <t>Galloway, Liz</t>
  </si>
  <si>
    <t>Rajcula, Jody</t>
  </si>
  <si>
    <t>Swindell, Retha</t>
  </si>
  <si>
    <t>Waddy-Rossow, Debra</t>
  </si>
  <si>
    <t>Tialavea, Julie</t>
  </si>
  <si>
    <t>Friday</t>
  </si>
  <si>
    <t>Alumni Hall - DePaul</t>
  </si>
  <si>
    <t>(0-1)</t>
  </si>
  <si>
    <t>(1-0)</t>
  </si>
  <si>
    <t xml:space="preserve"> 0-1</t>
  </si>
  <si>
    <t xml:space="preserve"> 1-0</t>
  </si>
  <si>
    <t>Hileman, Vicki</t>
  </si>
  <si>
    <t>Mitchell, Adrian</t>
  </si>
  <si>
    <t>Thomas, Lisa</t>
  </si>
  <si>
    <t>Travnik, Mary Pat</t>
  </si>
  <si>
    <t>Sunday</t>
  </si>
  <si>
    <t>5 Seasons - Cedar Rapids</t>
  </si>
  <si>
    <t>(0-2)</t>
  </si>
  <si>
    <t xml:space="preserve"> 0-2</t>
  </si>
  <si>
    <t>Steve Kirk</t>
  </si>
  <si>
    <t>Bolin, Molly</t>
  </si>
  <si>
    <t>Draving, Doris</t>
  </si>
  <si>
    <t>Green, Anita</t>
  </si>
  <si>
    <t>Hodgson, Pat</t>
  </si>
  <si>
    <t>Kunzmann, Connie</t>
  </si>
  <si>
    <t>Lewis, Charlotte</t>
  </si>
  <si>
    <t>Penquite, Rhonda</t>
  </si>
  <si>
    <t>Sharps, Denise</t>
  </si>
  <si>
    <t>Thomas, Debra K.</t>
  </si>
  <si>
    <t>Tucker, Robin</t>
  </si>
  <si>
    <t>Wellen, Nancy</t>
  </si>
  <si>
    <t>Saturday</t>
  </si>
  <si>
    <t>(0-3)</t>
  </si>
  <si>
    <t>(3-0)</t>
  </si>
  <si>
    <t xml:space="preserve">L </t>
  </si>
  <si>
    <t xml:space="preserve"> 0-3</t>
  </si>
  <si>
    <t>Frank LaPorte</t>
  </si>
  <si>
    <t xml:space="preserve"> 3-0</t>
  </si>
  <si>
    <t>Hofheinz Pavilion</t>
  </si>
  <si>
    <t>(0-4)</t>
  </si>
  <si>
    <t>(2-0)</t>
  </si>
  <si>
    <t xml:space="preserve"> 0-4</t>
  </si>
  <si>
    <t>Don Knodel</t>
  </si>
  <si>
    <t xml:space="preserve"> 2-0</t>
  </si>
  <si>
    <t>Thursday</t>
  </si>
  <si>
    <t>Kiel Auditorium</t>
  </si>
  <si>
    <t>(1-5)</t>
  </si>
  <si>
    <t xml:space="preserve"> 1-5</t>
  </si>
  <si>
    <t>Larry Gillman</t>
  </si>
  <si>
    <t>Madison Square Garden</t>
  </si>
  <si>
    <t>(1-6)</t>
  </si>
  <si>
    <t>(3-1)</t>
  </si>
  <si>
    <t>O.T.</t>
  </si>
  <si>
    <t xml:space="preserve"> 1-6</t>
  </si>
  <si>
    <t>Dean Meminger</t>
  </si>
  <si>
    <t>Monday</t>
  </si>
  <si>
    <t>Milwaukee Arena</t>
  </si>
  <si>
    <t>(1-7)</t>
  </si>
  <si>
    <t>(1-4)</t>
  </si>
  <si>
    <t xml:space="preserve"> 1-7</t>
  </si>
  <si>
    <t>Larry Costello</t>
  </si>
  <si>
    <t xml:space="preserve"> 1-4</t>
  </si>
  <si>
    <t>(2-7)</t>
  </si>
  <si>
    <t>(2-6)</t>
  </si>
  <si>
    <t xml:space="preserve"> 2-7</t>
  </si>
  <si>
    <t>Dave Wohl</t>
  </si>
  <si>
    <t xml:space="preserve"> 2-6</t>
  </si>
  <si>
    <t>Anaheim Convention Center</t>
  </si>
  <si>
    <t>(2-8)</t>
  </si>
  <si>
    <t>(5-5)</t>
  </si>
  <si>
    <t xml:space="preserve"> 2-8</t>
  </si>
  <si>
    <t>Butch vanBreda Kolff</t>
  </si>
  <si>
    <t xml:space="preserve"> 5-5</t>
  </si>
  <si>
    <t>(2-9)</t>
  </si>
  <si>
    <t>(9-2)</t>
  </si>
  <si>
    <t xml:space="preserve"> 9-2</t>
  </si>
  <si>
    <t>S.F. Civic Auditorium</t>
  </si>
  <si>
    <t>(2-10)</t>
  </si>
  <si>
    <t>(11-4)</t>
  </si>
  <si>
    <t xml:space="preserve">A </t>
  </si>
  <si>
    <t xml:space="preserve"> 11-4</t>
  </si>
  <si>
    <t>(3-11)</t>
  </si>
  <si>
    <t>(12-6)</t>
  </si>
  <si>
    <t xml:space="preserve"> 1-2</t>
  </si>
  <si>
    <t xml:space="preserve"> 12-6</t>
  </si>
  <si>
    <t>(4-11)</t>
  </si>
  <si>
    <t>(9-11)</t>
  </si>
  <si>
    <t>Howie Landa</t>
  </si>
  <si>
    <t xml:space="preserve"> 9-11</t>
  </si>
  <si>
    <t>(4-12)</t>
  </si>
  <si>
    <t>(11-8)</t>
  </si>
  <si>
    <t xml:space="preserve"> 11-8</t>
  </si>
  <si>
    <t>(6-12)</t>
  </si>
  <si>
    <t>(14-9)</t>
  </si>
  <si>
    <t xml:space="preserve"> 4-3</t>
  </si>
  <si>
    <t xml:space="preserve"> 14-9</t>
  </si>
  <si>
    <t>Tulane Univ.</t>
  </si>
  <si>
    <t>(6-13)</t>
  </si>
  <si>
    <t>(12-10)</t>
  </si>
  <si>
    <t xml:space="preserve"> 4-4</t>
  </si>
  <si>
    <t xml:space="preserve"> 12-10</t>
  </si>
  <si>
    <t>(11-9)</t>
  </si>
  <si>
    <t xml:space="preserve"> 4-5</t>
  </si>
  <si>
    <t xml:space="preserve"> 11-9</t>
  </si>
  <si>
    <t>(7-14)</t>
  </si>
  <si>
    <t>(14-12)</t>
  </si>
  <si>
    <t xml:space="preserve"> 14-12</t>
  </si>
  <si>
    <t>(8-14)</t>
  </si>
  <si>
    <t>(16-8)</t>
  </si>
  <si>
    <t xml:space="preserve"> 16-8</t>
  </si>
  <si>
    <t>(8-15)</t>
  </si>
  <si>
    <t>(16-10)</t>
  </si>
  <si>
    <t xml:space="preserve"> 2-1</t>
  </si>
  <si>
    <t xml:space="preserve"> 16-10</t>
  </si>
  <si>
    <t>Jadwin Gym - Comm. Coll. Morris</t>
  </si>
  <si>
    <t>(9-16)</t>
  </si>
  <si>
    <t>(14-13)</t>
  </si>
  <si>
    <t xml:space="preserve"> 3-2</t>
  </si>
  <si>
    <t xml:space="preserve"> 14-13</t>
  </si>
  <si>
    <t>Met. Sports Center</t>
  </si>
  <si>
    <t>(9-17)</t>
  </si>
  <si>
    <t>(17-7)</t>
  </si>
  <si>
    <t xml:space="preserve"> 3-3</t>
  </si>
  <si>
    <t>Terry Kunze</t>
  </si>
  <si>
    <t xml:space="preserve"> 17-7</t>
  </si>
  <si>
    <t>(10-17)</t>
  </si>
  <si>
    <t>(15-12)</t>
  </si>
  <si>
    <t xml:space="preserve"> 15-12</t>
  </si>
  <si>
    <t>(11-17)</t>
  </si>
  <si>
    <t>(16-13)</t>
  </si>
  <si>
    <t xml:space="preserve"> 5-3</t>
  </si>
  <si>
    <t xml:space="preserve"> 16-13</t>
  </si>
  <si>
    <t>Mosher, Barb</t>
  </si>
  <si>
    <t>Ard, Wanda</t>
  </si>
  <si>
    <t>Blalock, Sybil</t>
  </si>
  <si>
    <t>Bloom, Coretta</t>
  </si>
  <si>
    <t>Brumfield, Queen</t>
  </si>
  <si>
    <t>Dean, Paula</t>
  </si>
  <si>
    <t>Duckworth, Tesa</t>
  </si>
  <si>
    <t>Forest, Augusta</t>
  </si>
  <si>
    <t>Smallwood, Sandra</t>
  </si>
  <si>
    <t>Swilley, Kathy</t>
  </si>
  <si>
    <t>Williams, Cindy</t>
  </si>
  <si>
    <t>Anderson, Katrina</t>
  </si>
  <si>
    <t>Craig, Denise</t>
  </si>
  <si>
    <t>Farrah, Sharon</t>
  </si>
  <si>
    <t>Gwyn, Althea</t>
  </si>
  <si>
    <t>Marquis, Gail</t>
  </si>
  <si>
    <t>Moore, Pearl</t>
  </si>
  <si>
    <t>Smith, Karen</t>
  </si>
  <si>
    <t>Tatterson, Gail</t>
  </si>
  <si>
    <t>Thomas, Janice</t>
  </si>
  <si>
    <t>Young, Kaye</t>
  </si>
  <si>
    <t xml:space="preserve">Technical: </t>
  </si>
  <si>
    <t>Sanborn, Kathy</t>
  </si>
  <si>
    <t>Auhlenbacher, Karen</t>
  </si>
  <si>
    <t>Candler, Belinda</t>
  </si>
  <si>
    <t>Chapman, Vicky</t>
  </si>
  <si>
    <t>Durham, Gwen</t>
  </si>
  <si>
    <t>Johnson, Pat</t>
  </si>
  <si>
    <t>Jones, Belinda</t>
  </si>
  <si>
    <t>Kenlaw, Jessie</t>
  </si>
  <si>
    <t>Kuhl, Nancy</t>
  </si>
  <si>
    <t>Mayo, Paula</t>
  </si>
  <si>
    <t>Prince, Sandra</t>
  </si>
  <si>
    <t>Washington, Cynthia</t>
  </si>
  <si>
    <t>Foley, Bonnie</t>
  </si>
  <si>
    <t>Hansen, Barbara</t>
  </si>
  <si>
    <t>Hansen, Kim</t>
  </si>
  <si>
    <t>Hicks, Cardie</t>
  </si>
  <si>
    <t>Martin, Brenda</t>
  </si>
  <si>
    <t>Martin, Pam</t>
  </si>
  <si>
    <t>Mayo, Pat</t>
  </si>
  <si>
    <t>McKinney, Musiette</t>
  </si>
  <si>
    <t>DNP - Shoulder Injury</t>
  </si>
  <si>
    <t>Ortega, Anita</t>
  </si>
  <si>
    <t>Ricketts, Debbie</t>
  </si>
  <si>
    <t>Ternyik, Jan</t>
  </si>
  <si>
    <t>Techical:  Gail Marquis</t>
  </si>
  <si>
    <t>Arturi, Lynn</t>
  </si>
  <si>
    <t>Davidson, Winsome</t>
  </si>
  <si>
    <t>Gay, Peggy</t>
  </si>
  <si>
    <t>Hlavacek, Sue</t>
  </si>
  <si>
    <t>Lawrence, Faye</t>
  </si>
  <si>
    <t>Mayes, Dee Dee</t>
  </si>
  <si>
    <t>Miller, Sandy</t>
  </si>
  <si>
    <t>Vincent, Peggy</t>
  </si>
  <si>
    <t>Zabel, Chrissy</t>
  </si>
  <si>
    <t>Mike Laurman</t>
  </si>
  <si>
    <t>Ransom, Gigi</t>
  </si>
  <si>
    <t>Did Not Play</t>
  </si>
  <si>
    <t>Original Boxscore  Used</t>
  </si>
  <si>
    <t>Mosher, Barbara</t>
  </si>
  <si>
    <t>Garrity, Mary Sue</t>
  </si>
  <si>
    <t>Original Box Score Used</t>
  </si>
  <si>
    <t>Eckroth, Mo</t>
  </si>
  <si>
    <t>Chavers, Tonyus</t>
  </si>
  <si>
    <t>Daniels, Coco</t>
  </si>
  <si>
    <t>Griffey, Venita</t>
  </si>
  <si>
    <t>Loyd, Jeanie</t>
  </si>
  <si>
    <t>Patterson, Sheila</t>
  </si>
  <si>
    <t>Platte, Ann</t>
  </si>
  <si>
    <t>Plice, Darla</t>
  </si>
  <si>
    <t>Silcott, Liz</t>
  </si>
  <si>
    <t>Washington, Debbie</t>
  </si>
  <si>
    <t>Young, Faye</t>
  </si>
  <si>
    <t>Chapman, Brenda</t>
  </si>
  <si>
    <t>Dennis, Brenda</t>
  </si>
  <si>
    <t>Ellis, Cindy</t>
  </si>
  <si>
    <t>Gamble, Carolyn</t>
  </si>
  <si>
    <t>Griffith, Denise</t>
  </si>
  <si>
    <t>Morales, Diane</t>
  </si>
  <si>
    <t>Nestor, Heidi</t>
  </si>
  <si>
    <t>Prevost, Deb</t>
  </si>
  <si>
    <t>Smith, Joanie</t>
  </si>
  <si>
    <t>White, Ethel</t>
  </si>
  <si>
    <t>Browning, Pam</t>
  </si>
  <si>
    <t>Comerie, Debra</t>
  </si>
  <si>
    <t>Geils, Donna</t>
  </si>
  <si>
    <t>Hastings, Martha</t>
  </si>
  <si>
    <t>Meyers, Ann</t>
  </si>
  <si>
    <t>Simms, Donna</t>
  </si>
  <si>
    <t>Van Ness, Joan</t>
  </si>
  <si>
    <t>DeBoer, Kathy</t>
  </si>
  <si>
    <t>DeLorme, Scooter</t>
  </si>
  <si>
    <t>Keeley, Marguerite</t>
  </si>
  <si>
    <t>Kocurek, Marie</t>
  </si>
  <si>
    <t>Montgomery, Pat</t>
  </si>
  <si>
    <t>Owens, Katrina</t>
  </si>
  <si>
    <t>Timperman, Janet</t>
  </si>
  <si>
    <t>Wilson, Donna</t>
  </si>
  <si>
    <t>Name not in Newspaper</t>
  </si>
  <si>
    <t>Jim Cope</t>
  </si>
  <si>
    <t>? ? ? Simmons</t>
  </si>
  <si>
    <t>Brewer, Lisa</t>
  </si>
  <si>
    <t>Name Not in Newspaper</t>
  </si>
  <si>
    <t>Not sure which Martin</t>
  </si>
  <si>
    <t>Name not is Newspaper</t>
  </si>
  <si>
    <t>Booker, Gerry</t>
  </si>
  <si>
    <t>Hansen, Barb</t>
  </si>
  <si>
    <t>Mason, Debbie</t>
  </si>
  <si>
    <t>Wahl-Bye, Susan</t>
  </si>
  <si>
    <t>Largest margin of victory for Fillies</t>
  </si>
  <si>
    <t>Info from Minneapolis Star Tribune</t>
  </si>
  <si>
    <t>Info from St. Louis Post-Dispatch</t>
  </si>
  <si>
    <t xml:space="preserve"> 2-3</t>
  </si>
  <si>
    <t>Almond, Carol</t>
  </si>
  <si>
    <t>Info from St. Louis Dispatch</t>
  </si>
  <si>
    <t>Penczak, Kathi</t>
  </si>
  <si>
    <t>at least</t>
  </si>
  <si>
    <t>Info from Los Angeles Times</t>
  </si>
  <si>
    <t>Szeremeta, Wanda</t>
  </si>
  <si>
    <t>Burdick, Denise</t>
  </si>
  <si>
    <t>Technical: Michelle McKenzie</t>
  </si>
  <si>
    <t>Hardy, Bertha</t>
  </si>
  <si>
    <t>scheduled Ruston, La.</t>
  </si>
  <si>
    <t>Greer, Drema</t>
  </si>
  <si>
    <t>Harris, Willodean</t>
  </si>
  <si>
    <t>Technical</t>
  </si>
  <si>
    <t>Ed DeRitter</t>
  </si>
  <si>
    <t>Paul Wilson</t>
  </si>
  <si>
    <t>Info from Chicago Tribune</t>
  </si>
  <si>
    <t>Original Att listed as 4,919</t>
  </si>
  <si>
    <t>Info From Los Angeles Times</t>
  </si>
  <si>
    <t>Info From Oakland Tribune</t>
  </si>
  <si>
    <t>ORIGINAL Box Score Used</t>
  </si>
  <si>
    <t>Bramble, Mary</t>
  </si>
  <si>
    <t xml:space="preserve"> &amp; Backed-In Chic Stats</t>
  </si>
  <si>
    <t>Y+X=13</t>
  </si>
  <si>
    <t xml:space="preserve"> 13 assists split over 2 Games</t>
  </si>
  <si>
    <t>Y+X=13 assists split over 1st 2 games</t>
  </si>
  <si>
    <t>Info From Cedar Rapids Gazette</t>
  </si>
  <si>
    <t>15 in 1st Qtr</t>
  </si>
  <si>
    <t>Technical: Stacy Rhoades</t>
  </si>
  <si>
    <t>The L.A. Times said that Draving &amp; Kunzmann fouled out &amp; Uhl had a Technical</t>
  </si>
  <si>
    <t>The Score? - Nobody knows.  It went into the Record Book - if the Women's Basketball</t>
  </si>
  <si>
    <t xml:space="preserve">   doing, nor did the Official Timer.  Baskets were either recorded late or not at all.  (St Louis Dispatch)</t>
  </si>
  <si>
    <t xml:space="preserve">    League has a Record Book - as 90-87.  Apparently the Official Scorer did not know what he was </t>
  </si>
  <si>
    <t>&lt;&lt;1st Half</t>
  </si>
  <si>
    <t>&lt;&lt;At Least</t>
  </si>
  <si>
    <t>O.T. - TRIPLE DOUBLE</t>
  </si>
  <si>
    <t>Info from Oakland Tribune</t>
  </si>
  <si>
    <t>DNP - Coach's Decision</t>
  </si>
  <si>
    <t>Stachon, Toni</t>
  </si>
  <si>
    <t>At Least &gt;&gt;</t>
  </si>
  <si>
    <t>Info from San Francisco Examiner</t>
  </si>
  <si>
    <t>At Least</t>
  </si>
  <si>
    <t>&lt;&lt; 4th Qtr Fts</t>
  </si>
  <si>
    <t>California Dream</t>
  </si>
  <si>
    <t>Techical: Coach Artie Blouin</t>
  </si>
  <si>
    <t>Info from Des Moines Register</t>
  </si>
  <si>
    <t>&lt;at Least</t>
  </si>
  <si>
    <t xml:space="preserve"> at Least 1 ast</t>
  </si>
  <si>
    <t>1st Game w/SF - 16 1st half</t>
  </si>
  <si>
    <t>Tech: Coach LaPorte</t>
  </si>
  <si>
    <t>Technicals: Coach Frank LaPorte</t>
  </si>
  <si>
    <t xml:space="preserve">                    Anita Ortega</t>
  </si>
  <si>
    <t>Dreams LAST game-folded</t>
  </si>
  <si>
    <t xml:space="preserve">  and Minnesota Fillies Media Guide</t>
  </si>
  <si>
    <t xml:space="preserve"> 13 **</t>
  </si>
  <si>
    <t>Black Numbers - Definite, Red Numbers assumed from Accumulated Stats</t>
  </si>
  <si>
    <t>Kennedy, Peggy</t>
  </si>
  <si>
    <t>OT-   Red #'s assumed</t>
  </si>
  <si>
    <t xml:space="preserve">  The Cedar Rapids Gazette did not have this - Game was in Cedar Rapids, I'll trust their Info</t>
  </si>
  <si>
    <t>Phil Anderson</t>
  </si>
  <si>
    <t>Blaine Reichert</t>
  </si>
  <si>
    <t>&lt;&lt; at least</t>
  </si>
  <si>
    <t>Team Record for Assists</t>
  </si>
  <si>
    <t>BIG NOP AD 1/27/80</t>
  </si>
  <si>
    <t>Name Not in Newspapers</t>
  </si>
  <si>
    <t xml:space="preserve">  Newspaper articles claims Bush-Roddy ahd 20 rebounds, not 8.  Official box shows Abernathy with 20 - who is correct?</t>
  </si>
  <si>
    <t xml:space="preserve"> 1-3</t>
  </si>
  <si>
    <t xml:space="preserve"> 2-4</t>
  </si>
  <si>
    <t xml:space="preserve"> 3-4</t>
  </si>
  <si>
    <t xml:space="preserve"> 4-6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</si>
</sst>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0.000"/>
    <numFmt numFmtId="166" formatCode="0.0%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9"/>
      <name val="Arial"/>
      <family val="2"/>
    </font>
    <font>
      <u/>
      <sz val="9"/>
      <name val="Arial"/>
      <family val="2"/>
    </font>
    <font>
      <b/>
      <u/>
      <sz val="9"/>
      <name val="Arial"/>
      <family val="2"/>
    </font>
    <font>
      <b/>
      <sz val="10"/>
      <name val="Arial"/>
      <family val="2"/>
    </font>
    <font>
      <b/>
      <sz val="9"/>
      <color rgb="FFFF0000"/>
      <name val="Arial"/>
      <family val="2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sz val="10"/>
      <color theme="1"/>
      <name val="Arial"/>
      <family val="2"/>
    </font>
    <font>
      <b/>
      <u/>
      <sz val="10"/>
      <name val="Arial"/>
      <family val="2"/>
    </font>
    <font>
      <sz val="7"/>
      <name val="Arial"/>
      <family val="2"/>
    </font>
    <font>
      <sz val="7"/>
      <color theme="1"/>
      <name val="Arial"/>
      <family val="2"/>
    </font>
    <font>
      <b/>
      <sz val="9"/>
      <color theme="1"/>
      <name val="Arial"/>
      <family val="2"/>
    </font>
    <font>
      <sz val="8"/>
      <color theme="1"/>
      <name val="Arial"/>
      <family val="2"/>
    </font>
    <font>
      <sz val="9"/>
      <color rgb="FFFF0000"/>
      <name val="Arial"/>
      <family val="2"/>
    </font>
    <font>
      <b/>
      <sz val="7"/>
      <color theme="1"/>
      <name val="Arial"/>
      <family val="2"/>
    </font>
    <font>
      <b/>
      <sz val="11"/>
      <color theme="1"/>
      <name val="Calibri"/>
      <family val="2"/>
      <scheme val="minor"/>
    </font>
    <font>
      <sz val="8"/>
      <name val="Arial"/>
      <family val="2"/>
    </font>
    <font>
      <sz val="9"/>
      <color theme="1"/>
      <name val="Calibri"/>
      <family val="2"/>
      <scheme val="minor"/>
    </font>
    <font>
      <b/>
      <sz val="8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4">
    <xf numFmtId="0" fontId="0" fillId="0" borderId="0" xfId="0"/>
    <xf numFmtId="0" fontId="2" fillId="0" borderId="0" xfId="0" applyFont="1"/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0" fillId="2" borderId="0" xfId="0" applyFill="1"/>
    <xf numFmtId="0" fontId="5" fillId="0" borderId="0" xfId="0" applyFont="1"/>
    <xf numFmtId="14" fontId="6" fillId="0" borderId="0" xfId="0" applyNumberFormat="1" applyFont="1" applyAlignment="1">
      <alignment horizontal="center"/>
    </xf>
    <xf numFmtId="0" fontId="7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8" fillId="3" borderId="0" xfId="0" applyFont="1" applyFill="1"/>
    <xf numFmtId="0" fontId="2" fillId="3" borderId="0" xfId="0" applyFont="1" applyFill="1"/>
    <xf numFmtId="0" fontId="0" fillId="3" borderId="0" xfId="0" applyFill="1"/>
    <xf numFmtId="0" fontId="9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7" fillId="3" borderId="0" xfId="0" applyFont="1" applyFill="1" applyAlignment="1">
      <alignment horizontal="left"/>
    </xf>
    <xf numFmtId="0" fontId="7" fillId="3" borderId="2" xfId="0" applyFont="1" applyFill="1" applyBorder="1"/>
    <xf numFmtId="0" fontId="7" fillId="3" borderId="3" xfId="0" applyFont="1" applyFill="1" applyBorder="1"/>
    <xf numFmtId="0" fontId="0" fillId="3" borderId="4" xfId="0" applyFill="1" applyBorder="1"/>
    <xf numFmtId="0" fontId="7" fillId="3" borderId="1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right"/>
    </xf>
    <xf numFmtId="0" fontId="10" fillId="4" borderId="1" xfId="0" applyFont="1" applyFill="1" applyBorder="1" applyAlignment="1">
      <alignment horizontal="center"/>
    </xf>
    <xf numFmtId="0" fontId="2" fillId="0" borderId="0" xfId="0" applyFont="1" applyAlignment="1">
      <alignment horizontal="center" vertical="center"/>
    </xf>
    <xf numFmtId="164" fontId="10" fillId="0" borderId="0" xfId="1" applyNumberFormat="1" applyFont="1"/>
    <xf numFmtId="0" fontId="6" fillId="0" borderId="0" xfId="0" applyFont="1" applyAlignment="1">
      <alignment horizontal="center"/>
    </xf>
    <xf numFmtId="0" fontId="11" fillId="0" borderId="0" xfId="0" applyFont="1"/>
    <xf numFmtId="0" fontId="12" fillId="0" borderId="1" xfId="0" applyFont="1" applyBorder="1" applyAlignment="1">
      <alignment horizontal="center"/>
    </xf>
    <xf numFmtId="0" fontId="7" fillId="0" borderId="0" xfId="0" applyFont="1"/>
    <xf numFmtId="0" fontId="2" fillId="0" borderId="0" xfId="0" applyFont="1" applyAlignment="1">
      <alignment horizontal="center"/>
    </xf>
    <xf numFmtId="20" fontId="12" fillId="0" borderId="0" xfId="0" applyNumberFormat="1" applyFont="1"/>
    <xf numFmtId="0" fontId="13" fillId="0" borderId="0" xfId="0" applyFont="1" applyAlignment="1">
      <alignment horizontal="center"/>
    </xf>
    <xf numFmtId="0" fontId="14" fillId="0" borderId="0" xfId="0" applyFont="1"/>
    <xf numFmtId="0" fontId="15" fillId="2" borderId="0" xfId="0" applyFont="1" applyFill="1" applyAlignment="1">
      <alignment horizontal="left"/>
    </xf>
    <xf numFmtId="2" fontId="16" fillId="0" borderId="0" xfId="0" applyNumberFormat="1" applyFont="1"/>
    <xf numFmtId="2" fontId="17" fillId="0" borderId="0" xfId="0" applyNumberFormat="1" applyFont="1"/>
    <xf numFmtId="0" fontId="2" fillId="0" borderId="1" xfId="0" applyFont="1" applyBorder="1" applyAlignment="1">
      <alignment horizontal="center"/>
    </xf>
    <xf numFmtId="0" fontId="18" fillId="0" borderId="0" xfId="0" applyFont="1"/>
    <xf numFmtId="0" fontId="18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165" fontId="7" fillId="0" borderId="0" xfId="0" applyNumberFormat="1" applyFont="1"/>
    <xf numFmtId="164" fontId="14" fillId="0" borderId="0" xfId="1" applyNumberFormat="1" applyFont="1" applyAlignment="1">
      <alignment horizontal="center" vertical="center"/>
    </xf>
    <xf numFmtId="0" fontId="19" fillId="0" borderId="0" xfId="0" applyFont="1"/>
    <xf numFmtId="0" fontId="20" fillId="0" borderId="0" xfId="0" applyFont="1" applyAlignment="1">
      <alignment horizontal="center"/>
    </xf>
    <xf numFmtId="0" fontId="2" fillId="4" borderId="0" xfId="0" applyFont="1" applyFill="1"/>
    <xf numFmtId="0" fontId="5" fillId="4" borderId="0" xfId="0" applyFont="1" applyFill="1" applyAlignment="1">
      <alignment horizontal="center"/>
    </xf>
    <xf numFmtId="165" fontId="5" fillId="4" borderId="0" xfId="0" applyNumberFormat="1" applyFont="1" applyFill="1" applyAlignment="1">
      <alignment horizontal="center"/>
    </xf>
    <xf numFmtId="0" fontId="2" fillId="4" borderId="0" xfId="0" applyFont="1" applyFill="1" applyAlignment="1">
      <alignment horizontal="center" vertical="center"/>
    </xf>
    <xf numFmtId="164" fontId="14" fillId="4" borderId="0" xfId="1" applyNumberFormat="1" applyFont="1" applyFill="1" applyAlignment="1">
      <alignment horizontal="center" vertical="center"/>
    </xf>
    <xf numFmtId="0" fontId="19" fillId="4" borderId="0" xfId="0" applyFont="1" applyFill="1"/>
    <xf numFmtId="0" fontId="7" fillId="0" borderId="0" xfId="0" applyFont="1" applyAlignment="1">
      <alignment horizontal="center"/>
    </xf>
    <xf numFmtId="166" fontId="10" fillId="4" borderId="0" xfId="2" applyNumberFormat="1" applyFont="1" applyFill="1"/>
    <xf numFmtId="166" fontId="5" fillId="4" borderId="0" xfId="2" applyNumberFormat="1" applyFont="1" applyFill="1"/>
    <xf numFmtId="0" fontId="10" fillId="0" borderId="1" xfId="0" applyFont="1" applyBorder="1" applyAlignment="1">
      <alignment horizontal="center"/>
    </xf>
    <xf numFmtId="0" fontId="14" fillId="0" borderId="0" xfId="0" applyFont="1" applyAlignment="1">
      <alignment horizontal="center" vertical="center"/>
    </xf>
    <xf numFmtId="0" fontId="15" fillId="2" borderId="0" xfId="0" applyFont="1" applyFill="1"/>
    <xf numFmtId="0" fontId="7" fillId="0" borderId="1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2" fillId="4" borderId="0" xfId="0" quotePrefix="1" applyFont="1" applyFill="1" applyAlignment="1">
      <alignment horizontal="center" vertical="center"/>
    </xf>
    <xf numFmtId="0" fontId="18" fillId="4" borderId="0" xfId="0" applyFont="1" applyFill="1"/>
    <xf numFmtId="0" fontId="5" fillId="5" borderId="0" xfId="0" applyFont="1" applyFill="1" applyAlignment="1">
      <alignment horizontal="center"/>
    </xf>
    <xf numFmtId="0" fontId="11" fillId="0" borderId="0" xfId="0" applyFont="1" applyAlignment="1">
      <alignment horizontal="right"/>
    </xf>
    <xf numFmtId="0" fontId="22" fillId="0" borderId="0" xfId="0" applyFont="1"/>
    <xf numFmtId="2" fontId="19" fillId="0" borderId="0" xfId="0" applyNumberFormat="1" applyFont="1"/>
    <xf numFmtId="9" fontId="22" fillId="0" borderId="0" xfId="0" applyNumberFormat="1" applyFont="1" applyAlignment="1">
      <alignment horizontal="center"/>
    </xf>
    <xf numFmtId="0" fontId="0" fillId="4" borderId="0" xfId="0" applyFill="1"/>
    <xf numFmtId="0" fontId="6" fillId="6" borderId="0" xfId="0" applyFont="1" applyFill="1" applyAlignment="1">
      <alignment horizontal="center"/>
    </xf>
    <xf numFmtId="20" fontId="12" fillId="6" borderId="0" xfId="0" applyNumberFormat="1" applyFont="1" applyFill="1"/>
    <xf numFmtId="164" fontId="2" fillId="0" borderId="0" xfId="1" applyNumberFormat="1" applyFont="1" applyAlignment="1">
      <alignment horizontal="center" vertical="center"/>
    </xf>
    <xf numFmtId="164" fontId="2" fillId="4" borderId="0" xfId="1" applyNumberFormat="1" applyFont="1" applyFill="1" applyAlignment="1">
      <alignment horizontal="center" vertical="center"/>
    </xf>
    <xf numFmtId="164" fontId="2" fillId="4" borderId="0" xfId="1" quotePrefix="1" applyNumberFormat="1" applyFont="1" applyFill="1" applyAlignment="1">
      <alignment horizontal="center" vertical="center"/>
    </xf>
    <xf numFmtId="0" fontId="24" fillId="0" borderId="0" xfId="0" applyFont="1"/>
    <xf numFmtId="0" fontId="2" fillId="4" borderId="0" xfId="0" applyFont="1" applyFill="1" applyAlignment="1">
      <alignment horizontal="center"/>
    </xf>
    <xf numFmtId="0" fontId="2" fillId="4" borderId="0" xfId="0" quotePrefix="1" applyFont="1" applyFill="1" applyAlignment="1">
      <alignment horizontal="center"/>
    </xf>
    <xf numFmtId="0" fontId="7" fillId="6" borderId="0" xfId="0" applyFont="1" applyFill="1"/>
    <xf numFmtId="0" fontId="5" fillId="6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25" fillId="4" borderId="0" xfId="0" applyFont="1" applyFill="1"/>
    <xf numFmtId="0" fontId="2" fillId="0" borderId="0" xfId="0" applyFont="1" applyAlignment="1">
      <alignment horizontal="left"/>
    </xf>
    <xf numFmtId="0" fontId="7" fillId="6" borderId="0" xfId="0" applyFont="1" applyFill="1" applyAlignment="1">
      <alignment horizontal="right"/>
    </xf>
    <xf numFmtId="0" fontId="12" fillId="4" borderId="0" xfId="0" applyFont="1" applyFill="1"/>
    <xf numFmtId="0" fontId="23" fillId="0" borderId="0" xfId="0" applyFont="1" applyAlignment="1">
      <alignment horizontal="right"/>
    </xf>
    <xf numFmtId="0" fontId="23" fillId="6" borderId="0" xfId="0" applyFont="1" applyFill="1" applyAlignment="1">
      <alignment horizontal="left"/>
    </xf>
    <xf numFmtId="0" fontId="23" fillId="0" borderId="0" xfId="0" applyFont="1" applyAlignment="1">
      <alignment horizontal="left"/>
    </xf>
    <xf numFmtId="0" fontId="7" fillId="6" borderId="1" xfId="0" applyFont="1" applyFill="1" applyBorder="1" applyAlignment="1">
      <alignment horizontal="center"/>
    </xf>
    <xf numFmtId="0" fontId="23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2" fontId="21" fillId="4" borderId="0" xfId="0" applyNumberFormat="1" applyFont="1" applyFill="1"/>
    <xf numFmtId="0" fontId="20" fillId="6" borderId="0" xfId="0" applyFont="1" applyFill="1" applyAlignment="1">
      <alignment horizontal="left"/>
    </xf>
    <xf numFmtId="0" fontId="11" fillId="6" borderId="5" xfId="0" applyFont="1" applyFill="1" applyBorder="1" applyAlignment="1">
      <alignment horizontal="center"/>
    </xf>
    <xf numFmtId="0" fontId="20" fillId="0" borderId="0" xfId="0" applyFont="1" applyAlignment="1">
      <alignment horizontal="left"/>
    </xf>
    <xf numFmtId="0" fontId="7" fillId="6" borderId="0" xfId="0" applyFont="1" applyFill="1" applyAlignment="1">
      <alignment horizontal="left"/>
    </xf>
    <xf numFmtId="0" fontId="23" fillId="6" borderId="0" xfId="0" applyFont="1" applyFill="1" applyAlignment="1">
      <alignment horizontal="center"/>
    </xf>
    <xf numFmtId="165" fontId="11" fillId="0" borderId="0" xfId="0" applyNumberFormat="1" applyFont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DC49F8-8925-47AD-AD06-32306ADE9D2C}">
  <sheetPr>
    <tabColor rgb="FFFF0000"/>
    <pageSetUpPr fitToPage="1"/>
  </sheetPr>
  <dimension ref="A1:AB50"/>
  <sheetViews>
    <sheetView tabSelected="1" workbookViewId="0"/>
  </sheetViews>
  <sheetFormatPr defaultRowHeight="14.4" x14ac:dyDescent="0.3"/>
  <cols>
    <col min="1" max="1" width="4.88671875" customWidth="1"/>
    <col min="2" max="2" width="6" customWidth="1"/>
    <col min="3" max="3" width="22.77734375" customWidth="1"/>
    <col min="4" max="4" width="4.21875" customWidth="1"/>
    <col min="5" max="6" width="5.88671875" customWidth="1"/>
    <col min="7" max="7" width="7.33203125" bestFit="1" customWidth="1"/>
    <col min="8" max="10" width="5.88671875" customWidth="1"/>
    <col min="11" max="11" width="6.6640625" customWidth="1"/>
    <col min="12" max="19" width="5.88671875" customWidth="1"/>
    <col min="20" max="20" width="6.6640625" customWidth="1"/>
    <col min="21" max="21" width="7.21875" customWidth="1"/>
    <col min="22" max="22" width="4.77734375" customWidth="1"/>
    <col min="23" max="24" width="4.21875" customWidth="1"/>
    <col min="25" max="25" width="6.6640625" customWidth="1"/>
    <col min="26" max="26" width="20.21875" customWidth="1"/>
    <col min="27" max="27" width="15.6640625" customWidth="1"/>
  </cols>
  <sheetData>
    <row r="1" spans="1:28" x14ac:dyDescent="0.3">
      <c r="Z1" s="62" t="s">
        <v>399</v>
      </c>
    </row>
    <row r="2" spans="1:28" x14ac:dyDescent="0.3">
      <c r="B2" s="1"/>
      <c r="C2" s="2" t="s">
        <v>44</v>
      </c>
      <c r="D2" s="3" t="s">
        <v>83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Z2" s="62" t="s">
        <v>388</v>
      </c>
    </row>
    <row r="3" spans="1:28" x14ac:dyDescent="0.3">
      <c r="B3" s="1"/>
      <c r="C3" s="6">
        <v>29175</v>
      </c>
      <c r="D3" s="7" t="s">
        <v>0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1</v>
      </c>
      <c r="S3" s="13" t="s">
        <v>2</v>
      </c>
      <c r="T3" s="14" t="s">
        <v>3</v>
      </c>
      <c r="Z3" s="62" t="s">
        <v>405</v>
      </c>
    </row>
    <row r="4" spans="1:28" x14ac:dyDescent="0.3">
      <c r="B4" s="1"/>
      <c r="C4" s="6" t="s">
        <v>143</v>
      </c>
      <c r="D4" s="7" t="s">
        <v>4</v>
      </c>
      <c r="E4" s="8"/>
      <c r="F4" s="5"/>
      <c r="G4" s="1"/>
      <c r="J4" s="15" t="s">
        <v>145</v>
      </c>
      <c r="K4" s="16" t="s">
        <v>44</v>
      </c>
      <c r="L4" s="17"/>
      <c r="M4" s="18"/>
      <c r="N4" s="19">
        <v>33</v>
      </c>
      <c r="O4" s="19">
        <v>25</v>
      </c>
      <c r="P4" s="19">
        <v>28</v>
      </c>
      <c r="Q4" s="19">
        <v>20</v>
      </c>
      <c r="R4" s="19">
        <v>7</v>
      </c>
      <c r="S4" s="21">
        <f>SUM(N4:R4)</f>
        <v>113</v>
      </c>
      <c r="T4" s="22">
        <v>139</v>
      </c>
    </row>
    <row r="5" spans="1:28" x14ac:dyDescent="0.3">
      <c r="B5" s="1"/>
      <c r="C5" s="6" t="s">
        <v>144</v>
      </c>
      <c r="D5" s="7" t="s">
        <v>5</v>
      </c>
      <c r="E5" s="1"/>
      <c r="F5" s="1"/>
      <c r="G5" s="1"/>
      <c r="J5" s="15" t="s">
        <v>146</v>
      </c>
      <c r="K5" s="16" t="s">
        <v>59</v>
      </c>
      <c r="L5" s="17"/>
      <c r="M5" s="18"/>
      <c r="N5" s="19">
        <v>33</v>
      </c>
      <c r="O5" s="19">
        <v>25</v>
      </c>
      <c r="P5" s="19">
        <v>22</v>
      </c>
      <c r="Q5" s="19">
        <v>26</v>
      </c>
      <c r="R5" s="19">
        <v>12</v>
      </c>
      <c r="S5" s="21">
        <f>SUM(N5:R5)</f>
        <v>118</v>
      </c>
      <c r="T5" s="22">
        <v>139</v>
      </c>
      <c r="U5" s="1"/>
      <c r="V5" s="1"/>
      <c r="W5" s="1"/>
    </row>
    <row r="6" spans="1:28" x14ac:dyDescent="0.3">
      <c r="C6" s="23">
        <v>3708</v>
      </c>
      <c r="D6" s="7" t="s">
        <v>6</v>
      </c>
      <c r="F6" s="59" t="s">
        <v>400</v>
      </c>
      <c r="G6" s="65"/>
      <c r="H6" s="65"/>
      <c r="I6" s="65"/>
      <c r="T6" s="1"/>
      <c r="U6" s="1"/>
      <c r="V6" s="1"/>
      <c r="W6" s="1"/>
    </row>
    <row r="7" spans="1:28" x14ac:dyDescent="0.3">
      <c r="B7" s="1"/>
      <c r="C7" s="66"/>
      <c r="D7" s="7" t="s">
        <v>7</v>
      </c>
      <c r="F7" s="1"/>
      <c r="G7" s="1"/>
      <c r="S7" s="1"/>
      <c r="T7" s="25" t="s">
        <v>8</v>
      </c>
      <c r="U7" s="1"/>
      <c r="V7" s="26">
        <v>139</v>
      </c>
      <c r="W7" s="1"/>
    </row>
    <row r="8" spans="1:28" x14ac:dyDescent="0.3">
      <c r="B8" s="1"/>
      <c r="C8" s="66"/>
      <c r="D8" s="7" t="s">
        <v>7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67"/>
      <c r="D9" s="7" t="s">
        <v>9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42"/>
      <c r="P10" s="31"/>
      <c r="Q10" s="31"/>
      <c r="R10" s="31"/>
      <c r="S10" s="31"/>
      <c r="T10" s="31"/>
    </row>
    <row r="11" spans="1:28" x14ac:dyDescent="0.3">
      <c r="B11" s="1"/>
      <c r="C11" s="32" t="str">
        <f>+C2</f>
        <v>California Dreams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63"/>
      <c r="P11" s="34"/>
      <c r="Q11" s="34"/>
      <c r="R11" s="34"/>
      <c r="S11" s="34"/>
      <c r="T11" s="7" t="s">
        <v>10</v>
      </c>
      <c r="U11" s="1"/>
      <c r="V11" s="35">
        <v>1</v>
      </c>
    </row>
    <row r="12" spans="1:28" x14ac:dyDescent="0.3">
      <c r="A12" s="36" t="s">
        <v>11</v>
      </c>
      <c r="B12" s="37" t="s">
        <v>12</v>
      </c>
      <c r="C12" s="38" t="s">
        <v>13</v>
      </c>
      <c r="D12" s="38" t="s">
        <v>14</v>
      </c>
      <c r="E12" s="14" t="s">
        <v>15</v>
      </c>
      <c r="F12" s="14" t="s">
        <v>16</v>
      </c>
      <c r="G12" s="14" t="s">
        <v>17</v>
      </c>
      <c r="H12" s="14" t="s">
        <v>18</v>
      </c>
      <c r="I12" s="14" t="s">
        <v>19</v>
      </c>
      <c r="J12" s="14" t="s">
        <v>20</v>
      </c>
      <c r="K12" s="14" t="s">
        <v>21</v>
      </c>
      <c r="L12" s="14" t="s">
        <v>22</v>
      </c>
      <c r="M12" s="14" t="s">
        <v>23</v>
      </c>
      <c r="N12" s="14" t="s">
        <v>24</v>
      </c>
      <c r="O12" s="14" t="s">
        <v>25</v>
      </c>
      <c r="P12" s="14" t="s">
        <v>26</v>
      </c>
      <c r="Q12" s="14" t="s">
        <v>27</v>
      </c>
      <c r="R12" s="14" t="s">
        <v>28</v>
      </c>
      <c r="S12" s="14" t="s">
        <v>29</v>
      </c>
      <c r="T12" s="14" t="s">
        <v>30</v>
      </c>
      <c r="U12" s="14" t="s">
        <v>31</v>
      </c>
      <c r="V12" s="14" t="s">
        <v>3</v>
      </c>
      <c r="W12" s="14" t="s">
        <v>32</v>
      </c>
      <c r="X12" s="14" t="s">
        <v>33</v>
      </c>
      <c r="Y12" s="14" t="s">
        <v>34</v>
      </c>
      <c r="Z12" s="14" t="s">
        <v>35</v>
      </c>
      <c r="AA12" s="14" t="s">
        <v>36</v>
      </c>
      <c r="AB12" s="14" t="s">
        <v>37</v>
      </c>
    </row>
    <row r="13" spans="1:28" x14ac:dyDescent="0.3">
      <c r="A13" s="1" t="s">
        <v>58</v>
      </c>
      <c r="B13" s="1" t="s">
        <v>45</v>
      </c>
      <c r="C13" s="27" t="s">
        <v>53</v>
      </c>
      <c r="D13" s="38">
        <v>40</v>
      </c>
      <c r="E13" s="74"/>
      <c r="F13" s="27">
        <v>1</v>
      </c>
      <c r="G13" s="74"/>
      <c r="H13" s="27"/>
      <c r="I13" s="27"/>
      <c r="J13" s="27">
        <v>2</v>
      </c>
      <c r="K13" s="27">
        <v>2</v>
      </c>
      <c r="L13" s="74"/>
      <c r="M13" s="74"/>
      <c r="N13" s="27">
        <f>SUM(L13:M13)</f>
        <v>0</v>
      </c>
      <c r="O13" s="74"/>
      <c r="P13" s="57">
        <v>6</v>
      </c>
      <c r="Q13" s="74"/>
      <c r="R13" s="74"/>
      <c r="S13" s="74"/>
      <c r="T13" s="27">
        <f>(H13*3)+((F13-H13)*2)+J13</f>
        <v>4</v>
      </c>
      <c r="U13" s="40" t="str">
        <f>IFERROR(((T13+Q13+N13-R13)+(O13*2))/E13,"")</f>
        <v/>
      </c>
      <c r="V13" s="22">
        <v>139</v>
      </c>
      <c r="W13" s="22" t="s">
        <v>84</v>
      </c>
      <c r="X13" s="22" t="s">
        <v>85</v>
      </c>
      <c r="Y13" s="68">
        <v>3708</v>
      </c>
      <c r="Z13" s="36" t="s">
        <v>1</v>
      </c>
      <c r="AA13" s="1" t="s">
        <v>86</v>
      </c>
      <c r="AB13" s="28" t="s">
        <v>147</v>
      </c>
    </row>
    <row r="14" spans="1:28" x14ac:dyDescent="0.3">
      <c r="A14" s="1" t="s">
        <v>58</v>
      </c>
      <c r="B14" s="1" t="s">
        <v>45</v>
      </c>
      <c r="C14" s="27" t="s">
        <v>46</v>
      </c>
      <c r="D14" s="38">
        <v>7</v>
      </c>
      <c r="E14" s="74"/>
      <c r="F14" s="27">
        <v>7</v>
      </c>
      <c r="G14" s="74"/>
      <c r="H14" s="27"/>
      <c r="I14" s="27"/>
      <c r="J14" s="27">
        <v>1</v>
      </c>
      <c r="K14" s="27">
        <v>1</v>
      </c>
      <c r="L14" s="74"/>
      <c r="M14" s="74"/>
      <c r="N14" s="27">
        <f t="shared" ref="N14:N19" si="0">SUM(L14:M14)</f>
        <v>0</v>
      </c>
      <c r="O14" s="79"/>
      <c r="P14" s="57">
        <v>6</v>
      </c>
      <c r="Q14" s="79"/>
      <c r="R14" s="79"/>
      <c r="S14" s="79"/>
      <c r="T14" s="39">
        <f t="shared" ref="T14:T19" si="1">(H14*3)+((F14-H14)*2)+J14</f>
        <v>15</v>
      </c>
      <c r="U14" s="40" t="str">
        <f t="shared" ref="U14:U24" si="2">IFERROR(((T14+Q14+N14-R14)+(O14*2))/E14,"")</f>
        <v/>
      </c>
      <c r="V14" s="22">
        <v>139</v>
      </c>
      <c r="W14" s="22" t="s">
        <v>84</v>
      </c>
      <c r="X14" s="22" t="s">
        <v>85</v>
      </c>
      <c r="Y14" s="68">
        <v>3708</v>
      </c>
      <c r="Z14" s="36" t="s">
        <v>1</v>
      </c>
      <c r="AA14" s="1" t="s">
        <v>86</v>
      </c>
      <c r="AB14" s="28" t="s">
        <v>147</v>
      </c>
    </row>
    <row r="15" spans="1:28" x14ac:dyDescent="0.3">
      <c r="A15" s="1" t="s">
        <v>58</v>
      </c>
      <c r="B15" s="1" t="s">
        <v>45</v>
      </c>
      <c r="C15" s="27" t="s">
        <v>47</v>
      </c>
      <c r="D15" s="38">
        <v>15</v>
      </c>
      <c r="E15" s="74"/>
      <c r="F15" s="27">
        <v>8</v>
      </c>
      <c r="G15" s="74"/>
      <c r="H15" s="27"/>
      <c r="I15" s="27"/>
      <c r="J15" s="27">
        <v>10</v>
      </c>
      <c r="K15" s="27">
        <v>14</v>
      </c>
      <c r="L15" s="74"/>
      <c r="M15" s="27">
        <v>16</v>
      </c>
      <c r="N15" s="27">
        <f t="shared" si="0"/>
        <v>16</v>
      </c>
      <c r="O15" s="79"/>
      <c r="P15" s="79"/>
      <c r="Q15" s="79"/>
      <c r="R15" s="79"/>
      <c r="S15" s="79"/>
      <c r="T15" s="39">
        <f t="shared" si="1"/>
        <v>26</v>
      </c>
      <c r="U15" s="40" t="str">
        <f t="shared" si="2"/>
        <v/>
      </c>
      <c r="V15" s="22">
        <v>139</v>
      </c>
      <c r="W15" s="22" t="s">
        <v>84</v>
      </c>
      <c r="X15" s="22" t="s">
        <v>85</v>
      </c>
      <c r="Y15" s="68">
        <v>3708</v>
      </c>
      <c r="Z15" s="36" t="s">
        <v>1</v>
      </c>
      <c r="AA15" s="1" t="s">
        <v>86</v>
      </c>
      <c r="AB15" s="28" t="s">
        <v>147</v>
      </c>
    </row>
    <row r="16" spans="1:28" x14ac:dyDescent="0.3">
      <c r="A16" s="1" t="s">
        <v>58</v>
      </c>
      <c r="B16" s="1" t="s">
        <v>45</v>
      </c>
      <c r="C16" s="27" t="s">
        <v>50</v>
      </c>
      <c r="D16" s="38">
        <v>10</v>
      </c>
      <c r="E16" s="74"/>
      <c r="F16" s="27">
        <v>1</v>
      </c>
      <c r="G16" s="74"/>
      <c r="H16" s="27"/>
      <c r="I16" s="27"/>
      <c r="J16" s="27">
        <v>0</v>
      </c>
      <c r="K16" s="27">
        <v>0</v>
      </c>
      <c r="L16" s="74"/>
      <c r="M16" s="74"/>
      <c r="N16" s="27">
        <f t="shared" si="0"/>
        <v>0</v>
      </c>
      <c r="O16" s="86" t="s">
        <v>437</v>
      </c>
      <c r="P16" s="57">
        <v>6</v>
      </c>
      <c r="Q16" s="79"/>
      <c r="R16" s="79"/>
      <c r="S16" s="79"/>
      <c r="T16" s="39">
        <f t="shared" si="1"/>
        <v>2</v>
      </c>
      <c r="U16" s="40" t="str">
        <f t="shared" si="2"/>
        <v/>
      </c>
      <c r="V16" s="22">
        <v>139</v>
      </c>
      <c r="W16" s="22" t="s">
        <v>84</v>
      </c>
      <c r="X16" s="22" t="s">
        <v>85</v>
      </c>
      <c r="Y16" s="68">
        <v>3708</v>
      </c>
      <c r="Z16" s="36" t="s">
        <v>1</v>
      </c>
      <c r="AA16" s="1" t="s">
        <v>86</v>
      </c>
      <c r="AB16" s="28" t="s">
        <v>147</v>
      </c>
    </row>
    <row r="17" spans="1:28" x14ac:dyDescent="0.3">
      <c r="A17" s="1" t="s">
        <v>58</v>
      </c>
      <c r="B17" s="1" t="s">
        <v>45</v>
      </c>
      <c r="C17" s="27" t="s">
        <v>56</v>
      </c>
      <c r="D17" s="38">
        <v>20</v>
      </c>
      <c r="E17" s="74"/>
      <c r="F17" s="27">
        <v>1</v>
      </c>
      <c r="G17" s="74"/>
      <c r="H17" s="27"/>
      <c r="I17" s="27"/>
      <c r="J17" s="27">
        <v>2</v>
      </c>
      <c r="K17" s="27">
        <v>2</v>
      </c>
      <c r="L17" s="74"/>
      <c r="M17" s="74"/>
      <c r="N17" s="27">
        <f t="shared" si="0"/>
        <v>0</v>
      </c>
      <c r="O17" s="79"/>
      <c r="P17" s="57">
        <v>6</v>
      </c>
      <c r="Q17" s="79"/>
      <c r="R17" s="79"/>
      <c r="S17" s="79"/>
      <c r="T17" s="39">
        <f t="shared" si="1"/>
        <v>4</v>
      </c>
      <c r="U17" s="40" t="str">
        <f t="shared" si="2"/>
        <v/>
      </c>
      <c r="V17" s="22">
        <v>139</v>
      </c>
      <c r="W17" s="22" t="s">
        <v>84</v>
      </c>
      <c r="X17" s="22" t="s">
        <v>85</v>
      </c>
      <c r="Y17" s="68">
        <v>3708</v>
      </c>
      <c r="Z17" s="36" t="s">
        <v>1</v>
      </c>
      <c r="AA17" s="1" t="s">
        <v>86</v>
      </c>
      <c r="AB17" s="28" t="s">
        <v>147</v>
      </c>
    </row>
    <row r="18" spans="1:28" x14ac:dyDescent="0.3">
      <c r="A18" s="1" t="s">
        <v>58</v>
      </c>
      <c r="B18" s="1" t="s">
        <v>45</v>
      </c>
      <c r="C18" s="27" t="s">
        <v>54</v>
      </c>
      <c r="D18" s="38">
        <v>24</v>
      </c>
      <c r="E18" s="74"/>
      <c r="F18" s="27">
        <v>0</v>
      </c>
      <c r="G18" s="74"/>
      <c r="H18" s="27"/>
      <c r="I18" s="27"/>
      <c r="J18" s="27">
        <v>1</v>
      </c>
      <c r="K18" s="27">
        <v>2</v>
      </c>
      <c r="L18" s="74"/>
      <c r="M18" s="74"/>
      <c r="N18" s="27">
        <f t="shared" si="0"/>
        <v>0</v>
      </c>
      <c r="O18" s="79"/>
      <c r="P18" s="79"/>
      <c r="Q18" s="79"/>
      <c r="R18" s="79"/>
      <c r="S18" s="79"/>
      <c r="T18" s="39">
        <f t="shared" si="1"/>
        <v>1</v>
      </c>
      <c r="U18" s="40" t="str">
        <f t="shared" si="2"/>
        <v/>
      </c>
      <c r="V18" s="22">
        <v>139</v>
      </c>
      <c r="W18" s="22" t="s">
        <v>84</v>
      </c>
      <c r="X18" s="22" t="s">
        <v>85</v>
      </c>
      <c r="Y18" s="68">
        <v>3708</v>
      </c>
      <c r="Z18" s="36" t="s">
        <v>1</v>
      </c>
      <c r="AA18" s="1" t="s">
        <v>86</v>
      </c>
      <c r="AB18" s="28" t="s">
        <v>147</v>
      </c>
    </row>
    <row r="19" spans="1:28" x14ac:dyDescent="0.3">
      <c r="A19" s="1" t="s">
        <v>58</v>
      </c>
      <c r="B19" s="1" t="s">
        <v>45</v>
      </c>
      <c r="C19" s="27" t="s">
        <v>55</v>
      </c>
      <c r="D19" s="38">
        <v>17</v>
      </c>
      <c r="E19" s="74"/>
      <c r="F19" s="27">
        <v>11</v>
      </c>
      <c r="G19" s="27">
        <v>20</v>
      </c>
      <c r="H19" s="27"/>
      <c r="I19" s="27"/>
      <c r="J19" s="27">
        <v>6</v>
      </c>
      <c r="K19" s="27">
        <v>8</v>
      </c>
      <c r="L19" s="27">
        <v>9</v>
      </c>
      <c r="M19" s="27">
        <v>13</v>
      </c>
      <c r="N19" s="27">
        <f t="shared" si="0"/>
        <v>22</v>
      </c>
      <c r="O19" s="79"/>
      <c r="P19" s="57">
        <v>6</v>
      </c>
      <c r="Q19" s="79"/>
      <c r="R19" s="79"/>
      <c r="S19" s="79"/>
      <c r="T19" s="39">
        <f t="shared" si="1"/>
        <v>28</v>
      </c>
      <c r="U19" s="40" t="str">
        <f t="shared" si="2"/>
        <v/>
      </c>
      <c r="V19" s="22">
        <v>139</v>
      </c>
      <c r="W19" s="22" t="s">
        <v>84</v>
      </c>
      <c r="X19" s="22" t="s">
        <v>85</v>
      </c>
      <c r="Y19" s="68">
        <v>3708</v>
      </c>
      <c r="Z19" s="36" t="s">
        <v>1</v>
      </c>
      <c r="AA19" s="1" t="s">
        <v>86</v>
      </c>
      <c r="AB19" s="28" t="s">
        <v>147</v>
      </c>
    </row>
    <row r="20" spans="1:28" x14ac:dyDescent="0.3">
      <c r="A20" s="1" t="s">
        <v>58</v>
      </c>
      <c r="B20" s="1" t="s">
        <v>45</v>
      </c>
      <c r="C20" s="27" t="s">
        <v>48</v>
      </c>
      <c r="D20" s="38">
        <v>11</v>
      </c>
      <c r="E20" s="74"/>
      <c r="F20" s="27">
        <v>6</v>
      </c>
      <c r="G20" s="74"/>
      <c r="H20" s="27"/>
      <c r="I20" s="27"/>
      <c r="J20" s="27">
        <v>2</v>
      </c>
      <c r="K20" s="27">
        <v>2</v>
      </c>
      <c r="L20" s="74"/>
      <c r="M20" s="74"/>
      <c r="N20" s="27">
        <f>SUM(L20:M20)</f>
        <v>0</v>
      </c>
      <c r="O20" s="79"/>
      <c r="P20" s="79"/>
      <c r="Q20" s="79"/>
      <c r="R20" s="79"/>
      <c r="S20" s="79"/>
      <c r="T20" s="39">
        <f>(H20*3)+((F20-H20)*2)+J20</f>
        <v>14</v>
      </c>
      <c r="U20" s="40" t="str">
        <f t="shared" si="2"/>
        <v/>
      </c>
      <c r="V20" s="22">
        <v>139</v>
      </c>
      <c r="W20" s="22" t="s">
        <v>84</v>
      </c>
      <c r="X20" s="22" t="s">
        <v>85</v>
      </c>
      <c r="Y20" s="68">
        <v>3708</v>
      </c>
      <c r="Z20" s="36" t="s">
        <v>1</v>
      </c>
      <c r="AA20" s="1" t="s">
        <v>86</v>
      </c>
      <c r="AB20" s="28" t="s">
        <v>147</v>
      </c>
    </row>
    <row r="21" spans="1:28" x14ac:dyDescent="0.3">
      <c r="A21" s="1" t="s">
        <v>58</v>
      </c>
      <c r="B21" s="1" t="s">
        <v>45</v>
      </c>
      <c r="C21" s="27" t="s">
        <v>52</v>
      </c>
      <c r="D21" s="38">
        <v>23</v>
      </c>
      <c r="E21" s="74" t="s">
        <v>369</v>
      </c>
      <c r="F21" s="27"/>
      <c r="G21" s="74"/>
      <c r="H21" s="27"/>
      <c r="I21" s="27"/>
      <c r="J21" s="27"/>
      <c r="K21" s="27"/>
      <c r="L21" s="74"/>
      <c r="M21" s="74"/>
      <c r="N21" s="27"/>
      <c r="O21" s="79"/>
      <c r="P21" s="79"/>
      <c r="Q21" s="79"/>
      <c r="R21" s="79"/>
      <c r="S21" s="79"/>
      <c r="T21" s="39"/>
      <c r="U21" s="40" t="str">
        <f t="shared" ref="U21" si="3">IFERROR(((T21+Q21+N21-R21)+(O21*2))/E21,"")</f>
        <v/>
      </c>
      <c r="V21" s="22">
        <v>139</v>
      </c>
      <c r="W21" s="22" t="s">
        <v>84</v>
      </c>
      <c r="X21" s="22" t="s">
        <v>85</v>
      </c>
      <c r="Y21" s="68">
        <v>3708</v>
      </c>
      <c r="Z21" s="36" t="s">
        <v>1</v>
      </c>
      <c r="AA21" s="1" t="s">
        <v>86</v>
      </c>
      <c r="AB21" s="28" t="s">
        <v>147</v>
      </c>
    </row>
    <row r="22" spans="1:28" x14ac:dyDescent="0.3">
      <c r="A22" s="1" t="s">
        <v>58</v>
      </c>
      <c r="B22" s="1" t="s">
        <v>45</v>
      </c>
      <c r="C22" s="27" t="s">
        <v>49</v>
      </c>
      <c r="D22" s="38">
        <v>12</v>
      </c>
      <c r="E22" s="74"/>
      <c r="F22" s="27">
        <v>5</v>
      </c>
      <c r="G22" s="74"/>
      <c r="H22" s="27"/>
      <c r="I22" s="27"/>
      <c r="J22" s="27">
        <v>0</v>
      </c>
      <c r="K22" s="27">
        <v>2</v>
      </c>
      <c r="L22" s="74"/>
      <c r="M22" s="74"/>
      <c r="N22" s="27">
        <f>SUM(L22:M22)</f>
        <v>0</v>
      </c>
      <c r="O22" s="79"/>
      <c r="P22" s="79"/>
      <c r="Q22" s="79"/>
      <c r="R22" s="79"/>
      <c r="S22" s="79"/>
      <c r="T22" s="39">
        <f>(H22*3)+((F22-H22)*2)+J22</f>
        <v>10</v>
      </c>
      <c r="U22" s="40" t="str">
        <f t="shared" si="2"/>
        <v/>
      </c>
      <c r="V22" s="22">
        <v>139</v>
      </c>
      <c r="W22" s="22" t="s">
        <v>84</v>
      </c>
      <c r="X22" s="22" t="s">
        <v>85</v>
      </c>
      <c r="Y22" s="68">
        <v>3708</v>
      </c>
      <c r="Z22" s="36" t="s">
        <v>1</v>
      </c>
      <c r="AA22" s="1" t="s">
        <v>86</v>
      </c>
      <c r="AB22" s="28" t="s">
        <v>147</v>
      </c>
    </row>
    <row r="23" spans="1:28" x14ac:dyDescent="0.3">
      <c r="A23" s="1" t="s">
        <v>58</v>
      </c>
      <c r="B23" s="1" t="s">
        <v>45</v>
      </c>
      <c r="C23" s="27" t="s">
        <v>142</v>
      </c>
      <c r="D23" s="38">
        <v>50</v>
      </c>
      <c r="E23" s="74"/>
      <c r="F23" s="27">
        <v>1</v>
      </c>
      <c r="G23" s="74"/>
      <c r="H23" s="27"/>
      <c r="I23" s="27"/>
      <c r="J23" s="27">
        <v>0</v>
      </c>
      <c r="K23" s="27">
        <v>0</v>
      </c>
      <c r="L23" s="74"/>
      <c r="M23" s="74"/>
      <c r="N23" s="27">
        <f>SUM(L23:M23)</f>
        <v>0</v>
      </c>
      <c r="O23" s="79"/>
      <c r="P23" s="79"/>
      <c r="Q23" s="79"/>
      <c r="R23" s="79"/>
      <c r="S23" s="79"/>
      <c r="T23" s="39">
        <f>(H23*3)+((F23-H23)*2)+J23</f>
        <v>2</v>
      </c>
      <c r="U23" s="40" t="str">
        <f t="shared" si="2"/>
        <v/>
      </c>
      <c r="V23" s="22">
        <v>139</v>
      </c>
      <c r="W23" s="22" t="s">
        <v>84</v>
      </c>
      <c r="X23" s="22" t="s">
        <v>85</v>
      </c>
      <c r="Y23" s="68">
        <v>3708</v>
      </c>
      <c r="Z23" s="36" t="s">
        <v>1</v>
      </c>
      <c r="AA23" s="1" t="s">
        <v>86</v>
      </c>
      <c r="AB23" s="28" t="s">
        <v>147</v>
      </c>
    </row>
    <row r="24" spans="1:28" x14ac:dyDescent="0.3">
      <c r="A24" s="1" t="s">
        <v>58</v>
      </c>
      <c r="B24" s="1" t="s">
        <v>45</v>
      </c>
      <c r="C24" s="27" t="s">
        <v>51</v>
      </c>
      <c r="D24" s="38">
        <v>22</v>
      </c>
      <c r="E24" s="74"/>
      <c r="F24" s="27">
        <v>3</v>
      </c>
      <c r="G24" s="74"/>
      <c r="H24" s="27"/>
      <c r="I24" s="27"/>
      <c r="J24" s="27">
        <v>1</v>
      </c>
      <c r="K24" s="27">
        <v>2</v>
      </c>
      <c r="L24" s="74"/>
      <c r="M24" s="74"/>
      <c r="N24" s="27">
        <f>SUM(L24:M24)</f>
        <v>0</v>
      </c>
      <c r="O24" s="79"/>
      <c r="P24" s="79"/>
      <c r="Q24" s="79"/>
      <c r="R24" s="79"/>
      <c r="S24" s="79"/>
      <c r="T24" s="39">
        <f>(H24*3)+((F24-H24)*2)+J24</f>
        <v>7</v>
      </c>
      <c r="U24" s="40" t="str">
        <f t="shared" si="2"/>
        <v/>
      </c>
      <c r="V24" s="22">
        <v>139</v>
      </c>
      <c r="W24" s="22" t="s">
        <v>84</v>
      </c>
      <c r="X24" s="22" t="s">
        <v>85</v>
      </c>
      <c r="Y24" s="68">
        <v>3708</v>
      </c>
      <c r="Z24" s="36" t="s">
        <v>1</v>
      </c>
      <c r="AA24" s="1" t="s">
        <v>86</v>
      </c>
      <c r="AB24" s="28" t="s">
        <v>147</v>
      </c>
    </row>
    <row r="25" spans="1:28" x14ac:dyDescent="0.3">
      <c r="A25" s="1" t="s">
        <v>58</v>
      </c>
      <c r="B25" s="1" t="s">
        <v>45</v>
      </c>
      <c r="C25" s="57" t="s">
        <v>38</v>
      </c>
      <c r="D25" s="1"/>
      <c r="E25" s="57">
        <v>265</v>
      </c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>
        <v>18</v>
      </c>
      <c r="Q25" s="43"/>
      <c r="R25" s="43"/>
      <c r="S25" s="43"/>
      <c r="T25" s="43"/>
      <c r="U25" s="40" t="str">
        <f t="shared" ref="U25" si="4">_xlfn.IFNA("",((T25+Q25+N25-R25)+(O25*2))/E25)</f>
        <v/>
      </c>
      <c r="V25" s="22">
        <v>139</v>
      </c>
      <c r="W25" s="22" t="s">
        <v>84</v>
      </c>
      <c r="X25" s="22" t="s">
        <v>85</v>
      </c>
      <c r="Y25" s="68">
        <v>3708</v>
      </c>
      <c r="Z25" s="36" t="s">
        <v>1</v>
      </c>
      <c r="AA25" s="1" t="s">
        <v>86</v>
      </c>
      <c r="AB25" s="28" t="s">
        <v>147</v>
      </c>
    </row>
    <row r="26" spans="1:28" x14ac:dyDescent="0.3">
      <c r="A26" s="44" t="s">
        <v>58</v>
      </c>
      <c r="B26" s="44" t="s">
        <v>45</v>
      </c>
      <c r="C26" s="45" t="s">
        <v>39</v>
      </c>
      <c r="D26" s="44"/>
      <c r="E26" s="45">
        <f t="shared" ref="E26:T26" si="5">SUM(E13:E25)</f>
        <v>265</v>
      </c>
      <c r="F26" s="45">
        <f t="shared" si="5"/>
        <v>44</v>
      </c>
      <c r="G26" s="45">
        <f t="shared" si="5"/>
        <v>20</v>
      </c>
      <c r="H26" s="45">
        <f t="shared" si="5"/>
        <v>0</v>
      </c>
      <c r="I26" s="45">
        <f t="shared" si="5"/>
        <v>0</v>
      </c>
      <c r="J26" s="45">
        <f t="shared" si="5"/>
        <v>25</v>
      </c>
      <c r="K26" s="45">
        <f t="shared" si="5"/>
        <v>35</v>
      </c>
      <c r="L26" s="45">
        <f t="shared" si="5"/>
        <v>9</v>
      </c>
      <c r="M26" s="45">
        <f t="shared" si="5"/>
        <v>29</v>
      </c>
      <c r="N26" s="45">
        <f t="shared" si="5"/>
        <v>38</v>
      </c>
      <c r="O26" s="45">
        <f t="shared" si="5"/>
        <v>0</v>
      </c>
      <c r="P26" s="45">
        <f t="shared" si="5"/>
        <v>48</v>
      </c>
      <c r="Q26" s="45">
        <f t="shared" si="5"/>
        <v>0</v>
      </c>
      <c r="R26" s="45">
        <f t="shared" si="5"/>
        <v>0</v>
      </c>
      <c r="S26" s="45">
        <f t="shared" si="5"/>
        <v>0</v>
      </c>
      <c r="T26" s="45">
        <f t="shared" si="5"/>
        <v>113</v>
      </c>
      <c r="U26" s="46">
        <f>((T26+Q26+N26-R26)+(O26*2))/E26</f>
        <v>0.56981132075471697</v>
      </c>
      <c r="V26" s="47">
        <v>139</v>
      </c>
      <c r="W26" s="47" t="s">
        <v>84</v>
      </c>
      <c r="X26" s="47" t="s">
        <v>85</v>
      </c>
      <c r="Y26" s="69">
        <v>3708</v>
      </c>
      <c r="Z26" s="80" t="s">
        <v>1</v>
      </c>
      <c r="AA26" s="44" t="s">
        <v>86</v>
      </c>
      <c r="AB26" s="72" t="s">
        <v>147</v>
      </c>
    </row>
    <row r="27" spans="1:28" x14ac:dyDescent="0.3">
      <c r="A27" s="1"/>
      <c r="B27" s="1"/>
      <c r="C27" s="1"/>
      <c r="D27" s="1"/>
      <c r="F27" s="50" t="s">
        <v>40</v>
      </c>
      <c r="G27" s="51">
        <f>F26/G26</f>
        <v>2.2000000000000002</v>
      </c>
      <c r="H27" s="27"/>
      <c r="I27" s="1"/>
      <c r="J27" s="50" t="s">
        <v>41</v>
      </c>
      <c r="K27" s="52">
        <f>J26/K26</f>
        <v>0.7142857142857143</v>
      </c>
      <c r="L27" s="1"/>
      <c r="M27" s="39" t="s">
        <v>42</v>
      </c>
      <c r="N27" s="53"/>
      <c r="O27" s="42" t="s">
        <v>407</v>
      </c>
      <c r="P27" s="1"/>
      <c r="Q27" s="1"/>
      <c r="R27" s="1"/>
      <c r="S27" s="1"/>
      <c r="T27" s="1"/>
      <c r="U27" s="1"/>
      <c r="V27" s="22"/>
      <c r="W27" s="22"/>
      <c r="X27" s="22"/>
      <c r="Y27" s="54"/>
      <c r="Z27" s="42"/>
      <c r="AA27" s="1"/>
      <c r="AB27" s="78"/>
    </row>
    <row r="28" spans="1:28" x14ac:dyDescent="0.3">
      <c r="A28" s="1"/>
      <c r="B28" s="1"/>
      <c r="C28" s="5" t="s">
        <v>43</v>
      </c>
      <c r="V28" s="22"/>
      <c r="W28" s="22"/>
      <c r="X28" s="22"/>
      <c r="Y28" s="54"/>
      <c r="Z28" s="42"/>
      <c r="AA28" s="1"/>
      <c r="AB28" s="78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4"/>
      <c r="Z29" s="42"/>
      <c r="AA29" s="1"/>
      <c r="AB29" s="78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4"/>
      <c r="Z30" s="42"/>
      <c r="AA30" s="1"/>
      <c r="AB30" s="78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4"/>
      <c r="Z31" s="42"/>
      <c r="AA31" s="1"/>
      <c r="AB31" s="78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4"/>
      <c r="Z32" s="42"/>
      <c r="AA32" s="1"/>
      <c r="AB32" s="78"/>
    </row>
    <row r="33" spans="1:28" x14ac:dyDescent="0.3">
      <c r="B33" s="1"/>
      <c r="C33" s="32" t="s">
        <v>59</v>
      </c>
      <c r="D33" s="33"/>
      <c r="E33" s="87" t="s">
        <v>438</v>
      </c>
      <c r="F33" s="87"/>
      <c r="G33" s="87"/>
      <c r="H33" s="87"/>
      <c r="I33" s="87"/>
      <c r="J33" s="87"/>
      <c r="K33" s="87"/>
      <c r="L33" s="87"/>
      <c r="M33" s="34"/>
      <c r="N33" s="34"/>
      <c r="O33" s="34"/>
      <c r="P33" s="34"/>
      <c r="Q33" s="34"/>
      <c r="R33" s="34"/>
      <c r="S33" s="34"/>
      <c r="T33" s="7" t="s">
        <v>10</v>
      </c>
      <c r="U33" s="1"/>
      <c r="V33" s="35">
        <v>1</v>
      </c>
    </row>
    <row r="34" spans="1:28" x14ac:dyDescent="0.3">
      <c r="A34" s="36" t="s">
        <v>11</v>
      </c>
      <c r="B34" s="37" t="s">
        <v>12</v>
      </c>
      <c r="C34" s="38" t="s">
        <v>13</v>
      </c>
      <c r="D34" s="38" t="s">
        <v>14</v>
      </c>
      <c r="E34" s="14" t="s">
        <v>15</v>
      </c>
      <c r="F34" s="14" t="s">
        <v>16</v>
      </c>
      <c r="G34" s="14" t="s">
        <v>17</v>
      </c>
      <c r="H34" s="14" t="s">
        <v>18</v>
      </c>
      <c r="I34" s="14" t="s">
        <v>19</v>
      </c>
      <c r="J34" s="14" t="s">
        <v>20</v>
      </c>
      <c r="K34" s="14" t="s">
        <v>21</v>
      </c>
      <c r="L34" s="14" t="s">
        <v>22</v>
      </c>
      <c r="M34" s="14" t="s">
        <v>23</v>
      </c>
      <c r="N34" s="14" t="s">
        <v>24</v>
      </c>
      <c r="O34" s="14" t="s">
        <v>25</v>
      </c>
      <c r="P34" s="14" t="s">
        <v>26</v>
      </c>
      <c r="Q34" s="14" t="s">
        <v>27</v>
      </c>
      <c r="R34" s="14" t="s">
        <v>28</v>
      </c>
      <c r="S34" s="14" t="s">
        <v>29</v>
      </c>
      <c r="T34" s="14" t="s">
        <v>30</v>
      </c>
      <c r="U34" s="14" t="s">
        <v>31</v>
      </c>
      <c r="V34" s="14" t="s">
        <v>3</v>
      </c>
      <c r="W34" s="14" t="s">
        <v>32</v>
      </c>
      <c r="X34" s="14" t="s">
        <v>33</v>
      </c>
      <c r="Y34" s="14" t="s">
        <v>34</v>
      </c>
      <c r="Z34" s="14" t="s">
        <v>35</v>
      </c>
      <c r="AA34" s="14" t="s">
        <v>36</v>
      </c>
      <c r="AB34" s="14" t="s">
        <v>37</v>
      </c>
    </row>
    <row r="35" spans="1:28" ht="15" thickBot="1" x14ac:dyDescent="0.35">
      <c r="A35" s="1" t="s">
        <v>45</v>
      </c>
      <c r="B35" s="1" t="s">
        <v>58</v>
      </c>
      <c r="C35" s="27" t="s">
        <v>132</v>
      </c>
      <c r="D35" s="38">
        <v>30</v>
      </c>
      <c r="E35" s="88">
        <v>18</v>
      </c>
      <c r="F35" s="38">
        <v>2</v>
      </c>
      <c r="G35" s="88">
        <v>8</v>
      </c>
      <c r="H35" s="27"/>
      <c r="I35" s="27"/>
      <c r="J35" s="38">
        <v>0</v>
      </c>
      <c r="K35" s="38">
        <v>0</v>
      </c>
      <c r="L35" s="88">
        <v>1</v>
      </c>
      <c r="M35" s="88">
        <v>3</v>
      </c>
      <c r="N35" s="38">
        <f t="shared" ref="N35:N46" si="6">SUM(L35:M35)</f>
        <v>4</v>
      </c>
      <c r="O35" s="88">
        <v>2</v>
      </c>
      <c r="P35" s="88">
        <v>1</v>
      </c>
      <c r="Q35" s="88">
        <v>1</v>
      </c>
      <c r="R35" s="88">
        <v>1</v>
      </c>
      <c r="S35" s="38">
        <v>0</v>
      </c>
      <c r="T35" s="38">
        <f>(H35*3)+((F35-H35)*2)+J35</f>
        <v>4</v>
      </c>
      <c r="U35" s="40">
        <f>IFERROR(((T35+Q35+N35-R35)+(O35*2))/E35,"")</f>
        <v>0.66666666666666663</v>
      </c>
      <c r="V35" s="22">
        <v>139</v>
      </c>
      <c r="W35" s="22" t="s">
        <v>95</v>
      </c>
      <c r="X35" s="22" t="s">
        <v>96</v>
      </c>
      <c r="Y35" s="68">
        <v>3708</v>
      </c>
      <c r="Z35" s="36" t="s">
        <v>440</v>
      </c>
      <c r="AA35" s="1" t="s">
        <v>133</v>
      </c>
      <c r="AB35" s="28" t="s">
        <v>148</v>
      </c>
    </row>
    <row r="36" spans="1:28" ht="15" thickBot="1" x14ac:dyDescent="0.35">
      <c r="A36" s="1" t="s">
        <v>45</v>
      </c>
      <c r="B36" s="1" t="s">
        <v>58</v>
      </c>
      <c r="C36" s="27" t="s">
        <v>135</v>
      </c>
      <c r="D36" s="38">
        <v>21</v>
      </c>
      <c r="E36" s="88">
        <v>37</v>
      </c>
      <c r="F36" s="38">
        <v>5</v>
      </c>
      <c r="G36" s="88">
        <v>11</v>
      </c>
      <c r="H36" s="27"/>
      <c r="I36" s="27"/>
      <c r="J36" s="38">
        <v>10</v>
      </c>
      <c r="K36" s="38">
        <v>14</v>
      </c>
      <c r="L36" s="88">
        <v>6</v>
      </c>
      <c r="M36" s="88">
        <v>8</v>
      </c>
      <c r="N36" s="38">
        <f t="shared" si="6"/>
        <v>14</v>
      </c>
      <c r="O36" s="88">
        <v>0</v>
      </c>
      <c r="P36" s="89">
        <v>6</v>
      </c>
      <c r="Q36" s="88">
        <v>2</v>
      </c>
      <c r="R36" s="88">
        <v>2</v>
      </c>
      <c r="S36" s="90">
        <v>1</v>
      </c>
      <c r="T36" s="38">
        <f t="shared" ref="T36:T40" si="7">(H36*3)+((F36-H36)*2)+J36</f>
        <v>20</v>
      </c>
      <c r="U36" s="40">
        <f t="shared" ref="U36:U46" si="8">IFERROR(((T36+Q36+N36-R36)+(O36*2))/E36,"")</f>
        <v>0.91891891891891897</v>
      </c>
      <c r="V36" s="22">
        <v>139</v>
      </c>
      <c r="W36" s="22" t="s">
        <v>95</v>
      </c>
      <c r="X36" s="22" t="s">
        <v>96</v>
      </c>
      <c r="Y36" s="68">
        <v>3708</v>
      </c>
      <c r="Z36" s="36" t="s">
        <v>440</v>
      </c>
      <c r="AA36" s="1" t="s">
        <v>133</v>
      </c>
      <c r="AB36" s="28" t="s">
        <v>148</v>
      </c>
    </row>
    <row r="37" spans="1:28" x14ac:dyDescent="0.3">
      <c r="A37" s="1" t="s">
        <v>45</v>
      </c>
      <c r="B37" s="1" t="s">
        <v>58</v>
      </c>
      <c r="C37" s="27" t="s">
        <v>136</v>
      </c>
      <c r="D37" s="38">
        <v>15</v>
      </c>
      <c r="E37" s="88">
        <v>43</v>
      </c>
      <c r="F37" s="38">
        <v>7</v>
      </c>
      <c r="G37" s="88">
        <v>14</v>
      </c>
      <c r="H37" s="27"/>
      <c r="I37" s="27"/>
      <c r="J37" s="38">
        <v>12</v>
      </c>
      <c r="K37" s="38">
        <v>15</v>
      </c>
      <c r="L37" s="88">
        <v>1</v>
      </c>
      <c r="M37" s="88">
        <v>0</v>
      </c>
      <c r="N37" s="38">
        <f t="shared" si="6"/>
        <v>1</v>
      </c>
      <c r="O37" s="38">
        <v>9</v>
      </c>
      <c r="P37" s="88">
        <v>4</v>
      </c>
      <c r="Q37" s="88">
        <v>4</v>
      </c>
      <c r="R37" s="88">
        <v>6</v>
      </c>
      <c r="S37" s="38">
        <v>0</v>
      </c>
      <c r="T37" s="38">
        <f t="shared" si="7"/>
        <v>26</v>
      </c>
      <c r="U37" s="40">
        <f t="shared" si="8"/>
        <v>1</v>
      </c>
      <c r="V37" s="22">
        <v>139</v>
      </c>
      <c r="W37" s="22" t="s">
        <v>95</v>
      </c>
      <c r="X37" s="22" t="s">
        <v>96</v>
      </c>
      <c r="Y37" s="68">
        <v>3708</v>
      </c>
      <c r="Z37" s="36" t="s">
        <v>440</v>
      </c>
      <c r="AA37" s="1" t="s">
        <v>133</v>
      </c>
      <c r="AB37" s="28" t="s">
        <v>148</v>
      </c>
    </row>
    <row r="38" spans="1:28" x14ac:dyDescent="0.3">
      <c r="A38" s="1" t="s">
        <v>45</v>
      </c>
      <c r="B38" s="1" t="s">
        <v>58</v>
      </c>
      <c r="C38" s="27" t="s">
        <v>137</v>
      </c>
      <c r="D38" s="38">
        <v>10</v>
      </c>
      <c r="E38" s="86">
        <v>20</v>
      </c>
      <c r="F38" s="38">
        <v>3</v>
      </c>
      <c r="G38" s="88">
        <v>12</v>
      </c>
      <c r="H38" s="27"/>
      <c r="I38" s="27"/>
      <c r="J38" s="38">
        <v>1</v>
      </c>
      <c r="K38" s="38">
        <v>3</v>
      </c>
      <c r="L38" s="88">
        <v>2</v>
      </c>
      <c r="M38" s="88">
        <v>1</v>
      </c>
      <c r="N38" s="38">
        <f t="shared" si="6"/>
        <v>3</v>
      </c>
      <c r="O38" s="88">
        <v>3</v>
      </c>
      <c r="P38" s="88">
        <v>4</v>
      </c>
      <c r="Q38" s="88">
        <v>1</v>
      </c>
      <c r="R38" s="88">
        <v>2</v>
      </c>
      <c r="S38" s="90">
        <v>1</v>
      </c>
      <c r="T38" s="38">
        <f t="shared" si="7"/>
        <v>7</v>
      </c>
      <c r="U38" s="40">
        <f t="shared" si="8"/>
        <v>0.75</v>
      </c>
      <c r="V38" s="22">
        <v>139</v>
      </c>
      <c r="W38" s="22" t="s">
        <v>95</v>
      </c>
      <c r="X38" s="22" t="s">
        <v>96</v>
      </c>
      <c r="Y38" s="68">
        <v>3708</v>
      </c>
      <c r="Z38" s="36" t="s">
        <v>440</v>
      </c>
      <c r="AA38" s="1" t="s">
        <v>133</v>
      </c>
      <c r="AB38" s="28" t="s">
        <v>148</v>
      </c>
    </row>
    <row r="39" spans="1:28" x14ac:dyDescent="0.3">
      <c r="A39" s="1" t="s">
        <v>45</v>
      </c>
      <c r="B39" s="1" t="s">
        <v>58</v>
      </c>
      <c r="C39" s="27" t="s">
        <v>138</v>
      </c>
      <c r="D39" s="38">
        <v>31</v>
      </c>
      <c r="E39" s="88">
        <v>35</v>
      </c>
      <c r="F39" s="38">
        <v>3</v>
      </c>
      <c r="G39" s="88">
        <v>10</v>
      </c>
      <c r="H39" s="27"/>
      <c r="I39" s="27"/>
      <c r="J39" s="38">
        <v>8</v>
      </c>
      <c r="K39" s="38">
        <v>10</v>
      </c>
      <c r="L39" s="88">
        <v>2</v>
      </c>
      <c r="M39" s="88">
        <v>4</v>
      </c>
      <c r="N39" s="38">
        <f t="shared" si="6"/>
        <v>6</v>
      </c>
      <c r="O39" s="88">
        <v>1</v>
      </c>
      <c r="P39" s="88">
        <v>5</v>
      </c>
      <c r="Q39" s="88">
        <v>4</v>
      </c>
      <c r="R39" s="88">
        <v>4</v>
      </c>
      <c r="S39" s="38">
        <v>0</v>
      </c>
      <c r="T39" s="38">
        <f t="shared" si="7"/>
        <v>14</v>
      </c>
      <c r="U39" s="40">
        <f t="shared" si="8"/>
        <v>0.62857142857142856</v>
      </c>
      <c r="V39" s="22">
        <v>139</v>
      </c>
      <c r="W39" s="22" t="s">
        <v>95</v>
      </c>
      <c r="X39" s="22" t="s">
        <v>96</v>
      </c>
      <c r="Y39" s="68">
        <v>3708</v>
      </c>
      <c r="Z39" s="36" t="s">
        <v>440</v>
      </c>
      <c r="AA39" s="1" t="s">
        <v>133</v>
      </c>
      <c r="AB39" s="28" t="s">
        <v>148</v>
      </c>
    </row>
    <row r="40" spans="1:28" x14ac:dyDescent="0.3">
      <c r="A40" s="1" t="s">
        <v>45</v>
      </c>
      <c r="B40" s="1" t="s">
        <v>58</v>
      </c>
      <c r="C40" s="27" t="s">
        <v>149</v>
      </c>
      <c r="D40" s="38">
        <v>22</v>
      </c>
      <c r="E40" s="88">
        <v>24</v>
      </c>
      <c r="F40" s="38">
        <v>2</v>
      </c>
      <c r="G40" s="88">
        <v>6</v>
      </c>
      <c r="H40" s="27"/>
      <c r="I40" s="27"/>
      <c r="J40" s="38">
        <v>3</v>
      </c>
      <c r="K40" s="38">
        <v>5</v>
      </c>
      <c r="L40" s="88">
        <v>2</v>
      </c>
      <c r="M40" s="88">
        <v>3</v>
      </c>
      <c r="N40" s="38">
        <f t="shared" si="6"/>
        <v>5</v>
      </c>
      <c r="O40" s="88">
        <v>2</v>
      </c>
      <c r="P40" s="88">
        <v>1</v>
      </c>
      <c r="Q40" s="88">
        <v>4</v>
      </c>
      <c r="R40" s="88">
        <v>1</v>
      </c>
      <c r="S40" s="38">
        <v>0</v>
      </c>
      <c r="T40" s="38">
        <f t="shared" si="7"/>
        <v>7</v>
      </c>
      <c r="U40" s="40">
        <f t="shared" si="8"/>
        <v>0.79166666666666663</v>
      </c>
      <c r="V40" s="22">
        <v>139</v>
      </c>
      <c r="W40" s="22" t="s">
        <v>95</v>
      </c>
      <c r="X40" s="22" t="s">
        <v>96</v>
      </c>
      <c r="Y40" s="68">
        <v>3708</v>
      </c>
      <c r="Z40" s="36" t="s">
        <v>440</v>
      </c>
      <c r="AA40" s="1" t="s">
        <v>133</v>
      </c>
      <c r="AB40" s="28" t="s">
        <v>148</v>
      </c>
    </row>
    <row r="41" spans="1:28" x14ac:dyDescent="0.3">
      <c r="A41" s="1" t="s">
        <v>45</v>
      </c>
      <c r="B41" s="1" t="s">
        <v>58</v>
      </c>
      <c r="C41" s="27" t="s">
        <v>439</v>
      </c>
      <c r="D41" s="38">
        <v>11</v>
      </c>
      <c r="E41" s="91" t="s">
        <v>369</v>
      </c>
      <c r="F41" s="38"/>
      <c r="G41" s="88"/>
      <c r="H41" s="27"/>
      <c r="I41" s="27"/>
      <c r="J41" s="38"/>
      <c r="K41" s="38"/>
      <c r="L41" s="88"/>
      <c r="M41" s="88"/>
      <c r="N41" s="38"/>
      <c r="O41" s="88"/>
      <c r="P41" s="88"/>
      <c r="Q41" s="88"/>
      <c r="R41" s="88"/>
      <c r="S41" s="38"/>
      <c r="T41" s="38"/>
      <c r="U41" s="40" t="str">
        <f t="shared" si="8"/>
        <v/>
      </c>
      <c r="V41" s="22">
        <v>139</v>
      </c>
      <c r="W41" s="22" t="s">
        <v>95</v>
      </c>
      <c r="X41" s="22" t="s">
        <v>96</v>
      </c>
      <c r="Y41" s="68">
        <v>3708</v>
      </c>
      <c r="Z41" s="36" t="s">
        <v>440</v>
      </c>
      <c r="AA41" s="1" t="s">
        <v>133</v>
      </c>
      <c r="AB41" s="28" t="s">
        <v>148</v>
      </c>
    </row>
    <row r="42" spans="1:28" x14ac:dyDescent="0.3">
      <c r="A42" s="1" t="s">
        <v>45</v>
      </c>
      <c r="B42" s="1" t="s">
        <v>58</v>
      </c>
      <c r="C42" s="27" t="s">
        <v>150</v>
      </c>
      <c r="D42" s="38">
        <v>26</v>
      </c>
      <c r="E42" s="88">
        <v>28</v>
      </c>
      <c r="F42" s="38">
        <v>0</v>
      </c>
      <c r="G42" s="5">
        <v>12</v>
      </c>
      <c r="H42" s="27"/>
      <c r="I42" s="27"/>
      <c r="J42" s="38">
        <v>10</v>
      </c>
      <c r="K42" s="38">
        <v>11</v>
      </c>
      <c r="L42" s="88">
        <v>3</v>
      </c>
      <c r="M42" s="88">
        <v>5</v>
      </c>
      <c r="N42" s="38">
        <f t="shared" si="6"/>
        <v>8</v>
      </c>
      <c r="O42" s="88">
        <v>1</v>
      </c>
      <c r="P42" s="88">
        <v>1</v>
      </c>
      <c r="Q42" s="88">
        <v>7</v>
      </c>
      <c r="R42" s="88">
        <v>7</v>
      </c>
      <c r="S42" s="38">
        <v>0</v>
      </c>
      <c r="T42" s="38">
        <f>(H42*3)+((F42-H42)*2)+J42</f>
        <v>10</v>
      </c>
      <c r="U42" s="40">
        <f t="shared" si="8"/>
        <v>0.7142857142857143</v>
      </c>
      <c r="V42" s="22">
        <v>139</v>
      </c>
      <c r="W42" s="22" t="s">
        <v>95</v>
      </c>
      <c r="X42" s="22" t="s">
        <v>96</v>
      </c>
      <c r="Y42" s="68">
        <v>3708</v>
      </c>
      <c r="Z42" s="36" t="s">
        <v>440</v>
      </c>
      <c r="AA42" s="1" t="s">
        <v>133</v>
      </c>
      <c r="AB42" s="28" t="s">
        <v>148</v>
      </c>
    </row>
    <row r="43" spans="1:28" x14ac:dyDescent="0.3">
      <c r="A43" s="1" t="s">
        <v>45</v>
      </c>
      <c r="B43" s="1" t="s">
        <v>58</v>
      </c>
      <c r="C43" s="27" t="s">
        <v>139</v>
      </c>
      <c r="D43" s="38">
        <v>24</v>
      </c>
      <c r="E43" s="88">
        <v>20</v>
      </c>
      <c r="F43" s="38">
        <v>2</v>
      </c>
      <c r="G43" s="88">
        <v>4</v>
      </c>
      <c r="H43" s="27"/>
      <c r="I43" s="27"/>
      <c r="J43" s="38">
        <v>0</v>
      </c>
      <c r="K43" s="38">
        <v>2</v>
      </c>
      <c r="L43" s="88">
        <v>3</v>
      </c>
      <c r="M43" s="88">
        <v>2</v>
      </c>
      <c r="N43" s="38">
        <f t="shared" si="6"/>
        <v>5</v>
      </c>
      <c r="O43" s="88">
        <v>0</v>
      </c>
      <c r="P43" s="88">
        <v>4</v>
      </c>
      <c r="Q43" s="88">
        <v>1</v>
      </c>
      <c r="R43" s="88">
        <v>2</v>
      </c>
      <c r="S43" s="38">
        <v>0</v>
      </c>
      <c r="T43" s="38">
        <f>(H43*3)+((F43-H43)*2)+J43</f>
        <v>4</v>
      </c>
      <c r="U43" s="40">
        <f t="shared" si="8"/>
        <v>0.4</v>
      </c>
      <c r="V43" s="22">
        <v>139</v>
      </c>
      <c r="W43" s="22" t="s">
        <v>95</v>
      </c>
      <c r="X43" s="22" t="s">
        <v>96</v>
      </c>
      <c r="Y43" s="68">
        <v>3708</v>
      </c>
      <c r="Z43" s="36" t="s">
        <v>440</v>
      </c>
      <c r="AA43" s="1" t="s">
        <v>133</v>
      </c>
      <c r="AB43" s="28" t="s">
        <v>148</v>
      </c>
    </row>
    <row r="44" spans="1:28" x14ac:dyDescent="0.3">
      <c r="A44" s="1" t="s">
        <v>45</v>
      </c>
      <c r="B44" s="1" t="s">
        <v>58</v>
      </c>
      <c r="C44" s="27" t="s">
        <v>151</v>
      </c>
      <c r="D44" s="38">
        <v>41</v>
      </c>
      <c r="E44" s="88">
        <v>5</v>
      </c>
      <c r="F44" s="38">
        <v>1</v>
      </c>
      <c r="G44" s="88">
        <v>1</v>
      </c>
      <c r="H44" s="27"/>
      <c r="I44" s="27"/>
      <c r="J44" s="38">
        <v>2</v>
      </c>
      <c r="K44" s="38">
        <v>3</v>
      </c>
      <c r="L44" s="88">
        <v>0</v>
      </c>
      <c r="M44" s="88">
        <v>2</v>
      </c>
      <c r="N44" s="38">
        <f t="shared" si="6"/>
        <v>2</v>
      </c>
      <c r="O44" s="88">
        <v>1</v>
      </c>
      <c r="P44" s="38">
        <v>0</v>
      </c>
      <c r="Q44" s="38">
        <v>0</v>
      </c>
      <c r="R44" s="38">
        <v>0</v>
      </c>
      <c r="S44" s="38">
        <v>0</v>
      </c>
      <c r="T44" s="38">
        <f>(H44*3)+((F44-H44)*2)+J44</f>
        <v>4</v>
      </c>
      <c r="U44" s="40">
        <f t="shared" si="8"/>
        <v>1.6</v>
      </c>
      <c r="V44" s="22">
        <v>139</v>
      </c>
      <c r="W44" s="22" t="s">
        <v>95</v>
      </c>
      <c r="X44" s="22" t="s">
        <v>96</v>
      </c>
      <c r="Y44" s="68">
        <v>3708</v>
      </c>
      <c r="Z44" s="36" t="s">
        <v>440</v>
      </c>
      <c r="AA44" s="1" t="s">
        <v>133</v>
      </c>
      <c r="AB44" s="28" t="s">
        <v>148</v>
      </c>
    </row>
    <row r="45" spans="1:28" x14ac:dyDescent="0.3">
      <c r="A45" s="1" t="s">
        <v>45</v>
      </c>
      <c r="B45" s="1" t="s">
        <v>58</v>
      </c>
      <c r="C45" s="27" t="s">
        <v>152</v>
      </c>
      <c r="D45" s="38">
        <v>12</v>
      </c>
      <c r="E45" s="88">
        <v>8</v>
      </c>
      <c r="F45" s="38">
        <v>2</v>
      </c>
      <c r="G45" s="88">
        <v>4</v>
      </c>
      <c r="H45" s="27"/>
      <c r="I45" s="27"/>
      <c r="J45" s="38">
        <v>0</v>
      </c>
      <c r="K45" s="38">
        <v>0</v>
      </c>
      <c r="L45" s="88">
        <v>3</v>
      </c>
      <c r="M45" s="88">
        <v>0</v>
      </c>
      <c r="N45" s="38">
        <f t="shared" si="6"/>
        <v>3</v>
      </c>
      <c r="O45" s="38">
        <v>0</v>
      </c>
      <c r="P45" s="88">
        <v>2</v>
      </c>
      <c r="Q45" s="38">
        <v>0</v>
      </c>
      <c r="R45" s="88">
        <v>2</v>
      </c>
      <c r="S45" s="38">
        <v>0</v>
      </c>
      <c r="T45" s="38">
        <f>(H45*3)+((F45-H45)*2)+J45</f>
        <v>4</v>
      </c>
      <c r="U45" s="40">
        <f t="shared" si="8"/>
        <v>0.625</v>
      </c>
      <c r="V45" s="22">
        <v>139</v>
      </c>
      <c r="W45" s="22" t="s">
        <v>95</v>
      </c>
      <c r="X45" s="22" t="s">
        <v>96</v>
      </c>
      <c r="Y45" s="68">
        <v>3708</v>
      </c>
      <c r="Z45" s="36" t="s">
        <v>440</v>
      </c>
      <c r="AA45" s="1" t="s">
        <v>133</v>
      </c>
      <c r="AB45" s="28" t="s">
        <v>148</v>
      </c>
    </row>
    <row r="46" spans="1:28" x14ac:dyDescent="0.3">
      <c r="A46" s="1" t="s">
        <v>45</v>
      </c>
      <c r="B46" s="1" t="s">
        <v>58</v>
      </c>
      <c r="C46" s="27" t="s">
        <v>141</v>
      </c>
      <c r="D46" s="38">
        <v>25</v>
      </c>
      <c r="E46" s="88">
        <v>27</v>
      </c>
      <c r="F46" s="38">
        <v>7</v>
      </c>
      <c r="G46" s="88">
        <v>13</v>
      </c>
      <c r="H46" s="27"/>
      <c r="I46" s="27"/>
      <c r="J46" s="38">
        <v>4</v>
      </c>
      <c r="K46" s="38">
        <v>4</v>
      </c>
      <c r="L46" s="88">
        <v>1</v>
      </c>
      <c r="M46" s="88">
        <v>4</v>
      </c>
      <c r="N46" s="38">
        <f t="shared" si="6"/>
        <v>5</v>
      </c>
      <c r="O46" s="88">
        <v>1</v>
      </c>
      <c r="P46" s="88">
        <v>3</v>
      </c>
      <c r="Q46" s="88">
        <v>0</v>
      </c>
      <c r="R46" s="88">
        <v>3</v>
      </c>
      <c r="S46" s="38">
        <v>0</v>
      </c>
      <c r="T46" s="38">
        <f>(H46*3)+((F46-H46)*2)+J46</f>
        <v>18</v>
      </c>
      <c r="U46" s="40">
        <f t="shared" si="8"/>
        <v>0.81481481481481477</v>
      </c>
      <c r="V46" s="22">
        <v>139</v>
      </c>
      <c r="W46" s="22" t="s">
        <v>95</v>
      </c>
      <c r="X46" s="22" t="s">
        <v>96</v>
      </c>
      <c r="Y46" s="68">
        <v>3708</v>
      </c>
      <c r="Z46" s="36" t="s">
        <v>440</v>
      </c>
      <c r="AA46" s="1" t="s">
        <v>133</v>
      </c>
      <c r="AB46" s="28" t="s">
        <v>148</v>
      </c>
    </row>
    <row r="47" spans="1:28" x14ac:dyDescent="0.3">
      <c r="A47" s="1" t="s">
        <v>45</v>
      </c>
      <c r="B47" s="1" t="s">
        <v>58</v>
      </c>
      <c r="C47" s="57" t="s">
        <v>38</v>
      </c>
      <c r="D47" s="1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57">
        <v>-2</v>
      </c>
      <c r="Q47" s="43"/>
      <c r="R47" s="43"/>
      <c r="S47" s="43"/>
      <c r="T47" s="43"/>
      <c r="U47" s="40" t="str">
        <f t="shared" ref="U47" si="9">_xlfn.IFNA("",((T47+Q47+N47-R47)+(O47*2))/E47)</f>
        <v/>
      </c>
      <c r="V47" s="22">
        <v>139</v>
      </c>
      <c r="W47" s="22" t="s">
        <v>95</v>
      </c>
      <c r="X47" s="22" t="s">
        <v>96</v>
      </c>
      <c r="Y47" s="68">
        <v>3708</v>
      </c>
      <c r="Z47" s="36" t="s">
        <v>440</v>
      </c>
      <c r="AA47" s="1" t="s">
        <v>133</v>
      </c>
      <c r="AB47" s="28" t="s">
        <v>148</v>
      </c>
    </row>
    <row r="48" spans="1:28" x14ac:dyDescent="0.3">
      <c r="A48" s="44" t="s">
        <v>45</v>
      </c>
      <c r="B48" s="44" t="s">
        <v>58</v>
      </c>
      <c r="C48" s="45" t="s">
        <v>39</v>
      </c>
      <c r="D48" s="44"/>
      <c r="E48" s="45">
        <f t="shared" ref="E48:T48" si="10">SUM(E35:E47)</f>
        <v>265</v>
      </c>
      <c r="F48" s="45">
        <f t="shared" si="10"/>
        <v>34</v>
      </c>
      <c r="G48" s="45">
        <f t="shared" si="10"/>
        <v>95</v>
      </c>
      <c r="H48" s="45">
        <f t="shared" si="10"/>
        <v>0</v>
      </c>
      <c r="I48" s="45">
        <f t="shared" si="10"/>
        <v>0</v>
      </c>
      <c r="J48" s="45">
        <f t="shared" si="10"/>
        <v>50</v>
      </c>
      <c r="K48" s="45">
        <f t="shared" si="10"/>
        <v>67</v>
      </c>
      <c r="L48" s="45">
        <f t="shared" si="10"/>
        <v>24</v>
      </c>
      <c r="M48" s="45">
        <f t="shared" si="10"/>
        <v>32</v>
      </c>
      <c r="N48" s="45">
        <f t="shared" si="10"/>
        <v>56</v>
      </c>
      <c r="O48" s="45">
        <f t="shared" si="10"/>
        <v>20</v>
      </c>
      <c r="P48" s="45">
        <f t="shared" si="10"/>
        <v>29</v>
      </c>
      <c r="Q48" s="45">
        <f t="shared" si="10"/>
        <v>24</v>
      </c>
      <c r="R48" s="45">
        <f t="shared" si="10"/>
        <v>30</v>
      </c>
      <c r="S48" s="45">
        <f t="shared" si="10"/>
        <v>2</v>
      </c>
      <c r="T48" s="45">
        <f t="shared" si="10"/>
        <v>118</v>
      </c>
      <c r="U48" s="46">
        <f>((T48+Q48+N48-R48)+(O48*2))/E48</f>
        <v>0.78490566037735854</v>
      </c>
      <c r="V48" s="47">
        <v>139</v>
      </c>
      <c r="W48" s="47" t="s">
        <v>95</v>
      </c>
      <c r="X48" s="47" t="s">
        <v>96</v>
      </c>
      <c r="Y48" s="69">
        <v>3708</v>
      </c>
      <c r="Z48" s="59" t="s">
        <v>440</v>
      </c>
      <c r="AA48" s="44" t="s">
        <v>133</v>
      </c>
      <c r="AB48" s="72" t="s">
        <v>148</v>
      </c>
    </row>
    <row r="49" spans="1:28" x14ac:dyDescent="0.3">
      <c r="A49" s="1"/>
      <c r="B49" s="1"/>
      <c r="C49" s="1"/>
      <c r="D49" s="1"/>
      <c r="F49" s="50" t="s">
        <v>40</v>
      </c>
      <c r="G49" s="51">
        <f>F48/G48</f>
        <v>0.35789473684210527</v>
      </c>
      <c r="H49" s="27"/>
      <c r="I49" s="1"/>
      <c r="J49" s="50" t="s">
        <v>41</v>
      </c>
      <c r="K49" s="52">
        <f>J48/K48</f>
        <v>0.74626865671641796</v>
      </c>
      <c r="L49" s="1"/>
      <c r="M49" s="39" t="s">
        <v>42</v>
      </c>
      <c r="N49" s="53"/>
      <c r="P49" s="1"/>
      <c r="Q49" s="1"/>
      <c r="R49" s="1"/>
      <c r="S49" s="1"/>
      <c r="T49" s="1"/>
      <c r="U49" s="1"/>
      <c r="V49" s="22"/>
      <c r="W49" s="22"/>
      <c r="X49" s="22"/>
      <c r="Y49" s="54"/>
      <c r="Z49" s="42"/>
      <c r="AA49" s="1"/>
      <c r="AB49" s="1"/>
    </row>
    <row r="50" spans="1:28" x14ac:dyDescent="0.3">
      <c r="A50" s="1"/>
      <c r="B50" s="1"/>
      <c r="C50" s="5" t="s">
        <v>43</v>
      </c>
      <c r="V50" s="22"/>
      <c r="W50" s="22"/>
      <c r="X50" s="22"/>
      <c r="Y50" s="54"/>
      <c r="Z50" s="42"/>
      <c r="AA50" s="1"/>
      <c r="AB50" s="1"/>
    </row>
  </sheetData>
  <sortState xmlns:xlrd2="http://schemas.microsoft.com/office/spreadsheetml/2017/richdata2" ref="A13:D24">
    <sortCondition ref="C13:C24"/>
  </sortState>
  <pageMargins left="0" right="0" top="0.75" bottom="0.25" header="0.3" footer="0.3"/>
  <pageSetup scale="65" orientation="landscape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C239D0-17A7-4A0A-8808-D452E9152280}">
  <sheetPr>
    <tabColor rgb="FF92D050"/>
    <pageSetUpPr fitToPage="1"/>
  </sheetPr>
  <dimension ref="A1:AB50"/>
  <sheetViews>
    <sheetView workbookViewId="0"/>
  </sheetViews>
  <sheetFormatPr defaultRowHeight="14.4" x14ac:dyDescent="0.3"/>
  <cols>
    <col min="1" max="1" width="4.88671875" customWidth="1"/>
    <col min="2" max="2" width="6" customWidth="1"/>
    <col min="3" max="3" width="22.77734375" customWidth="1"/>
    <col min="4" max="4" width="4.21875" customWidth="1"/>
    <col min="5" max="6" width="5.88671875" customWidth="1"/>
    <col min="7" max="7" width="6.33203125" bestFit="1" customWidth="1"/>
    <col min="8" max="10" width="5.88671875" customWidth="1"/>
    <col min="11" max="11" width="6.6640625" customWidth="1"/>
    <col min="12" max="19" width="5.88671875" customWidth="1"/>
    <col min="20" max="20" width="6.6640625" customWidth="1"/>
    <col min="21" max="21" width="7.21875" customWidth="1"/>
    <col min="22" max="22" width="4.77734375" customWidth="1"/>
    <col min="23" max="24" width="4.21875" customWidth="1"/>
    <col min="25" max="25" width="6.6640625" customWidth="1"/>
    <col min="26" max="26" width="20.21875" customWidth="1"/>
    <col min="27" max="27" width="15.6640625" customWidth="1"/>
  </cols>
  <sheetData>
    <row r="1" spans="1:28" x14ac:dyDescent="0.3">
      <c r="Z1" s="62" t="s">
        <v>329</v>
      </c>
    </row>
    <row r="2" spans="1:28" x14ac:dyDescent="0.3">
      <c r="B2" s="1"/>
      <c r="C2" s="2" t="s">
        <v>44</v>
      </c>
      <c r="D2" s="3" t="s">
        <v>83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29204</v>
      </c>
      <c r="D3" s="7" t="s">
        <v>0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1</v>
      </c>
      <c r="S3" s="13" t="s">
        <v>2</v>
      </c>
      <c r="T3" s="14" t="s">
        <v>3</v>
      </c>
    </row>
    <row r="4" spans="1:28" x14ac:dyDescent="0.3">
      <c r="B4" s="1"/>
      <c r="C4" s="6" t="s">
        <v>169</v>
      </c>
      <c r="D4" s="7" t="s">
        <v>4</v>
      </c>
      <c r="E4" s="8"/>
      <c r="F4" s="5"/>
      <c r="G4" s="1"/>
      <c r="J4" s="15" t="s">
        <v>206</v>
      </c>
      <c r="K4" s="16" t="s">
        <v>44</v>
      </c>
      <c r="L4" s="17"/>
      <c r="M4" s="18"/>
      <c r="N4" s="19">
        <v>22</v>
      </c>
      <c r="O4" s="19">
        <v>14</v>
      </c>
      <c r="P4" s="19">
        <v>26</v>
      </c>
      <c r="Q4" s="19">
        <v>23</v>
      </c>
      <c r="R4" s="20"/>
      <c r="S4" s="21">
        <f>SUM(N4:R4)</f>
        <v>85</v>
      </c>
      <c r="T4" s="22">
        <v>199</v>
      </c>
    </row>
    <row r="5" spans="1:28" x14ac:dyDescent="0.3">
      <c r="B5" s="1"/>
      <c r="C5" s="6" t="s">
        <v>205</v>
      </c>
      <c r="D5" s="7" t="s">
        <v>5</v>
      </c>
      <c r="E5" s="1"/>
      <c r="F5" s="1"/>
      <c r="G5" s="1"/>
      <c r="J5" s="15" t="s">
        <v>207</v>
      </c>
      <c r="K5" s="16" t="s">
        <v>77</v>
      </c>
      <c r="L5" s="17"/>
      <c r="M5" s="18"/>
      <c r="N5" s="19">
        <v>23</v>
      </c>
      <c r="O5" s="19">
        <v>24</v>
      </c>
      <c r="P5" s="19">
        <v>28</v>
      </c>
      <c r="Q5" s="19">
        <v>21</v>
      </c>
      <c r="R5" s="20"/>
      <c r="S5" s="21">
        <f>SUM(N5:R5)</f>
        <v>96</v>
      </c>
      <c r="T5" s="22">
        <v>199</v>
      </c>
      <c r="U5" s="1"/>
      <c r="V5" s="1"/>
      <c r="W5" s="1"/>
    </row>
    <row r="6" spans="1:28" x14ac:dyDescent="0.3">
      <c r="C6" s="23">
        <v>238</v>
      </c>
      <c r="D6" s="7" t="s">
        <v>6</v>
      </c>
      <c r="F6" s="1"/>
      <c r="T6" s="1"/>
      <c r="U6" s="1"/>
      <c r="V6" s="1"/>
      <c r="W6" s="1"/>
    </row>
    <row r="7" spans="1:28" x14ac:dyDescent="0.3">
      <c r="B7" s="1"/>
      <c r="C7" s="24" t="s">
        <v>110</v>
      </c>
      <c r="D7" s="7" t="s">
        <v>7</v>
      </c>
      <c r="G7" s="1"/>
      <c r="S7" s="1"/>
      <c r="T7" s="25" t="s">
        <v>8</v>
      </c>
      <c r="U7" s="1"/>
      <c r="V7" s="26">
        <v>199</v>
      </c>
      <c r="W7" s="1"/>
    </row>
    <row r="8" spans="1:28" x14ac:dyDescent="0.3">
      <c r="B8" s="1"/>
      <c r="C8" s="24" t="s">
        <v>326</v>
      </c>
      <c r="D8" s="7" t="s">
        <v>7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29">
        <v>7.3611111111111113E-2</v>
      </c>
      <c r="D9" s="7" t="s">
        <v>9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</row>
    <row r="11" spans="1:28" x14ac:dyDescent="0.3">
      <c r="B11" s="1"/>
      <c r="C11" s="32" t="str">
        <f>+C2</f>
        <v>California Dreams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10</v>
      </c>
      <c r="U11" s="1"/>
      <c r="V11" s="35">
        <v>10</v>
      </c>
    </row>
    <row r="12" spans="1:28" x14ac:dyDescent="0.3">
      <c r="A12" s="36" t="s">
        <v>11</v>
      </c>
      <c r="B12" s="37" t="s">
        <v>12</v>
      </c>
      <c r="C12" s="38" t="s">
        <v>13</v>
      </c>
      <c r="D12" s="38" t="s">
        <v>14</v>
      </c>
      <c r="E12" s="14" t="s">
        <v>15</v>
      </c>
      <c r="F12" s="14" t="s">
        <v>16</v>
      </c>
      <c r="G12" s="14" t="s">
        <v>17</v>
      </c>
      <c r="H12" s="14" t="s">
        <v>18</v>
      </c>
      <c r="I12" s="14" t="s">
        <v>19</v>
      </c>
      <c r="J12" s="14" t="s">
        <v>20</v>
      </c>
      <c r="K12" s="14" t="s">
        <v>21</v>
      </c>
      <c r="L12" s="14" t="s">
        <v>22</v>
      </c>
      <c r="M12" s="14" t="s">
        <v>23</v>
      </c>
      <c r="N12" s="14" t="s">
        <v>24</v>
      </c>
      <c r="O12" s="14" t="s">
        <v>25</v>
      </c>
      <c r="P12" s="14" t="s">
        <v>26</v>
      </c>
      <c r="Q12" s="14" t="s">
        <v>27</v>
      </c>
      <c r="R12" s="14" t="s">
        <v>28</v>
      </c>
      <c r="S12" s="14" t="s">
        <v>29</v>
      </c>
      <c r="T12" s="14" t="s">
        <v>30</v>
      </c>
      <c r="U12" s="14" t="s">
        <v>31</v>
      </c>
      <c r="V12" s="14" t="s">
        <v>3</v>
      </c>
      <c r="W12" s="14" t="s">
        <v>32</v>
      </c>
      <c r="X12" s="14" t="s">
        <v>33</v>
      </c>
      <c r="Y12" s="14" t="s">
        <v>34</v>
      </c>
      <c r="Z12" s="14" t="s">
        <v>35</v>
      </c>
      <c r="AA12" s="14" t="s">
        <v>36</v>
      </c>
      <c r="AB12" s="14" t="s">
        <v>37</v>
      </c>
    </row>
    <row r="13" spans="1:28" x14ac:dyDescent="0.3">
      <c r="A13" s="1" t="s">
        <v>76</v>
      </c>
      <c r="B13" s="1" t="s">
        <v>45</v>
      </c>
      <c r="C13" s="27" t="s">
        <v>53</v>
      </c>
      <c r="D13" s="38">
        <v>40</v>
      </c>
      <c r="E13" s="27">
        <v>13</v>
      </c>
      <c r="F13" s="27">
        <v>2</v>
      </c>
      <c r="G13" s="27">
        <v>5</v>
      </c>
      <c r="H13" s="27"/>
      <c r="I13" s="27"/>
      <c r="J13" s="27">
        <v>0</v>
      </c>
      <c r="K13" s="27">
        <v>0</v>
      </c>
      <c r="L13" s="27">
        <v>3</v>
      </c>
      <c r="M13" s="27">
        <v>2</v>
      </c>
      <c r="N13" s="27">
        <f t="shared" ref="N13:N24" si="0">SUM(L13:M13)</f>
        <v>5</v>
      </c>
      <c r="O13" s="27">
        <v>0</v>
      </c>
      <c r="P13" s="39">
        <v>3</v>
      </c>
      <c r="Q13" s="27">
        <v>0</v>
      </c>
      <c r="R13" s="27">
        <v>2</v>
      </c>
      <c r="S13" s="27">
        <v>0</v>
      </c>
      <c r="T13" s="27">
        <f t="shared" ref="T13:T24" si="1">(H13*3)+((F13-H13)*2)+J13</f>
        <v>4</v>
      </c>
      <c r="U13" s="40">
        <f t="shared" ref="U13:U24" si="2">IFERROR(((T13+Q13+N13-R13)+(O13*2))/E13,"")</f>
        <v>0.53846153846153844</v>
      </c>
      <c r="V13" s="22">
        <v>199</v>
      </c>
      <c r="W13" s="22" t="s">
        <v>95</v>
      </c>
      <c r="X13" s="22" t="s">
        <v>85</v>
      </c>
      <c r="Y13" s="68">
        <v>238</v>
      </c>
      <c r="Z13" s="42"/>
      <c r="AA13" s="1" t="s">
        <v>86</v>
      </c>
      <c r="AB13" s="28" t="s">
        <v>208</v>
      </c>
    </row>
    <row r="14" spans="1:28" x14ac:dyDescent="0.3">
      <c r="A14" s="1" t="s">
        <v>76</v>
      </c>
      <c r="B14" s="1" t="s">
        <v>45</v>
      </c>
      <c r="C14" s="27" t="s">
        <v>46</v>
      </c>
      <c r="D14" s="38">
        <v>7</v>
      </c>
      <c r="E14" s="27">
        <v>18</v>
      </c>
      <c r="F14" s="27">
        <v>5</v>
      </c>
      <c r="G14" s="27">
        <v>10</v>
      </c>
      <c r="H14" s="27"/>
      <c r="I14" s="27"/>
      <c r="J14" s="27">
        <v>4</v>
      </c>
      <c r="K14" s="27">
        <v>4</v>
      </c>
      <c r="L14" s="27">
        <v>0</v>
      </c>
      <c r="M14" s="27">
        <v>5</v>
      </c>
      <c r="N14" s="27">
        <f t="shared" si="0"/>
        <v>5</v>
      </c>
      <c r="O14" s="39">
        <v>1</v>
      </c>
      <c r="P14" s="39">
        <v>2</v>
      </c>
      <c r="Q14" s="39">
        <v>1</v>
      </c>
      <c r="R14" s="39">
        <v>2</v>
      </c>
      <c r="S14" s="39">
        <v>0</v>
      </c>
      <c r="T14" s="39">
        <f t="shared" si="1"/>
        <v>14</v>
      </c>
      <c r="U14" s="40">
        <f t="shared" si="2"/>
        <v>1.1111111111111112</v>
      </c>
      <c r="V14" s="22">
        <v>199</v>
      </c>
      <c r="W14" s="22" t="s">
        <v>95</v>
      </c>
      <c r="X14" s="22" t="s">
        <v>85</v>
      </c>
      <c r="Y14" s="68">
        <v>238</v>
      </c>
      <c r="Z14" s="42"/>
      <c r="AA14" s="1" t="s">
        <v>86</v>
      </c>
      <c r="AB14" s="28" t="s">
        <v>208</v>
      </c>
    </row>
    <row r="15" spans="1:28" x14ac:dyDescent="0.3">
      <c r="A15" s="1" t="s">
        <v>76</v>
      </c>
      <c r="B15" s="1" t="s">
        <v>45</v>
      </c>
      <c r="C15" s="27" t="s">
        <v>47</v>
      </c>
      <c r="D15" s="38">
        <v>15</v>
      </c>
      <c r="E15" s="27">
        <v>34</v>
      </c>
      <c r="F15" s="27">
        <v>5</v>
      </c>
      <c r="G15" s="27">
        <v>11</v>
      </c>
      <c r="H15" s="27"/>
      <c r="I15" s="27"/>
      <c r="J15" s="27">
        <v>3</v>
      </c>
      <c r="K15" s="27">
        <v>4</v>
      </c>
      <c r="L15" s="27">
        <v>1</v>
      </c>
      <c r="M15" s="27">
        <v>4</v>
      </c>
      <c r="N15" s="27">
        <f t="shared" si="0"/>
        <v>5</v>
      </c>
      <c r="O15" s="39">
        <v>2</v>
      </c>
      <c r="P15" s="39">
        <v>4</v>
      </c>
      <c r="Q15" s="39">
        <v>0</v>
      </c>
      <c r="R15" s="39">
        <v>4</v>
      </c>
      <c r="S15" s="39">
        <v>1</v>
      </c>
      <c r="T15" s="39">
        <f t="shared" si="1"/>
        <v>13</v>
      </c>
      <c r="U15" s="40">
        <f t="shared" si="2"/>
        <v>0.52941176470588236</v>
      </c>
      <c r="V15" s="22">
        <v>199</v>
      </c>
      <c r="W15" s="22" t="s">
        <v>95</v>
      </c>
      <c r="X15" s="22" t="s">
        <v>85</v>
      </c>
      <c r="Y15" s="68">
        <v>238</v>
      </c>
      <c r="Z15" s="42"/>
      <c r="AA15" s="1" t="s">
        <v>86</v>
      </c>
      <c r="AB15" s="28" t="s">
        <v>208</v>
      </c>
    </row>
    <row r="16" spans="1:28" x14ac:dyDescent="0.3">
      <c r="A16" s="1" t="s">
        <v>76</v>
      </c>
      <c r="B16" s="1" t="s">
        <v>45</v>
      </c>
      <c r="C16" s="27" t="s">
        <v>50</v>
      </c>
      <c r="D16" s="38">
        <v>10</v>
      </c>
      <c r="E16" s="27">
        <v>21</v>
      </c>
      <c r="F16" s="27">
        <v>1</v>
      </c>
      <c r="G16" s="27">
        <v>4</v>
      </c>
      <c r="H16" s="27"/>
      <c r="I16" s="27"/>
      <c r="J16" s="27">
        <v>2</v>
      </c>
      <c r="K16" s="27">
        <v>2</v>
      </c>
      <c r="L16" s="27">
        <v>1</v>
      </c>
      <c r="M16" s="27">
        <v>1</v>
      </c>
      <c r="N16" s="27">
        <f t="shared" si="0"/>
        <v>2</v>
      </c>
      <c r="O16" s="39">
        <v>3</v>
      </c>
      <c r="P16" s="57">
        <v>6</v>
      </c>
      <c r="Q16" s="39">
        <v>1</v>
      </c>
      <c r="R16" s="39">
        <v>4</v>
      </c>
      <c r="S16" s="39">
        <v>0</v>
      </c>
      <c r="T16" s="39">
        <f t="shared" si="1"/>
        <v>4</v>
      </c>
      <c r="U16" s="40">
        <f t="shared" si="2"/>
        <v>0.42857142857142855</v>
      </c>
      <c r="V16" s="22">
        <v>199</v>
      </c>
      <c r="W16" s="22" t="s">
        <v>95</v>
      </c>
      <c r="X16" s="22" t="s">
        <v>85</v>
      </c>
      <c r="Y16" s="68">
        <v>238</v>
      </c>
      <c r="Z16" s="42"/>
      <c r="AA16" s="1" t="s">
        <v>86</v>
      </c>
      <c r="AB16" s="28" t="s">
        <v>208</v>
      </c>
    </row>
    <row r="17" spans="1:28" x14ac:dyDescent="0.3">
      <c r="A17" s="1" t="s">
        <v>76</v>
      </c>
      <c r="B17" s="1" t="s">
        <v>45</v>
      </c>
      <c r="C17" s="27" t="s">
        <v>56</v>
      </c>
      <c r="D17" s="38">
        <v>20</v>
      </c>
      <c r="E17" s="27">
        <v>26</v>
      </c>
      <c r="F17" s="27">
        <v>3</v>
      </c>
      <c r="G17" s="27">
        <v>11</v>
      </c>
      <c r="H17" s="27"/>
      <c r="I17" s="27"/>
      <c r="J17" s="27">
        <v>1</v>
      </c>
      <c r="K17" s="27">
        <v>3</v>
      </c>
      <c r="L17" s="27">
        <v>2</v>
      </c>
      <c r="M17" s="27">
        <v>1</v>
      </c>
      <c r="N17" s="27">
        <f t="shared" si="0"/>
        <v>3</v>
      </c>
      <c r="O17" s="39">
        <v>1</v>
      </c>
      <c r="P17" s="39">
        <v>4</v>
      </c>
      <c r="Q17" s="39">
        <v>3</v>
      </c>
      <c r="R17" s="39">
        <v>1</v>
      </c>
      <c r="S17" s="39">
        <v>0</v>
      </c>
      <c r="T17" s="39">
        <f t="shared" si="1"/>
        <v>7</v>
      </c>
      <c r="U17" s="40">
        <f t="shared" si="2"/>
        <v>0.53846153846153844</v>
      </c>
      <c r="V17" s="22">
        <v>199</v>
      </c>
      <c r="W17" s="22" t="s">
        <v>95</v>
      </c>
      <c r="X17" s="22" t="s">
        <v>85</v>
      </c>
      <c r="Y17" s="68">
        <v>238</v>
      </c>
      <c r="Z17" s="42"/>
      <c r="AA17" s="1" t="s">
        <v>86</v>
      </c>
      <c r="AB17" s="28" t="s">
        <v>208</v>
      </c>
    </row>
    <row r="18" spans="1:28" x14ac:dyDescent="0.3">
      <c r="A18" s="1" t="s">
        <v>76</v>
      </c>
      <c r="B18" s="1" t="s">
        <v>45</v>
      </c>
      <c r="C18" s="27" t="s">
        <v>270</v>
      </c>
      <c r="D18" s="38">
        <v>33</v>
      </c>
      <c r="E18" s="27">
        <v>2</v>
      </c>
      <c r="F18" s="27">
        <v>0</v>
      </c>
      <c r="G18" s="27">
        <v>0</v>
      </c>
      <c r="H18" s="27"/>
      <c r="I18" s="27"/>
      <c r="J18" s="27">
        <v>0</v>
      </c>
      <c r="K18" s="27">
        <v>0</v>
      </c>
      <c r="L18" s="27">
        <v>0</v>
      </c>
      <c r="M18" s="27">
        <v>0</v>
      </c>
      <c r="N18" s="27">
        <f t="shared" si="0"/>
        <v>0</v>
      </c>
      <c r="O18" s="39">
        <v>0</v>
      </c>
      <c r="P18" s="39">
        <v>2</v>
      </c>
      <c r="Q18" s="39">
        <v>0</v>
      </c>
      <c r="R18" s="39">
        <v>0</v>
      </c>
      <c r="S18" s="39">
        <v>0</v>
      </c>
      <c r="T18" s="39">
        <f t="shared" si="1"/>
        <v>0</v>
      </c>
      <c r="U18" s="40">
        <f t="shared" si="2"/>
        <v>0</v>
      </c>
      <c r="V18" s="22">
        <v>199</v>
      </c>
      <c r="W18" s="22" t="s">
        <v>95</v>
      </c>
      <c r="X18" s="22" t="s">
        <v>85</v>
      </c>
      <c r="Y18" s="68">
        <v>238</v>
      </c>
      <c r="Z18" s="42"/>
      <c r="AA18" s="1" t="s">
        <v>86</v>
      </c>
      <c r="AB18" s="28" t="s">
        <v>208</v>
      </c>
    </row>
    <row r="19" spans="1:28" x14ac:dyDescent="0.3">
      <c r="A19" s="1" t="s">
        <v>76</v>
      </c>
      <c r="B19" s="1" t="s">
        <v>45</v>
      </c>
      <c r="C19" s="27" t="s">
        <v>327</v>
      </c>
      <c r="D19" s="38">
        <v>55</v>
      </c>
      <c r="E19" s="27">
        <v>10</v>
      </c>
      <c r="F19" s="27">
        <v>1</v>
      </c>
      <c r="G19" s="27">
        <v>2</v>
      </c>
      <c r="H19" s="27"/>
      <c r="I19" s="27"/>
      <c r="J19" s="27">
        <v>0</v>
      </c>
      <c r="K19" s="27">
        <v>0</v>
      </c>
      <c r="L19" s="27">
        <v>1</v>
      </c>
      <c r="M19" s="27">
        <v>0</v>
      </c>
      <c r="N19" s="27">
        <f t="shared" si="0"/>
        <v>1</v>
      </c>
      <c r="O19" s="39">
        <v>1</v>
      </c>
      <c r="P19" s="39">
        <v>1</v>
      </c>
      <c r="Q19" s="39">
        <v>1</v>
      </c>
      <c r="R19" s="39">
        <v>1</v>
      </c>
      <c r="S19" s="39">
        <v>1</v>
      </c>
      <c r="T19" s="39">
        <f t="shared" si="1"/>
        <v>2</v>
      </c>
      <c r="U19" s="40">
        <f t="shared" si="2"/>
        <v>0.5</v>
      </c>
      <c r="V19" s="22">
        <v>199</v>
      </c>
      <c r="W19" s="22" t="s">
        <v>95</v>
      </c>
      <c r="X19" s="22" t="s">
        <v>85</v>
      </c>
      <c r="Y19" s="68">
        <v>238</v>
      </c>
      <c r="Z19" s="42"/>
      <c r="AA19" s="1" t="s">
        <v>86</v>
      </c>
      <c r="AB19" s="28" t="s">
        <v>208</v>
      </c>
    </row>
    <row r="20" spans="1:28" x14ac:dyDescent="0.3">
      <c r="A20" s="1" t="s">
        <v>76</v>
      </c>
      <c r="B20" s="1" t="s">
        <v>45</v>
      </c>
      <c r="C20" s="27" t="s">
        <v>55</v>
      </c>
      <c r="D20" s="38">
        <v>17</v>
      </c>
      <c r="E20" s="27">
        <v>24</v>
      </c>
      <c r="F20" s="27">
        <v>6</v>
      </c>
      <c r="G20" s="27">
        <v>10</v>
      </c>
      <c r="H20" s="27"/>
      <c r="I20" s="27"/>
      <c r="J20" s="27">
        <v>3</v>
      </c>
      <c r="K20" s="27">
        <v>4</v>
      </c>
      <c r="L20" s="27">
        <v>5</v>
      </c>
      <c r="M20" s="27">
        <v>2</v>
      </c>
      <c r="N20" s="27">
        <f t="shared" si="0"/>
        <v>7</v>
      </c>
      <c r="O20" s="39">
        <v>1</v>
      </c>
      <c r="P20" s="39">
        <v>2</v>
      </c>
      <c r="Q20" s="39">
        <v>0</v>
      </c>
      <c r="R20" s="39">
        <v>1</v>
      </c>
      <c r="S20" s="39">
        <v>0</v>
      </c>
      <c r="T20" s="39">
        <f t="shared" si="1"/>
        <v>15</v>
      </c>
      <c r="U20" s="40">
        <f t="shared" si="2"/>
        <v>0.95833333333333337</v>
      </c>
      <c r="V20" s="22">
        <v>199</v>
      </c>
      <c r="W20" s="22" t="s">
        <v>95</v>
      </c>
      <c r="X20" s="22" t="s">
        <v>85</v>
      </c>
      <c r="Y20" s="68">
        <v>238</v>
      </c>
      <c r="Z20" s="42"/>
      <c r="AA20" s="1" t="s">
        <v>86</v>
      </c>
      <c r="AB20" s="28" t="s">
        <v>208</v>
      </c>
    </row>
    <row r="21" spans="1:28" x14ac:dyDescent="0.3">
      <c r="A21" s="1" t="s">
        <v>76</v>
      </c>
      <c r="B21" s="1" t="s">
        <v>45</v>
      </c>
      <c r="C21" s="27" t="s">
        <v>48</v>
      </c>
      <c r="D21" s="38">
        <v>11</v>
      </c>
      <c r="E21" s="27">
        <v>40</v>
      </c>
      <c r="F21" s="27">
        <v>4</v>
      </c>
      <c r="G21" s="27">
        <v>15</v>
      </c>
      <c r="H21" s="27"/>
      <c r="I21" s="27"/>
      <c r="J21" s="27">
        <v>5</v>
      </c>
      <c r="K21" s="27">
        <v>9</v>
      </c>
      <c r="L21" s="27">
        <v>1</v>
      </c>
      <c r="M21" s="27">
        <v>5</v>
      </c>
      <c r="N21" s="27">
        <f t="shared" si="0"/>
        <v>6</v>
      </c>
      <c r="O21" s="39">
        <v>3</v>
      </c>
      <c r="P21" s="39">
        <v>0</v>
      </c>
      <c r="Q21" s="39">
        <v>0</v>
      </c>
      <c r="R21" s="39">
        <v>7</v>
      </c>
      <c r="S21" s="39">
        <v>2</v>
      </c>
      <c r="T21" s="39">
        <f t="shared" si="1"/>
        <v>13</v>
      </c>
      <c r="U21" s="40">
        <f t="shared" si="2"/>
        <v>0.45</v>
      </c>
      <c r="V21" s="22">
        <v>199</v>
      </c>
      <c r="W21" s="22" t="s">
        <v>95</v>
      </c>
      <c r="X21" s="22" t="s">
        <v>85</v>
      </c>
      <c r="Y21" s="68">
        <v>238</v>
      </c>
      <c r="Z21" s="42"/>
      <c r="AA21" s="1" t="s">
        <v>86</v>
      </c>
      <c r="AB21" s="28" t="s">
        <v>208</v>
      </c>
    </row>
    <row r="22" spans="1:28" x14ac:dyDescent="0.3">
      <c r="A22" s="1" t="s">
        <v>76</v>
      </c>
      <c r="B22" s="1" t="s">
        <v>45</v>
      </c>
      <c r="C22" s="27" t="s">
        <v>52</v>
      </c>
      <c r="D22" s="38">
        <v>23</v>
      </c>
      <c r="E22" s="27">
        <v>13</v>
      </c>
      <c r="F22" s="27">
        <v>2</v>
      </c>
      <c r="G22" s="27">
        <v>5</v>
      </c>
      <c r="H22" s="27"/>
      <c r="I22" s="27"/>
      <c r="J22" s="27">
        <v>1</v>
      </c>
      <c r="K22" s="27">
        <v>1</v>
      </c>
      <c r="L22" s="27">
        <v>2</v>
      </c>
      <c r="M22" s="27">
        <v>1</v>
      </c>
      <c r="N22" s="27">
        <f t="shared" si="0"/>
        <v>3</v>
      </c>
      <c r="O22" s="39">
        <v>0</v>
      </c>
      <c r="P22" s="39">
        <v>0</v>
      </c>
      <c r="Q22" s="39">
        <v>0</v>
      </c>
      <c r="R22" s="39">
        <v>1</v>
      </c>
      <c r="S22" s="39">
        <v>0</v>
      </c>
      <c r="T22" s="39">
        <f t="shared" si="1"/>
        <v>5</v>
      </c>
      <c r="U22" s="40">
        <f t="shared" si="2"/>
        <v>0.53846153846153844</v>
      </c>
      <c r="V22" s="22">
        <v>199</v>
      </c>
      <c r="W22" s="22" t="s">
        <v>95</v>
      </c>
      <c r="X22" s="22" t="s">
        <v>85</v>
      </c>
      <c r="Y22" s="68">
        <v>238</v>
      </c>
      <c r="Z22" s="42"/>
      <c r="AA22" s="1" t="s">
        <v>86</v>
      </c>
      <c r="AB22" s="28" t="s">
        <v>208</v>
      </c>
    </row>
    <row r="23" spans="1:28" x14ac:dyDescent="0.3">
      <c r="A23" s="1" t="s">
        <v>76</v>
      </c>
      <c r="B23" s="1" t="s">
        <v>45</v>
      </c>
      <c r="C23" s="27" t="s">
        <v>49</v>
      </c>
      <c r="D23" s="38">
        <v>12</v>
      </c>
      <c r="E23" s="27">
        <v>22</v>
      </c>
      <c r="F23" s="27">
        <v>1</v>
      </c>
      <c r="G23" s="27">
        <v>6</v>
      </c>
      <c r="H23" s="27"/>
      <c r="I23" s="27"/>
      <c r="J23" s="27">
        <v>0</v>
      </c>
      <c r="K23" s="27">
        <v>0</v>
      </c>
      <c r="L23" s="27">
        <v>1</v>
      </c>
      <c r="M23" s="27">
        <v>2</v>
      </c>
      <c r="N23" s="27">
        <f t="shared" si="0"/>
        <v>3</v>
      </c>
      <c r="O23" s="39">
        <v>3</v>
      </c>
      <c r="P23" s="39">
        <v>0</v>
      </c>
      <c r="Q23" s="39">
        <v>0</v>
      </c>
      <c r="R23" s="39">
        <v>2</v>
      </c>
      <c r="S23" s="39">
        <v>0</v>
      </c>
      <c r="T23" s="39">
        <f t="shared" si="1"/>
        <v>2</v>
      </c>
      <c r="U23" s="40">
        <f t="shared" si="2"/>
        <v>0.40909090909090912</v>
      </c>
      <c r="V23" s="22">
        <v>199</v>
      </c>
      <c r="W23" s="22" t="s">
        <v>95</v>
      </c>
      <c r="X23" s="22" t="s">
        <v>85</v>
      </c>
      <c r="Y23" s="68">
        <v>238</v>
      </c>
      <c r="Z23" s="42"/>
      <c r="AA23" s="1" t="s">
        <v>86</v>
      </c>
      <c r="AB23" s="28" t="s">
        <v>208</v>
      </c>
    </row>
    <row r="24" spans="1:28" x14ac:dyDescent="0.3">
      <c r="A24" s="1" t="s">
        <v>76</v>
      </c>
      <c r="B24" s="1" t="s">
        <v>45</v>
      </c>
      <c r="C24" s="27" t="s">
        <v>51</v>
      </c>
      <c r="D24" s="38">
        <v>22</v>
      </c>
      <c r="E24" s="27">
        <v>17</v>
      </c>
      <c r="F24" s="27">
        <v>3</v>
      </c>
      <c r="G24" s="27">
        <v>6</v>
      </c>
      <c r="H24" s="27"/>
      <c r="I24" s="27"/>
      <c r="J24" s="27">
        <v>0</v>
      </c>
      <c r="K24" s="27">
        <v>0</v>
      </c>
      <c r="L24" s="27">
        <v>1</v>
      </c>
      <c r="M24" s="27">
        <v>0</v>
      </c>
      <c r="N24" s="27">
        <f t="shared" si="0"/>
        <v>1</v>
      </c>
      <c r="O24" s="39">
        <v>2</v>
      </c>
      <c r="P24" s="39">
        <v>2</v>
      </c>
      <c r="Q24" s="39">
        <v>0</v>
      </c>
      <c r="R24" s="39">
        <v>0</v>
      </c>
      <c r="S24" s="39">
        <v>1</v>
      </c>
      <c r="T24" s="39">
        <f t="shared" si="1"/>
        <v>6</v>
      </c>
      <c r="U24" s="40">
        <f t="shared" si="2"/>
        <v>0.6470588235294118</v>
      </c>
      <c r="V24" s="22">
        <v>199</v>
      </c>
      <c r="W24" s="22" t="s">
        <v>95</v>
      </c>
      <c r="X24" s="22" t="s">
        <v>85</v>
      </c>
      <c r="Y24" s="68">
        <v>238</v>
      </c>
      <c r="Z24" s="42"/>
      <c r="AA24" s="1" t="s">
        <v>86</v>
      </c>
      <c r="AB24" s="28" t="s">
        <v>208</v>
      </c>
    </row>
    <row r="25" spans="1:28" x14ac:dyDescent="0.3">
      <c r="A25" s="1" t="s">
        <v>76</v>
      </c>
      <c r="B25" s="1" t="s">
        <v>45</v>
      </c>
      <c r="C25" s="57" t="s">
        <v>38</v>
      </c>
      <c r="D25" s="1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0" t="str">
        <f t="shared" ref="U25" si="3">_xlfn.IFNA("",((T25+Q25+N25-R25)+(O25*2))/E25)</f>
        <v/>
      </c>
      <c r="V25" s="22">
        <v>199</v>
      </c>
      <c r="W25" s="22" t="s">
        <v>95</v>
      </c>
      <c r="X25" s="22" t="s">
        <v>85</v>
      </c>
      <c r="Y25" s="68">
        <v>238</v>
      </c>
      <c r="Z25" s="42"/>
      <c r="AA25" s="1" t="s">
        <v>86</v>
      </c>
      <c r="AB25" s="28" t="s">
        <v>208</v>
      </c>
    </row>
    <row r="26" spans="1:28" x14ac:dyDescent="0.3">
      <c r="A26" s="44" t="s">
        <v>76</v>
      </c>
      <c r="B26" s="44" t="s">
        <v>45</v>
      </c>
      <c r="C26" s="45" t="s">
        <v>39</v>
      </c>
      <c r="D26" s="44"/>
      <c r="E26" s="45">
        <f t="shared" ref="E26:T26" si="4">SUM(E13:E25)</f>
        <v>240</v>
      </c>
      <c r="F26" s="45">
        <f t="shared" si="4"/>
        <v>33</v>
      </c>
      <c r="G26" s="45">
        <f t="shared" si="4"/>
        <v>85</v>
      </c>
      <c r="H26" s="45">
        <f t="shared" si="4"/>
        <v>0</v>
      </c>
      <c r="I26" s="45">
        <f t="shared" si="4"/>
        <v>0</v>
      </c>
      <c r="J26" s="45">
        <f t="shared" si="4"/>
        <v>19</v>
      </c>
      <c r="K26" s="45">
        <f t="shared" si="4"/>
        <v>27</v>
      </c>
      <c r="L26" s="45">
        <f t="shared" si="4"/>
        <v>18</v>
      </c>
      <c r="M26" s="45">
        <f t="shared" si="4"/>
        <v>23</v>
      </c>
      <c r="N26" s="45">
        <f t="shared" si="4"/>
        <v>41</v>
      </c>
      <c r="O26" s="45">
        <f t="shared" si="4"/>
        <v>17</v>
      </c>
      <c r="P26" s="45">
        <f t="shared" si="4"/>
        <v>26</v>
      </c>
      <c r="Q26" s="45">
        <f t="shared" si="4"/>
        <v>6</v>
      </c>
      <c r="R26" s="45">
        <f t="shared" si="4"/>
        <v>25</v>
      </c>
      <c r="S26" s="45">
        <f t="shared" si="4"/>
        <v>5</v>
      </c>
      <c r="T26" s="45">
        <f t="shared" si="4"/>
        <v>85</v>
      </c>
      <c r="U26" s="46">
        <f>((T26+Q26+N26-R26)+(O26*2))/E26</f>
        <v>0.58750000000000002</v>
      </c>
      <c r="V26" s="47">
        <v>199</v>
      </c>
      <c r="W26" s="47" t="s">
        <v>95</v>
      </c>
      <c r="X26" s="47" t="s">
        <v>85</v>
      </c>
      <c r="Y26" s="69">
        <v>238</v>
      </c>
      <c r="Z26" s="49"/>
      <c r="AA26" s="44" t="s">
        <v>86</v>
      </c>
      <c r="AB26" s="72" t="s">
        <v>208</v>
      </c>
    </row>
    <row r="27" spans="1:28" x14ac:dyDescent="0.3">
      <c r="A27" s="1"/>
      <c r="B27" s="1"/>
      <c r="C27" s="1"/>
      <c r="D27" s="1"/>
      <c r="F27" s="50" t="s">
        <v>40</v>
      </c>
      <c r="G27" s="51">
        <f>F26/G26</f>
        <v>0.38823529411764707</v>
      </c>
      <c r="H27" s="27"/>
      <c r="I27" s="1"/>
      <c r="J27" s="50" t="s">
        <v>41</v>
      </c>
      <c r="K27" s="52">
        <f>J26/K26</f>
        <v>0.70370370370370372</v>
      </c>
      <c r="L27" s="1"/>
      <c r="M27" s="39" t="s">
        <v>42</v>
      </c>
      <c r="N27" s="53">
        <v>5</v>
      </c>
      <c r="P27" s="1"/>
      <c r="Q27" s="1"/>
      <c r="R27" s="1"/>
      <c r="S27" s="1"/>
      <c r="T27" s="1"/>
      <c r="U27" s="1"/>
      <c r="V27" s="22"/>
      <c r="W27" s="22"/>
      <c r="X27" s="22"/>
      <c r="Y27" s="54"/>
      <c r="Z27" s="42"/>
      <c r="AA27" s="1"/>
      <c r="AB27" s="1"/>
    </row>
    <row r="28" spans="1:28" x14ac:dyDescent="0.3">
      <c r="A28" s="1"/>
      <c r="B28" s="1"/>
      <c r="C28" s="5" t="s">
        <v>43</v>
      </c>
      <c r="V28" s="22"/>
      <c r="W28" s="22"/>
      <c r="X28" s="22"/>
      <c r="Y28" s="54"/>
      <c r="Z28" s="42"/>
      <c r="AA28" s="1"/>
      <c r="AB28" s="1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4"/>
      <c r="Z29" s="42"/>
      <c r="AA29" s="1"/>
      <c r="AB29" s="1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4"/>
      <c r="Z30" s="42"/>
      <c r="AA30" s="1"/>
      <c r="AB30" s="1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4"/>
      <c r="Z31" s="42"/>
      <c r="AA31" s="1"/>
      <c r="AB31" s="1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4"/>
      <c r="Z32" s="42"/>
      <c r="AA32" s="1"/>
      <c r="AB32" s="1"/>
    </row>
    <row r="33" spans="1:28" x14ac:dyDescent="0.3">
      <c r="B33" s="1"/>
      <c r="C33" s="55" t="s">
        <v>77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10</v>
      </c>
      <c r="U33" s="1"/>
      <c r="V33" s="56">
        <v>10</v>
      </c>
      <c r="W33" s="1"/>
      <c r="X33" s="1"/>
      <c r="Y33" s="31"/>
      <c r="Z33" s="42"/>
      <c r="AA33" s="1"/>
      <c r="AB33" s="1"/>
    </row>
    <row r="34" spans="1:28" x14ac:dyDescent="0.3">
      <c r="A34" s="36" t="s">
        <v>11</v>
      </c>
      <c r="B34" s="37" t="s">
        <v>12</v>
      </c>
      <c r="C34" s="38" t="s">
        <v>13</v>
      </c>
      <c r="D34" s="38" t="s">
        <v>14</v>
      </c>
      <c r="E34" s="14" t="s">
        <v>15</v>
      </c>
      <c r="F34" s="14" t="s">
        <v>16</v>
      </c>
      <c r="G34" s="14" t="s">
        <v>17</v>
      </c>
      <c r="H34" s="14" t="s">
        <v>18</v>
      </c>
      <c r="I34" s="14" t="s">
        <v>19</v>
      </c>
      <c r="J34" s="14" t="s">
        <v>20</v>
      </c>
      <c r="K34" s="14" t="s">
        <v>21</v>
      </c>
      <c r="L34" s="14" t="s">
        <v>22</v>
      </c>
      <c r="M34" s="14" t="s">
        <v>23</v>
      </c>
      <c r="N34" s="14" t="s">
        <v>24</v>
      </c>
      <c r="O34" s="14" t="s">
        <v>25</v>
      </c>
      <c r="P34" s="14" t="s">
        <v>26</v>
      </c>
      <c r="Q34" s="14" t="s">
        <v>27</v>
      </c>
      <c r="R34" s="14" t="s">
        <v>28</v>
      </c>
      <c r="S34" s="14" t="s">
        <v>29</v>
      </c>
      <c r="T34" s="14" t="s">
        <v>30</v>
      </c>
      <c r="U34" s="14" t="s">
        <v>31</v>
      </c>
      <c r="V34" s="14" t="s">
        <v>3</v>
      </c>
      <c r="W34" s="14" t="s">
        <v>32</v>
      </c>
      <c r="X34" s="14" t="s">
        <v>33</v>
      </c>
      <c r="Y34" s="14" t="s">
        <v>34</v>
      </c>
      <c r="Z34" s="14" t="s">
        <v>35</v>
      </c>
      <c r="AA34" s="14" t="s">
        <v>36</v>
      </c>
      <c r="AB34" s="14" t="s">
        <v>37</v>
      </c>
    </row>
    <row r="35" spans="1:28" x14ac:dyDescent="0.3">
      <c r="A35" s="1" t="s">
        <v>45</v>
      </c>
      <c r="B35" s="1" t="s">
        <v>76</v>
      </c>
      <c r="C35" s="27" t="s">
        <v>281</v>
      </c>
      <c r="D35" s="38">
        <v>22</v>
      </c>
      <c r="E35" s="27">
        <v>6</v>
      </c>
      <c r="F35" s="27">
        <v>0</v>
      </c>
      <c r="G35" s="27">
        <v>1</v>
      </c>
      <c r="H35" s="27"/>
      <c r="I35" s="27"/>
      <c r="J35" s="27">
        <v>0</v>
      </c>
      <c r="K35" s="27">
        <v>0</v>
      </c>
      <c r="L35" s="27">
        <v>0</v>
      </c>
      <c r="M35" s="27">
        <v>2</v>
      </c>
      <c r="N35" s="27">
        <f t="shared" ref="N35:N45" si="5">SUM(L35:M35)</f>
        <v>2</v>
      </c>
      <c r="O35" s="39">
        <v>0</v>
      </c>
      <c r="P35" s="39">
        <v>1</v>
      </c>
      <c r="Q35" s="39">
        <v>1</v>
      </c>
      <c r="R35" s="39">
        <v>0</v>
      </c>
      <c r="S35" s="39">
        <v>0</v>
      </c>
      <c r="T35" s="27">
        <f t="shared" ref="T35:T45" si="6">+(F35*2)+J35</f>
        <v>0</v>
      </c>
      <c r="U35" s="40">
        <f t="shared" ref="U35:U45" si="7">IFERROR(((T35+Q35+N35-R35)+(O35*2))/E35,"")</f>
        <v>0.5</v>
      </c>
      <c r="V35" s="22">
        <v>199</v>
      </c>
      <c r="W35" s="22" t="s">
        <v>84</v>
      </c>
      <c r="X35" s="22" t="s">
        <v>96</v>
      </c>
      <c r="Y35" s="68">
        <v>238</v>
      </c>
      <c r="Z35" s="42"/>
      <c r="AA35" s="1" t="s">
        <v>209</v>
      </c>
      <c r="AB35" s="28" t="s">
        <v>210</v>
      </c>
    </row>
    <row r="36" spans="1:28" x14ac:dyDescent="0.3">
      <c r="A36" s="1" t="s">
        <v>45</v>
      </c>
      <c r="B36" s="1" t="s">
        <v>76</v>
      </c>
      <c r="C36" s="27" t="s">
        <v>271</v>
      </c>
      <c r="D36" s="38">
        <v>15</v>
      </c>
      <c r="E36" s="27">
        <v>26</v>
      </c>
      <c r="F36" s="27">
        <v>3</v>
      </c>
      <c r="G36" s="27">
        <v>10</v>
      </c>
      <c r="H36" s="27"/>
      <c r="I36" s="27"/>
      <c r="J36" s="27">
        <v>0</v>
      </c>
      <c r="K36" s="27">
        <v>0</v>
      </c>
      <c r="L36" s="27">
        <v>5</v>
      </c>
      <c r="M36" s="27">
        <v>4</v>
      </c>
      <c r="N36" s="27">
        <f t="shared" si="5"/>
        <v>9</v>
      </c>
      <c r="O36" s="27">
        <v>2</v>
      </c>
      <c r="P36" s="39">
        <v>3</v>
      </c>
      <c r="Q36" s="27">
        <v>0</v>
      </c>
      <c r="R36" s="27">
        <v>1</v>
      </c>
      <c r="S36" s="27">
        <v>0</v>
      </c>
      <c r="T36" s="27">
        <f t="shared" si="6"/>
        <v>6</v>
      </c>
      <c r="U36" s="40">
        <f t="shared" si="7"/>
        <v>0.69230769230769229</v>
      </c>
      <c r="V36" s="22">
        <v>199</v>
      </c>
      <c r="W36" s="22" t="s">
        <v>84</v>
      </c>
      <c r="X36" s="22" t="s">
        <v>96</v>
      </c>
      <c r="Y36" s="68">
        <v>238</v>
      </c>
      <c r="Z36" s="42"/>
      <c r="AA36" s="1" t="s">
        <v>209</v>
      </c>
      <c r="AB36" s="28" t="s">
        <v>210</v>
      </c>
    </row>
    <row r="37" spans="1:28" x14ac:dyDescent="0.3">
      <c r="A37" s="1" t="s">
        <v>45</v>
      </c>
      <c r="B37" s="1" t="s">
        <v>76</v>
      </c>
      <c r="C37" s="27" t="s">
        <v>272</v>
      </c>
      <c r="D37" s="38">
        <v>10</v>
      </c>
      <c r="E37" s="27">
        <v>41</v>
      </c>
      <c r="F37" s="27">
        <v>4</v>
      </c>
      <c r="G37" s="27">
        <v>8</v>
      </c>
      <c r="H37" s="27"/>
      <c r="I37" s="27"/>
      <c r="J37" s="27">
        <v>2</v>
      </c>
      <c r="K37" s="27">
        <v>2</v>
      </c>
      <c r="L37" s="27">
        <v>0</v>
      </c>
      <c r="M37" s="27">
        <v>2</v>
      </c>
      <c r="N37" s="27">
        <f t="shared" si="5"/>
        <v>2</v>
      </c>
      <c r="O37" s="39">
        <v>2</v>
      </c>
      <c r="P37" s="39">
        <v>3</v>
      </c>
      <c r="Q37" s="39">
        <v>0</v>
      </c>
      <c r="R37" s="39">
        <v>4</v>
      </c>
      <c r="S37" s="39">
        <v>0</v>
      </c>
      <c r="T37" s="27">
        <f t="shared" si="6"/>
        <v>10</v>
      </c>
      <c r="U37" s="40">
        <f t="shared" si="7"/>
        <v>0.29268292682926828</v>
      </c>
      <c r="V37" s="22">
        <v>199</v>
      </c>
      <c r="W37" s="22" t="s">
        <v>84</v>
      </c>
      <c r="X37" s="22" t="s">
        <v>96</v>
      </c>
      <c r="Y37" s="68">
        <v>238</v>
      </c>
      <c r="Z37" s="42"/>
      <c r="AA37" s="1" t="s">
        <v>209</v>
      </c>
      <c r="AB37" s="28" t="s">
        <v>210</v>
      </c>
    </row>
    <row r="38" spans="1:28" x14ac:dyDescent="0.3">
      <c r="A38" s="1" t="s">
        <v>45</v>
      </c>
      <c r="B38" s="1" t="s">
        <v>76</v>
      </c>
      <c r="C38" s="27" t="s">
        <v>273</v>
      </c>
      <c r="D38" s="38">
        <v>12</v>
      </c>
      <c r="E38" s="27">
        <v>16</v>
      </c>
      <c r="F38" s="27">
        <v>0</v>
      </c>
      <c r="G38" s="27">
        <v>4</v>
      </c>
      <c r="H38" s="27"/>
      <c r="I38" s="27"/>
      <c r="J38" s="27">
        <v>0</v>
      </c>
      <c r="K38" s="27">
        <v>0</v>
      </c>
      <c r="L38" s="27">
        <v>1</v>
      </c>
      <c r="M38" s="27">
        <v>2</v>
      </c>
      <c r="N38" s="27">
        <f t="shared" si="5"/>
        <v>3</v>
      </c>
      <c r="O38" s="39">
        <v>3</v>
      </c>
      <c r="P38" s="39">
        <v>2</v>
      </c>
      <c r="Q38" s="39">
        <v>0</v>
      </c>
      <c r="R38" s="39">
        <v>2</v>
      </c>
      <c r="S38" s="39">
        <v>0</v>
      </c>
      <c r="T38" s="27">
        <f t="shared" si="6"/>
        <v>0</v>
      </c>
      <c r="U38" s="40">
        <f t="shared" si="7"/>
        <v>0.4375</v>
      </c>
      <c r="V38" s="22">
        <v>199</v>
      </c>
      <c r="W38" s="22" t="s">
        <v>84</v>
      </c>
      <c r="X38" s="22" t="s">
        <v>96</v>
      </c>
      <c r="Y38" s="68">
        <v>238</v>
      </c>
      <c r="Z38" s="42"/>
      <c r="AA38" s="1" t="s">
        <v>209</v>
      </c>
      <c r="AB38" s="28" t="s">
        <v>210</v>
      </c>
    </row>
    <row r="39" spans="1:28" x14ac:dyDescent="0.3">
      <c r="A39" s="1" t="s">
        <v>45</v>
      </c>
      <c r="B39" s="1" t="s">
        <v>76</v>
      </c>
      <c r="C39" s="27" t="s">
        <v>274</v>
      </c>
      <c r="D39" s="38">
        <v>32</v>
      </c>
      <c r="E39" s="27">
        <v>18</v>
      </c>
      <c r="F39" s="27">
        <v>4</v>
      </c>
      <c r="G39" s="27">
        <v>5</v>
      </c>
      <c r="H39" s="27"/>
      <c r="I39" s="27"/>
      <c r="J39" s="27">
        <v>3</v>
      </c>
      <c r="K39" s="27">
        <v>4</v>
      </c>
      <c r="L39" s="27">
        <v>1</v>
      </c>
      <c r="M39" s="27">
        <v>4</v>
      </c>
      <c r="N39" s="27">
        <f t="shared" si="5"/>
        <v>5</v>
      </c>
      <c r="O39" s="39">
        <v>2</v>
      </c>
      <c r="P39" s="39">
        <v>4</v>
      </c>
      <c r="Q39" s="39">
        <v>1</v>
      </c>
      <c r="R39" s="39">
        <v>0</v>
      </c>
      <c r="S39" s="39">
        <v>0</v>
      </c>
      <c r="T39" s="27">
        <f t="shared" si="6"/>
        <v>11</v>
      </c>
      <c r="U39" s="40">
        <f t="shared" si="7"/>
        <v>1.1666666666666667</v>
      </c>
      <c r="V39" s="22">
        <v>199</v>
      </c>
      <c r="W39" s="22" t="s">
        <v>84</v>
      </c>
      <c r="X39" s="22" t="s">
        <v>96</v>
      </c>
      <c r="Y39" s="68">
        <v>238</v>
      </c>
      <c r="Z39" s="42"/>
      <c r="AA39" s="1" t="s">
        <v>209</v>
      </c>
      <c r="AB39" s="28" t="s">
        <v>210</v>
      </c>
    </row>
    <row r="40" spans="1:28" x14ac:dyDescent="0.3">
      <c r="A40" s="1" t="s">
        <v>45</v>
      </c>
      <c r="B40" s="1" t="s">
        <v>76</v>
      </c>
      <c r="C40" s="27" t="s">
        <v>275</v>
      </c>
      <c r="D40" s="38">
        <v>30</v>
      </c>
      <c r="E40" s="27">
        <v>35</v>
      </c>
      <c r="F40" s="27">
        <v>9</v>
      </c>
      <c r="G40" s="27">
        <v>15</v>
      </c>
      <c r="H40" s="27"/>
      <c r="I40" s="27"/>
      <c r="J40" s="27">
        <v>3</v>
      </c>
      <c r="K40" s="27">
        <v>3</v>
      </c>
      <c r="L40" s="27">
        <v>1</v>
      </c>
      <c r="M40" s="27">
        <v>4</v>
      </c>
      <c r="N40" s="27">
        <f t="shared" si="5"/>
        <v>5</v>
      </c>
      <c r="O40" s="39">
        <v>1</v>
      </c>
      <c r="P40" s="39">
        <v>3</v>
      </c>
      <c r="Q40" s="39">
        <v>0</v>
      </c>
      <c r="R40" s="39">
        <v>3</v>
      </c>
      <c r="S40" s="39">
        <v>0</v>
      </c>
      <c r="T40" s="27">
        <f t="shared" si="6"/>
        <v>21</v>
      </c>
      <c r="U40" s="40">
        <f t="shared" si="7"/>
        <v>0.7142857142857143</v>
      </c>
      <c r="V40" s="22">
        <v>199</v>
      </c>
      <c r="W40" s="22" t="s">
        <v>84</v>
      </c>
      <c r="X40" s="22" t="s">
        <v>96</v>
      </c>
      <c r="Y40" s="68">
        <v>238</v>
      </c>
      <c r="Z40" s="42"/>
      <c r="AA40" s="1" t="s">
        <v>209</v>
      </c>
      <c r="AB40" s="28" t="s">
        <v>210</v>
      </c>
    </row>
    <row r="41" spans="1:28" x14ac:dyDescent="0.3">
      <c r="A41" s="1" t="s">
        <v>45</v>
      </c>
      <c r="B41" s="1" t="s">
        <v>76</v>
      </c>
      <c r="C41" s="27" t="s">
        <v>276</v>
      </c>
      <c r="D41" s="38">
        <v>24</v>
      </c>
      <c r="E41" s="27">
        <v>12</v>
      </c>
      <c r="F41" s="27">
        <v>2</v>
      </c>
      <c r="G41" s="27">
        <v>3</v>
      </c>
      <c r="H41" s="27"/>
      <c r="I41" s="27"/>
      <c r="J41" s="27">
        <v>0</v>
      </c>
      <c r="K41" s="27">
        <v>4</v>
      </c>
      <c r="L41" s="27">
        <v>0</v>
      </c>
      <c r="M41" s="27">
        <v>1</v>
      </c>
      <c r="N41" s="27">
        <f t="shared" si="5"/>
        <v>1</v>
      </c>
      <c r="O41" s="39">
        <v>3</v>
      </c>
      <c r="P41" s="39">
        <v>0</v>
      </c>
      <c r="Q41" s="39">
        <v>0</v>
      </c>
      <c r="R41" s="39">
        <v>1</v>
      </c>
      <c r="S41" s="39">
        <v>0</v>
      </c>
      <c r="T41" s="27">
        <f t="shared" si="6"/>
        <v>4</v>
      </c>
      <c r="U41" s="40">
        <f t="shared" si="7"/>
        <v>0.83333333333333337</v>
      </c>
      <c r="V41" s="22">
        <v>199</v>
      </c>
      <c r="W41" s="22" t="s">
        <v>84</v>
      </c>
      <c r="X41" s="22" t="s">
        <v>96</v>
      </c>
      <c r="Y41" s="68">
        <v>238</v>
      </c>
      <c r="Z41" s="42"/>
      <c r="AA41" s="1" t="s">
        <v>209</v>
      </c>
      <c r="AB41" s="28" t="s">
        <v>210</v>
      </c>
    </row>
    <row r="42" spans="1:28" x14ac:dyDescent="0.3">
      <c r="A42" s="1" t="s">
        <v>45</v>
      </c>
      <c r="B42" s="1" t="s">
        <v>76</v>
      </c>
      <c r="C42" s="27" t="s">
        <v>277</v>
      </c>
      <c r="D42" s="38">
        <v>31</v>
      </c>
      <c r="E42" s="27">
        <v>25</v>
      </c>
      <c r="F42" s="27">
        <v>6</v>
      </c>
      <c r="G42" s="27">
        <v>11</v>
      </c>
      <c r="H42" s="27"/>
      <c r="I42" s="27"/>
      <c r="J42" s="27">
        <v>7</v>
      </c>
      <c r="K42" s="27">
        <v>9</v>
      </c>
      <c r="L42" s="27">
        <v>3</v>
      </c>
      <c r="M42" s="27">
        <v>6</v>
      </c>
      <c r="N42" s="27">
        <f t="shared" si="5"/>
        <v>9</v>
      </c>
      <c r="O42" s="39">
        <v>0</v>
      </c>
      <c r="P42" s="39">
        <v>5</v>
      </c>
      <c r="Q42" s="39">
        <v>1</v>
      </c>
      <c r="R42" s="39">
        <v>5</v>
      </c>
      <c r="S42" s="39">
        <v>1</v>
      </c>
      <c r="T42" s="27">
        <f t="shared" si="6"/>
        <v>19</v>
      </c>
      <c r="U42" s="40">
        <f t="shared" si="7"/>
        <v>0.96</v>
      </c>
      <c r="V42" s="22">
        <v>199</v>
      </c>
      <c r="W42" s="22" t="s">
        <v>84</v>
      </c>
      <c r="X42" s="22" t="s">
        <v>96</v>
      </c>
      <c r="Y42" s="68">
        <v>238</v>
      </c>
      <c r="Z42" s="42"/>
      <c r="AA42" s="1" t="s">
        <v>209</v>
      </c>
      <c r="AB42" s="28" t="s">
        <v>210</v>
      </c>
    </row>
    <row r="43" spans="1:28" x14ac:dyDescent="0.3">
      <c r="A43" s="1" t="s">
        <v>45</v>
      </c>
      <c r="B43" s="1" t="s">
        <v>76</v>
      </c>
      <c r="C43" s="27" t="s">
        <v>278</v>
      </c>
      <c r="D43" s="38">
        <v>34</v>
      </c>
      <c r="E43" s="27">
        <v>32</v>
      </c>
      <c r="F43" s="27">
        <v>5</v>
      </c>
      <c r="G43" s="27">
        <v>12</v>
      </c>
      <c r="H43" s="27"/>
      <c r="I43" s="27"/>
      <c r="J43" s="27">
        <v>5</v>
      </c>
      <c r="K43" s="27">
        <v>5</v>
      </c>
      <c r="L43" s="27">
        <v>0</v>
      </c>
      <c r="M43" s="27">
        <v>4</v>
      </c>
      <c r="N43" s="27">
        <f t="shared" si="5"/>
        <v>4</v>
      </c>
      <c r="O43" s="39">
        <v>4</v>
      </c>
      <c r="P43" s="39">
        <v>3</v>
      </c>
      <c r="Q43" s="39">
        <v>0</v>
      </c>
      <c r="R43" s="39">
        <v>3</v>
      </c>
      <c r="S43" s="39">
        <v>0</v>
      </c>
      <c r="T43" s="27">
        <f t="shared" si="6"/>
        <v>15</v>
      </c>
      <c r="U43" s="40">
        <f t="shared" si="7"/>
        <v>0.75</v>
      </c>
      <c r="V43" s="22">
        <v>199</v>
      </c>
      <c r="W43" s="22" t="s">
        <v>84</v>
      </c>
      <c r="X43" s="22" t="s">
        <v>96</v>
      </c>
      <c r="Y43" s="68">
        <v>238</v>
      </c>
      <c r="Z43" s="42"/>
      <c r="AA43" s="1" t="s">
        <v>209</v>
      </c>
      <c r="AB43" s="28" t="s">
        <v>210</v>
      </c>
    </row>
    <row r="44" spans="1:28" x14ac:dyDescent="0.3">
      <c r="A44" s="1" t="s">
        <v>45</v>
      </c>
      <c r="B44" s="1" t="s">
        <v>76</v>
      </c>
      <c r="C44" s="27" t="s">
        <v>279</v>
      </c>
      <c r="D44" s="38">
        <v>5</v>
      </c>
      <c r="E44" s="27" t="s">
        <v>328</v>
      </c>
      <c r="F44" s="27"/>
      <c r="G44" s="27"/>
      <c r="H44" s="27"/>
      <c r="I44" s="27"/>
      <c r="J44" s="27"/>
      <c r="K44" s="27"/>
      <c r="L44" s="27"/>
      <c r="M44" s="27"/>
      <c r="N44" s="27"/>
      <c r="O44" s="39"/>
      <c r="P44" s="39"/>
      <c r="Q44" s="39"/>
      <c r="R44" s="39"/>
      <c r="S44" s="39"/>
      <c r="T44" s="27"/>
      <c r="U44" s="40" t="str">
        <f t="shared" si="7"/>
        <v/>
      </c>
      <c r="V44" s="22">
        <v>199</v>
      </c>
      <c r="W44" s="22" t="s">
        <v>84</v>
      </c>
      <c r="X44" s="22" t="s">
        <v>96</v>
      </c>
      <c r="Y44" s="68">
        <v>238</v>
      </c>
      <c r="Z44" s="42"/>
      <c r="AA44" s="1" t="s">
        <v>209</v>
      </c>
      <c r="AB44" s="28" t="s">
        <v>210</v>
      </c>
    </row>
    <row r="45" spans="1:28" x14ac:dyDescent="0.3">
      <c r="A45" s="1" t="s">
        <v>45</v>
      </c>
      <c r="B45" s="1" t="s">
        <v>76</v>
      </c>
      <c r="C45" s="27" t="s">
        <v>280</v>
      </c>
      <c r="D45" s="38">
        <v>11</v>
      </c>
      <c r="E45" s="27">
        <v>29</v>
      </c>
      <c r="F45" s="27">
        <v>5</v>
      </c>
      <c r="G45" s="27">
        <v>9</v>
      </c>
      <c r="H45" s="27"/>
      <c r="I45" s="27"/>
      <c r="J45" s="27">
        <v>0</v>
      </c>
      <c r="K45" s="27">
        <v>0</v>
      </c>
      <c r="L45" s="27">
        <v>0</v>
      </c>
      <c r="M45" s="27">
        <v>1</v>
      </c>
      <c r="N45" s="27">
        <f t="shared" si="5"/>
        <v>1</v>
      </c>
      <c r="O45" s="39">
        <v>3</v>
      </c>
      <c r="P45" s="39">
        <v>2</v>
      </c>
      <c r="Q45" s="39">
        <v>1</v>
      </c>
      <c r="R45" s="39">
        <v>0</v>
      </c>
      <c r="S45" s="39">
        <v>0</v>
      </c>
      <c r="T45" s="27">
        <f t="shared" si="6"/>
        <v>10</v>
      </c>
      <c r="U45" s="40">
        <f t="shared" si="7"/>
        <v>0.62068965517241381</v>
      </c>
      <c r="V45" s="22">
        <v>199</v>
      </c>
      <c r="W45" s="22" t="s">
        <v>84</v>
      </c>
      <c r="X45" s="22" t="s">
        <v>96</v>
      </c>
      <c r="Y45" s="68">
        <v>238</v>
      </c>
      <c r="Z45" s="42"/>
      <c r="AA45" s="1" t="s">
        <v>209</v>
      </c>
      <c r="AB45" s="28" t="s">
        <v>210</v>
      </c>
    </row>
    <row r="46" spans="1:28" x14ac:dyDescent="0.3">
      <c r="A46" s="1" t="s">
        <v>45</v>
      </c>
      <c r="B46" s="1" t="s">
        <v>76</v>
      </c>
      <c r="C46" s="57" t="s">
        <v>38</v>
      </c>
      <c r="D46" s="1"/>
      <c r="E46" s="43"/>
      <c r="F46" s="43"/>
      <c r="G46" s="43"/>
      <c r="H46" s="43"/>
      <c r="I46" s="43"/>
      <c r="J46" s="43"/>
      <c r="K46" s="43"/>
      <c r="L46" s="43"/>
      <c r="M46" s="43"/>
      <c r="N46" s="27"/>
      <c r="O46" s="43"/>
      <c r="P46" s="43"/>
      <c r="Q46" s="43"/>
      <c r="R46" s="43"/>
      <c r="S46" s="43"/>
      <c r="T46" s="27"/>
      <c r="U46" s="40" t="str">
        <f t="shared" ref="U46" si="8">_xlfn.IFNA("",((T46+Q46+N46-R46)+(O46*2))/E46)</f>
        <v/>
      </c>
      <c r="V46" s="22">
        <v>199</v>
      </c>
      <c r="W46" s="22" t="s">
        <v>84</v>
      </c>
      <c r="X46" s="22" t="s">
        <v>96</v>
      </c>
      <c r="Y46" s="68">
        <v>238</v>
      </c>
      <c r="Z46" s="42"/>
      <c r="AA46" s="1" t="s">
        <v>209</v>
      </c>
      <c r="AB46" s="28" t="s">
        <v>210</v>
      </c>
    </row>
    <row r="47" spans="1:28" x14ac:dyDescent="0.3">
      <c r="A47" s="44" t="s">
        <v>45</v>
      </c>
      <c r="B47" s="44" t="s">
        <v>76</v>
      </c>
      <c r="C47" s="45" t="s">
        <v>39</v>
      </c>
      <c r="D47" s="44"/>
      <c r="E47" s="45">
        <f t="shared" ref="E47:T47" si="9">SUM(E35:E46)</f>
        <v>240</v>
      </c>
      <c r="F47" s="45">
        <f t="shared" si="9"/>
        <v>38</v>
      </c>
      <c r="G47" s="45">
        <f t="shared" si="9"/>
        <v>78</v>
      </c>
      <c r="H47" s="45">
        <f t="shared" si="9"/>
        <v>0</v>
      </c>
      <c r="I47" s="45">
        <f t="shared" si="9"/>
        <v>0</v>
      </c>
      <c r="J47" s="45">
        <f t="shared" si="9"/>
        <v>20</v>
      </c>
      <c r="K47" s="45">
        <f t="shared" si="9"/>
        <v>27</v>
      </c>
      <c r="L47" s="45">
        <f t="shared" si="9"/>
        <v>11</v>
      </c>
      <c r="M47" s="45">
        <f t="shared" si="9"/>
        <v>30</v>
      </c>
      <c r="N47" s="45">
        <f t="shared" si="9"/>
        <v>41</v>
      </c>
      <c r="O47" s="45">
        <f t="shared" si="9"/>
        <v>20</v>
      </c>
      <c r="P47" s="45">
        <f t="shared" si="9"/>
        <v>26</v>
      </c>
      <c r="Q47" s="45">
        <f t="shared" si="9"/>
        <v>4</v>
      </c>
      <c r="R47" s="45">
        <f t="shared" si="9"/>
        <v>19</v>
      </c>
      <c r="S47" s="45">
        <f t="shared" si="9"/>
        <v>1</v>
      </c>
      <c r="T47" s="45">
        <f t="shared" si="9"/>
        <v>96</v>
      </c>
      <c r="U47" s="46">
        <f>((T47+Q47+N47-R47)+(O47*2))/E47</f>
        <v>0.67500000000000004</v>
      </c>
      <c r="V47" s="47">
        <v>199</v>
      </c>
      <c r="W47" s="47" t="s">
        <v>84</v>
      </c>
      <c r="X47" s="47" t="s">
        <v>96</v>
      </c>
      <c r="Y47" s="69">
        <v>238</v>
      </c>
      <c r="Z47" s="49"/>
      <c r="AA47" s="44" t="s">
        <v>209</v>
      </c>
      <c r="AB47" s="72" t="s">
        <v>210</v>
      </c>
    </row>
    <row r="48" spans="1:28" x14ac:dyDescent="0.3">
      <c r="A48" s="1"/>
      <c r="B48" s="1"/>
      <c r="C48" s="1"/>
      <c r="D48" s="1"/>
      <c r="F48" s="50" t="s">
        <v>40</v>
      </c>
      <c r="G48" s="51">
        <f>F47/G47</f>
        <v>0.48717948717948717</v>
      </c>
      <c r="H48" s="27"/>
      <c r="I48" s="1"/>
      <c r="J48" s="50" t="s">
        <v>41</v>
      </c>
      <c r="K48" s="52">
        <f>J47/K47</f>
        <v>0.7407407407407407</v>
      </c>
      <c r="L48" s="1"/>
      <c r="M48" s="39" t="s">
        <v>42</v>
      </c>
      <c r="N48" s="53">
        <v>7</v>
      </c>
      <c r="P48" s="1"/>
      <c r="Q48" s="1"/>
      <c r="R48" s="1"/>
      <c r="S48" s="1"/>
      <c r="T48" s="1"/>
      <c r="U48" s="1"/>
      <c r="V48" s="22"/>
      <c r="W48" s="22"/>
      <c r="X48" s="22"/>
      <c r="Y48" s="54"/>
      <c r="Z48" s="42"/>
      <c r="AA48" s="1"/>
      <c r="AB48" s="1"/>
    </row>
    <row r="49" spans="1:28" x14ac:dyDescent="0.3">
      <c r="A49" s="1"/>
      <c r="B49" s="1"/>
      <c r="C49" s="5" t="s">
        <v>43</v>
      </c>
      <c r="V49" s="22"/>
      <c r="W49" s="22"/>
      <c r="X49" s="22"/>
      <c r="Y49" s="54"/>
      <c r="Z49" s="42"/>
      <c r="AA49" s="1"/>
      <c r="AB49" s="1"/>
    </row>
    <row r="50" spans="1:28" x14ac:dyDescent="0.3">
      <c r="B50" s="1"/>
      <c r="C50" s="1"/>
      <c r="D50" s="5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31"/>
      <c r="Z50" s="42"/>
      <c r="AA50" s="1"/>
      <c r="AB50" s="1"/>
    </row>
  </sheetData>
  <sortState xmlns:xlrd2="http://schemas.microsoft.com/office/spreadsheetml/2017/richdata2" ref="A35:AB45">
    <sortCondition ref="C35:C45"/>
  </sortState>
  <pageMargins left="0.25" right="0.25" top="0.75" bottom="0.75" header="0.3" footer="0.3"/>
  <pageSetup scale="64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A54D35-35C0-4BCB-B21B-B491086340A8}">
  <sheetPr>
    <tabColor rgb="FFFF0000"/>
    <pageSetUpPr fitToPage="1"/>
  </sheetPr>
  <dimension ref="A1:AB50"/>
  <sheetViews>
    <sheetView workbookViewId="0">
      <selection activeCell="A13" sqref="A13"/>
    </sheetView>
  </sheetViews>
  <sheetFormatPr defaultRowHeight="14.4" x14ac:dyDescent="0.3"/>
  <cols>
    <col min="1" max="1" width="4.88671875" customWidth="1"/>
    <col min="2" max="2" width="6" customWidth="1"/>
    <col min="3" max="3" width="22.77734375" customWidth="1"/>
    <col min="4" max="4" width="4.21875" customWidth="1"/>
    <col min="5" max="10" width="5.88671875" customWidth="1"/>
    <col min="11" max="11" width="6.6640625" customWidth="1"/>
    <col min="12" max="19" width="5.88671875" customWidth="1"/>
    <col min="20" max="20" width="6.6640625" customWidth="1"/>
    <col min="21" max="21" width="7.21875" customWidth="1"/>
    <col min="22" max="22" width="4.77734375" customWidth="1"/>
    <col min="23" max="24" width="4.21875" customWidth="1"/>
    <col min="25" max="25" width="6.6640625" customWidth="1"/>
    <col min="26" max="26" width="20.21875" customWidth="1"/>
    <col min="27" max="27" width="15.6640625" customWidth="1"/>
  </cols>
  <sheetData>
    <row r="1" spans="1:28" x14ac:dyDescent="0.3">
      <c r="Z1" s="62" t="s">
        <v>401</v>
      </c>
    </row>
    <row r="2" spans="1:28" x14ac:dyDescent="0.3">
      <c r="B2" s="1"/>
      <c r="C2" s="2" t="s">
        <v>44</v>
      </c>
      <c r="D2" s="3" t="s">
        <v>83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29209</v>
      </c>
      <c r="D3" s="7" t="s">
        <v>0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1</v>
      </c>
      <c r="S3" s="13" t="s">
        <v>2</v>
      </c>
      <c r="T3" s="14" t="s">
        <v>3</v>
      </c>
    </row>
    <row r="4" spans="1:28" x14ac:dyDescent="0.3">
      <c r="B4" s="1"/>
      <c r="C4" s="6" t="s">
        <v>182</v>
      </c>
      <c r="D4" s="7" t="s">
        <v>4</v>
      </c>
      <c r="E4" s="8"/>
      <c r="F4" s="5"/>
      <c r="G4" s="1"/>
      <c r="J4" s="15" t="s">
        <v>211</v>
      </c>
      <c r="K4" s="16" t="str">
        <f>+C11</f>
        <v>California Dreams</v>
      </c>
      <c r="L4" s="17"/>
      <c r="M4" s="18"/>
      <c r="N4" s="19">
        <v>24</v>
      </c>
      <c r="O4" s="19">
        <v>15</v>
      </c>
      <c r="P4" s="19">
        <v>26</v>
      </c>
      <c r="Q4" s="19">
        <v>26</v>
      </c>
      <c r="R4" s="20"/>
      <c r="S4" s="21">
        <f>SUM(N4:R4)</f>
        <v>91</v>
      </c>
      <c r="T4" s="22">
        <v>212</v>
      </c>
    </row>
    <row r="5" spans="1:28" x14ac:dyDescent="0.3">
      <c r="B5" s="1"/>
      <c r="C5" s="6" t="s">
        <v>121</v>
      </c>
      <c r="D5" s="7" t="s">
        <v>5</v>
      </c>
      <c r="E5" s="1"/>
      <c r="F5" s="1"/>
      <c r="G5" s="1"/>
      <c r="J5" s="15" t="s">
        <v>212</v>
      </c>
      <c r="K5" s="16" t="str">
        <f>+C33</f>
        <v>New York Stars</v>
      </c>
      <c r="L5" s="17"/>
      <c r="M5" s="18"/>
      <c r="N5" s="19">
        <v>23</v>
      </c>
      <c r="O5" s="19">
        <v>29</v>
      </c>
      <c r="P5" s="19">
        <v>28</v>
      </c>
      <c r="Q5" s="19">
        <v>30</v>
      </c>
      <c r="R5" s="20"/>
      <c r="S5" s="21">
        <f>SUM(N5:R5)</f>
        <v>110</v>
      </c>
      <c r="T5" s="22">
        <v>212</v>
      </c>
      <c r="U5" s="1"/>
      <c r="V5" s="1"/>
      <c r="W5" s="1"/>
    </row>
    <row r="6" spans="1:28" x14ac:dyDescent="0.3">
      <c r="C6" s="23">
        <v>117</v>
      </c>
      <c r="D6" s="7" t="s">
        <v>6</v>
      </c>
      <c r="F6" s="1"/>
      <c r="T6" s="1"/>
      <c r="U6" s="1"/>
      <c r="V6" s="1"/>
      <c r="W6" s="1"/>
    </row>
    <row r="7" spans="1:28" x14ac:dyDescent="0.3">
      <c r="B7" s="1"/>
      <c r="C7" s="66"/>
      <c r="D7" s="7" t="s">
        <v>7</v>
      </c>
      <c r="G7" s="1"/>
      <c r="S7" s="1"/>
      <c r="T7" s="25" t="s">
        <v>8</v>
      </c>
      <c r="U7" s="1"/>
      <c r="V7" s="26">
        <v>212</v>
      </c>
      <c r="W7" s="1"/>
    </row>
    <row r="8" spans="1:28" x14ac:dyDescent="0.3">
      <c r="B8" s="1"/>
      <c r="C8" s="66"/>
      <c r="D8" s="7" t="s">
        <v>7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29">
        <v>8.819444444444445E-2</v>
      </c>
      <c r="D9" s="7" t="s">
        <v>9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</row>
    <row r="11" spans="1:28" x14ac:dyDescent="0.3">
      <c r="B11" s="1"/>
      <c r="C11" s="32" t="str">
        <f>+C2</f>
        <v>California Dreams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10</v>
      </c>
      <c r="U11" s="1"/>
      <c r="V11" s="35">
        <v>11</v>
      </c>
    </row>
    <row r="12" spans="1:28" x14ac:dyDescent="0.3">
      <c r="A12" s="36" t="s">
        <v>11</v>
      </c>
      <c r="B12" s="37" t="s">
        <v>12</v>
      </c>
      <c r="C12" s="38" t="s">
        <v>13</v>
      </c>
      <c r="D12" s="38" t="s">
        <v>14</v>
      </c>
      <c r="E12" s="14" t="s">
        <v>15</v>
      </c>
      <c r="F12" s="14" t="s">
        <v>16</v>
      </c>
      <c r="G12" s="14" t="s">
        <v>17</v>
      </c>
      <c r="H12" s="14" t="s">
        <v>18</v>
      </c>
      <c r="I12" s="14" t="s">
        <v>19</v>
      </c>
      <c r="J12" s="14" t="s">
        <v>20</v>
      </c>
      <c r="K12" s="14" t="s">
        <v>21</v>
      </c>
      <c r="L12" s="14" t="s">
        <v>22</v>
      </c>
      <c r="M12" s="14" t="s">
        <v>23</v>
      </c>
      <c r="N12" s="14" t="s">
        <v>24</v>
      </c>
      <c r="O12" s="14" t="s">
        <v>25</v>
      </c>
      <c r="P12" s="14" t="s">
        <v>26</v>
      </c>
      <c r="Q12" s="14" t="s">
        <v>27</v>
      </c>
      <c r="R12" s="14" t="s">
        <v>28</v>
      </c>
      <c r="S12" s="14" t="s">
        <v>29</v>
      </c>
      <c r="T12" s="14" t="s">
        <v>30</v>
      </c>
      <c r="U12" s="14" t="s">
        <v>31</v>
      </c>
      <c r="V12" s="14" t="s">
        <v>3</v>
      </c>
      <c r="W12" s="14" t="s">
        <v>32</v>
      </c>
      <c r="X12" s="14" t="s">
        <v>33</v>
      </c>
      <c r="Y12" s="14" t="s">
        <v>34</v>
      </c>
      <c r="Z12" s="14" t="s">
        <v>35</v>
      </c>
      <c r="AA12" s="14" t="s">
        <v>36</v>
      </c>
      <c r="AB12" s="14" t="s">
        <v>37</v>
      </c>
    </row>
    <row r="13" spans="1:28" x14ac:dyDescent="0.3">
      <c r="A13" s="1" t="s">
        <v>70</v>
      </c>
      <c r="B13" s="1" t="s">
        <v>45</v>
      </c>
      <c r="C13" s="27" t="s">
        <v>53</v>
      </c>
      <c r="D13" s="38">
        <v>40</v>
      </c>
      <c r="E13" s="74"/>
      <c r="F13" s="27">
        <v>2</v>
      </c>
      <c r="G13" s="74"/>
      <c r="H13" s="27"/>
      <c r="I13" s="27"/>
      <c r="J13" s="27">
        <v>4</v>
      </c>
      <c r="K13" s="27">
        <v>6</v>
      </c>
      <c r="L13" s="74"/>
      <c r="M13" s="74"/>
      <c r="N13" s="27">
        <f>SUM(L13:M13)</f>
        <v>0</v>
      </c>
      <c r="O13" s="74"/>
      <c r="P13" s="79"/>
      <c r="Q13" s="74"/>
      <c r="R13" s="74"/>
      <c r="S13" s="74"/>
      <c r="T13" s="27">
        <f>(H13*3)+((F13-H13)*2)+J13</f>
        <v>8</v>
      </c>
      <c r="U13" s="40" t="str">
        <f>IFERROR(((T13+Q13+N13-R13)+(O13*2))/E13,"")</f>
        <v/>
      </c>
      <c r="V13" s="22">
        <v>212</v>
      </c>
      <c r="W13" s="22" t="s">
        <v>95</v>
      </c>
      <c r="X13" s="22" t="s">
        <v>85</v>
      </c>
      <c r="Y13" s="41">
        <v>117</v>
      </c>
      <c r="Z13" s="42"/>
      <c r="AA13" s="1" t="s">
        <v>119</v>
      </c>
      <c r="AB13" s="28" t="s">
        <v>147</v>
      </c>
    </row>
    <row r="14" spans="1:28" x14ac:dyDescent="0.3">
      <c r="A14" s="1" t="s">
        <v>70</v>
      </c>
      <c r="B14" s="1" t="s">
        <v>45</v>
      </c>
      <c r="C14" s="27" t="s">
        <v>46</v>
      </c>
      <c r="D14" s="38">
        <v>7</v>
      </c>
      <c r="E14" s="74"/>
      <c r="F14" s="27">
        <v>4</v>
      </c>
      <c r="G14" s="74"/>
      <c r="H14" s="27"/>
      <c r="I14" s="27"/>
      <c r="J14" s="27">
        <v>1</v>
      </c>
      <c r="K14" s="27">
        <v>2</v>
      </c>
      <c r="L14" s="74"/>
      <c r="M14" s="74"/>
      <c r="N14" s="27">
        <f t="shared" ref="N14:N17" si="0">SUM(L14:M14)</f>
        <v>0</v>
      </c>
      <c r="O14" s="79"/>
      <c r="P14" s="79"/>
      <c r="Q14" s="79"/>
      <c r="R14" s="79"/>
      <c r="S14" s="79"/>
      <c r="T14" s="39">
        <f t="shared" ref="T14:T17" si="1">(H14*3)+((F14-H14)*2)+J14</f>
        <v>9</v>
      </c>
      <c r="U14" s="40" t="str">
        <f t="shared" ref="U14:U24" si="2">IFERROR(((T14+Q14+N14-R14)+(O14*2))/E14,"")</f>
        <v/>
      </c>
      <c r="V14" s="22">
        <v>212</v>
      </c>
      <c r="W14" s="22" t="s">
        <v>95</v>
      </c>
      <c r="X14" s="22" t="s">
        <v>85</v>
      </c>
      <c r="Y14" s="41">
        <v>117</v>
      </c>
      <c r="Z14" s="42"/>
      <c r="AA14" s="1" t="s">
        <v>119</v>
      </c>
      <c r="AB14" s="28" t="s">
        <v>147</v>
      </c>
    </row>
    <row r="15" spans="1:28" x14ac:dyDescent="0.3">
      <c r="A15" s="1" t="s">
        <v>70</v>
      </c>
      <c r="B15" s="1" t="s">
        <v>45</v>
      </c>
      <c r="C15" s="27" t="s">
        <v>47</v>
      </c>
      <c r="D15" s="38">
        <v>15</v>
      </c>
      <c r="E15" s="74"/>
      <c r="F15" s="27">
        <v>6</v>
      </c>
      <c r="G15" s="74"/>
      <c r="H15" s="27"/>
      <c r="I15" s="27"/>
      <c r="J15" s="27">
        <v>0</v>
      </c>
      <c r="K15" s="27">
        <v>0</v>
      </c>
      <c r="L15" s="74"/>
      <c r="M15" s="74"/>
      <c r="N15" s="27">
        <f t="shared" si="0"/>
        <v>0</v>
      </c>
      <c r="O15" s="79"/>
      <c r="P15" s="79"/>
      <c r="Q15" s="79"/>
      <c r="R15" s="79"/>
      <c r="S15" s="79"/>
      <c r="T15" s="39">
        <f t="shared" si="1"/>
        <v>12</v>
      </c>
      <c r="U15" s="40" t="str">
        <f t="shared" si="2"/>
        <v/>
      </c>
      <c r="V15" s="22">
        <v>212</v>
      </c>
      <c r="W15" s="22" t="s">
        <v>95</v>
      </c>
      <c r="X15" s="22" t="s">
        <v>85</v>
      </c>
      <c r="Y15" s="41">
        <v>117</v>
      </c>
      <c r="Z15" s="42"/>
      <c r="AA15" s="1" t="s">
        <v>119</v>
      </c>
      <c r="AB15" s="28" t="s">
        <v>147</v>
      </c>
    </row>
    <row r="16" spans="1:28" x14ac:dyDescent="0.3">
      <c r="A16" s="1" t="s">
        <v>70</v>
      </c>
      <c r="B16" s="1" t="s">
        <v>45</v>
      </c>
      <c r="C16" s="27" t="s">
        <v>50</v>
      </c>
      <c r="D16" s="38">
        <v>10</v>
      </c>
      <c r="E16" s="74"/>
      <c r="F16" s="27">
        <v>3</v>
      </c>
      <c r="G16" s="74"/>
      <c r="H16" s="27"/>
      <c r="I16" s="27"/>
      <c r="J16" s="27">
        <v>2</v>
      </c>
      <c r="K16" s="27">
        <v>2</v>
      </c>
      <c r="L16" s="74"/>
      <c r="M16" s="74"/>
      <c r="N16" s="27">
        <f t="shared" si="0"/>
        <v>0</v>
      </c>
      <c r="O16" s="79"/>
      <c r="P16" s="79"/>
      <c r="Q16" s="79"/>
      <c r="R16" s="79"/>
      <c r="S16" s="79"/>
      <c r="T16" s="39">
        <f t="shared" si="1"/>
        <v>8</v>
      </c>
      <c r="U16" s="40" t="str">
        <f t="shared" si="2"/>
        <v/>
      </c>
      <c r="V16" s="22">
        <v>212</v>
      </c>
      <c r="W16" s="22" t="s">
        <v>95</v>
      </c>
      <c r="X16" s="22" t="s">
        <v>85</v>
      </c>
      <c r="Y16" s="41">
        <v>117</v>
      </c>
      <c r="Z16" s="42"/>
      <c r="AA16" s="1" t="s">
        <v>119</v>
      </c>
      <c r="AB16" s="28" t="s">
        <v>147</v>
      </c>
    </row>
    <row r="17" spans="1:28" x14ac:dyDescent="0.3">
      <c r="A17" s="1" t="s">
        <v>70</v>
      </c>
      <c r="B17" s="1" t="s">
        <v>45</v>
      </c>
      <c r="C17" s="27" t="s">
        <v>56</v>
      </c>
      <c r="D17" s="38">
        <v>20</v>
      </c>
      <c r="E17" s="74"/>
      <c r="F17" s="27">
        <v>2</v>
      </c>
      <c r="G17" s="74"/>
      <c r="H17" s="27"/>
      <c r="I17" s="27"/>
      <c r="J17" s="27">
        <v>3</v>
      </c>
      <c r="K17" s="27">
        <v>4</v>
      </c>
      <c r="L17" s="74"/>
      <c r="M17" s="74"/>
      <c r="N17" s="27">
        <f t="shared" si="0"/>
        <v>0</v>
      </c>
      <c r="O17" s="79"/>
      <c r="P17" s="79"/>
      <c r="Q17" s="79"/>
      <c r="R17" s="79"/>
      <c r="S17" s="79"/>
      <c r="T17" s="39">
        <f t="shared" si="1"/>
        <v>7</v>
      </c>
      <c r="U17" s="40" t="str">
        <f t="shared" si="2"/>
        <v/>
      </c>
      <c r="V17" s="22">
        <v>212</v>
      </c>
      <c r="W17" s="22" t="s">
        <v>95</v>
      </c>
      <c r="X17" s="22" t="s">
        <v>85</v>
      </c>
      <c r="Y17" s="41">
        <v>117</v>
      </c>
      <c r="Z17" s="42"/>
      <c r="AA17" s="1" t="s">
        <v>119</v>
      </c>
      <c r="AB17" s="28" t="s">
        <v>147</v>
      </c>
    </row>
    <row r="18" spans="1:28" x14ac:dyDescent="0.3">
      <c r="A18" s="1" t="s">
        <v>70</v>
      </c>
      <c r="B18" s="1" t="s">
        <v>45</v>
      </c>
      <c r="C18" s="27" t="s">
        <v>270</v>
      </c>
      <c r="D18" s="38">
        <v>33</v>
      </c>
      <c r="E18" s="74" t="s">
        <v>369</v>
      </c>
      <c r="F18" s="27"/>
      <c r="G18" s="74"/>
      <c r="H18" s="27"/>
      <c r="I18" s="27"/>
      <c r="J18" s="27"/>
      <c r="K18" s="27"/>
      <c r="L18" s="74"/>
      <c r="M18" s="74"/>
      <c r="N18" s="27"/>
      <c r="O18" s="79"/>
      <c r="P18" s="79"/>
      <c r="Q18" s="79"/>
      <c r="R18" s="79"/>
      <c r="S18" s="79"/>
      <c r="T18" s="39"/>
      <c r="U18" s="40" t="str">
        <f t="shared" si="2"/>
        <v/>
      </c>
      <c r="V18" s="22">
        <v>212</v>
      </c>
      <c r="W18" s="22" t="s">
        <v>95</v>
      </c>
      <c r="X18" s="22" t="s">
        <v>85</v>
      </c>
      <c r="Y18" s="41">
        <v>117</v>
      </c>
      <c r="Z18" s="42"/>
      <c r="AA18" s="1" t="s">
        <v>119</v>
      </c>
      <c r="AB18" s="28" t="s">
        <v>147</v>
      </c>
    </row>
    <row r="19" spans="1:28" x14ac:dyDescent="0.3">
      <c r="A19" s="1" t="s">
        <v>70</v>
      </c>
      <c r="B19" s="1" t="s">
        <v>45</v>
      </c>
      <c r="C19" s="27" t="s">
        <v>327</v>
      </c>
      <c r="D19" s="38">
        <v>55</v>
      </c>
      <c r="E19" s="74" t="s">
        <v>369</v>
      </c>
      <c r="F19" s="27"/>
      <c r="G19" s="74"/>
      <c r="H19" s="27"/>
      <c r="I19" s="27"/>
      <c r="J19" s="27"/>
      <c r="K19" s="27"/>
      <c r="L19" s="74"/>
      <c r="M19" s="74"/>
      <c r="N19" s="27"/>
      <c r="O19" s="79"/>
      <c r="P19" s="79"/>
      <c r="Q19" s="79"/>
      <c r="R19" s="79"/>
      <c r="S19" s="79"/>
      <c r="T19" s="39"/>
      <c r="U19" s="40" t="str">
        <f t="shared" si="2"/>
        <v/>
      </c>
      <c r="V19" s="22">
        <v>212</v>
      </c>
      <c r="W19" s="22" t="s">
        <v>95</v>
      </c>
      <c r="X19" s="22" t="s">
        <v>85</v>
      </c>
      <c r="Y19" s="41">
        <v>117</v>
      </c>
      <c r="Z19" s="42"/>
      <c r="AA19" s="1" t="s">
        <v>119</v>
      </c>
      <c r="AB19" s="28" t="s">
        <v>147</v>
      </c>
    </row>
    <row r="20" spans="1:28" x14ac:dyDescent="0.3">
      <c r="A20" s="1" t="s">
        <v>70</v>
      </c>
      <c r="B20" s="1" t="s">
        <v>45</v>
      </c>
      <c r="C20" s="27" t="s">
        <v>55</v>
      </c>
      <c r="D20" s="38">
        <v>17</v>
      </c>
      <c r="E20" s="74"/>
      <c r="F20" s="27">
        <v>4</v>
      </c>
      <c r="G20" s="74"/>
      <c r="H20" s="27"/>
      <c r="I20" s="27"/>
      <c r="J20" s="27">
        <v>8</v>
      </c>
      <c r="K20" s="27">
        <v>8</v>
      </c>
      <c r="L20" s="74"/>
      <c r="M20" s="74"/>
      <c r="N20" s="27">
        <f>SUM(L20:M20)</f>
        <v>0</v>
      </c>
      <c r="O20" s="79"/>
      <c r="P20" s="79"/>
      <c r="Q20" s="79"/>
      <c r="R20" s="79"/>
      <c r="S20" s="79"/>
      <c r="T20" s="39">
        <f>(H20*3)+((F20-H20)*2)+J20</f>
        <v>16</v>
      </c>
      <c r="U20" s="40" t="str">
        <f t="shared" si="2"/>
        <v/>
      </c>
      <c r="V20" s="22">
        <v>212</v>
      </c>
      <c r="W20" s="22" t="s">
        <v>95</v>
      </c>
      <c r="X20" s="22" t="s">
        <v>85</v>
      </c>
      <c r="Y20" s="41">
        <v>117</v>
      </c>
      <c r="Z20" s="42"/>
      <c r="AA20" s="1" t="s">
        <v>119</v>
      </c>
      <c r="AB20" s="28" t="s">
        <v>147</v>
      </c>
    </row>
    <row r="21" spans="1:28" x14ac:dyDescent="0.3">
      <c r="A21" s="1" t="s">
        <v>70</v>
      </c>
      <c r="B21" s="1" t="s">
        <v>45</v>
      </c>
      <c r="C21" s="27" t="s">
        <v>48</v>
      </c>
      <c r="D21" s="38">
        <v>11</v>
      </c>
      <c r="E21" s="74"/>
      <c r="F21" s="27">
        <v>4</v>
      </c>
      <c r="G21" s="74"/>
      <c r="H21" s="27"/>
      <c r="I21" s="27"/>
      <c r="J21" s="27">
        <v>4</v>
      </c>
      <c r="K21" s="27">
        <v>6</v>
      </c>
      <c r="L21" s="74"/>
      <c r="M21" s="74"/>
      <c r="N21" s="27">
        <f>SUM(L21:M21)</f>
        <v>0</v>
      </c>
      <c r="O21" s="79"/>
      <c r="P21" s="79"/>
      <c r="Q21" s="79"/>
      <c r="R21" s="79"/>
      <c r="S21" s="79"/>
      <c r="T21" s="39">
        <f>(H21*3)+((F21-H21)*2)+J21</f>
        <v>12</v>
      </c>
      <c r="U21" s="40" t="str">
        <f t="shared" si="2"/>
        <v/>
      </c>
      <c r="V21" s="22">
        <v>212</v>
      </c>
      <c r="W21" s="22" t="s">
        <v>95</v>
      </c>
      <c r="X21" s="22" t="s">
        <v>85</v>
      </c>
      <c r="Y21" s="41">
        <v>117</v>
      </c>
      <c r="Z21" s="42"/>
      <c r="AA21" s="1" t="s">
        <v>119</v>
      </c>
      <c r="AB21" s="28" t="s">
        <v>147</v>
      </c>
    </row>
    <row r="22" spans="1:28" x14ac:dyDescent="0.3">
      <c r="A22" s="1" t="s">
        <v>70</v>
      </c>
      <c r="B22" s="1" t="s">
        <v>45</v>
      </c>
      <c r="C22" s="27" t="s">
        <v>52</v>
      </c>
      <c r="D22" s="38">
        <v>23</v>
      </c>
      <c r="E22" s="74" t="s">
        <v>369</v>
      </c>
      <c r="F22" s="27"/>
      <c r="G22" s="74"/>
      <c r="H22" s="27"/>
      <c r="I22" s="27"/>
      <c r="J22" s="27"/>
      <c r="K22" s="27"/>
      <c r="L22" s="74"/>
      <c r="M22" s="74"/>
      <c r="N22" s="27"/>
      <c r="O22" s="79"/>
      <c r="P22" s="79"/>
      <c r="Q22" s="79"/>
      <c r="R22" s="79"/>
      <c r="S22" s="79"/>
      <c r="T22" s="39"/>
      <c r="U22" s="40" t="str">
        <f t="shared" si="2"/>
        <v/>
      </c>
      <c r="V22" s="22">
        <v>212</v>
      </c>
      <c r="W22" s="22" t="s">
        <v>95</v>
      </c>
      <c r="X22" s="22" t="s">
        <v>85</v>
      </c>
      <c r="Y22" s="41">
        <v>117</v>
      </c>
      <c r="Z22" s="42"/>
      <c r="AA22" s="1" t="s">
        <v>119</v>
      </c>
      <c r="AB22" s="28" t="s">
        <v>147</v>
      </c>
    </row>
    <row r="23" spans="1:28" x14ac:dyDescent="0.3">
      <c r="A23" s="1" t="s">
        <v>70</v>
      </c>
      <c r="B23" s="1" t="s">
        <v>45</v>
      </c>
      <c r="C23" s="27" t="s">
        <v>49</v>
      </c>
      <c r="D23" s="38">
        <v>12</v>
      </c>
      <c r="E23" s="74"/>
      <c r="F23" s="27">
        <v>4</v>
      </c>
      <c r="G23" s="74"/>
      <c r="H23" s="27"/>
      <c r="I23" s="27"/>
      <c r="J23" s="27">
        <v>1</v>
      </c>
      <c r="K23" s="27">
        <v>2</v>
      </c>
      <c r="L23" s="74"/>
      <c r="M23" s="74"/>
      <c r="N23" s="27">
        <f>SUM(L23:M23)</f>
        <v>0</v>
      </c>
      <c r="O23" s="79"/>
      <c r="P23" s="79"/>
      <c r="Q23" s="79"/>
      <c r="R23" s="79"/>
      <c r="S23" s="79"/>
      <c r="T23" s="39">
        <f>(H23*3)+((F23-H23)*2)+J23</f>
        <v>9</v>
      </c>
      <c r="U23" s="40" t="str">
        <f t="shared" si="2"/>
        <v/>
      </c>
      <c r="V23" s="22">
        <v>212</v>
      </c>
      <c r="W23" s="22" t="s">
        <v>95</v>
      </c>
      <c r="X23" s="22" t="s">
        <v>85</v>
      </c>
      <c r="Y23" s="41">
        <v>117</v>
      </c>
      <c r="Z23" s="42"/>
      <c r="AA23" s="1" t="s">
        <v>119</v>
      </c>
      <c r="AB23" s="28" t="s">
        <v>147</v>
      </c>
    </row>
    <row r="24" spans="1:28" x14ac:dyDescent="0.3">
      <c r="A24" s="1" t="s">
        <v>70</v>
      </c>
      <c r="B24" s="1" t="s">
        <v>45</v>
      </c>
      <c r="C24" s="27" t="s">
        <v>51</v>
      </c>
      <c r="D24" s="38">
        <v>22</v>
      </c>
      <c r="E24" s="74"/>
      <c r="F24" s="27">
        <v>5</v>
      </c>
      <c r="G24" s="74"/>
      <c r="H24" s="27"/>
      <c r="I24" s="27"/>
      <c r="J24" s="27">
        <v>0</v>
      </c>
      <c r="K24" s="27">
        <v>0</v>
      </c>
      <c r="L24" s="74"/>
      <c r="M24" s="74"/>
      <c r="N24" s="27">
        <f>SUM(L24:M24)</f>
        <v>0</v>
      </c>
      <c r="O24" s="79"/>
      <c r="P24" s="79"/>
      <c r="Q24" s="79"/>
      <c r="R24" s="79"/>
      <c r="S24" s="79"/>
      <c r="T24" s="39">
        <f>(H24*3)+((F24-H24)*2)+J24</f>
        <v>10</v>
      </c>
      <c r="U24" s="40" t="str">
        <f t="shared" si="2"/>
        <v/>
      </c>
      <c r="V24" s="22">
        <v>212</v>
      </c>
      <c r="W24" s="22" t="s">
        <v>95</v>
      </c>
      <c r="X24" s="22" t="s">
        <v>85</v>
      </c>
      <c r="Y24" s="41">
        <v>117</v>
      </c>
      <c r="Z24" s="42"/>
      <c r="AA24" s="1" t="s">
        <v>119</v>
      </c>
      <c r="AB24" s="28" t="s">
        <v>147</v>
      </c>
    </row>
    <row r="25" spans="1:28" x14ac:dyDescent="0.3">
      <c r="A25" s="1" t="s">
        <v>70</v>
      </c>
      <c r="B25" s="1" t="s">
        <v>45</v>
      </c>
      <c r="C25" s="57" t="s">
        <v>38</v>
      </c>
      <c r="D25" s="1"/>
      <c r="E25" s="57">
        <v>240</v>
      </c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>
        <v>29</v>
      </c>
      <c r="Q25" s="43"/>
      <c r="R25" s="43"/>
      <c r="S25" s="43"/>
      <c r="T25" s="43"/>
      <c r="U25" s="40" t="str">
        <f t="shared" ref="U25" si="3">_xlfn.IFNA("",((T25+Q25+N25-R25)+(O25*2))/E25)</f>
        <v/>
      </c>
      <c r="V25" s="22">
        <v>212</v>
      </c>
      <c r="W25" s="22" t="s">
        <v>95</v>
      </c>
      <c r="X25" s="22" t="s">
        <v>85</v>
      </c>
      <c r="Y25" s="41">
        <v>117</v>
      </c>
      <c r="Z25" s="42"/>
      <c r="AA25" s="1" t="s">
        <v>119</v>
      </c>
      <c r="AB25" s="28" t="s">
        <v>147</v>
      </c>
    </row>
    <row r="26" spans="1:28" x14ac:dyDescent="0.3">
      <c r="A26" s="44" t="s">
        <v>70</v>
      </c>
      <c r="B26" s="44" t="s">
        <v>45</v>
      </c>
      <c r="C26" s="45" t="s">
        <v>39</v>
      </c>
      <c r="D26" s="44"/>
      <c r="E26" s="45">
        <f t="shared" ref="E26:T26" si="4">SUM(E13:E25)</f>
        <v>240</v>
      </c>
      <c r="F26" s="45">
        <f t="shared" si="4"/>
        <v>34</v>
      </c>
      <c r="G26" s="45">
        <f t="shared" si="4"/>
        <v>0</v>
      </c>
      <c r="H26" s="45">
        <f t="shared" si="4"/>
        <v>0</v>
      </c>
      <c r="I26" s="45">
        <f t="shared" si="4"/>
        <v>0</v>
      </c>
      <c r="J26" s="45">
        <f t="shared" si="4"/>
        <v>23</v>
      </c>
      <c r="K26" s="45">
        <f t="shared" si="4"/>
        <v>30</v>
      </c>
      <c r="L26" s="45">
        <f t="shared" si="4"/>
        <v>0</v>
      </c>
      <c r="M26" s="45">
        <f t="shared" si="4"/>
        <v>0</v>
      </c>
      <c r="N26" s="45">
        <f t="shared" si="4"/>
        <v>0</v>
      </c>
      <c r="O26" s="45">
        <f t="shared" si="4"/>
        <v>0</v>
      </c>
      <c r="P26" s="45">
        <f t="shared" si="4"/>
        <v>29</v>
      </c>
      <c r="Q26" s="45">
        <f t="shared" si="4"/>
        <v>0</v>
      </c>
      <c r="R26" s="45">
        <f t="shared" si="4"/>
        <v>0</v>
      </c>
      <c r="S26" s="45">
        <f t="shared" si="4"/>
        <v>0</v>
      </c>
      <c r="T26" s="45">
        <f t="shared" si="4"/>
        <v>91</v>
      </c>
      <c r="U26" s="46">
        <f>((T26+Q26+N26-R26)+(O26*2))/E26</f>
        <v>0.37916666666666665</v>
      </c>
      <c r="V26" s="47">
        <v>212</v>
      </c>
      <c r="W26" s="47" t="s">
        <v>95</v>
      </c>
      <c r="X26" s="47" t="s">
        <v>85</v>
      </c>
      <c r="Y26" s="48">
        <v>117</v>
      </c>
      <c r="Z26" s="49"/>
      <c r="AA26" s="44" t="s">
        <v>119</v>
      </c>
      <c r="AB26" s="72" t="s">
        <v>147</v>
      </c>
    </row>
    <row r="27" spans="1:28" x14ac:dyDescent="0.3">
      <c r="A27" s="1"/>
      <c r="B27" s="1"/>
      <c r="C27" s="1"/>
      <c r="D27" s="1"/>
      <c r="F27" s="50" t="s">
        <v>40</v>
      </c>
      <c r="G27" s="51" t="e">
        <f>F26/G26</f>
        <v>#DIV/0!</v>
      </c>
      <c r="H27" s="27"/>
      <c r="I27" s="1"/>
      <c r="J27" s="50" t="s">
        <v>41</v>
      </c>
      <c r="K27" s="52">
        <f>J26/K26</f>
        <v>0.76666666666666672</v>
      </c>
      <c r="L27" s="1"/>
      <c r="M27" s="39" t="s">
        <v>42</v>
      </c>
      <c r="N27" s="53"/>
      <c r="P27" s="1"/>
      <c r="Q27" s="1"/>
      <c r="R27" s="1"/>
      <c r="S27" s="1"/>
      <c r="T27" s="1"/>
      <c r="U27" s="1"/>
      <c r="V27" s="22"/>
      <c r="W27" s="22"/>
      <c r="X27" s="22"/>
      <c r="Y27" s="54"/>
      <c r="Z27" s="42"/>
      <c r="AA27" s="1"/>
      <c r="AB27" s="1"/>
    </row>
    <row r="28" spans="1:28" x14ac:dyDescent="0.3">
      <c r="A28" s="1"/>
      <c r="B28" s="1"/>
      <c r="C28" s="5" t="s">
        <v>43</v>
      </c>
      <c r="V28" s="22"/>
      <c r="W28" s="22"/>
      <c r="X28" s="22"/>
      <c r="Y28" s="54"/>
      <c r="Z28" s="42"/>
      <c r="AA28" s="1"/>
      <c r="AB28" s="1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4"/>
      <c r="Z29" s="42"/>
      <c r="AA29" s="1"/>
      <c r="AB29" s="1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4"/>
      <c r="Z30" s="42"/>
      <c r="AA30" s="1"/>
      <c r="AB30" s="1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4"/>
      <c r="Z31" s="42"/>
      <c r="AA31" s="1"/>
      <c r="AB31" s="1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4"/>
      <c r="Z32" s="42"/>
      <c r="AA32" s="1"/>
      <c r="AB32" s="1"/>
    </row>
    <row r="33" spans="1:28" x14ac:dyDescent="0.3">
      <c r="B33" s="1"/>
      <c r="C33" s="55" t="s">
        <v>71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10</v>
      </c>
      <c r="U33" s="1"/>
      <c r="V33" s="56">
        <v>11</v>
      </c>
      <c r="W33" s="1"/>
      <c r="X33" s="1"/>
      <c r="Y33" s="31"/>
      <c r="Z33" s="42"/>
      <c r="AA33" s="1"/>
      <c r="AB33" s="1"/>
    </row>
    <row r="34" spans="1:28" x14ac:dyDescent="0.3">
      <c r="A34" s="36" t="s">
        <v>11</v>
      </c>
      <c r="B34" s="37" t="s">
        <v>12</v>
      </c>
      <c r="C34" s="38" t="s">
        <v>13</v>
      </c>
      <c r="D34" s="38" t="s">
        <v>14</v>
      </c>
      <c r="E34" s="14" t="s">
        <v>15</v>
      </c>
      <c r="F34" s="14" t="s">
        <v>16</v>
      </c>
      <c r="G34" s="14" t="s">
        <v>17</v>
      </c>
      <c r="H34" s="14" t="s">
        <v>18</v>
      </c>
      <c r="I34" s="14" t="s">
        <v>19</v>
      </c>
      <c r="J34" s="14" t="s">
        <v>20</v>
      </c>
      <c r="K34" s="14" t="s">
        <v>21</v>
      </c>
      <c r="L34" s="14" t="s">
        <v>22</v>
      </c>
      <c r="M34" s="14" t="s">
        <v>23</v>
      </c>
      <c r="N34" s="14" t="s">
        <v>24</v>
      </c>
      <c r="O34" s="14" t="s">
        <v>25</v>
      </c>
      <c r="P34" s="14" t="s">
        <v>26</v>
      </c>
      <c r="Q34" s="14" t="s">
        <v>27</v>
      </c>
      <c r="R34" s="14" t="s">
        <v>28</v>
      </c>
      <c r="S34" s="14" t="s">
        <v>29</v>
      </c>
      <c r="T34" s="14" t="s">
        <v>30</v>
      </c>
      <c r="U34" s="14" t="s">
        <v>31</v>
      </c>
      <c r="V34" s="14" t="s">
        <v>3</v>
      </c>
      <c r="W34" s="14" t="s">
        <v>32</v>
      </c>
      <c r="X34" s="14" t="s">
        <v>33</v>
      </c>
      <c r="Y34" s="14" t="s">
        <v>34</v>
      </c>
      <c r="Z34" s="14" t="s">
        <v>35</v>
      </c>
      <c r="AA34" s="14" t="s">
        <v>36</v>
      </c>
      <c r="AB34" s="14" t="s">
        <v>37</v>
      </c>
    </row>
    <row r="35" spans="1:28" x14ac:dyDescent="0.3">
      <c r="A35" s="1" t="s">
        <v>45</v>
      </c>
      <c r="B35" s="1" t="s">
        <v>70</v>
      </c>
      <c r="C35" s="27" t="s">
        <v>282</v>
      </c>
      <c r="D35" s="38">
        <v>13</v>
      </c>
      <c r="E35" s="74"/>
      <c r="F35" s="27">
        <v>5</v>
      </c>
      <c r="G35" s="74"/>
      <c r="H35" s="27"/>
      <c r="I35" s="27"/>
      <c r="J35" s="27">
        <v>2</v>
      </c>
      <c r="K35" s="27">
        <v>2</v>
      </c>
      <c r="L35" s="74"/>
      <c r="M35" s="74"/>
      <c r="N35" s="27">
        <f t="shared" ref="N35:N45" si="5">SUM(L35:M35)</f>
        <v>0</v>
      </c>
      <c r="O35" s="74"/>
      <c r="P35" s="79"/>
      <c r="Q35" s="74"/>
      <c r="R35" s="74"/>
      <c r="S35" s="74"/>
      <c r="T35" s="27">
        <f t="shared" ref="T35:T45" si="6">+(F35*2)+J35</f>
        <v>12</v>
      </c>
      <c r="U35" s="40" t="str">
        <f t="shared" ref="U35:U45" si="7">IFERROR(((T35+Q35+N35-R35)+(O35*2))/E35,"")</f>
        <v/>
      </c>
      <c r="V35" s="22">
        <v>212</v>
      </c>
      <c r="W35" s="22" t="s">
        <v>84</v>
      </c>
      <c r="X35" s="22" t="s">
        <v>96</v>
      </c>
      <c r="Y35" s="41">
        <v>117</v>
      </c>
      <c r="Z35" s="42"/>
      <c r="AA35" s="1" t="s">
        <v>192</v>
      </c>
      <c r="AB35" s="28" t="s">
        <v>213</v>
      </c>
    </row>
    <row r="36" spans="1:28" x14ac:dyDescent="0.3">
      <c r="A36" s="1" t="s">
        <v>45</v>
      </c>
      <c r="B36" s="1" t="s">
        <v>70</v>
      </c>
      <c r="C36" s="27" t="s">
        <v>283</v>
      </c>
      <c r="D36" s="38">
        <v>11</v>
      </c>
      <c r="E36" s="74"/>
      <c r="F36" s="27">
        <v>2</v>
      </c>
      <c r="G36" s="74"/>
      <c r="H36" s="27"/>
      <c r="I36" s="27"/>
      <c r="J36" s="27">
        <v>5</v>
      </c>
      <c r="K36" s="27">
        <v>7</v>
      </c>
      <c r="L36" s="74"/>
      <c r="M36" s="74"/>
      <c r="N36" s="27">
        <f t="shared" si="5"/>
        <v>0</v>
      </c>
      <c r="O36" s="79"/>
      <c r="P36" s="79"/>
      <c r="Q36" s="79"/>
      <c r="R36" s="79"/>
      <c r="S36" s="79"/>
      <c r="T36" s="27">
        <f t="shared" si="6"/>
        <v>9</v>
      </c>
      <c r="U36" s="40" t="str">
        <f t="shared" si="7"/>
        <v/>
      </c>
      <c r="V36" s="22">
        <v>212</v>
      </c>
      <c r="W36" s="22" t="s">
        <v>84</v>
      </c>
      <c r="X36" s="22" t="s">
        <v>96</v>
      </c>
      <c r="Y36" s="41">
        <v>117</v>
      </c>
      <c r="Z36" s="42"/>
      <c r="AA36" s="1" t="s">
        <v>192</v>
      </c>
      <c r="AB36" s="28" t="s">
        <v>213</v>
      </c>
    </row>
    <row r="37" spans="1:28" x14ac:dyDescent="0.3">
      <c r="A37" s="1" t="s">
        <v>45</v>
      </c>
      <c r="B37" s="1" t="s">
        <v>70</v>
      </c>
      <c r="C37" s="27" t="s">
        <v>284</v>
      </c>
      <c r="D37" s="38">
        <v>31</v>
      </c>
      <c r="E37" s="74"/>
      <c r="F37" s="27">
        <v>5</v>
      </c>
      <c r="G37" s="74"/>
      <c r="H37" s="27"/>
      <c r="I37" s="27"/>
      <c r="J37" s="27">
        <v>3</v>
      </c>
      <c r="K37" s="27">
        <v>4</v>
      </c>
      <c r="L37" s="74"/>
      <c r="M37" s="74"/>
      <c r="N37" s="27">
        <f t="shared" si="5"/>
        <v>0</v>
      </c>
      <c r="O37" s="79"/>
      <c r="P37" s="79"/>
      <c r="Q37" s="79"/>
      <c r="R37" s="79"/>
      <c r="S37" s="79"/>
      <c r="T37" s="27">
        <f t="shared" si="6"/>
        <v>13</v>
      </c>
      <c r="U37" s="40" t="str">
        <f t="shared" si="7"/>
        <v/>
      </c>
      <c r="V37" s="22">
        <v>212</v>
      </c>
      <c r="W37" s="22" t="s">
        <v>84</v>
      </c>
      <c r="X37" s="22" t="s">
        <v>96</v>
      </c>
      <c r="Y37" s="41">
        <v>117</v>
      </c>
      <c r="Z37" s="42"/>
      <c r="AA37" s="1" t="s">
        <v>192</v>
      </c>
      <c r="AB37" s="28" t="s">
        <v>213</v>
      </c>
    </row>
    <row r="38" spans="1:28" x14ac:dyDescent="0.3">
      <c r="A38" s="1" t="s">
        <v>45</v>
      </c>
      <c r="B38" s="1" t="s">
        <v>70</v>
      </c>
      <c r="C38" s="27" t="s">
        <v>285</v>
      </c>
      <c r="D38" s="38">
        <v>6</v>
      </c>
      <c r="E38" s="74"/>
      <c r="F38" s="27">
        <v>7</v>
      </c>
      <c r="G38" s="74"/>
      <c r="H38" s="27"/>
      <c r="I38" s="27"/>
      <c r="J38" s="27">
        <v>0</v>
      </c>
      <c r="K38" s="27">
        <v>0</v>
      </c>
      <c r="L38" s="74"/>
      <c r="M38" s="74"/>
      <c r="N38" s="27">
        <f t="shared" si="5"/>
        <v>0</v>
      </c>
      <c r="O38" s="79"/>
      <c r="P38" s="79"/>
      <c r="Q38" s="79"/>
      <c r="R38" s="79"/>
      <c r="S38" s="79"/>
      <c r="T38" s="27">
        <f t="shared" si="6"/>
        <v>14</v>
      </c>
      <c r="U38" s="40" t="str">
        <f t="shared" si="7"/>
        <v/>
      </c>
      <c r="V38" s="22">
        <v>212</v>
      </c>
      <c r="W38" s="22" t="s">
        <v>84</v>
      </c>
      <c r="X38" s="22" t="s">
        <v>96</v>
      </c>
      <c r="Y38" s="41">
        <v>117</v>
      </c>
      <c r="Z38" s="42" t="s">
        <v>291</v>
      </c>
      <c r="AA38" s="1" t="s">
        <v>192</v>
      </c>
      <c r="AB38" s="28" t="s">
        <v>213</v>
      </c>
    </row>
    <row r="39" spans="1:28" x14ac:dyDescent="0.3">
      <c r="A39" s="1" t="s">
        <v>45</v>
      </c>
      <c r="B39" s="1" t="s">
        <v>70</v>
      </c>
      <c r="C39" s="27" t="s">
        <v>286</v>
      </c>
      <c r="D39" s="38">
        <v>12</v>
      </c>
      <c r="E39" s="74"/>
      <c r="F39" s="27">
        <v>5</v>
      </c>
      <c r="G39" s="74"/>
      <c r="H39" s="27"/>
      <c r="I39" s="27"/>
      <c r="J39" s="27">
        <v>4</v>
      </c>
      <c r="K39" s="27">
        <v>7</v>
      </c>
      <c r="L39" s="74"/>
      <c r="M39" s="74"/>
      <c r="N39" s="27">
        <f t="shared" si="5"/>
        <v>0</v>
      </c>
      <c r="O39" s="79"/>
      <c r="P39" s="79"/>
      <c r="Q39" s="79"/>
      <c r="R39" s="79"/>
      <c r="S39" s="79"/>
      <c r="T39" s="27">
        <f t="shared" si="6"/>
        <v>14</v>
      </c>
      <c r="U39" s="40" t="str">
        <f t="shared" si="7"/>
        <v/>
      </c>
      <c r="V39" s="22">
        <v>212</v>
      </c>
      <c r="W39" s="22" t="s">
        <v>84</v>
      </c>
      <c r="X39" s="22" t="s">
        <v>96</v>
      </c>
      <c r="Y39" s="41">
        <v>117</v>
      </c>
      <c r="Z39" s="42"/>
      <c r="AA39" s="1" t="s">
        <v>192</v>
      </c>
      <c r="AB39" s="28" t="s">
        <v>213</v>
      </c>
    </row>
    <row r="40" spans="1:28" x14ac:dyDescent="0.3">
      <c r="A40" s="1" t="s">
        <v>45</v>
      </c>
      <c r="B40" s="1" t="s">
        <v>70</v>
      </c>
      <c r="C40" s="27" t="s">
        <v>292</v>
      </c>
      <c r="D40" s="38">
        <v>32</v>
      </c>
      <c r="E40" s="74"/>
      <c r="F40" s="27">
        <v>2</v>
      </c>
      <c r="G40" s="74"/>
      <c r="H40" s="27"/>
      <c r="I40" s="27"/>
      <c r="J40" s="27">
        <v>1</v>
      </c>
      <c r="K40" s="27">
        <v>2</v>
      </c>
      <c r="L40" s="74"/>
      <c r="M40" s="74"/>
      <c r="N40" s="27">
        <f t="shared" si="5"/>
        <v>0</v>
      </c>
      <c r="O40" s="79"/>
      <c r="P40" s="79"/>
      <c r="Q40" s="79"/>
      <c r="R40" s="79"/>
      <c r="S40" s="79"/>
      <c r="T40" s="27">
        <f t="shared" si="6"/>
        <v>5</v>
      </c>
      <c r="U40" s="40" t="str">
        <f t="shared" si="7"/>
        <v/>
      </c>
      <c r="V40" s="22">
        <v>212</v>
      </c>
      <c r="W40" s="22" t="s">
        <v>84</v>
      </c>
      <c r="X40" s="22" t="s">
        <v>96</v>
      </c>
      <c r="Y40" s="41">
        <v>117</v>
      </c>
      <c r="Z40" s="42"/>
      <c r="AA40" s="1" t="s">
        <v>192</v>
      </c>
      <c r="AB40" s="28" t="s">
        <v>213</v>
      </c>
    </row>
    <row r="41" spans="1:28" x14ac:dyDescent="0.3">
      <c r="A41" s="1" t="s">
        <v>45</v>
      </c>
      <c r="B41" s="1" t="s">
        <v>70</v>
      </c>
      <c r="C41" s="27" t="s">
        <v>287</v>
      </c>
      <c r="D41" s="38">
        <v>24</v>
      </c>
      <c r="E41" s="74"/>
      <c r="F41" s="27">
        <v>1</v>
      </c>
      <c r="G41" s="74"/>
      <c r="H41" s="27"/>
      <c r="I41" s="27"/>
      <c r="J41" s="27">
        <v>0</v>
      </c>
      <c r="K41" s="27">
        <v>0</v>
      </c>
      <c r="L41" s="74"/>
      <c r="M41" s="74"/>
      <c r="N41" s="27">
        <f t="shared" si="5"/>
        <v>0</v>
      </c>
      <c r="O41" s="79"/>
      <c r="P41" s="79"/>
      <c r="Q41" s="79"/>
      <c r="R41" s="79"/>
      <c r="S41" s="79"/>
      <c r="T41" s="27">
        <f t="shared" si="6"/>
        <v>2</v>
      </c>
      <c r="U41" s="40" t="str">
        <f t="shared" si="7"/>
        <v/>
      </c>
      <c r="V41" s="22">
        <v>212</v>
      </c>
      <c r="W41" s="22" t="s">
        <v>84</v>
      </c>
      <c r="X41" s="22" t="s">
        <v>96</v>
      </c>
      <c r="Y41" s="41">
        <v>117</v>
      </c>
      <c r="Z41" s="42"/>
      <c r="AA41" s="1" t="s">
        <v>192</v>
      </c>
      <c r="AB41" s="28" t="s">
        <v>213</v>
      </c>
    </row>
    <row r="42" spans="1:28" x14ac:dyDescent="0.3">
      <c r="A42" s="1" t="s">
        <v>45</v>
      </c>
      <c r="B42" s="1" t="s">
        <v>70</v>
      </c>
      <c r="C42" s="27" t="s">
        <v>288</v>
      </c>
      <c r="D42" s="38">
        <v>33</v>
      </c>
      <c r="E42" s="74"/>
      <c r="F42" s="27">
        <v>6</v>
      </c>
      <c r="G42" s="74"/>
      <c r="H42" s="27"/>
      <c r="I42" s="27"/>
      <c r="J42" s="27">
        <v>4</v>
      </c>
      <c r="K42" s="27">
        <v>5</v>
      </c>
      <c r="L42" s="74"/>
      <c r="M42" s="74"/>
      <c r="N42" s="27">
        <f t="shared" si="5"/>
        <v>0</v>
      </c>
      <c r="O42" s="79"/>
      <c r="P42" s="79"/>
      <c r="Q42" s="79"/>
      <c r="R42" s="79"/>
      <c r="S42" s="79"/>
      <c r="T42" s="27">
        <f t="shared" si="6"/>
        <v>16</v>
      </c>
      <c r="U42" s="40" t="str">
        <f t="shared" si="7"/>
        <v/>
      </c>
      <c r="V42" s="22">
        <v>212</v>
      </c>
      <c r="W42" s="22" t="s">
        <v>84</v>
      </c>
      <c r="X42" s="22" t="s">
        <v>96</v>
      </c>
      <c r="Y42" s="41">
        <v>117</v>
      </c>
      <c r="Z42" s="42"/>
      <c r="AA42" s="1" t="s">
        <v>192</v>
      </c>
      <c r="AB42" s="28" t="s">
        <v>213</v>
      </c>
    </row>
    <row r="43" spans="1:28" x14ac:dyDescent="0.3">
      <c r="A43" s="1" t="s">
        <v>45</v>
      </c>
      <c r="B43" s="1" t="s">
        <v>70</v>
      </c>
      <c r="C43" s="27" t="s">
        <v>289</v>
      </c>
      <c r="D43" s="38">
        <v>10</v>
      </c>
      <c r="E43" s="74"/>
      <c r="F43" s="27">
        <v>7</v>
      </c>
      <c r="G43" s="74"/>
      <c r="H43" s="27"/>
      <c r="I43" s="27"/>
      <c r="J43" s="27">
        <v>5</v>
      </c>
      <c r="K43" s="27">
        <v>5</v>
      </c>
      <c r="L43" s="74"/>
      <c r="M43" s="74"/>
      <c r="N43" s="27">
        <f t="shared" si="5"/>
        <v>0</v>
      </c>
      <c r="O43" s="79"/>
      <c r="P43" s="79"/>
      <c r="Q43" s="79"/>
      <c r="R43" s="79"/>
      <c r="S43" s="79"/>
      <c r="T43" s="27">
        <f t="shared" si="6"/>
        <v>19</v>
      </c>
      <c r="U43" s="40" t="str">
        <f t="shared" si="7"/>
        <v/>
      </c>
      <c r="V43" s="22">
        <v>212</v>
      </c>
      <c r="W43" s="22" t="s">
        <v>84</v>
      </c>
      <c r="X43" s="22" t="s">
        <v>96</v>
      </c>
      <c r="Y43" s="41">
        <v>117</v>
      </c>
      <c r="Z43" s="42"/>
      <c r="AA43" s="1" t="s">
        <v>192</v>
      </c>
      <c r="AB43" s="28" t="s">
        <v>213</v>
      </c>
    </row>
    <row r="44" spans="1:28" x14ac:dyDescent="0.3">
      <c r="A44" s="1" t="s">
        <v>45</v>
      </c>
      <c r="B44" s="1" t="s">
        <v>70</v>
      </c>
      <c r="C44" s="27" t="s">
        <v>343</v>
      </c>
      <c r="D44" s="38">
        <v>22</v>
      </c>
      <c r="E44" s="74" t="s">
        <v>369</v>
      </c>
      <c r="F44" s="27"/>
      <c r="G44" s="74"/>
      <c r="H44" s="27"/>
      <c r="I44" s="27"/>
      <c r="J44" s="27"/>
      <c r="K44" s="27"/>
      <c r="L44" s="74"/>
      <c r="M44" s="74"/>
      <c r="N44" s="27"/>
      <c r="O44" s="79"/>
      <c r="P44" s="79"/>
      <c r="Q44" s="79"/>
      <c r="R44" s="79"/>
      <c r="S44" s="79"/>
      <c r="T44" s="27"/>
      <c r="U44" s="40"/>
      <c r="V44" s="22">
        <v>212</v>
      </c>
      <c r="W44" s="22" t="s">
        <v>84</v>
      </c>
      <c r="X44" s="22" t="s">
        <v>96</v>
      </c>
      <c r="Y44" s="41">
        <v>117</v>
      </c>
      <c r="Z44" s="42"/>
      <c r="AA44" s="1" t="s">
        <v>192</v>
      </c>
      <c r="AB44" s="28" t="s">
        <v>213</v>
      </c>
    </row>
    <row r="45" spans="1:28" x14ac:dyDescent="0.3">
      <c r="A45" s="1" t="s">
        <v>45</v>
      </c>
      <c r="B45" s="1" t="s">
        <v>70</v>
      </c>
      <c r="C45" s="27" t="s">
        <v>290</v>
      </c>
      <c r="D45" s="38">
        <v>20</v>
      </c>
      <c r="E45" s="74"/>
      <c r="F45" s="27">
        <v>4</v>
      </c>
      <c r="G45" s="74"/>
      <c r="H45" s="27"/>
      <c r="I45" s="27"/>
      <c r="J45" s="27">
        <v>0</v>
      </c>
      <c r="K45" s="27">
        <v>0</v>
      </c>
      <c r="L45" s="74"/>
      <c r="M45" s="74"/>
      <c r="N45" s="27">
        <f t="shared" si="5"/>
        <v>0</v>
      </c>
      <c r="O45" s="79"/>
      <c r="P45" s="79"/>
      <c r="Q45" s="79"/>
      <c r="R45" s="79"/>
      <c r="S45" s="79"/>
      <c r="T45" s="27">
        <f t="shared" si="6"/>
        <v>8</v>
      </c>
      <c r="U45" s="40" t="str">
        <f t="shared" si="7"/>
        <v/>
      </c>
      <c r="V45" s="22">
        <v>212</v>
      </c>
      <c r="W45" s="22" t="s">
        <v>84</v>
      </c>
      <c r="X45" s="22" t="s">
        <v>96</v>
      </c>
      <c r="Y45" s="41">
        <v>117</v>
      </c>
      <c r="Z45" s="42"/>
      <c r="AA45" s="1" t="s">
        <v>192</v>
      </c>
      <c r="AB45" s="28" t="s">
        <v>213</v>
      </c>
    </row>
    <row r="46" spans="1:28" x14ac:dyDescent="0.3">
      <c r="A46" s="1" t="s">
        <v>45</v>
      </c>
      <c r="B46" s="1" t="s">
        <v>70</v>
      </c>
      <c r="C46" s="57" t="s">
        <v>38</v>
      </c>
      <c r="D46" s="1"/>
      <c r="E46" s="57">
        <v>240</v>
      </c>
      <c r="F46" s="57">
        <v>-1</v>
      </c>
      <c r="G46" s="57"/>
      <c r="H46" s="57"/>
      <c r="I46" s="57"/>
      <c r="J46" s="57"/>
      <c r="K46" s="57"/>
      <c r="L46" s="57"/>
      <c r="M46" s="57"/>
      <c r="N46" s="5"/>
      <c r="O46" s="57"/>
      <c r="P46" s="57">
        <v>28</v>
      </c>
      <c r="Q46" s="57"/>
      <c r="R46" s="57"/>
      <c r="S46" s="57"/>
      <c r="T46" s="57">
        <f t="shared" ref="T46" si="8">+(F46*2)+J46</f>
        <v>-2</v>
      </c>
      <c r="U46" s="40" t="str">
        <f t="shared" ref="U46" si="9">_xlfn.IFNA("",((T46+Q46+N46-R46)+(O46*2))/E46)</f>
        <v/>
      </c>
      <c r="V46" s="22">
        <v>212</v>
      </c>
      <c r="W46" s="22" t="s">
        <v>84</v>
      </c>
      <c r="X46" s="22" t="s">
        <v>96</v>
      </c>
      <c r="Y46" s="41">
        <v>117</v>
      </c>
      <c r="Z46" s="42"/>
      <c r="AA46" s="1" t="s">
        <v>192</v>
      </c>
      <c r="AB46" s="28" t="s">
        <v>213</v>
      </c>
    </row>
    <row r="47" spans="1:28" x14ac:dyDescent="0.3">
      <c r="A47" s="44" t="s">
        <v>45</v>
      </c>
      <c r="B47" s="44" t="s">
        <v>70</v>
      </c>
      <c r="C47" s="45" t="s">
        <v>39</v>
      </c>
      <c r="D47" s="44"/>
      <c r="E47" s="45">
        <f t="shared" ref="E47:T47" si="10">SUM(E35:E46)</f>
        <v>240</v>
      </c>
      <c r="F47" s="45">
        <f t="shared" si="10"/>
        <v>43</v>
      </c>
      <c r="G47" s="45">
        <f t="shared" si="10"/>
        <v>0</v>
      </c>
      <c r="H47" s="45">
        <f t="shared" si="10"/>
        <v>0</v>
      </c>
      <c r="I47" s="45">
        <f t="shared" si="10"/>
        <v>0</v>
      </c>
      <c r="J47" s="45">
        <f t="shared" si="10"/>
        <v>24</v>
      </c>
      <c r="K47" s="45">
        <f t="shared" si="10"/>
        <v>32</v>
      </c>
      <c r="L47" s="45">
        <f t="shared" si="10"/>
        <v>0</v>
      </c>
      <c r="M47" s="45">
        <f t="shared" si="10"/>
        <v>0</v>
      </c>
      <c r="N47" s="45">
        <f t="shared" si="10"/>
        <v>0</v>
      </c>
      <c r="O47" s="45">
        <f t="shared" si="10"/>
        <v>0</v>
      </c>
      <c r="P47" s="45">
        <f t="shared" si="10"/>
        <v>28</v>
      </c>
      <c r="Q47" s="45">
        <f t="shared" si="10"/>
        <v>0</v>
      </c>
      <c r="R47" s="45">
        <f t="shared" si="10"/>
        <v>0</v>
      </c>
      <c r="S47" s="45">
        <f t="shared" si="10"/>
        <v>0</v>
      </c>
      <c r="T47" s="45">
        <f t="shared" si="10"/>
        <v>110</v>
      </c>
      <c r="U47" s="46">
        <f>((T47+Q47+N47-R47)+(O47*2))/E47</f>
        <v>0.45833333333333331</v>
      </c>
      <c r="V47" s="47">
        <v>212</v>
      </c>
      <c r="W47" s="47" t="s">
        <v>84</v>
      </c>
      <c r="X47" s="47" t="s">
        <v>96</v>
      </c>
      <c r="Y47" s="48">
        <v>117</v>
      </c>
      <c r="Z47" s="49"/>
      <c r="AA47" s="44" t="s">
        <v>192</v>
      </c>
      <c r="AB47" s="72" t="s">
        <v>213</v>
      </c>
    </row>
    <row r="48" spans="1:28" x14ac:dyDescent="0.3">
      <c r="A48" s="1"/>
      <c r="B48" s="1"/>
      <c r="C48" s="1"/>
      <c r="D48" s="1"/>
      <c r="F48" s="50" t="s">
        <v>40</v>
      </c>
      <c r="G48" s="51" t="e">
        <f>F47/G47</f>
        <v>#DIV/0!</v>
      </c>
      <c r="H48" s="27"/>
      <c r="I48" s="1"/>
      <c r="J48" s="50" t="s">
        <v>41</v>
      </c>
      <c r="K48" s="52">
        <f>J47/K47</f>
        <v>0.75</v>
      </c>
      <c r="L48" s="1"/>
      <c r="M48" s="39" t="s">
        <v>42</v>
      </c>
      <c r="N48" s="53"/>
      <c r="P48" s="1"/>
      <c r="Q48" s="1"/>
      <c r="R48" s="1"/>
      <c r="S48" s="1"/>
      <c r="T48" s="1"/>
      <c r="U48" s="1"/>
      <c r="V48" s="22"/>
      <c r="W48" s="22"/>
      <c r="X48" s="22"/>
      <c r="Y48" s="54"/>
      <c r="Z48" s="42"/>
      <c r="AA48" s="1"/>
      <c r="AB48" s="1"/>
    </row>
    <row r="49" spans="1:28" x14ac:dyDescent="0.3">
      <c r="A49" s="1"/>
      <c r="B49" s="1"/>
      <c r="C49" s="5" t="s">
        <v>43</v>
      </c>
      <c r="V49" s="22"/>
      <c r="W49" s="22"/>
      <c r="X49" s="22"/>
      <c r="Y49" s="54"/>
      <c r="Z49" s="42"/>
      <c r="AA49" s="1"/>
      <c r="AB49" s="1"/>
    </row>
    <row r="50" spans="1:28" x14ac:dyDescent="0.3">
      <c r="B50" s="1"/>
      <c r="C50" s="1" t="s">
        <v>316</v>
      </c>
      <c r="D50" s="5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31"/>
      <c r="Z50" s="42"/>
      <c r="AA50" s="1"/>
      <c r="AB50" s="1"/>
    </row>
  </sheetData>
  <sortState xmlns:xlrd2="http://schemas.microsoft.com/office/spreadsheetml/2017/richdata2" ref="A35:AB45">
    <sortCondition ref="C35:C45"/>
  </sortState>
  <pageMargins left="0.25" right="0.25" top="0.75" bottom="0.75" header="0.3" footer="0.3"/>
  <pageSetup scale="65"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96FD80-8614-4EDE-9D00-54C99E3698C1}">
  <sheetPr>
    <tabColor rgb="FFFF0000"/>
  </sheetPr>
  <dimension ref="A1:AB50"/>
  <sheetViews>
    <sheetView workbookViewId="0"/>
  </sheetViews>
  <sheetFormatPr defaultRowHeight="14.4" x14ac:dyDescent="0.3"/>
  <cols>
    <col min="1" max="1" width="4.88671875" customWidth="1"/>
    <col min="2" max="2" width="6" customWidth="1"/>
    <col min="3" max="3" width="22.77734375" customWidth="1"/>
    <col min="4" max="4" width="4.21875" customWidth="1"/>
    <col min="5" max="6" width="5.88671875" customWidth="1"/>
    <col min="7" max="7" width="6.33203125" bestFit="1" customWidth="1"/>
    <col min="8" max="10" width="5.88671875" customWidth="1"/>
    <col min="11" max="11" width="6.6640625" customWidth="1"/>
    <col min="12" max="19" width="5.88671875" customWidth="1"/>
    <col min="20" max="20" width="6.6640625" customWidth="1"/>
    <col min="21" max="21" width="7.21875" customWidth="1"/>
    <col min="22" max="22" width="4.77734375" customWidth="1"/>
    <col min="23" max="24" width="4.21875" customWidth="1"/>
    <col min="25" max="25" width="6.6640625" customWidth="1"/>
    <col min="26" max="26" width="20.21875" customWidth="1"/>
    <col min="27" max="27" width="15.6640625" customWidth="1"/>
  </cols>
  <sheetData>
    <row r="1" spans="1:28" x14ac:dyDescent="0.3">
      <c r="Z1" s="62" t="s">
        <v>419</v>
      </c>
    </row>
    <row r="2" spans="1:28" x14ac:dyDescent="0.3">
      <c r="B2" s="1"/>
      <c r="C2" s="2" t="s">
        <v>44</v>
      </c>
      <c r="D2" s="3" t="s">
        <v>83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29216</v>
      </c>
      <c r="D3" s="7" t="s">
        <v>0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1</v>
      </c>
      <c r="S3" s="13" t="s">
        <v>2</v>
      </c>
      <c r="T3" s="14" t="s">
        <v>3</v>
      </c>
    </row>
    <row r="4" spans="1:28" x14ac:dyDescent="0.3">
      <c r="B4" s="1"/>
      <c r="C4" s="6" t="s">
        <v>182</v>
      </c>
      <c r="D4" s="7" t="s">
        <v>4</v>
      </c>
      <c r="E4" s="8"/>
      <c r="F4" s="5"/>
      <c r="G4" s="1"/>
      <c r="J4" s="15" t="s">
        <v>215</v>
      </c>
      <c r="K4" s="16" t="s">
        <v>44</v>
      </c>
      <c r="L4" s="17"/>
      <c r="M4" s="18"/>
      <c r="N4" s="19">
        <v>26</v>
      </c>
      <c r="O4" s="19">
        <v>21</v>
      </c>
      <c r="P4" s="19">
        <v>18</v>
      </c>
      <c r="Q4" s="19">
        <v>28</v>
      </c>
      <c r="R4" s="20"/>
      <c r="S4" s="21">
        <f>SUM(N4:R4)</f>
        <v>93</v>
      </c>
      <c r="T4" s="22">
        <v>220</v>
      </c>
    </row>
    <row r="5" spans="1:28" x14ac:dyDescent="0.3">
      <c r="B5" s="1"/>
      <c r="C5" s="6" t="s">
        <v>214</v>
      </c>
      <c r="D5" s="7" t="s">
        <v>5</v>
      </c>
      <c r="E5" s="1"/>
      <c r="F5" s="1"/>
      <c r="G5" s="1"/>
      <c r="J5" s="15" t="s">
        <v>216</v>
      </c>
      <c r="K5" s="16" t="s">
        <v>63</v>
      </c>
      <c r="L5" s="17"/>
      <c r="M5" s="18"/>
      <c r="N5" s="19">
        <v>26</v>
      </c>
      <c r="O5" s="19">
        <v>23</v>
      </c>
      <c r="P5" s="19">
        <v>28</v>
      </c>
      <c r="Q5" s="19">
        <v>22</v>
      </c>
      <c r="R5" s="20"/>
      <c r="S5" s="21">
        <f>SUM(N5:R5)</f>
        <v>99</v>
      </c>
      <c r="T5" s="22">
        <v>220</v>
      </c>
      <c r="U5" s="1"/>
      <c r="V5" s="1"/>
      <c r="W5" s="1"/>
    </row>
    <row r="6" spans="1:28" x14ac:dyDescent="0.3">
      <c r="C6" s="23">
        <v>1118</v>
      </c>
      <c r="D6" s="7" t="s">
        <v>6</v>
      </c>
      <c r="F6" s="1"/>
      <c r="T6" s="1"/>
      <c r="U6" s="1"/>
      <c r="V6" s="1"/>
      <c r="W6" s="1"/>
    </row>
    <row r="7" spans="1:28" x14ac:dyDescent="0.3">
      <c r="B7" s="1"/>
      <c r="C7" s="66"/>
      <c r="D7" s="7" t="s">
        <v>7</v>
      </c>
      <c r="G7" s="1"/>
      <c r="S7" s="1"/>
      <c r="T7" s="25" t="s">
        <v>8</v>
      </c>
      <c r="U7" s="1"/>
      <c r="V7" s="26">
        <v>220</v>
      </c>
      <c r="W7" s="1"/>
    </row>
    <row r="8" spans="1:28" x14ac:dyDescent="0.3">
      <c r="B8" s="1"/>
      <c r="C8" s="66"/>
      <c r="D8" s="7" t="s">
        <v>7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67"/>
      <c r="D9" s="7" t="s">
        <v>9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</row>
    <row r="11" spans="1:28" x14ac:dyDescent="0.3">
      <c r="B11" s="1"/>
      <c r="C11" s="55" t="s">
        <v>44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10</v>
      </c>
      <c r="U11" s="1"/>
      <c r="V11" s="56">
        <v>12</v>
      </c>
      <c r="W11" s="1"/>
      <c r="X11" s="1"/>
      <c r="Y11" s="31"/>
      <c r="Z11" s="42"/>
      <c r="AA11" s="1"/>
      <c r="AB11" s="1"/>
    </row>
    <row r="12" spans="1:28" x14ac:dyDescent="0.3">
      <c r="A12" s="36" t="s">
        <v>11</v>
      </c>
      <c r="B12" s="37" t="s">
        <v>12</v>
      </c>
      <c r="C12" s="38" t="s">
        <v>13</v>
      </c>
      <c r="D12" s="38" t="s">
        <v>14</v>
      </c>
      <c r="E12" s="14" t="s">
        <v>15</v>
      </c>
      <c r="F12" s="14" t="s">
        <v>16</v>
      </c>
      <c r="G12" s="14" t="s">
        <v>17</v>
      </c>
      <c r="H12" s="14" t="s">
        <v>18</v>
      </c>
      <c r="I12" s="14" t="s">
        <v>19</v>
      </c>
      <c r="J12" s="14" t="s">
        <v>20</v>
      </c>
      <c r="K12" s="14" t="s">
        <v>21</v>
      </c>
      <c r="L12" s="14" t="s">
        <v>22</v>
      </c>
      <c r="M12" s="14" t="s">
        <v>23</v>
      </c>
      <c r="N12" s="14" t="s">
        <v>24</v>
      </c>
      <c r="O12" s="14" t="s">
        <v>25</v>
      </c>
      <c r="P12" s="14" t="s">
        <v>26</v>
      </c>
      <c r="Q12" s="14" t="s">
        <v>27</v>
      </c>
      <c r="R12" s="14" t="s">
        <v>28</v>
      </c>
      <c r="S12" s="14" t="s">
        <v>29</v>
      </c>
      <c r="T12" s="14" t="s">
        <v>30</v>
      </c>
      <c r="U12" s="14" t="s">
        <v>31</v>
      </c>
      <c r="V12" s="14" t="s">
        <v>3</v>
      </c>
      <c r="W12" s="14" t="s">
        <v>32</v>
      </c>
      <c r="X12" s="14" t="s">
        <v>33</v>
      </c>
      <c r="Y12" s="14" t="s">
        <v>34</v>
      </c>
      <c r="Z12" s="14" t="s">
        <v>35</v>
      </c>
      <c r="AA12" s="14" t="s">
        <v>36</v>
      </c>
      <c r="AB12" s="14" t="s">
        <v>37</v>
      </c>
    </row>
    <row r="13" spans="1:28" x14ac:dyDescent="0.3">
      <c r="A13" s="1" t="s">
        <v>62</v>
      </c>
      <c r="B13" s="1" t="s">
        <v>45</v>
      </c>
      <c r="C13" s="27" t="s">
        <v>53</v>
      </c>
      <c r="D13" s="38">
        <v>40</v>
      </c>
      <c r="E13" s="74"/>
      <c r="F13" s="27">
        <v>4</v>
      </c>
      <c r="G13" s="74"/>
      <c r="H13" s="27"/>
      <c r="I13" s="27"/>
      <c r="J13" s="27">
        <v>0</v>
      </c>
      <c r="K13" s="27">
        <v>0</v>
      </c>
      <c r="L13" s="74"/>
      <c r="M13" s="74"/>
      <c r="N13" s="27">
        <f>SUM(L13:M13)</f>
        <v>0</v>
      </c>
      <c r="O13" s="74"/>
      <c r="P13" s="79"/>
      <c r="Q13" s="74"/>
      <c r="R13" s="74"/>
      <c r="S13" s="74"/>
      <c r="T13" s="27">
        <f>(H13*3)+((F13-H13)*2)+J13</f>
        <v>8</v>
      </c>
      <c r="U13" s="40" t="str">
        <f>IFERROR(((T13+Q13+N13-R13)+(O13*2))/E13,"")</f>
        <v/>
      </c>
      <c r="V13" s="22">
        <v>220</v>
      </c>
      <c r="W13" s="22" t="s">
        <v>217</v>
      </c>
      <c r="X13" s="22" t="s">
        <v>85</v>
      </c>
      <c r="Y13" s="68">
        <v>1118</v>
      </c>
      <c r="Z13" s="42"/>
      <c r="AA13" s="1" t="s">
        <v>119</v>
      </c>
      <c r="AB13" s="28" t="s">
        <v>156</v>
      </c>
    </row>
    <row r="14" spans="1:28" x14ac:dyDescent="0.3">
      <c r="A14" s="1" t="s">
        <v>62</v>
      </c>
      <c r="B14" s="1" t="s">
        <v>45</v>
      </c>
      <c r="C14" s="27" t="s">
        <v>46</v>
      </c>
      <c r="D14" s="38">
        <v>7</v>
      </c>
      <c r="E14" s="74"/>
      <c r="F14" s="27">
        <v>1</v>
      </c>
      <c r="G14" s="74"/>
      <c r="H14" s="27"/>
      <c r="I14" s="27"/>
      <c r="J14" s="27">
        <v>4</v>
      </c>
      <c r="K14" s="27">
        <v>6</v>
      </c>
      <c r="L14" s="74"/>
      <c r="M14" s="74"/>
      <c r="N14" s="27">
        <f t="shared" ref="N14:N18" si="0">SUM(L14:M14)</f>
        <v>0</v>
      </c>
      <c r="O14" s="39">
        <v>4</v>
      </c>
      <c r="P14" s="79"/>
      <c r="Q14" s="79"/>
      <c r="R14" s="79"/>
      <c r="S14" s="79"/>
      <c r="T14" s="39">
        <f t="shared" ref="T14:T22" si="1">(H14*3)+((F14-H14)*2)+J14</f>
        <v>6</v>
      </c>
      <c r="U14" s="40" t="str">
        <f t="shared" ref="U14:U22" si="2">IFERROR(((T14+Q14+N14-R14)+(O14*2))/E14,"")</f>
        <v/>
      </c>
      <c r="V14" s="22">
        <v>220</v>
      </c>
      <c r="W14" s="22" t="s">
        <v>217</v>
      </c>
      <c r="X14" s="22" t="s">
        <v>85</v>
      </c>
      <c r="Y14" s="68">
        <v>1118</v>
      </c>
      <c r="Z14" s="42"/>
      <c r="AA14" s="1" t="s">
        <v>119</v>
      </c>
      <c r="AB14" s="28" t="s">
        <v>156</v>
      </c>
    </row>
    <row r="15" spans="1:28" x14ac:dyDescent="0.3">
      <c r="A15" s="1" t="s">
        <v>62</v>
      </c>
      <c r="B15" s="1" t="s">
        <v>45</v>
      </c>
      <c r="C15" s="27" t="s">
        <v>47</v>
      </c>
      <c r="D15" s="38">
        <v>15</v>
      </c>
      <c r="E15" s="74"/>
      <c r="F15" s="27">
        <v>6</v>
      </c>
      <c r="G15" s="74"/>
      <c r="H15" s="27"/>
      <c r="I15" s="27"/>
      <c r="J15" s="27">
        <v>2</v>
      </c>
      <c r="K15" s="27">
        <v>2</v>
      </c>
      <c r="L15" s="74"/>
      <c r="M15" s="27">
        <v>10</v>
      </c>
      <c r="N15" s="27">
        <f t="shared" si="0"/>
        <v>10</v>
      </c>
      <c r="O15" s="79"/>
      <c r="P15" s="79"/>
      <c r="Q15" s="79"/>
      <c r="R15" s="79"/>
      <c r="S15" s="79"/>
      <c r="T15" s="39">
        <f t="shared" si="1"/>
        <v>14</v>
      </c>
      <c r="U15" s="40" t="str">
        <f t="shared" si="2"/>
        <v/>
      </c>
      <c r="V15" s="22">
        <v>220</v>
      </c>
      <c r="W15" s="22" t="s">
        <v>217</v>
      </c>
      <c r="X15" s="22" t="s">
        <v>85</v>
      </c>
      <c r="Y15" s="68">
        <v>1118</v>
      </c>
      <c r="Z15" s="42"/>
      <c r="AA15" s="1" t="s">
        <v>119</v>
      </c>
      <c r="AB15" s="28" t="s">
        <v>156</v>
      </c>
    </row>
    <row r="16" spans="1:28" x14ac:dyDescent="0.3">
      <c r="A16" s="1" t="s">
        <v>62</v>
      </c>
      <c r="B16" s="1" t="s">
        <v>45</v>
      </c>
      <c r="C16" s="27" t="s">
        <v>50</v>
      </c>
      <c r="D16" s="38">
        <v>10</v>
      </c>
      <c r="E16" s="74"/>
      <c r="F16" s="27">
        <v>0</v>
      </c>
      <c r="G16" s="74"/>
      <c r="H16" s="27"/>
      <c r="I16" s="27"/>
      <c r="J16" s="27">
        <v>2</v>
      </c>
      <c r="K16" s="27">
        <v>2</v>
      </c>
      <c r="L16" s="74"/>
      <c r="M16" s="74"/>
      <c r="N16" s="27">
        <f t="shared" si="0"/>
        <v>0</v>
      </c>
      <c r="O16" s="79"/>
      <c r="P16" s="79"/>
      <c r="Q16" s="79"/>
      <c r="R16" s="79"/>
      <c r="S16" s="79"/>
      <c r="T16" s="39">
        <f t="shared" si="1"/>
        <v>2</v>
      </c>
      <c r="U16" s="40" t="str">
        <f t="shared" si="2"/>
        <v/>
      </c>
      <c r="V16" s="22">
        <v>220</v>
      </c>
      <c r="W16" s="22" t="s">
        <v>217</v>
      </c>
      <c r="X16" s="22" t="s">
        <v>85</v>
      </c>
      <c r="Y16" s="68">
        <v>1118</v>
      </c>
      <c r="Z16" s="42"/>
      <c r="AA16" s="1" t="s">
        <v>119</v>
      </c>
      <c r="AB16" s="28" t="s">
        <v>156</v>
      </c>
    </row>
    <row r="17" spans="1:28" x14ac:dyDescent="0.3">
      <c r="A17" s="1" t="s">
        <v>62</v>
      </c>
      <c r="B17" s="1" t="s">
        <v>45</v>
      </c>
      <c r="C17" s="27" t="s">
        <v>56</v>
      </c>
      <c r="D17" s="38">
        <v>20</v>
      </c>
      <c r="E17" s="74"/>
      <c r="F17" s="27">
        <v>1</v>
      </c>
      <c r="G17" s="74"/>
      <c r="H17" s="27"/>
      <c r="I17" s="27"/>
      <c r="J17" s="27">
        <v>0</v>
      </c>
      <c r="K17" s="27">
        <v>0</v>
      </c>
      <c r="L17" s="74"/>
      <c r="M17" s="74"/>
      <c r="N17" s="27">
        <f t="shared" si="0"/>
        <v>0</v>
      </c>
      <c r="O17" s="79"/>
      <c r="P17" s="79"/>
      <c r="Q17" s="39">
        <v>2</v>
      </c>
      <c r="R17" s="79"/>
      <c r="S17" s="79"/>
      <c r="T17" s="39">
        <f t="shared" si="1"/>
        <v>2</v>
      </c>
      <c r="U17" s="40" t="str">
        <f t="shared" si="2"/>
        <v/>
      </c>
      <c r="V17" s="22">
        <v>220</v>
      </c>
      <c r="W17" s="22" t="s">
        <v>217</v>
      </c>
      <c r="X17" s="22" t="s">
        <v>85</v>
      </c>
      <c r="Y17" s="68">
        <v>1118</v>
      </c>
      <c r="Z17" s="42"/>
      <c r="AA17" s="1" t="s">
        <v>119</v>
      </c>
      <c r="AB17" s="28" t="s">
        <v>156</v>
      </c>
    </row>
    <row r="18" spans="1:28" x14ac:dyDescent="0.3">
      <c r="A18" s="1" t="s">
        <v>62</v>
      </c>
      <c r="B18" s="1" t="s">
        <v>45</v>
      </c>
      <c r="C18" s="27" t="s">
        <v>55</v>
      </c>
      <c r="D18" s="38">
        <v>17</v>
      </c>
      <c r="E18" s="74"/>
      <c r="F18" s="27">
        <v>6</v>
      </c>
      <c r="G18" s="74"/>
      <c r="H18" s="27"/>
      <c r="I18" s="27"/>
      <c r="J18" s="27">
        <v>4</v>
      </c>
      <c r="K18" s="27">
        <v>6</v>
      </c>
      <c r="L18" s="74"/>
      <c r="M18" s="27">
        <v>15</v>
      </c>
      <c r="N18" s="27">
        <f t="shared" si="0"/>
        <v>15</v>
      </c>
      <c r="O18" s="39">
        <v>4</v>
      </c>
      <c r="P18" s="79"/>
      <c r="Q18" s="39">
        <v>1</v>
      </c>
      <c r="R18" s="79"/>
      <c r="S18" s="79"/>
      <c r="T18" s="39">
        <f t="shared" si="1"/>
        <v>16</v>
      </c>
      <c r="U18" s="40" t="str">
        <f t="shared" si="2"/>
        <v/>
      </c>
      <c r="V18" s="22">
        <v>220</v>
      </c>
      <c r="W18" s="22" t="s">
        <v>217</v>
      </c>
      <c r="X18" s="22" t="s">
        <v>85</v>
      </c>
      <c r="Y18" s="68">
        <v>1118</v>
      </c>
      <c r="Z18" s="42"/>
      <c r="AA18" s="1" t="s">
        <v>119</v>
      </c>
      <c r="AB18" s="28" t="s">
        <v>156</v>
      </c>
    </row>
    <row r="19" spans="1:28" x14ac:dyDescent="0.3">
      <c r="A19" s="1" t="s">
        <v>62</v>
      </c>
      <c r="B19" s="1" t="s">
        <v>45</v>
      </c>
      <c r="C19" s="27" t="s">
        <v>48</v>
      </c>
      <c r="D19" s="38">
        <v>11</v>
      </c>
      <c r="E19" s="74"/>
      <c r="F19" s="27">
        <v>8</v>
      </c>
      <c r="G19" s="74"/>
      <c r="H19" s="27"/>
      <c r="I19" s="27"/>
      <c r="J19" s="27">
        <v>3</v>
      </c>
      <c r="K19" s="27">
        <v>3</v>
      </c>
      <c r="L19" s="74"/>
      <c r="M19" s="74"/>
      <c r="N19" s="27">
        <f>SUM(L19:M19)</f>
        <v>0</v>
      </c>
      <c r="O19" s="39">
        <v>9</v>
      </c>
      <c r="P19" s="79"/>
      <c r="Q19" s="79"/>
      <c r="R19" s="79"/>
      <c r="S19" s="79"/>
      <c r="T19" s="39">
        <f t="shared" si="1"/>
        <v>19</v>
      </c>
      <c r="U19" s="40" t="str">
        <f t="shared" si="2"/>
        <v/>
      </c>
      <c r="V19" s="22">
        <v>220</v>
      </c>
      <c r="W19" s="22" t="s">
        <v>217</v>
      </c>
      <c r="X19" s="22" t="s">
        <v>85</v>
      </c>
      <c r="Y19" s="68">
        <v>1118</v>
      </c>
      <c r="Z19" s="42"/>
      <c r="AA19" s="1" t="s">
        <v>119</v>
      </c>
      <c r="AB19" s="28" t="s">
        <v>156</v>
      </c>
    </row>
    <row r="20" spans="1:28" x14ac:dyDescent="0.3">
      <c r="A20" s="1" t="s">
        <v>62</v>
      </c>
      <c r="B20" s="1" t="s">
        <v>45</v>
      </c>
      <c r="C20" s="27" t="s">
        <v>52</v>
      </c>
      <c r="D20" s="38">
        <v>23</v>
      </c>
      <c r="E20" s="74"/>
      <c r="F20" s="27">
        <v>4</v>
      </c>
      <c r="G20" s="74"/>
      <c r="H20" s="27"/>
      <c r="I20" s="27"/>
      <c r="J20" s="27">
        <v>4</v>
      </c>
      <c r="K20" s="27">
        <v>5</v>
      </c>
      <c r="L20" s="74"/>
      <c r="M20" s="74"/>
      <c r="N20" s="27">
        <f>SUM(L20:M20)</f>
        <v>0</v>
      </c>
      <c r="O20" s="79"/>
      <c r="P20" s="79"/>
      <c r="Q20" s="79"/>
      <c r="R20" s="79"/>
      <c r="S20" s="79"/>
      <c r="T20" s="39">
        <f t="shared" si="1"/>
        <v>12</v>
      </c>
      <c r="U20" s="40" t="str">
        <f t="shared" si="2"/>
        <v/>
      </c>
      <c r="V20" s="22">
        <v>220</v>
      </c>
      <c r="W20" s="22" t="s">
        <v>217</v>
      </c>
      <c r="X20" s="22" t="s">
        <v>85</v>
      </c>
      <c r="Y20" s="68">
        <v>1118</v>
      </c>
      <c r="Z20" s="42"/>
      <c r="AA20" s="1" t="s">
        <v>119</v>
      </c>
      <c r="AB20" s="28" t="s">
        <v>156</v>
      </c>
    </row>
    <row r="21" spans="1:28" x14ac:dyDescent="0.3">
      <c r="A21" s="1" t="s">
        <v>62</v>
      </c>
      <c r="B21" s="1" t="s">
        <v>45</v>
      </c>
      <c r="C21" s="27" t="s">
        <v>49</v>
      </c>
      <c r="D21" s="38">
        <v>12</v>
      </c>
      <c r="E21" s="74"/>
      <c r="F21" s="27">
        <v>2</v>
      </c>
      <c r="G21" s="74"/>
      <c r="H21" s="27"/>
      <c r="I21" s="27"/>
      <c r="J21" s="27">
        <v>0</v>
      </c>
      <c r="K21" s="27">
        <v>0</v>
      </c>
      <c r="L21" s="74"/>
      <c r="M21" s="74"/>
      <c r="N21" s="27">
        <f>SUM(L21:M21)</f>
        <v>0</v>
      </c>
      <c r="O21" s="79"/>
      <c r="P21" s="79"/>
      <c r="Q21" s="39">
        <v>1</v>
      </c>
      <c r="R21" s="79"/>
      <c r="S21" s="79"/>
      <c r="T21" s="39">
        <f t="shared" si="1"/>
        <v>4</v>
      </c>
      <c r="U21" s="40" t="str">
        <f t="shared" si="2"/>
        <v/>
      </c>
      <c r="V21" s="22">
        <v>220</v>
      </c>
      <c r="W21" s="22" t="s">
        <v>217</v>
      </c>
      <c r="X21" s="22" t="s">
        <v>85</v>
      </c>
      <c r="Y21" s="68">
        <v>1118</v>
      </c>
      <c r="Z21" s="42"/>
      <c r="AA21" s="1" t="s">
        <v>119</v>
      </c>
      <c r="AB21" s="28" t="s">
        <v>156</v>
      </c>
    </row>
    <row r="22" spans="1:28" x14ac:dyDescent="0.3">
      <c r="A22" s="1" t="s">
        <v>62</v>
      </c>
      <c r="B22" s="1" t="s">
        <v>45</v>
      </c>
      <c r="C22" s="27" t="s">
        <v>51</v>
      </c>
      <c r="D22" s="38">
        <v>22</v>
      </c>
      <c r="E22" s="74"/>
      <c r="F22" s="27">
        <v>3</v>
      </c>
      <c r="G22" s="74"/>
      <c r="H22" s="27"/>
      <c r="I22" s="27"/>
      <c r="J22" s="27">
        <v>4</v>
      </c>
      <c r="K22" s="27">
        <v>5</v>
      </c>
      <c r="L22" s="74"/>
      <c r="M22" s="27">
        <v>7</v>
      </c>
      <c r="N22" s="27">
        <f>SUM(L22:M22)</f>
        <v>7</v>
      </c>
      <c r="O22" s="79"/>
      <c r="P22" s="79"/>
      <c r="Q22" s="39">
        <v>2</v>
      </c>
      <c r="R22" s="79"/>
      <c r="S22" s="79"/>
      <c r="T22" s="39">
        <f t="shared" si="1"/>
        <v>10</v>
      </c>
      <c r="U22" s="40" t="str">
        <f t="shared" si="2"/>
        <v/>
      </c>
      <c r="V22" s="22">
        <v>220</v>
      </c>
      <c r="W22" s="22" t="s">
        <v>217</v>
      </c>
      <c r="X22" s="22" t="s">
        <v>85</v>
      </c>
      <c r="Y22" s="68">
        <v>1118</v>
      </c>
      <c r="Z22" s="42"/>
      <c r="AA22" s="1" t="s">
        <v>119</v>
      </c>
      <c r="AB22" s="28" t="s">
        <v>156</v>
      </c>
    </row>
    <row r="23" spans="1:28" x14ac:dyDescent="0.3">
      <c r="A23" s="1" t="s">
        <v>62</v>
      </c>
      <c r="B23" s="1" t="s">
        <v>45</v>
      </c>
      <c r="C23" s="57" t="s">
        <v>38</v>
      </c>
      <c r="D23" s="1"/>
      <c r="E23" s="57">
        <v>240</v>
      </c>
      <c r="F23" s="57"/>
      <c r="G23" s="57">
        <v>74</v>
      </c>
      <c r="H23" s="57"/>
      <c r="I23" s="57"/>
      <c r="J23" s="57"/>
      <c r="K23" s="57"/>
      <c r="L23" s="57"/>
      <c r="M23" s="57">
        <v>17</v>
      </c>
      <c r="N23" s="57">
        <v>17</v>
      </c>
      <c r="O23" s="57"/>
      <c r="P23" s="57">
        <v>36</v>
      </c>
      <c r="Q23" s="57"/>
      <c r="R23" s="57">
        <v>30</v>
      </c>
      <c r="S23" s="43"/>
      <c r="T23" s="61"/>
      <c r="U23" s="40" t="str">
        <f t="shared" ref="U23" si="3">_xlfn.IFNA("",((T23+Q23+N23-R23)+(O23*2))/E23)</f>
        <v/>
      </c>
      <c r="V23" s="22">
        <v>220</v>
      </c>
      <c r="W23" s="22" t="s">
        <v>217</v>
      </c>
      <c r="X23" s="22" t="s">
        <v>85</v>
      </c>
      <c r="Y23" s="68">
        <v>1118</v>
      </c>
      <c r="Z23" s="42"/>
      <c r="AA23" s="1" t="s">
        <v>119</v>
      </c>
      <c r="AB23" s="28" t="s">
        <v>156</v>
      </c>
    </row>
    <row r="24" spans="1:28" x14ac:dyDescent="0.3">
      <c r="A24" s="44" t="s">
        <v>62</v>
      </c>
      <c r="B24" s="44" t="s">
        <v>45</v>
      </c>
      <c r="C24" s="45" t="s">
        <v>39</v>
      </c>
      <c r="D24" s="44"/>
      <c r="E24" s="45">
        <f t="shared" ref="E24:T24" si="4">SUM(E13:E23)</f>
        <v>240</v>
      </c>
      <c r="F24" s="45">
        <f t="shared" si="4"/>
        <v>35</v>
      </c>
      <c r="G24" s="45">
        <f t="shared" si="4"/>
        <v>74</v>
      </c>
      <c r="H24" s="45">
        <f t="shared" si="4"/>
        <v>0</v>
      </c>
      <c r="I24" s="45">
        <f t="shared" si="4"/>
        <v>0</v>
      </c>
      <c r="J24" s="45">
        <f t="shared" si="4"/>
        <v>23</v>
      </c>
      <c r="K24" s="45">
        <f t="shared" si="4"/>
        <v>29</v>
      </c>
      <c r="L24" s="45">
        <f t="shared" si="4"/>
        <v>0</v>
      </c>
      <c r="M24" s="45">
        <f t="shared" si="4"/>
        <v>49</v>
      </c>
      <c r="N24" s="45">
        <f t="shared" si="4"/>
        <v>49</v>
      </c>
      <c r="O24" s="45">
        <f t="shared" si="4"/>
        <v>17</v>
      </c>
      <c r="P24" s="45">
        <f t="shared" si="4"/>
        <v>36</v>
      </c>
      <c r="Q24" s="45">
        <f t="shared" si="4"/>
        <v>6</v>
      </c>
      <c r="R24" s="45">
        <f t="shared" si="4"/>
        <v>30</v>
      </c>
      <c r="S24" s="45">
        <f t="shared" si="4"/>
        <v>0</v>
      </c>
      <c r="T24" s="45">
        <f t="shared" si="4"/>
        <v>93</v>
      </c>
      <c r="U24" s="46">
        <f>((T24+Q24+N24-R24)+(O24*2))/E24</f>
        <v>0.6333333333333333</v>
      </c>
      <c r="V24" s="47">
        <v>220</v>
      </c>
      <c r="W24" s="47" t="s">
        <v>84</v>
      </c>
      <c r="X24" s="47" t="s">
        <v>85</v>
      </c>
      <c r="Y24" s="69">
        <v>1118</v>
      </c>
      <c r="Z24" s="49"/>
      <c r="AA24" s="44" t="s">
        <v>119</v>
      </c>
      <c r="AB24" s="72" t="s">
        <v>156</v>
      </c>
    </row>
    <row r="25" spans="1:28" x14ac:dyDescent="0.3">
      <c r="A25" s="1"/>
      <c r="B25" s="1"/>
      <c r="C25" s="1"/>
      <c r="D25" s="1"/>
      <c r="F25" s="50" t="s">
        <v>40</v>
      </c>
      <c r="G25" s="51">
        <f>F24/G24</f>
        <v>0.47297297297297297</v>
      </c>
      <c r="H25" s="27"/>
      <c r="I25" s="1"/>
      <c r="J25" s="50" t="s">
        <v>41</v>
      </c>
      <c r="K25" s="52">
        <f>J24/K24</f>
        <v>0.7931034482758621</v>
      </c>
      <c r="L25" s="1"/>
      <c r="M25" s="39" t="s">
        <v>42</v>
      </c>
      <c r="N25" s="53"/>
      <c r="P25" s="1"/>
      <c r="Q25" s="1"/>
      <c r="R25" s="1"/>
      <c r="S25" s="1"/>
      <c r="T25" s="1"/>
      <c r="U25" s="1"/>
      <c r="V25" s="22"/>
      <c r="W25" s="22"/>
      <c r="X25" s="22"/>
      <c r="Y25" s="54"/>
      <c r="Z25" s="42"/>
      <c r="AA25" s="1"/>
      <c r="AB25" s="1"/>
    </row>
    <row r="26" spans="1:28" x14ac:dyDescent="0.3">
      <c r="A26" s="1"/>
      <c r="B26" s="1"/>
      <c r="C26" s="5" t="s">
        <v>43</v>
      </c>
      <c r="V26" s="22"/>
      <c r="W26" s="22"/>
      <c r="X26" s="22"/>
      <c r="Y26" s="54"/>
      <c r="Z26" s="42"/>
      <c r="AA26" s="1"/>
      <c r="AB26" s="1"/>
    </row>
    <row r="27" spans="1:28" x14ac:dyDescent="0.3">
      <c r="A27" s="1"/>
      <c r="B27" s="1"/>
      <c r="C27" s="5"/>
      <c r="V27" s="22"/>
      <c r="W27" s="22"/>
      <c r="X27" s="22"/>
      <c r="Y27" s="54"/>
      <c r="Z27" s="42"/>
      <c r="AA27" s="1"/>
      <c r="AB27" s="1"/>
    </row>
    <row r="28" spans="1:28" x14ac:dyDescent="0.3">
      <c r="A28" s="1"/>
      <c r="B28" s="1"/>
      <c r="C28" s="5"/>
      <c r="V28" s="22"/>
      <c r="W28" s="22"/>
      <c r="X28" s="22"/>
      <c r="Y28" s="54"/>
      <c r="Z28" s="42"/>
      <c r="AA28" s="1"/>
      <c r="AB28" s="1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31"/>
      <c r="Z29" s="42"/>
      <c r="AA29" s="1"/>
      <c r="AB29" s="1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4"/>
      <c r="Z30" s="42"/>
      <c r="AA30" s="1"/>
      <c r="AB30" s="1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4"/>
      <c r="Z31" s="42"/>
      <c r="AA31" s="1"/>
      <c r="AB31" s="1"/>
    </row>
    <row r="32" spans="1:28" x14ac:dyDescent="0.3">
      <c r="B32" s="1"/>
      <c r="C32" s="32" t="s">
        <v>63</v>
      </c>
      <c r="D32" s="33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7" t="s">
        <v>10</v>
      </c>
      <c r="U32" s="1"/>
      <c r="V32" s="35">
        <v>15</v>
      </c>
    </row>
    <row r="33" spans="1:28" x14ac:dyDescent="0.3">
      <c r="A33" s="36" t="s">
        <v>11</v>
      </c>
      <c r="B33" s="37" t="s">
        <v>12</v>
      </c>
      <c r="C33" s="38" t="s">
        <v>13</v>
      </c>
      <c r="D33" s="38" t="s">
        <v>14</v>
      </c>
      <c r="E33" s="14" t="s">
        <v>15</v>
      </c>
      <c r="F33" s="14" t="s">
        <v>16</v>
      </c>
      <c r="G33" s="14" t="s">
        <v>17</v>
      </c>
      <c r="H33" s="14" t="s">
        <v>18</v>
      </c>
      <c r="I33" s="14" t="s">
        <v>19</v>
      </c>
      <c r="J33" s="14" t="s">
        <v>20</v>
      </c>
      <c r="K33" s="14" t="s">
        <v>21</v>
      </c>
      <c r="L33" s="14" t="s">
        <v>22</v>
      </c>
      <c r="M33" s="14" t="s">
        <v>23</v>
      </c>
      <c r="N33" s="14" t="s">
        <v>24</v>
      </c>
      <c r="O33" s="14" t="s">
        <v>25</v>
      </c>
      <c r="P33" s="14" t="s">
        <v>26</v>
      </c>
      <c r="Q33" s="14" t="s">
        <v>27</v>
      </c>
      <c r="R33" s="14" t="s">
        <v>28</v>
      </c>
      <c r="S33" s="14" t="s">
        <v>29</v>
      </c>
      <c r="T33" s="14" t="s">
        <v>30</v>
      </c>
      <c r="U33" s="14" t="s">
        <v>31</v>
      </c>
      <c r="V33" s="14" t="s">
        <v>3</v>
      </c>
      <c r="W33" s="14" t="s">
        <v>32</v>
      </c>
      <c r="X33" s="14" t="s">
        <v>33</v>
      </c>
      <c r="Y33" s="14" t="s">
        <v>34</v>
      </c>
      <c r="Z33" s="14" t="s">
        <v>35</v>
      </c>
      <c r="AA33" s="14" t="s">
        <v>36</v>
      </c>
      <c r="AB33" s="14" t="s">
        <v>37</v>
      </c>
    </row>
    <row r="34" spans="1:28" x14ac:dyDescent="0.3">
      <c r="A34" s="1" t="s">
        <v>45</v>
      </c>
      <c r="B34" s="1" t="s">
        <v>62</v>
      </c>
      <c r="C34" s="27" t="s">
        <v>372</v>
      </c>
      <c r="D34" s="38">
        <v>9</v>
      </c>
      <c r="E34" s="74"/>
      <c r="F34" s="27">
        <v>0</v>
      </c>
      <c r="G34" s="74"/>
      <c r="H34" s="27"/>
      <c r="I34" s="27"/>
      <c r="J34" s="27">
        <v>0</v>
      </c>
      <c r="K34" s="27">
        <v>0</v>
      </c>
      <c r="L34" s="74"/>
      <c r="M34" s="74"/>
      <c r="N34" s="27">
        <v>0</v>
      </c>
      <c r="O34" s="39"/>
      <c r="P34" s="79"/>
      <c r="Q34" s="39">
        <v>1</v>
      </c>
      <c r="R34" s="79"/>
      <c r="S34" s="79"/>
      <c r="T34" s="27">
        <v>0</v>
      </c>
      <c r="U34" s="40" t="str">
        <f t="shared" ref="U34:U43" si="5">IFERROR(((T34+Q34+N34-R34)+(O34*2))/E34,"")</f>
        <v/>
      </c>
      <c r="V34" s="22">
        <v>220</v>
      </c>
      <c r="W34" s="22" t="s">
        <v>95</v>
      </c>
      <c r="X34" s="22" t="s">
        <v>96</v>
      </c>
      <c r="Y34" s="68">
        <v>1118</v>
      </c>
      <c r="Z34" s="42"/>
      <c r="AA34" s="1" t="s">
        <v>174</v>
      </c>
      <c r="AB34" s="28" t="s">
        <v>218</v>
      </c>
    </row>
    <row r="35" spans="1:28" x14ac:dyDescent="0.3">
      <c r="A35" s="1" t="s">
        <v>45</v>
      </c>
      <c r="B35" s="1" t="s">
        <v>62</v>
      </c>
      <c r="C35" s="27" t="s">
        <v>305</v>
      </c>
      <c r="D35" s="38">
        <v>42</v>
      </c>
      <c r="E35" s="74" t="s">
        <v>369</v>
      </c>
      <c r="F35" s="27"/>
      <c r="G35" s="74"/>
      <c r="H35" s="27"/>
      <c r="I35" s="27"/>
      <c r="J35" s="27"/>
      <c r="K35" s="27"/>
      <c r="L35" s="74"/>
      <c r="M35" s="74"/>
      <c r="N35" s="27"/>
      <c r="O35" s="39"/>
      <c r="P35" s="79"/>
      <c r="Q35" s="39"/>
      <c r="R35" s="79"/>
      <c r="S35" s="79"/>
      <c r="T35" s="27"/>
      <c r="U35" s="40" t="str">
        <f t="shared" si="5"/>
        <v/>
      </c>
      <c r="V35" s="22">
        <v>220</v>
      </c>
      <c r="W35" s="22" t="s">
        <v>95</v>
      </c>
      <c r="X35" s="22" t="s">
        <v>96</v>
      </c>
      <c r="Y35" s="68">
        <v>1118</v>
      </c>
      <c r="Z35" s="42"/>
      <c r="AA35" s="1" t="s">
        <v>174</v>
      </c>
      <c r="AB35" s="28" t="s">
        <v>218</v>
      </c>
    </row>
    <row r="36" spans="1:28" x14ac:dyDescent="0.3">
      <c r="A36" s="1" t="s">
        <v>45</v>
      </c>
      <c r="B36" s="1" t="s">
        <v>62</v>
      </c>
      <c r="C36" s="27" t="s">
        <v>306</v>
      </c>
      <c r="D36" s="38">
        <v>32</v>
      </c>
      <c r="E36" s="74"/>
      <c r="F36" s="27">
        <v>5</v>
      </c>
      <c r="G36" s="74"/>
      <c r="H36" s="27"/>
      <c r="I36" s="27"/>
      <c r="J36" s="27">
        <v>3</v>
      </c>
      <c r="K36" s="27">
        <v>6</v>
      </c>
      <c r="L36" s="74"/>
      <c r="M36" s="27">
        <v>11</v>
      </c>
      <c r="N36" s="27">
        <f t="shared" ref="N36:N37" si="6">SUM(L36:M36)</f>
        <v>11</v>
      </c>
      <c r="O36" s="39">
        <v>6</v>
      </c>
      <c r="P36" s="79"/>
      <c r="Q36" s="39">
        <v>1</v>
      </c>
      <c r="R36" s="79"/>
      <c r="S36" s="79"/>
      <c r="T36" s="27">
        <f t="shared" ref="T36:T43" si="7">+(F36*2)+J36</f>
        <v>13</v>
      </c>
      <c r="U36" s="40" t="str">
        <f t="shared" si="5"/>
        <v/>
      </c>
      <c r="V36" s="22">
        <v>220</v>
      </c>
      <c r="W36" s="22" t="s">
        <v>95</v>
      </c>
      <c r="X36" s="22" t="s">
        <v>96</v>
      </c>
      <c r="Y36" s="68">
        <v>1118</v>
      </c>
      <c r="Z36" s="42"/>
      <c r="AA36" s="1" t="s">
        <v>174</v>
      </c>
      <c r="AB36" s="28" t="s">
        <v>218</v>
      </c>
    </row>
    <row r="37" spans="1:28" x14ac:dyDescent="0.3">
      <c r="A37" s="1" t="s">
        <v>45</v>
      </c>
      <c r="B37" s="1" t="s">
        <v>62</v>
      </c>
      <c r="C37" s="27" t="s">
        <v>308</v>
      </c>
      <c r="D37" s="38">
        <v>45</v>
      </c>
      <c r="E37" s="74"/>
      <c r="F37" s="27">
        <v>3</v>
      </c>
      <c r="G37" s="74"/>
      <c r="H37" s="27"/>
      <c r="I37" s="27"/>
      <c r="J37" s="27">
        <v>3</v>
      </c>
      <c r="K37" s="27">
        <v>8</v>
      </c>
      <c r="L37" s="74"/>
      <c r="M37" s="74"/>
      <c r="N37" s="27">
        <f t="shared" si="6"/>
        <v>0</v>
      </c>
      <c r="O37" s="39"/>
      <c r="P37" s="79"/>
      <c r="Q37" s="39"/>
      <c r="R37" s="79"/>
      <c r="S37" s="79"/>
      <c r="T37" s="27"/>
      <c r="U37" s="40" t="str">
        <f t="shared" si="5"/>
        <v/>
      </c>
      <c r="V37" s="22">
        <v>220</v>
      </c>
      <c r="W37" s="22" t="s">
        <v>95</v>
      </c>
      <c r="X37" s="22" t="s">
        <v>96</v>
      </c>
      <c r="Y37" s="68">
        <v>1118</v>
      </c>
      <c r="Z37" s="42"/>
      <c r="AA37" s="1" t="s">
        <v>174</v>
      </c>
      <c r="AB37" s="28" t="s">
        <v>218</v>
      </c>
    </row>
    <row r="38" spans="1:28" x14ac:dyDescent="0.3">
      <c r="A38" s="1" t="s">
        <v>45</v>
      </c>
      <c r="B38" s="1" t="s">
        <v>62</v>
      </c>
      <c r="C38" s="27" t="s">
        <v>309</v>
      </c>
      <c r="D38" s="38">
        <v>12</v>
      </c>
      <c r="E38" s="74" t="s">
        <v>369</v>
      </c>
      <c r="F38" s="27"/>
      <c r="G38" s="74"/>
      <c r="H38" s="27"/>
      <c r="I38" s="27"/>
      <c r="J38" s="27"/>
      <c r="K38" s="27"/>
      <c r="L38" s="74"/>
      <c r="M38" s="74"/>
      <c r="N38" s="27"/>
      <c r="O38" s="39"/>
      <c r="P38" s="79"/>
      <c r="Q38" s="39"/>
      <c r="R38" s="79"/>
      <c r="S38" s="79"/>
      <c r="T38" s="27">
        <f t="shared" si="7"/>
        <v>0</v>
      </c>
      <c r="U38" s="40" t="str">
        <f t="shared" si="5"/>
        <v/>
      </c>
      <c r="V38" s="22">
        <v>220</v>
      </c>
      <c r="W38" s="22" t="s">
        <v>95</v>
      </c>
      <c r="X38" s="22" t="s">
        <v>96</v>
      </c>
      <c r="Y38" s="68">
        <v>1118</v>
      </c>
      <c r="Z38" s="42"/>
      <c r="AA38" s="1" t="s">
        <v>174</v>
      </c>
      <c r="AB38" s="28" t="s">
        <v>218</v>
      </c>
    </row>
    <row r="39" spans="1:28" x14ac:dyDescent="0.3">
      <c r="A39" s="1" t="s">
        <v>45</v>
      </c>
      <c r="B39" s="1" t="s">
        <v>62</v>
      </c>
      <c r="C39" s="27" t="s">
        <v>310</v>
      </c>
      <c r="D39" s="38">
        <v>13</v>
      </c>
      <c r="E39" s="74"/>
      <c r="F39" s="27">
        <v>6</v>
      </c>
      <c r="G39" s="74"/>
      <c r="H39" s="27"/>
      <c r="I39" s="27"/>
      <c r="J39" s="27">
        <v>9</v>
      </c>
      <c r="K39" s="27">
        <v>13</v>
      </c>
      <c r="L39" s="74"/>
      <c r="M39" s="27">
        <v>6</v>
      </c>
      <c r="N39" s="27">
        <f>SUM(L39:M39)</f>
        <v>6</v>
      </c>
      <c r="O39" s="39">
        <v>5</v>
      </c>
      <c r="P39" s="79"/>
      <c r="Q39" s="39">
        <v>3</v>
      </c>
      <c r="R39" s="79"/>
      <c r="S39" s="79"/>
      <c r="T39" s="27">
        <f t="shared" si="7"/>
        <v>21</v>
      </c>
      <c r="U39" s="40" t="str">
        <f t="shared" si="5"/>
        <v/>
      </c>
      <c r="V39" s="22">
        <v>220</v>
      </c>
      <c r="W39" s="22" t="s">
        <v>95</v>
      </c>
      <c r="X39" s="22" t="s">
        <v>96</v>
      </c>
      <c r="Y39" s="68">
        <v>1118</v>
      </c>
      <c r="Z39" s="42"/>
      <c r="AA39" s="1" t="s">
        <v>174</v>
      </c>
      <c r="AB39" s="28" t="s">
        <v>218</v>
      </c>
    </row>
    <row r="40" spans="1:28" x14ac:dyDescent="0.3">
      <c r="A40" s="1" t="s">
        <v>45</v>
      </c>
      <c r="B40" s="1" t="s">
        <v>62</v>
      </c>
      <c r="C40" s="27" t="s">
        <v>311</v>
      </c>
      <c r="D40" s="38">
        <v>33</v>
      </c>
      <c r="E40" s="74" t="s">
        <v>312</v>
      </c>
      <c r="F40" s="27"/>
      <c r="G40" s="74"/>
      <c r="H40" s="27"/>
      <c r="I40" s="27"/>
      <c r="J40" s="27"/>
      <c r="K40" s="27"/>
      <c r="L40" s="74"/>
      <c r="M40" s="74"/>
      <c r="N40" s="27"/>
      <c r="O40" s="39"/>
      <c r="P40" s="79"/>
      <c r="Q40" s="39"/>
      <c r="R40" s="79"/>
      <c r="S40" s="79"/>
      <c r="T40" s="27"/>
      <c r="U40" s="40" t="str">
        <f t="shared" si="5"/>
        <v/>
      </c>
      <c r="V40" s="22">
        <v>220</v>
      </c>
      <c r="W40" s="22" t="s">
        <v>95</v>
      </c>
      <c r="X40" s="22" t="s">
        <v>96</v>
      </c>
      <c r="Y40" s="68">
        <v>1118</v>
      </c>
      <c r="Z40" s="42"/>
      <c r="AA40" s="1" t="s">
        <v>174</v>
      </c>
      <c r="AB40" s="28" t="s">
        <v>218</v>
      </c>
    </row>
    <row r="41" spans="1:28" x14ac:dyDescent="0.3">
      <c r="A41" s="1" t="s">
        <v>45</v>
      </c>
      <c r="B41" s="1" t="s">
        <v>62</v>
      </c>
      <c r="C41" s="27" t="s">
        <v>313</v>
      </c>
      <c r="D41" s="38">
        <v>11</v>
      </c>
      <c r="E41" s="27">
        <v>48</v>
      </c>
      <c r="F41" s="27">
        <v>11</v>
      </c>
      <c r="G41" s="27">
        <v>27</v>
      </c>
      <c r="H41" s="27"/>
      <c r="I41" s="27"/>
      <c r="J41" s="27">
        <v>16</v>
      </c>
      <c r="K41" s="27">
        <v>22</v>
      </c>
      <c r="L41" s="74"/>
      <c r="M41" s="74"/>
      <c r="N41" s="27">
        <f>SUM(L41:M41)</f>
        <v>0</v>
      </c>
      <c r="O41" s="39">
        <v>5</v>
      </c>
      <c r="P41" s="79"/>
      <c r="Q41" s="39">
        <v>2</v>
      </c>
      <c r="R41" s="79"/>
      <c r="S41" s="79"/>
      <c r="T41" s="27">
        <f t="shared" si="7"/>
        <v>38</v>
      </c>
      <c r="U41" s="40">
        <f t="shared" si="5"/>
        <v>1.0416666666666667</v>
      </c>
      <c r="V41" s="22">
        <v>220</v>
      </c>
      <c r="W41" s="22" t="s">
        <v>95</v>
      </c>
      <c r="X41" s="22" t="s">
        <v>96</v>
      </c>
      <c r="Y41" s="68">
        <v>1118</v>
      </c>
      <c r="Z41" s="42"/>
      <c r="AA41" s="1" t="s">
        <v>174</v>
      </c>
      <c r="AB41" s="28" t="s">
        <v>218</v>
      </c>
    </row>
    <row r="42" spans="1:28" x14ac:dyDescent="0.3">
      <c r="A42" s="1" t="s">
        <v>45</v>
      </c>
      <c r="B42" s="1" t="s">
        <v>62</v>
      </c>
      <c r="C42" s="27" t="s">
        <v>314</v>
      </c>
      <c r="D42" s="38">
        <v>8</v>
      </c>
      <c r="E42" s="74"/>
      <c r="F42" s="27">
        <v>4</v>
      </c>
      <c r="G42" s="74"/>
      <c r="H42" s="27"/>
      <c r="I42" s="27"/>
      <c r="J42" s="27">
        <v>2</v>
      </c>
      <c r="K42" s="27">
        <v>3</v>
      </c>
      <c r="L42" s="74"/>
      <c r="M42" s="74"/>
      <c r="N42" s="27">
        <f>SUM(L42:M42)</f>
        <v>0</v>
      </c>
      <c r="O42" s="39">
        <v>3</v>
      </c>
      <c r="P42" s="79"/>
      <c r="Q42" s="39">
        <v>3</v>
      </c>
      <c r="R42" s="79"/>
      <c r="S42" s="79"/>
      <c r="T42" s="27">
        <f t="shared" si="7"/>
        <v>10</v>
      </c>
      <c r="U42" s="40" t="str">
        <f t="shared" si="5"/>
        <v/>
      </c>
      <c r="V42" s="22">
        <v>220</v>
      </c>
      <c r="W42" s="22" t="s">
        <v>95</v>
      </c>
      <c r="X42" s="22" t="s">
        <v>96</v>
      </c>
      <c r="Y42" s="68">
        <v>1118</v>
      </c>
      <c r="Z42" s="42"/>
      <c r="AA42" s="1" t="s">
        <v>174</v>
      </c>
      <c r="AB42" s="28" t="s">
        <v>218</v>
      </c>
    </row>
    <row r="43" spans="1:28" x14ac:dyDescent="0.3">
      <c r="A43" s="1" t="s">
        <v>45</v>
      </c>
      <c r="B43" s="1" t="s">
        <v>62</v>
      </c>
      <c r="C43" s="27" t="s">
        <v>315</v>
      </c>
      <c r="D43" s="38">
        <v>22</v>
      </c>
      <c r="E43" s="74"/>
      <c r="F43" s="27">
        <v>2</v>
      </c>
      <c r="G43" s="74"/>
      <c r="H43" s="27"/>
      <c r="I43" s="27"/>
      <c r="J43" s="27">
        <v>4</v>
      </c>
      <c r="K43" s="27">
        <v>6</v>
      </c>
      <c r="L43" s="74"/>
      <c r="M43" s="27">
        <v>6</v>
      </c>
      <c r="N43" s="27">
        <f>SUM(L43:M43)</f>
        <v>6</v>
      </c>
      <c r="O43" s="39"/>
      <c r="P43" s="79"/>
      <c r="Q43" s="39"/>
      <c r="R43" s="79"/>
      <c r="S43" s="79"/>
      <c r="T43" s="27">
        <f t="shared" si="7"/>
        <v>8</v>
      </c>
      <c r="U43" s="40" t="str">
        <f t="shared" si="5"/>
        <v/>
      </c>
      <c r="V43" s="22">
        <v>220</v>
      </c>
      <c r="W43" s="22" t="s">
        <v>95</v>
      </c>
      <c r="X43" s="22" t="s">
        <v>96</v>
      </c>
      <c r="Y43" s="68">
        <v>1118</v>
      </c>
      <c r="Z43" s="42"/>
      <c r="AA43" s="1" t="s">
        <v>174</v>
      </c>
      <c r="AB43" s="28" t="s">
        <v>218</v>
      </c>
    </row>
    <row r="44" spans="1:28" x14ac:dyDescent="0.3">
      <c r="A44" s="1" t="s">
        <v>45</v>
      </c>
      <c r="B44" s="1" t="s">
        <v>62</v>
      </c>
      <c r="C44" s="57" t="s">
        <v>38</v>
      </c>
      <c r="D44" s="1"/>
      <c r="E44" s="57">
        <v>192</v>
      </c>
      <c r="F44" s="57"/>
      <c r="G44" s="57">
        <v>41</v>
      </c>
      <c r="H44" s="57"/>
      <c r="I44" s="57"/>
      <c r="J44" s="57"/>
      <c r="K44" s="57"/>
      <c r="L44" s="57"/>
      <c r="M44" s="57">
        <v>13</v>
      </c>
      <c r="N44" s="57">
        <v>13</v>
      </c>
      <c r="O44" s="57"/>
      <c r="P44" s="57">
        <v>27</v>
      </c>
      <c r="Q44" s="57"/>
      <c r="R44" s="57">
        <v>18</v>
      </c>
      <c r="S44" s="43"/>
      <c r="T44" s="27"/>
      <c r="U44" s="40" t="str">
        <f t="shared" ref="U44" si="8">_xlfn.IFNA("",((T44+Q44+N44-R44)+(O44*2))/E44)</f>
        <v/>
      </c>
      <c r="V44" s="22">
        <v>220</v>
      </c>
      <c r="W44" s="22" t="s">
        <v>95</v>
      </c>
      <c r="X44" s="22" t="s">
        <v>96</v>
      </c>
      <c r="Y44" s="68">
        <v>1118</v>
      </c>
      <c r="Z44" s="42"/>
      <c r="AA44" s="1" t="s">
        <v>174</v>
      </c>
      <c r="AB44" s="28" t="s">
        <v>218</v>
      </c>
    </row>
    <row r="45" spans="1:28" x14ac:dyDescent="0.3">
      <c r="A45" s="44" t="s">
        <v>45</v>
      </c>
      <c r="B45" s="44" t="s">
        <v>62</v>
      </c>
      <c r="C45" s="45" t="s">
        <v>39</v>
      </c>
      <c r="D45" s="44"/>
      <c r="E45" s="45">
        <f t="shared" ref="E45:T45" si="9">SUM(E34:E44)</f>
        <v>240</v>
      </c>
      <c r="F45" s="45">
        <f t="shared" si="9"/>
        <v>31</v>
      </c>
      <c r="G45" s="45">
        <f t="shared" si="9"/>
        <v>68</v>
      </c>
      <c r="H45" s="45">
        <f t="shared" si="9"/>
        <v>0</v>
      </c>
      <c r="I45" s="45">
        <f t="shared" si="9"/>
        <v>0</v>
      </c>
      <c r="J45" s="45">
        <f t="shared" si="9"/>
        <v>37</v>
      </c>
      <c r="K45" s="45">
        <f t="shared" si="9"/>
        <v>58</v>
      </c>
      <c r="L45" s="45">
        <f t="shared" si="9"/>
        <v>0</v>
      </c>
      <c r="M45" s="45">
        <f t="shared" si="9"/>
        <v>36</v>
      </c>
      <c r="N45" s="45">
        <f t="shared" si="9"/>
        <v>36</v>
      </c>
      <c r="O45" s="45">
        <f t="shared" si="9"/>
        <v>19</v>
      </c>
      <c r="P45" s="45">
        <f t="shared" si="9"/>
        <v>27</v>
      </c>
      <c r="Q45" s="45">
        <f t="shared" si="9"/>
        <v>10</v>
      </c>
      <c r="R45" s="45">
        <f t="shared" si="9"/>
        <v>18</v>
      </c>
      <c r="S45" s="45">
        <f t="shared" si="9"/>
        <v>0</v>
      </c>
      <c r="T45" s="45">
        <f t="shared" si="9"/>
        <v>90</v>
      </c>
      <c r="U45" s="46">
        <f>((T45+Q45+N45-R45)+(O45*2))/E45</f>
        <v>0.65</v>
      </c>
      <c r="V45" s="47">
        <v>220</v>
      </c>
      <c r="W45" s="47" t="s">
        <v>95</v>
      </c>
      <c r="X45" s="47" t="s">
        <v>96</v>
      </c>
      <c r="Y45" s="70">
        <v>1118</v>
      </c>
      <c r="Z45" s="49"/>
      <c r="AA45" s="44" t="s">
        <v>174</v>
      </c>
      <c r="AB45" s="72" t="s">
        <v>218</v>
      </c>
    </row>
    <row r="46" spans="1:28" x14ac:dyDescent="0.3">
      <c r="A46" s="1"/>
      <c r="B46" s="1"/>
      <c r="C46" s="1"/>
      <c r="D46" s="1"/>
      <c r="F46" s="50" t="s">
        <v>40</v>
      </c>
      <c r="G46" s="51">
        <f>F45/G45</f>
        <v>0.45588235294117646</v>
      </c>
      <c r="H46" s="27"/>
      <c r="I46" s="1"/>
      <c r="J46" s="50" t="s">
        <v>41</v>
      </c>
      <c r="K46" s="52">
        <f>J45/K45</f>
        <v>0.63793103448275867</v>
      </c>
      <c r="L46" s="1"/>
      <c r="M46" s="39" t="s">
        <v>42</v>
      </c>
      <c r="N46" s="53"/>
      <c r="P46" s="1"/>
      <c r="Q46" s="1"/>
      <c r="R46" s="1"/>
      <c r="S46" s="1"/>
      <c r="T46" s="1"/>
      <c r="U46" s="1"/>
      <c r="V46" s="22"/>
      <c r="W46" s="22"/>
      <c r="X46" s="22"/>
      <c r="Y46" s="54"/>
      <c r="Z46" s="42"/>
      <c r="AA46" s="1"/>
      <c r="AB46" s="1"/>
    </row>
    <row r="47" spans="1:28" x14ac:dyDescent="0.3">
      <c r="A47" s="1"/>
      <c r="B47" s="1"/>
      <c r="C47" s="5" t="s">
        <v>43</v>
      </c>
      <c r="V47" s="22"/>
      <c r="W47" s="22"/>
      <c r="X47" s="22"/>
      <c r="Y47" s="54"/>
      <c r="Z47" s="42"/>
      <c r="AA47" s="1"/>
      <c r="AB47" s="1"/>
    </row>
    <row r="48" spans="1:28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22"/>
      <c r="W48" s="22"/>
      <c r="X48" s="22"/>
      <c r="Y48" s="54"/>
      <c r="Z48" s="42"/>
      <c r="AA48" s="1"/>
      <c r="AB48" s="1"/>
    </row>
    <row r="49" spans="1:28" x14ac:dyDescent="0.3">
      <c r="A49" s="1"/>
      <c r="B49" s="1"/>
      <c r="C49" s="5"/>
      <c r="V49" s="22"/>
      <c r="W49" s="22"/>
      <c r="X49" s="22"/>
      <c r="Y49" s="54"/>
      <c r="Z49" s="42"/>
      <c r="AA49" s="1"/>
      <c r="AB49" s="1"/>
    </row>
    <row r="50" spans="1:28" x14ac:dyDescent="0.3">
      <c r="B50" s="1"/>
      <c r="C50" s="1"/>
      <c r="D50" s="5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31"/>
      <c r="Z50" s="42"/>
      <c r="AA50" s="1"/>
      <c r="AB50" s="1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BE6244-9BC1-4644-84FC-CACE74D07B84}">
  <sheetPr>
    <tabColor rgb="FF92D050"/>
  </sheetPr>
  <dimension ref="A1:AB50"/>
  <sheetViews>
    <sheetView workbookViewId="0">
      <selection activeCell="C6" sqref="C6"/>
    </sheetView>
  </sheetViews>
  <sheetFormatPr defaultRowHeight="14.4" x14ac:dyDescent="0.3"/>
  <cols>
    <col min="1" max="1" width="4.88671875" customWidth="1"/>
    <col min="2" max="2" width="6" customWidth="1"/>
    <col min="3" max="3" width="22.77734375" customWidth="1"/>
    <col min="4" max="4" width="4.21875" customWidth="1"/>
    <col min="5" max="6" width="5.88671875" customWidth="1"/>
    <col min="7" max="7" width="6.33203125" bestFit="1" customWidth="1"/>
    <col min="8" max="10" width="5.88671875" customWidth="1"/>
    <col min="11" max="11" width="6.6640625" customWidth="1"/>
    <col min="12" max="19" width="5.88671875" customWidth="1"/>
    <col min="20" max="20" width="6.6640625" customWidth="1"/>
    <col min="21" max="21" width="7.21875" customWidth="1"/>
    <col min="22" max="22" width="4.77734375" customWidth="1"/>
    <col min="23" max="24" width="4.21875" customWidth="1"/>
    <col min="25" max="25" width="6.6640625" customWidth="1"/>
    <col min="26" max="26" width="20.21875" customWidth="1"/>
    <col min="27" max="27" width="15.6640625" customWidth="1"/>
  </cols>
  <sheetData>
    <row r="1" spans="1:28" x14ac:dyDescent="0.3">
      <c r="Z1" s="36" t="s">
        <v>93</v>
      </c>
    </row>
    <row r="2" spans="1:28" x14ac:dyDescent="0.3">
      <c r="B2" s="1"/>
      <c r="C2" s="2" t="s">
        <v>44</v>
      </c>
      <c r="D2" s="3" t="s">
        <v>83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29228</v>
      </c>
      <c r="D3" s="7" t="s">
        <v>0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1</v>
      </c>
      <c r="S3" s="13" t="s">
        <v>2</v>
      </c>
      <c r="T3" s="14" t="s">
        <v>3</v>
      </c>
    </row>
    <row r="4" spans="1:28" x14ac:dyDescent="0.3">
      <c r="B4" s="1"/>
      <c r="C4" s="6" t="s">
        <v>88</v>
      </c>
      <c r="D4" s="7" t="s">
        <v>4</v>
      </c>
      <c r="E4" s="8"/>
      <c r="F4" s="5"/>
      <c r="G4" s="1"/>
      <c r="J4" s="15" t="s">
        <v>130</v>
      </c>
      <c r="K4" s="16" t="str">
        <f>+C11</f>
        <v>California Dreams</v>
      </c>
      <c r="L4" s="17"/>
      <c r="M4" s="18"/>
      <c r="N4" s="19">
        <v>30</v>
      </c>
      <c r="O4" s="19">
        <v>17</v>
      </c>
      <c r="P4" s="19">
        <v>17</v>
      </c>
      <c r="Q4" s="19">
        <v>25</v>
      </c>
      <c r="R4" s="20"/>
      <c r="S4" s="21">
        <f>SUM(N4:R4)</f>
        <v>89</v>
      </c>
      <c r="T4" s="22">
        <v>238</v>
      </c>
    </row>
    <row r="5" spans="1:28" x14ac:dyDescent="0.3">
      <c r="B5" s="1"/>
      <c r="C5" s="6" t="s">
        <v>121</v>
      </c>
      <c r="D5" s="7" t="s">
        <v>5</v>
      </c>
      <c r="E5" s="1"/>
      <c r="F5" s="1"/>
      <c r="G5" s="1"/>
      <c r="J5" s="15" t="s">
        <v>131</v>
      </c>
      <c r="K5" s="16" t="str">
        <f>+C34</f>
        <v>Chicago Hustle</v>
      </c>
      <c r="L5" s="17"/>
      <c r="M5" s="18"/>
      <c r="N5" s="19">
        <v>16</v>
      </c>
      <c r="O5" s="19">
        <v>18</v>
      </c>
      <c r="P5" s="19">
        <v>35</v>
      </c>
      <c r="Q5" s="19">
        <v>15</v>
      </c>
      <c r="R5" s="20"/>
      <c r="S5" s="21">
        <f>SUM(N5:R5)</f>
        <v>84</v>
      </c>
      <c r="T5" s="22">
        <v>238</v>
      </c>
      <c r="U5" s="1"/>
      <c r="V5" s="1"/>
      <c r="W5" s="1"/>
    </row>
    <row r="6" spans="1:28" x14ac:dyDescent="0.3">
      <c r="C6" s="23">
        <v>212</v>
      </c>
      <c r="D6" s="7" t="s">
        <v>6</v>
      </c>
      <c r="F6" s="1"/>
      <c r="T6" s="1"/>
      <c r="U6" s="1"/>
      <c r="V6" s="1"/>
      <c r="W6" s="1"/>
    </row>
    <row r="7" spans="1:28" x14ac:dyDescent="0.3">
      <c r="B7" s="1"/>
      <c r="C7" s="24" t="s">
        <v>122</v>
      </c>
      <c r="D7" s="7" t="s">
        <v>7</v>
      </c>
      <c r="G7" s="1"/>
      <c r="S7" s="1"/>
      <c r="T7" s="25" t="s">
        <v>8</v>
      </c>
      <c r="U7" s="1"/>
      <c r="V7" s="26">
        <v>238</v>
      </c>
      <c r="W7" s="1"/>
    </row>
    <row r="8" spans="1:28" x14ac:dyDescent="0.3">
      <c r="B8" s="1"/>
      <c r="C8" s="24" t="s">
        <v>123</v>
      </c>
      <c r="D8" s="7" t="s">
        <v>7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29">
        <v>8.819444444444445E-2</v>
      </c>
      <c r="D9" s="7" t="s">
        <v>9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</row>
    <row r="11" spans="1:28" x14ac:dyDescent="0.3">
      <c r="B11" s="1"/>
      <c r="C11" s="55" t="s">
        <v>44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10</v>
      </c>
      <c r="U11" s="1"/>
      <c r="V11" s="56">
        <v>13</v>
      </c>
      <c r="W11" s="1"/>
      <c r="X11" s="1"/>
      <c r="Y11" s="31"/>
      <c r="Z11" s="42"/>
      <c r="AA11" s="1"/>
      <c r="AB11" s="28"/>
    </row>
    <row r="12" spans="1:28" x14ac:dyDescent="0.3">
      <c r="A12" s="36" t="s">
        <v>11</v>
      </c>
      <c r="B12" s="37" t="s">
        <v>12</v>
      </c>
      <c r="C12" s="38" t="s">
        <v>13</v>
      </c>
      <c r="D12" s="38" t="s">
        <v>14</v>
      </c>
      <c r="E12" s="14" t="s">
        <v>15</v>
      </c>
      <c r="F12" s="14" t="s">
        <v>16</v>
      </c>
      <c r="G12" s="14" t="s">
        <v>17</v>
      </c>
      <c r="H12" s="14" t="s">
        <v>18</v>
      </c>
      <c r="I12" s="14" t="s">
        <v>19</v>
      </c>
      <c r="J12" s="14" t="s">
        <v>20</v>
      </c>
      <c r="K12" s="14" t="s">
        <v>21</v>
      </c>
      <c r="L12" s="14" t="s">
        <v>22</v>
      </c>
      <c r="M12" s="14" t="s">
        <v>23</v>
      </c>
      <c r="N12" s="14" t="s">
        <v>24</v>
      </c>
      <c r="O12" s="14" t="s">
        <v>25</v>
      </c>
      <c r="P12" s="14" t="s">
        <v>26</v>
      </c>
      <c r="Q12" s="14" t="s">
        <v>27</v>
      </c>
      <c r="R12" s="14" t="s">
        <v>28</v>
      </c>
      <c r="S12" s="14" t="s">
        <v>29</v>
      </c>
      <c r="T12" s="14" t="s">
        <v>30</v>
      </c>
      <c r="U12" s="14" t="s">
        <v>31</v>
      </c>
      <c r="V12" s="14" t="s">
        <v>3</v>
      </c>
      <c r="W12" s="14" t="s">
        <v>32</v>
      </c>
      <c r="X12" s="14" t="s">
        <v>33</v>
      </c>
      <c r="Y12" s="14" t="s">
        <v>34</v>
      </c>
      <c r="Z12" s="14" t="s">
        <v>35</v>
      </c>
      <c r="AA12" s="14" t="s">
        <v>36</v>
      </c>
      <c r="AB12" s="14" t="s">
        <v>37</v>
      </c>
    </row>
    <row r="13" spans="1:28" x14ac:dyDescent="0.3">
      <c r="A13" s="1" t="s">
        <v>58</v>
      </c>
      <c r="B13" s="1" t="s">
        <v>45</v>
      </c>
      <c r="C13" s="27" t="s">
        <v>53</v>
      </c>
      <c r="D13" s="38">
        <v>40</v>
      </c>
      <c r="E13" s="27">
        <v>19</v>
      </c>
      <c r="F13" s="27">
        <v>3</v>
      </c>
      <c r="G13" s="27">
        <v>5</v>
      </c>
      <c r="H13" s="27"/>
      <c r="I13" s="27"/>
      <c r="J13" s="27">
        <v>4</v>
      </c>
      <c r="K13" s="27">
        <v>7</v>
      </c>
      <c r="L13" s="27">
        <v>1</v>
      </c>
      <c r="M13" s="27">
        <v>6</v>
      </c>
      <c r="N13" s="27">
        <f t="shared" ref="N13:N23" si="0">SUM(L13:M13)</f>
        <v>7</v>
      </c>
      <c r="O13" s="27">
        <v>1</v>
      </c>
      <c r="P13" s="39">
        <v>5</v>
      </c>
      <c r="Q13" s="27">
        <v>0</v>
      </c>
      <c r="R13" s="27">
        <v>1</v>
      </c>
      <c r="S13" s="27">
        <v>2</v>
      </c>
      <c r="T13" s="27">
        <f t="shared" ref="T13:T23" si="1">+(F13*2)+J13</f>
        <v>10</v>
      </c>
      <c r="U13" s="40">
        <f t="shared" ref="U13:U23" si="2">IFERROR(((T13+Q13+N13-R13)+(O13*2))/E13,"")</f>
        <v>0.94736842105263153</v>
      </c>
      <c r="V13" s="22">
        <v>238</v>
      </c>
      <c r="W13" s="22" t="s">
        <v>95</v>
      </c>
      <c r="X13" s="22" t="s">
        <v>96</v>
      </c>
      <c r="Y13" s="68">
        <v>212</v>
      </c>
      <c r="Z13" s="42"/>
      <c r="AA13" s="1" t="s">
        <v>119</v>
      </c>
      <c r="AB13" s="28" t="s">
        <v>221</v>
      </c>
    </row>
    <row r="14" spans="1:28" x14ac:dyDescent="0.3">
      <c r="A14" s="1" t="s">
        <v>58</v>
      </c>
      <c r="B14" s="1" t="s">
        <v>45</v>
      </c>
      <c r="C14" s="27" t="s">
        <v>46</v>
      </c>
      <c r="D14" s="38">
        <v>7</v>
      </c>
      <c r="E14" s="27">
        <v>20</v>
      </c>
      <c r="F14" s="27">
        <v>5</v>
      </c>
      <c r="G14" s="27">
        <v>8</v>
      </c>
      <c r="H14" s="27"/>
      <c r="I14" s="27"/>
      <c r="J14" s="27">
        <v>1</v>
      </c>
      <c r="K14" s="27">
        <v>3</v>
      </c>
      <c r="L14" s="27">
        <v>1</v>
      </c>
      <c r="M14" s="27">
        <v>1</v>
      </c>
      <c r="N14" s="27">
        <f t="shared" si="0"/>
        <v>2</v>
      </c>
      <c r="O14" s="39">
        <v>4</v>
      </c>
      <c r="P14" s="39">
        <v>0</v>
      </c>
      <c r="Q14" s="39">
        <v>1</v>
      </c>
      <c r="R14" s="39">
        <v>6</v>
      </c>
      <c r="S14" s="39">
        <v>0</v>
      </c>
      <c r="T14" s="27">
        <f t="shared" si="1"/>
        <v>11</v>
      </c>
      <c r="U14" s="40">
        <f t="shared" si="2"/>
        <v>0.8</v>
      </c>
      <c r="V14" s="22">
        <v>238</v>
      </c>
      <c r="W14" s="22" t="s">
        <v>95</v>
      </c>
      <c r="X14" s="22" t="s">
        <v>96</v>
      </c>
      <c r="Y14" s="68">
        <v>212</v>
      </c>
      <c r="Z14" s="42"/>
      <c r="AA14" s="1" t="s">
        <v>119</v>
      </c>
      <c r="AB14" s="28" t="s">
        <v>221</v>
      </c>
    </row>
    <row r="15" spans="1:28" x14ac:dyDescent="0.3">
      <c r="A15" s="1" t="s">
        <v>58</v>
      </c>
      <c r="B15" s="1" t="s">
        <v>45</v>
      </c>
      <c r="C15" s="27" t="s">
        <v>47</v>
      </c>
      <c r="D15" s="38">
        <v>15</v>
      </c>
      <c r="E15" s="27">
        <v>41</v>
      </c>
      <c r="F15" s="27">
        <v>8</v>
      </c>
      <c r="G15" s="27">
        <v>13</v>
      </c>
      <c r="H15" s="27"/>
      <c r="I15" s="27"/>
      <c r="J15" s="27">
        <v>9</v>
      </c>
      <c r="K15" s="27">
        <v>9</v>
      </c>
      <c r="L15" s="27">
        <v>1</v>
      </c>
      <c r="M15" s="27">
        <v>6</v>
      </c>
      <c r="N15" s="27">
        <f t="shared" si="0"/>
        <v>7</v>
      </c>
      <c r="O15" s="39">
        <v>2</v>
      </c>
      <c r="P15" s="39">
        <v>3</v>
      </c>
      <c r="Q15" s="39">
        <v>0</v>
      </c>
      <c r="R15" s="39">
        <v>4</v>
      </c>
      <c r="S15" s="39">
        <v>3</v>
      </c>
      <c r="T15" s="27">
        <f t="shared" si="1"/>
        <v>25</v>
      </c>
      <c r="U15" s="40">
        <f t="shared" si="2"/>
        <v>0.78048780487804881</v>
      </c>
      <c r="V15" s="22">
        <v>238</v>
      </c>
      <c r="W15" s="22" t="s">
        <v>95</v>
      </c>
      <c r="X15" s="22" t="s">
        <v>96</v>
      </c>
      <c r="Y15" s="68">
        <v>212</v>
      </c>
      <c r="Z15" s="42"/>
      <c r="AA15" s="1" t="s">
        <v>119</v>
      </c>
      <c r="AB15" s="28" t="s">
        <v>221</v>
      </c>
    </row>
    <row r="16" spans="1:28" x14ac:dyDescent="0.3">
      <c r="A16" s="1" t="s">
        <v>58</v>
      </c>
      <c r="B16" s="1" t="s">
        <v>45</v>
      </c>
      <c r="C16" s="27" t="s">
        <v>120</v>
      </c>
      <c r="D16" s="38">
        <v>50</v>
      </c>
      <c r="E16" s="27">
        <v>11</v>
      </c>
      <c r="F16" s="27">
        <v>2</v>
      </c>
      <c r="G16" s="27">
        <v>4</v>
      </c>
      <c r="H16" s="27"/>
      <c r="I16" s="27"/>
      <c r="J16" s="27">
        <v>2</v>
      </c>
      <c r="K16" s="27">
        <v>2</v>
      </c>
      <c r="L16" s="27">
        <v>0</v>
      </c>
      <c r="M16" s="27">
        <v>0</v>
      </c>
      <c r="N16" s="27">
        <f t="shared" si="0"/>
        <v>0</v>
      </c>
      <c r="O16" s="39">
        <v>0</v>
      </c>
      <c r="P16" s="39">
        <v>3</v>
      </c>
      <c r="Q16" s="39">
        <v>5</v>
      </c>
      <c r="R16" s="39">
        <v>8</v>
      </c>
      <c r="S16" s="39">
        <v>0</v>
      </c>
      <c r="T16" s="27">
        <f t="shared" si="1"/>
        <v>6</v>
      </c>
      <c r="U16" s="40">
        <f t="shared" si="2"/>
        <v>0.27272727272727271</v>
      </c>
      <c r="V16" s="22">
        <v>238</v>
      </c>
      <c r="W16" s="22" t="s">
        <v>95</v>
      </c>
      <c r="X16" s="22" t="s">
        <v>96</v>
      </c>
      <c r="Y16" s="68">
        <v>212</v>
      </c>
      <c r="Z16" s="42"/>
      <c r="AA16" s="1" t="s">
        <v>119</v>
      </c>
      <c r="AB16" s="28" t="s">
        <v>221</v>
      </c>
    </row>
    <row r="17" spans="1:28" x14ac:dyDescent="0.3">
      <c r="A17" s="1" t="s">
        <v>58</v>
      </c>
      <c r="B17" s="1" t="s">
        <v>45</v>
      </c>
      <c r="C17" s="27" t="s">
        <v>50</v>
      </c>
      <c r="D17" s="38">
        <v>10</v>
      </c>
      <c r="E17" s="27">
        <v>6</v>
      </c>
      <c r="F17" s="27">
        <v>0</v>
      </c>
      <c r="G17" s="27">
        <v>0</v>
      </c>
      <c r="H17" s="27"/>
      <c r="I17" s="27"/>
      <c r="J17" s="27">
        <v>0</v>
      </c>
      <c r="K17" s="27">
        <v>0</v>
      </c>
      <c r="L17" s="27">
        <v>0</v>
      </c>
      <c r="M17" s="27">
        <v>0</v>
      </c>
      <c r="N17" s="27">
        <f t="shared" si="0"/>
        <v>0</v>
      </c>
      <c r="O17" s="39">
        <v>2</v>
      </c>
      <c r="P17" s="39">
        <v>2</v>
      </c>
      <c r="Q17" s="39">
        <v>0</v>
      </c>
      <c r="R17" s="39">
        <v>3</v>
      </c>
      <c r="S17" s="39">
        <v>0</v>
      </c>
      <c r="T17" s="27">
        <f t="shared" si="1"/>
        <v>0</v>
      </c>
      <c r="U17" s="40">
        <f t="shared" si="2"/>
        <v>0.16666666666666666</v>
      </c>
      <c r="V17" s="22">
        <v>238</v>
      </c>
      <c r="W17" s="22" t="s">
        <v>95</v>
      </c>
      <c r="X17" s="22" t="s">
        <v>96</v>
      </c>
      <c r="Y17" s="68">
        <v>212</v>
      </c>
      <c r="Z17" s="42"/>
      <c r="AA17" s="1" t="s">
        <v>119</v>
      </c>
      <c r="AB17" s="28" t="s">
        <v>221</v>
      </c>
    </row>
    <row r="18" spans="1:28" x14ac:dyDescent="0.3">
      <c r="A18" s="1" t="s">
        <v>58</v>
      </c>
      <c r="B18" s="1" t="s">
        <v>45</v>
      </c>
      <c r="C18" s="27" t="s">
        <v>56</v>
      </c>
      <c r="D18" s="38">
        <v>20</v>
      </c>
      <c r="E18" s="27" t="s">
        <v>447</v>
      </c>
      <c r="F18" s="27"/>
      <c r="G18" s="27"/>
      <c r="H18" s="27"/>
      <c r="I18" s="27"/>
      <c r="J18" s="27"/>
      <c r="K18" s="27"/>
      <c r="L18" s="27"/>
      <c r="M18" s="27"/>
      <c r="N18" s="27"/>
      <c r="O18" s="39"/>
      <c r="P18" s="39"/>
      <c r="Q18" s="39"/>
      <c r="R18" s="39"/>
      <c r="S18" s="39"/>
      <c r="T18" s="27"/>
      <c r="U18" s="40"/>
      <c r="V18" s="22">
        <v>238</v>
      </c>
      <c r="W18" s="22" t="s">
        <v>95</v>
      </c>
      <c r="X18" s="22" t="s">
        <v>96</v>
      </c>
      <c r="Y18" s="68">
        <v>212</v>
      </c>
      <c r="Z18" s="42"/>
      <c r="AA18" s="1" t="s">
        <v>119</v>
      </c>
      <c r="AB18" s="28" t="s">
        <v>221</v>
      </c>
    </row>
    <row r="19" spans="1:28" x14ac:dyDescent="0.3">
      <c r="A19" s="1" t="s">
        <v>58</v>
      </c>
      <c r="B19" s="1" t="s">
        <v>45</v>
      </c>
      <c r="C19" s="27" t="s">
        <v>55</v>
      </c>
      <c r="D19" s="38">
        <v>17</v>
      </c>
      <c r="E19" s="27">
        <v>32</v>
      </c>
      <c r="F19" s="27">
        <v>3</v>
      </c>
      <c r="G19" s="27">
        <v>8</v>
      </c>
      <c r="H19" s="27"/>
      <c r="I19" s="27"/>
      <c r="J19" s="27">
        <v>0</v>
      </c>
      <c r="K19" s="27">
        <v>0</v>
      </c>
      <c r="L19" s="27">
        <v>3</v>
      </c>
      <c r="M19" s="27">
        <v>10</v>
      </c>
      <c r="N19" s="27">
        <f t="shared" si="0"/>
        <v>13</v>
      </c>
      <c r="O19" s="39">
        <v>1</v>
      </c>
      <c r="P19" s="39">
        <v>2</v>
      </c>
      <c r="Q19" s="39">
        <v>1</v>
      </c>
      <c r="R19" s="39">
        <v>2</v>
      </c>
      <c r="S19" s="39">
        <v>0</v>
      </c>
      <c r="T19" s="27">
        <f t="shared" si="1"/>
        <v>6</v>
      </c>
      <c r="U19" s="40">
        <f t="shared" si="2"/>
        <v>0.625</v>
      </c>
      <c r="V19" s="22">
        <v>238</v>
      </c>
      <c r="W19" s="22" t="s">
        <v>95</v>
      </c>
      <c r="X19" s="22" t="s">
        <v>96</v>
      </c>
      <c r="Y19" s="68">
        <v>212</v>
      </c>
      <c r="Z19" s="42"/>
      <c r="AA19" s="1" t="s">
        <v>119</v>
      </c>
      <c r="AB19" s="28" t="s">
        <v>221</v>
      </c>
    </row>
    <row r="20" spans="1:28" x14ac:dyDescent="0.3">
      <c r="A20" s="1" t="s">
        <v>58</v>
      </c>
      <c r="B20" s="1" t="s">
        <v>45</v>
      </c>
      <c r="C20" s="27" t="s">
        <v>48</v>
      </c>
      <c r="D20" s="38">
        <v>11</v>
      </c>
      <c r="E20" s="27">
        <v>36</v>
      </c>
      <c r="F20" s="27">
        <v>4</v>
      </c>
      <c r="G20" s="27">
        <v>8</v>
      </c>
      <c r="H20" s="27"/>
      <c r="I20" s="27"/>
      <c r="J20" s="27">
        <v>0</v>
      </c>
      <c r="K20" s="27">
        <v>0</v>
      </c>
      <c r="L20" s="27">
        <v>2</v>
      </c>
      <c r="M20" s="27">
        <v>2</v>
      </c>
      <c r="N20" s="27">
        <f t="shared" si="0"/>
        <v>4</v>
      </c>
      <c r="O20" s="39">
        <v>2</v>
      </c>
      <c r="P20" s="39">
        <v>5</v>
      </c>
      <c r="Q20" s="39">
        <v>0</v>
      </c>
      <c r="R20" s="39">
        <v>8</v>
      </c>
      <c r="S20" s="39">
        <v>0</v>
      </c>
      <c r="T20" s="27">
        <f t="shared" si="1"/>
        <v>8</v>
      </c>
      <c r="U20" s="40">
        <f t="shared" si="2"/>
        <v>0.22222222222222221</v>
      </c>
      <c r="V20" s="22">
        <v>238</v>
      </c>
      <c r="W20" s="22" t="s">
        <v>95</v>
      </c>
      <c r="X20" s="22" t="s">
        <v>96</v>
      </c>
      <c r="Y20" s="68">
        <v>212</v>
      </c>
      <c r="Z20" s="42"/>
      <c r="AA20" s="1" t="s">
        <v>119</v>
      </c>
      <c r="AB20" s="28" t="s">
        <v>221</v>
      </c>
    </row>
    <row r="21" spans="1:28" x14ac:dyDescent="0.3">
      <c r="A21" s="1" t="s">
        <v>58</v>
      </c>
      <c r="B21" s="1" t="s">
        <v>45</v>
      </c>
      <c r="C21" s="27" t="s">
        <v>52</v>
      </c>
      <c r="D21" s="38">
        <v>23</v>
      </c>
      <c r="E21" s="27">
        <v>27</v>
      </c>
      <c r="F21" s="27">
        <v>3</v>
      </c>
      <c r="G21" s="27">
        <v>8</v>
      </c>
      <c r="H21" s="27"/>
      <c r="I21" s="27"/>
      <c r="J21" s="27">
        <v>1</v>
      </c>
      <c r="K21" s="27">
        <v>4</v>
      </c>
      <c r="L21" s="27">
        <v>0</v>
      </c>
      <c r="M21" s="27">
        <v>2</v>
      </c>
      <c r="N21" s="27">
        <f t="shared" si="0"/>
        <v>2</v>
      </c>
      <c r="O21" s="39">
        <v>1</v>
      </c>
      <c r="P21" s="39">
        <v>2</v>
      </c>
      <c r="Q21" s="39">
        <v>2</v>
      </c>
      <c r="R21" s="39">
        <v>1</v>
      </c>
      <c r="S21" s="39">
        <v>1</v>
      </c>
      <c r="T21" s="27">
        <f t="shared" si="1"/>
        <v>7</v>
      </c>
      <c r="U21" s="40">
        <f t="shared" si="2"/>
        <v>0.44444444444444442</v>
      </c>
      <c r="V21" s="22">
        <v>238</v>
      </c>
      <c r="W21" s="22" t="s">
        <v>95</v>
      </c>
      <c r="X21" s="22" t="s">
        <v>96</v>
      </c>
      <c r="Y21" s="68">
        <v>212</v>
      </c>
      <c r="Z21" s="42"/>
      <c r="AA21" s="1" t="s">
        <v>119</v>
      </c>
      <c r="AB21" s="28" t="s">
        <v>221</v>
      </c>
    </row>
    <row r="22" spans="1:28" x14ac:dyDescent="0.3">
      <c r="A22" s="1" t="s">
        <v>58</v>
      </c>
      <c r="B22" s="1" t="s">
        <v>45</v>
      </c>
      <c r="C22" s="27" t="s">
        <v>49</v>
      </c>
      <c r="D22" s="38">
        <v>12</v>
      </c>
      <c r="E22" s="27">
        <v>28</v>
      </c>
      <c r="F22" s="27">
        <v>3</v>
      </c>
      <c r="G22" s="27">
        <v>10</v>
      </c>
      <c r="H22" s="27"/>
      <c r="I22" s="27"/>
      <c r="J22" s="27">
        <v>2</v>
      </c>
      <c r="K22" s="27">
        <v>4</v>
      </c>
      <c r="L22" s="27">
        <v>0</v>
      </c>
      <c r="M22" s="27">
        <v>5</v>
      </c>
      <c r="N22" s="27">
        <f t="shared" si="0"/>
        <v>5</v>
      </c>
      <c r="O22" s="39">
        <v>3</v>
      </c>
      <c r="P22" s="39">
        <v>1</v>
      </c>
      <c r="Q22" s="39">
        <v>0</v>
      </c>
      <c r="R22" s="39">
        <v>2</v>
      </c>
      <c r="S22" s="39">
        <v>0</v>
      </c>
      <c r="T22" s="27">
        <f t="shared" si="1"/>
        <v>8</v>
      </c>
      <c r="U22" s="40">
        <f t="shared" si="2"/>
        <v>0.6071428571428571</v>
      </c>
      <c r="V22" s="22">
        <v>238</v>
      </c>
      <c r="W22" s="22" t="s">
        <v>95</v>
      </c>
      <c r="X22" s="22" t="s">
        <v>96</v>
      </c>
      <c r="Y22" s="68">
        <v>212</v>
      </c>
      <c r="Z22" s="42"/>
      <c r="AA22" s="1" t="s">
        <v>119</v>
      </c>
      <c r="AB22" s="28" t="s">
        <v>221</v>
      </c>
    </row>
    <row r="23" spans="1:28" x14ac:dyDescent="0.3">
      <c r="A23" s="1" t="s">
        <v>58</v>
      </c>
      <c r="B23" s="1" t="s">
        <v>45</v>
      </c>
      <c r="C23" s="27" t="s">
        <v>51</v>
      </c>
      <c r="D23" s="38">
        <v>22</v>
      </c>
      <c r="E23" s="27">
        <v>20</v>
      </c>
      <c r="F23" s="27">
        <v>3</v>
      </c>
      <c r="G23" s="27">
        <v>5</v>
      </c>
      <c r="H23" s="27"/>
      <c r="I23" s="27"/>
      <c r="J23" s="27">
        <v>2</v>
      </c>
      <c r="K23" s="27">
        <v>5</v>
      </c>
      <c r="L23" s="27">
        <v>1</v>
      </c>
      <c r="M23" s="27">
        <v>8</v>
      </c>
      <c r="N23" s="27">
        <f t="shared" si="0"/>
        <v>9</v>
      </c>
      <c r="O23" s="39">
        <v>0</v>
      </c>
      <c r="P23" s="39">
        <v>1</v>
      </c>
      <c r="Q23" s="39">
        <v>1</v>
      </c>
      <c r="R23" s="39">
        <v>1</v>
      </c>
      <c r="S23" s="39">
        <v>0</v>
      </c>
      <c r="T23" s="27">
        <f t="shared" si="1"/>
        <v>8</v>
      </c>
      <c r="U23" s="40">
        <f t="shared" si="2"/>
        <v>0.85</v>
      </c>
      <c r="V23" s="22">
        <v>238</v>
      </c>
      <c r="W23" s="22" t="s">
        <v>95</v>
      </c>
      <c r="X23" s="22" t="s">
        <v>96</v>
      </c>
      <c r="Y23" s="68">
        <v>212</v>
      </c>
      <c r="Z23" s="42"/>
      <c r="AA23" s="1" t="s">
        <v>119</v>
      </c>
      <c r="AB23" s="28" t="s">
        <v>221</v>
      </c>
    </row>
    <row r="24" spans="1:28" x14ac:dyDescent="0.3">
      <c r="A24" s="1" t="s">
        <v>58</v>
      </c>
      <c r="B24" s="1" t="s">
        <v>45</v>
      </c>
      <c r="C24" s="57" t="s">
        <v>38</v>
      </c>
      <c r="D24" s="38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39"/>
      <c r="P24" s="39"/>
      <c r="Q24" s="39"/>
      <c r="R24" s="39"/>
      <c r="S24" s="39"/>
      <c r="T24" s="27"/>
      <c r="U24" s="40"/>
      <c r="V24" s="22">
        <v>238</v>
      </c>
      <c r="W24" s="22" t="s">
        <v>95</v>
      </c>
      <c r="X24" s="22" t="s">
        <v>96</v>
      </c>
      <c r="Y24" s="68">
        <v>212</v>
      </c>
      <c r="Z24" s="42"/>
      <c r="AA24" s="1" t="s">
        <v>119</v>
      </c>
      <c r="AB24" s="28" t="s">
        <v>221</v>
      </c>
    </row>
    <row r="25" spans="1:28" x14ac:dyDescent="0.3">
      <c r="A25" s="44" t="s">
        <v>58</v>
      </c>
      <c r="B25" s="44" t="s">
        <v>45</v>
      </c>
      <c r="C25" s="45" t="s">
        <v>39</v>
      </c>
      <c r="D25" s="44"/>
      <c r="E25" s="45">
        <f t="shared" ref="E25:T25" si="3">SUM(E13:E23)</f>
        <v>240</v>
      </c>
      <c r="F25" s="45">
        <f t="shared" si="3"/>
        <v>34</v>
      </c>
      <c r="G25" s="45">
        <f t="shared" si="3"/>
        <v>69</v>
      </c>
      <c r="H25" s="45">
        <f t="shared" si="3"/>
        <v>0</v>
      </c>
      <c r="I25" s="45">
        <f t="shared" si="3"/>
        <v>0</v>
      </c>
      <c r="J25" s="45">
        <f t="shared" si="3"/>
        <v>21</v>
      </c>
      <c r="K25" s="45">
        <f t="shared" si="3"/>
        <v>34</v>
      </c>
      <c r="L25" s="45">
        <f t="shared" si="3"/>
        <v>9</v>
      </c>
      <c r="M25" s="45">
        <f t="shared" si="3"/>
        <v>40</v>
      </c>
      <c r="N25" s="45">
        <f t="shared" si="3"/>
        <v>49</v>
      </c>
      <c r="O25" s="45">
        <f t="shared" si="3"/>
        <v>16</v>
      </c>
      <c r="P25" s="45">
        <f t="shared" si="3"/>
        <v>24</v>
      </c>
      <c r="Q25" s="45">
        <f t="shared" si="3"/>
        <v>10</v>
      </c>
      <c r="R25" s="45">
        <f t="shared" si="3"/>
        <v>36</v>
      </c>
      <c r="S25" s="45">
        <f t="shared" si="3"/>
        <v>6</v>
      </c>
      <c r="T25" s="45">
        <f t="shared" si="3"/>
        <v>89</v>
      </c>
      <c r="U25" s="46">
        <f>((T25+Q25+N25-R25)+(O25*2))/E25</f>
        <v>0.6</v>
      </c>
      <c r="V25" s="47">
        <v>238</v>
      </c>
      <c r="W25" s="58" t="s">
        <v>95</v>
      </c>
      <c r="X25" s="47" t="s">
        <v>96</v>
      </c>
      <c r="Y25" s="69">
        <v>212</v>
      </c>
      <c r="Z25" s="49"/>
      <c r="AA25" s="44" t="s">
        <v>119</v>
      </c>
      <c r="AB25" s="73" t="s">
        <v>221</v>
      </c>
    </row>
    <row r="26" spans="1:28" x14ac:dyDescent="0.3">
      <c r="A26" s="1"/>
      <c r="B26" s="1"/>
      <c r="C26" s="1"/>
      <c r="D26" s="1"/>
      <c r="F26" s="50" t="s">
        <v>40</v>
      </c>
      <c r="G26" s="51">
        <f>F25/G25</f>
        <v>0.49275362318840582</v>
      </c>
      <c r="H26" s="27"/>
      <c r="I26" s="1"/>
      <c r="J26" s="50" t="s">
        <v>41</v>
      </c>
      <c r="K26" s="52">
        <f>J25/K25</f>
        <v>0.61764705882352944</v>
      </c>
      <c r="L26" s="1"/>
      <c r="M26" s="39" t="s">
        <v>42</v>
      </c>
      <c r="N26" s="53">
        <v>10</v>
      </c>
      <c r="P26" s="1"/>
      <c r="Q26" s="1"/>
      <c r="R26" s="1"/>
      <c r="S26" s="1"/>
      <c r="T26" s="1"/>
      <c r="U26" s="1"/>
      <c r="V26" s="22"/>
      <c r="W26" s="22"/>
      <c r="X26" s="22"/>
      <c r="Y26" s="54"/>
      <c r="Z26" s="42"/>
      <c r="AA26" s="1"/>
      <c r="AB26" s="1"/>
    </row>
    <row r="27" spans="1:28" x14ac:dyDescent="0.3">
      <c r="A27" s="1"/>
      <c r="B27" s="1"/>
      <c r="C27" s="5" t="s">
        <v>43</v>
      </c>
      <c r="V27" s="22"/>
      <c r="W27" s="22"/>
      <c r="X27" s="22"/>
      <c r="Y27" s="54"/>
      <c r="Z27" s="42"/>
      <c r="AA27" s="1"/>
      <c r="AB27" s="1"/>
    </row>
    <row r="28" spans="1:28" x14ac:dyDescent="0.3">
      <c r="A28" s="1"/>
      <c r="B28" s="1"/>
      <c r="C28" s="5"/>
      <c r="V28" s="22"/>
      <c r="W28" s="22"/>
      <c r="X28" s="22"/>
      <c r="Y28" s="54"/>
      <c r="Z28" s="42"/>
      <c r="AA28" s="1"/>
      <c r="AB28" s="1"/>
    </row>
    <row r="29" spans="1:28" x14ac:dyDescent="0.3">
      <c r="A29" s="1"/>
      <c r="B29" s="1"/>
      <c r="C29" s="5"/>
      <c r="V29" s="22"/>
      <c r="W29" s="22"/>
      <c r="X29" s="22"/>
      <c r="Y29" s="54"/>
      <c r="Z29" s="42"/>
      <c r="AA29" s="1"/>
      <c r="AB29" s="1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4"/>
      <c r="Z30" s="42"/>
      <c r="AA30" s="1"/>
      <c r="AB30" s="1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4"/>
      <c r="Z31" s="42"/>
      <c r="AA31" s="1"/>
      <c r="AB31" s="1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4"/>
      <c r="Z32" s="42"/>
      <c r="AA32" s="1"/>
      <c r="AB32" s="1"/>
    </row>
    <row r="33" spans="1:28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22"/>
      <c r="W33" s="22"/>
      <c r="X33" s="22"/>
      <c r="Y33" s="54"/>
      <c r="Z33" s="42"/>
      <c r="AA33" s="1"/>
      <c r="AB33" s="1"/>
    </row>
    <row r="34" spans="1:28" x14ac:dyDescent="0.3">
      <c r="B34" s="1"/>
      <c r="C34" s="32" t="s">
        <v>59</v>
      </c>
      <c r="D34" s="33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7" t="s">
        <v>10</v>
      </c>
      <c r="U34" s="1"/>
      <c r="V34" s="35">
        <v>18</v>
      </c>
    </row>
    <row r="35" spans="1:28" x14ac:dyDescent="0.3">
      <c r="A35" s="36" t="s">
        <v>11</v>
      </c>
      <c r="B35" s="37" t="s">
        <v>12</v>
      </c>
      <c r="C35" s="38" t="s">
        <v>13</v>
      </c>
      <c r="D35" s="38" t="s">
        <v>14</v>
      </c>
      <c r="E35" s="14" t="s">
        <v>15</v>
      </c>
      <c r="F35" s="14" t="s">
        <v>16</v>
      </c>
      <c r="G35" s="14" t="s">
        <v>17</v>
      </c>
      <c r="H35" s="14" t="s">
        <v>18</v>
      </c>
      <c r="I35" s="14" t="s">
        <v>19</v>
      </c>
      <c r="J35" s="14" t="s">
        <v>20</v>
      </c>
      <c r="K35" s="14" t="s">
        <v>21</v>
      </c>
      <c r="L35" s="14" t="s">
        <v>22</v>
      </c>
      <c r="M35" s="14" t="s">
        <v>23</v>
      </c>
      <c r="N35" s="14" t="s">
        <v>24</v>
      </c>
      <c r="O35" s="14" t="s">
        <v>25</v>
      </c>
      <c r="P35" s="14" t="s">
        <v>26</v>
      </c>
      <c r="Q35" s="14" t="s">
        <v>27</v>
      </c>
      <c r="R35" s="14" t="s">
        <v>28</v>
      </c>
      <c r="S35" s="14" t="s">
        <v>29</v>
      </c>
      <c r="T35" s="14" t="s">
        <v>30</v>
      </c>
      <c r="U35" s="14" t="s">
        <v>31</v>
      </c>
      <c r="V35" s="14" t="s">
        <v>3</v>
      </c>
      <c r="W35" s="14" t="s">
        <v>32</v>
      </c>
      <c r="X35" s="14" t="s">
        <v>33</v>
      </c>
      <c r="Y35" s="14" t="s">
        <v>34</v>
      </c>
      <c r="Z35" s="14" t="s">
        <v>35</v>
      </c>
      <c r="AA35" s="14" t="s">
        <v>36</v>
      </c>
      <c r="AB35" s="14" t="s">
        <v>37</v>
      </c>
    </row>
    <row r="36" spans="1:28" x14ac:dyDescent="0.3">
      <c r="A36" s="1" t="s">
        <v>45</v>
      </c>
      <c r="B36" s="1" t="s">
        <v>58</v>
      </c>
      <c r="C36" s="27" t="s">
        <v>132</v>
      </c>
      <c r="D36" s="38">
        <v>30</v>
      </c>
      <c r="E36" s="27">
        <v>21</v>
      </c>
      <c r="F36" s="27">
        <v>2</v>
      </c>
      <c r="G36" s="27">
        <v>11</v>
      </c>
      <c r="H36" s="27"/>
      <c r="I36" s="27"/>
      <c r="J36" s="27">
        <v>2</v>
      </c>
      <c r="K36" s="27">
        <v>2</v>
      </c>
      <c r="L36" s="27">
        <v>0</v>
      </c>
      <c r="M36" s="27">
        <v>0</v>
      </c>
      <c r="N36" s="27">
        <f>SUM(L36:M36)</f>
        <v>0</v>
      </c>
      <c r="O36" s="27">
        <v>1</v>
      </c>
      <c r="P36" s="39">
        <v>2</v>
      </c>
      <c r="Q36" s="27">
        <v>0</v>
      </c>
      <c r="R36" s="27">
        <v>0</v>
      </c>
      <c r="S36" s="27">
        <v>0</v>
      </c>
      <c r="T36" s="27">
        <f>(H36*3)+((F36-H36)*2)+J36</f>
        <v>6</v>
      </c>
      <c r="U36" s="40">
        <f>IFERROR(((T36+Q36+N36-R36)+(O36*2))/E36,"")</f>
        <v>0.38095238095238093</v>
      </c>
      <c r="V36" s="22">
        <v>238</v>
      </c>
      <c r="W36" s="22" t="s">
        <v>84</v>
      </c>
      <c r="X36" s="22" t="s">
        <v>85</v>
      </c>
      <c r="Y36" s="68">
        <v>212</v>
      </c>
      <c r="Z36" s="42"/>
      <c r="AA36" s="1" t="s">
        <v>133</v>
      </c>
      <c r="AB36" s="28" t="s">
        <v>134</v>
      </c>
    </row>
    <row r="37" spans="1:28" x14ac:dyDescent="0.3">
      <c r="A37" s="1" t="s">
        <v>45</v>
      </c>
      <c r="B37" s="1" t="s">
        <v>58</v>
      </c>
      <c r="C37" s="27" t="s">
        <v>135</v>
      </c>
      <c r="D37" s="38">
        <v>21</v>
      </c>
      <c r="E37" s="27">
        <v>29</v>
      </c>
      <c r="F37" s="27">
        <v>0</v>
      </c>
      <c r="G37" s="27">
        <v>2</v>
      </c>
      <c r="H37" s="27"/>
      <c r="I37" s="27"/>
      <c r="J37" s="27">
        <v>0</v>
      </c>
      <c r="K37" s="27">
        <v>0</v>
      </c>
      <c r="L37" s="27">
        <v>2</v>
      </c>
      <c r="M37" s="27">
        <v>3</v>
      </c>
      <c r="N37" s="27">
        <f t="shared" ref="N37:N42" si="4">SUM(L37:M37)</f>
        <v>5</v>
      </c>
      <c r="O37" s="39">
        <v>0</v>
      </c>
      <c r="P37" s="39">
        <v>4</v>
      </c>
      <c r="Q37" s="39">
        <v>1</v>
      </c>
      <c r="R37" s="39">
        <v>2</v>
      </c>
      <c r="S37" s="39">
        <v>1</v>
      </c>
      <c r="T37" s="39">
        <f t="shared" ref="T37:T42" si="5">(H37*3)+((F37-H37)*2)+J37</f>
        <v>0</v>
      </c>
      <c r="U37" s="40">
        <f t="shared" ref="U37:U46" si="6">IFERROR(((T37+Q37+N37-R37)+(O37*2))/E37,"")</f>
        <v>0.13793103448275862</v>
      </c>
      <c r="V37" s="22">
        <v>238</v>
      </c>
      <c r="W37" s="22" t="s">
        <v>84</v>
      </c>
      <c r="X37" s="22" t="s">
        <v>85</v>
      </c>
      <c r="Y37" s="68">
        <v>212</v>
      </c>
      <c r="Z37" s="42"/>
      <c r="AA37" s="1" t="s">
        <v>133</v>
      </c>
      <c r="AB37" s="28" t="s">
        <v>134</v>
      </c>
    </row>
    <row r="38" spans="1:28" x14ac:dyDescent="0.3">
      <c r="A38" s="1" t="s">
        <v>45</v>
      </c>
      <c r="B38" s="1" t="s">
        <v>58</v>
      </c>
      <c r="C38" s="27" t="s">
        <v>136</v>
      </c>
      <c r="D38" s="38">
        <v>15</v>
      </c>
      <c r="E38" s="27">
        <v>34</v>
      </c>
      <c r="F38" s="27">
        <v>4</v>
      </c>
      <c r="G38" s="27">
        <v>13</v>
      </c>
      <c r="H38" s="27"/>
      <c r="I38" s="27"/>
      <c r="J38" s="27">
        <v>8</v>
      </c>
      <c r="K38" s="27">
        <v>8</v>
      </c>
      <c r="L38" s="27">
        <v>0</v>
      </c>
      <c r="M38" s="27">
        <v>0</v>
      </c>
      <c r="N38" s="27">
        <f t="shared" si="4"/>
        <v>0</v>
      </c>
      <c r="O38" s="39">
        <v>6</v>
      </c>
      <c r="P38" s="39">
        <v>3</v>
      </c>
      <c r="Q38" s="39">
        <v>5</v>
      </c>
      <c r="R38" s="39">
        <v>7</v>
      </c>
      <c r="S38" s="39">
        <v>0</v>
      </c>
      <c r="T38" s="39">
        <f t="shared" si="5"/>
        <v>16</v>
      </c>
      <c r="U38" s="40">
        <f t="shared" si="6"/>
        <v>0.76470588235294112</v>
      </c>
      <c r="V38" s="22">
        <v>238</v>
      </c>
      <c r="W38" s="22" t="s">
        <v>84</v>
      </c>
      <c r="X38" s="22" t="s">
        <v>85</v>
      </c>
      <c r="Y38" s="68">
        <v>212</v>
      </c>
      <c r="Z38" s="42"/>
      <c r="AA38" s="1" t="s">
        <v>133</v>
      </c>
      <c r="AB38" s="28" t="s">
        <v>134</v>
      </c>
    </row>
    <row r="39" spans="1:28" x14ac:dyDescent="0.3">
      <c r="A39" s="1" t="s">
        <v>45</v>
      </c>
      <c r="B39" s="1" t="s">
        <v>58</v>
      </c>
      <c r="C39" s="27" t="s">
        <v>137</v>
      </c>
      <c r="D39" s="38">
        <v>10</v>
      </c>
      <c r="E39" s="27">
        <v>23</v>
      </c>
      <c r="F39" s="27">
        <v>5</v>
      </c>
      <c r="G39" s="27">
        <v>11</v>
      </c>
      <c r="H39" s="27"/>
      <c r="I39" s="27"/>
      <c r="J39" s="27">
        <v>1</v>
      </c>
      <c r="K39" s="27">
        <v>2</v>
      </c>
      <c r="L39" s="27">
        <v>0</v>
      </c>
      <c r="M39" s="27">
        <v>1</v>
      </c>
      <c r="N39" s="27">
        <f t="shared" si="4"/>
        <v>1</v>
      </c>
      <c r="O39" s="39">
        <v>2</v>
      </c>
      <c r="P39" s="39">
        <v>1</v>
      </c>
      <c r="Q39" s="39">
        <v>0</v>
      </c>
      <c r="R39" s="39">
        <v>6</v>
      </c>
      <c r="S39" s="39">
        <v>0</v>
      </c>
      <c r="T39" s="39">
        <f t="shared" si="5"/>
        <v>11</v>
      </c>
      <c r="U39" s="40">
        <f t="shared" si="6"/>
        <v>0.43478260869565216</v>
      </c>
      <c r="V39" s="22">
        <v>238</v>
      </c>
      <c r="W39" s="22" t="s">
        <v>84</v>
      </c>
      <c r="X39" s="22" t="s">
        <v>85</v>
      </c>
      <c r="Y39" s="68">
        <v>212</v>
      </c>
      <c r="Z39" s="42"/>
      <c r="AA39" s="1" t="s">
        <v>133</v>
      </c>
      <c r="AB39" s="28" t="s">
        <v>134</v>
      </c>
    </row>
    <row r="40" spans="1:28" x14ac:dyDescent="0.3">
      <c r="A40" s="1" t="s">
        <v>45</v>
      </c>
      <c r="B40" s="1" t="s">
        <v>58</v>
      </c>
      <c r="C40" s="27" t="s">
        <v>138</v>
      </c>
      <c r="D40" s="38">
        <v>31</v>
      </c>
      <c r="E40" s="27">
        <v>39</v>
      </c>
      <c r="F40" s="27">
        <v>7</v>
      </c>
      <c r="G40" s="27">
        <v>14</v>
      </c>
      <c r="H40" s="27"/>
      <c r="I40" s="27"/>
      <c r="J40" s="27">
        <v>4</v>
      </c>
      <c r="K40" s="27">
        <v>4</v>
      </c>
      <c r="L40" s="27">
        <v>0</v>
      </c>
      <c r="M40" s="27">
        <v>3</v>
      </c>
      <c r="N40" s="27">
        <f t="shared" si="4"/>
        <v>3</v>
      </c>
      <c r="O40" s="39">
        <v>5</v>
      </c>
      <c r="P40" s="39">
        <v>3</v>
      </c>
      <c r="Q40" s="39">
        <v>3</v>
      </c>
      <c r="R40" s="39">
        <v>2</v>
      </c>
      <c r="S40" s="39">
        <v>0</v>
      </c>
      <c r="T40" s="39">
        <f t="shared" si="5"/>
        <v>18</v>
      </c>
      <c r="U40" s="40">
        <f t="shared" si="6"/>
        <v>0.82051282051282048</v>
      </c>
      <c r="V40" s="22">
        <v>238</v>
      </c>
      <c r="W40" s="22" t="s">
        <v>84</v>
      </c>
      <c r="X40" s="22" t="s">
        <v>85</v>
      </c>
      <c r="Y40" s="68">
        <v>212</v>
      </c>
      <c r="Z40" s="42"/>
      <c r="AA40" s="1" t="s">
        <v>133</v>
      </c>
      <c r="AB40" s="28" t="s">
        <v>134</v>
      </c>
    </row>
    <row r="41" spans="1:28" x14ac:dyDescent="0.3">
      <c r="A41" s="1" t="s">
        <v>45</v>
      </c>
      <c r="B41" s="1" t="s">
        <v>58</v>
      </c>
      <c r="C41" s="27" t="s">
        <v>149</v>
      </c>
      <c r="D41" s="38">
        <v>22</v>
      </c>
      <c r="E41" s="27" t="s">
        <v>420</v>
      </c>
      <c r="F41" s="27"/>
      <c r="G41" s="27"/>
      <c r="H41" s="27"/>
      <c r="I41" s="27"/>
      <c r="J41" s="27"/>
      <c r="K41" s="27"/>
      <c r="L41" s="27"/>
      <c r="M41" s="27"/>
      <c r="N41" s="27"/>
      <c r="O41" s="39"/>
      <c r="P41" s="39"/>
      <c r="Q41" s="39"/>
      <c r="R41" s="39"/>
      <c r="S41" s="39"/>
      <c r="T41" s="39"/>
      <c r="U41" s="40"/>
      <c r="V41" s="22">
        <v>238</v>
      </c>
      <c r="W41" s="22" t="s">
        <v>84</v>
      </c>
      <c r="X41" s="22" t="s">
        <v>85</v>
      </c>
      <c r="Y41" s="68">
        <v>212</v>
      </c>
      <c r="Z41" s="42"/>
      <c r="AA41" s="1" t="s">
        <v>133</v>
      </c>
      <c r="AB41" s="28" t="s">
        <v>134</v>
      </c>
    </row>
    <row r="42" spans="1:28" x14ac:dyDescent="0.3">
      <c r="A42" s="1" t="s">
        <v>45</v>
      </c>
      <c r="B42" s="1" t="s">
        <v>58</v>
      </c>
      <c r="C42" s="27" t="s">
        <v>139</v>
      </c>
      <c r="D42" s="38">
        <v>24</v>
      </c>
      <c r="E42" s="27">
        <v>25</v>
      </c>
      <c r="F42" s="27">
        <v>3</v>
      </c>
      <c r="G42" s="27">
        <v>9</v>
      </c>
      <c r="H42" s="27"/>
      <c r="I42" s="27"/>
      <c r="J42" s="27">
        <v>3</v>
      </c>
      <c r="K42" s="27">
        <v>5</v>
      </c>
      <c r="L42" s="27">
        <v>4</v>
      </c>
      <c r="M42" s="27">
        <v>4</v>
      </c>
      <c r="N42" s="27">
        <f t="shared" si="4"/>
        <v>8</v>
      </c>
      <c r="O42" s="39">
        <v>1</v>
      </c>
      <c r="P42" s="57">
        <v>6</v>
      </c>
      <c r="Q42" s="39">
        <v>1</v>
      </c>
      <c r="R42" s="39">
        <v>0</v>
      </c>
      <c r="S42" s="39">
        <v>1</v>
      </c>
      <c r="T42" s="39">
        <f t="shared" si="5"/>
        <v>9</v>
      </c>
      <c r="U42" s="40">
        <f t="shared" si="6"/>
        <v>0.8</v>
      </c>
      <c r="V42" s="22">
        <v>238</v>
      </c>
      <c r="W42" s="22" t="s">
        <v>84</v>
      </c>
      <c r="X42" s="22" t="s">
        <v>85</v>
      </c>
      <c r="Y42" s="68">
        <v>212</v>
      </c>
      <c r="Z42" s="42"/>
      <c r="AA42" s="1" t="s">
        <v>133</v>
      </c>
      <c r="AB42" s="28" t="s">
        <v>134</v>
      </c>
    </row>
    <row r="43" spans="1:28" x14ac:dyDescent="0.3">
      <c r="A43" s="1" t="s">
        <v>45</v>
      </c>
      <c r="B43" s="1" t="s">
        <v>58</v>
      </c>
      <c r="C43" s="27" t="s">
        <v>421</v>
      </c>
      <c r="D43" s="38">
        <v>14</v>
      </c>
      <c r="E43" s="27" t="s">
        <v>420</v>
      </c>
      <c r="F43" s="27"/>
      <c r="G43" s="27"/>
      <c r="H43" s="27"/>
      <c r="I43" s="27"/>
      <c r="J43" s="27"/>
      <c r="K43" s="27"/>
      <c r="L43" s="27"/>
      <c r="M43" s="27"/>
      <c r="N43" s="27"/>
      <c r="O43" s="39"/>
      <c r="P43" s="57"/>
      <c r="Q43" s="39"/>
      <c r="R43" s="39"/>
      <c r="S43" s="39"/>
      <c r="T43" s="39"/>
      <c r="U43" s="40"/>
      <c r="V43" s="22">
        <v>238</v>
      </c>
      <c r="W43" s="22" t="s">
        <v>84</v>
      </c>
      <c r="X43" s="22" t="s">
        <v>85</v>
      </c>
      <c r="Y43" s="68">
        <v>212</v>
      </c>
      <c r="Z43" s="42"/>
      <c r="AA43" s="1" t="s">
        <v>133</v>
      </c>
      <c r="AB43" s="28" t="s">
        <v>134</v>
      </c>
    </row>
    <row r="44" spans="1:28" x14ac:dyDescent="0.3">
      <c r="A44" s="1" t="s">
        <v>45</v>
      </c>
      <c r="B44" s="1" t="s">
        <v>58</v>
      </c>
      <c r="C44" s="27" t="s">
        <v>57</v>
      </c>
      <c r="D44" s="38">
        <v>11</v>
      </c>
      <c r="E44" s="27" t="s">
        <v>420</v>
      </c>
      <c r="F44" s="27"/>
      <c r="G44" s="27"/>
      <c r="H44" s="27"/>
      <c r="I44" s="27"/>
      <c r="J44" s="27"/>
      <c r="K44" s="27"/>
      <c r="L44" s="27"/>
      <c r="M44" s="27"/>
      <c r="N44" s="27"/>
      <c r="O44" s="39"/>
      <c r="P44" s="57"/>
      <c r="Q44" s="39"/>
      <c r="R44" s="39"/>
      <c r="S44" s="39"/>
      <c r="T44" s="39"/>
      <c r="U44" s="40"/>
      <c r="V44" s="22">
        <v>238</v>
      </c>
      <c r="W44" s="22" t="s">
        <v>84</v>
      </c>
      <c r="X44" s="22" t="s">
        <v>85</v>
      </c>
      <c r="Y44" s="68">
        <v>212</v>
      </c>
      <c r="Z44" s="42"/>
      <c r="AA44" s="1" t="s">
        <v>133</v>
      </c>
      <c r="AB44" s="28" t="s">
        <v>134</v>
      </c>
    </row>
    <row r="45" spans="1:28" x14ac:dyDescent="0.3">
      <c r="A45" s="1" t="s">
        <v>45</v>
      </c>
      <c r="B45" s="1" t="s">
        <v>58</v>
      </c>
      <c r="C45" s="27" t="s">
        <v>140</v>
      </c>
      <c r="D45" s="38">
        <v>44</v>
      </c>
      <c r="E45" s="27">
        <v>42</v>
      </c>
      <c r="F45" s="27">
        <v>5</v>
      </c>
      <c r="G45" s="27">
        <v>11</v>
      </c>
      <c r="H45" s="27"/>
      <c r="I45" s="27"/>
      <c r="J45" s="27">
        <v>2</v>
      </c>
      <c r="K45" s="27">
        <v>2</v>
      </c>
      <c r="L45" s="27">
        <v>1</v>
      </c>
      <c r="M45" s="27">
        <v>7</v>
      </c>
      <c r="N45" s="27">
        <f>SUM(L45:M45)</f>
        <v>8</v>
      </c>
      <c r="O45" s="39">
        <v>0</v>
      </c>
      <c r="P45" s="39">
        <v>2</v>
      </c>
      <c r="Q45" s="39">
        <v>3</v>
      </c>
      <c r="R45" s="39">
        <v>0</v>
      </c>
      <c r="S45" s="39">
        <v>1</v>
      </c>
      <c r="T45" s="39">
        <f>(H45*3)+((F45-H45)*2)+J45</f>
        <v>12</v>
      </c>
      <c r="U45" s="40">
        <f t="shared" si="6"/>
        <v>0.54761904761904767</v>
      </c>
      <c r="V45" s="22">
        <v>238</v>
      </c>
      <c r="W45" s="22" t="s">
        <v>84</v>
      </c>
      <c r="X45" s="22" t="s">
        <v>85</v>
      </c>
      <c r="Y45" s="68">
        <v>212</v>
      </c>
      <c r="Z45" s="42"/>
      <c r="AA45" s="1" t="s">
        <v>133</v>
      </c>
      <c r="AB45" s="28" t="s">
        <v>134</v>
      </c>
    </row>
    <row r="46" spans="1:28" x14ac:dyDescent="0.3">
      <c r="A46" s="1" t="s">
        <v>45</v>
      </c>
      <c r="B46" s="1" t="s">
        <v>58</v>
      </c>
      <c r="C46" s="27" t="s">
        <v>141</v>
      </c>
      <c r="D46" s="38">
        <v>25</v>
      </c>
      <c r="E46" s="27">
        <v>27</v>
      </c>
      <c r="F46" s="27">
        <v>6</v>
      </c>
      <c r="G46" s="27">
        <v>10</v>
      </c>
      <c r="H46" s="27"/>
      <c r="I46" s="27"/>
      <c r="J46" s="27">
        <v>0</v>
      </c>
      <c r="K46" s="27">
        <v>3</v>
      </c>
      <c r="L46" s="27">
        <v>1</v>
      </c>
      <c r="M46" s="27">
        <v>5</v>
      </c>
      <c r="N46" s="27">
        <f>SUM(L46:M46)</f>
        <v>6</v>
      </c>
      <c r="O46" s="39">
        <v>0</v>
      </c>
      <c r="P46" s="39">
        <v>2</v>
      </c>
      <c r="Q46" s="39">
        <v>1</v>
      </c>
      <c r="R46" s="39">
        <v>1</v>
      </c>
      <c r="S46" s="39">
        <v>0</v>
      </c>
      <c r="T46" s="39">
        <f>(H46*3)+((F46-H46)*2)+J46</f>
        <v>12</v>
      </c>
      <c r="U46" s="40">
        <f t="shared" si="6"/>
        <v>0.66666666666666663</v>
      </c>
      <c r="V46" s="22">
        <v>238</v>
      </c>
      <c r="W46" s="22" t="s">
        <v>84</v>
      </c>
      <c r="X46" s="22" t="s">
        <v>85</v>
      </c>
      <c r="Y46" s="68">
        <v>212</v>
      </c>
      <c r="Z46" s="42"/>
      <c r="AA46" s="1" t="s">
        <v>133</v>
      </c>
      <c r="AB46" s="28" t="s">
        <v>134</v>
      </c>
    </row>
    <row r="47" spans="1:28" x14ac:dyDescent="0.3">
      <c r="A47" s="1" t="s">
        <v>45</v>
      </c>
      <c r="B47" s="1" t="s">
        <v>58</v>
      </c>
      <c r="C47" s="57" t="s">
        <v>38</v>
      </c>
      <c r="D47" s="38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39"/>
      <c r="P47" s="39"/>
      <c r="Q47" s="39"/>
      <c r="R47" s="39"/>
      <c r="S47" s="39"/>
      <c r="T47" s="39"/>
      <c r="U47" s="40"/>
      <c r="V47" s="22">
        <v>238</v>
      </c>
      <c r="W47" s="22" t="s">
        <v>84</v>
      </c>
      <c r="X47" s="22" t="s">
        <v>85</v>
      </c>
      <c r="Y47" s="68">
        <v>212</v>
      </c>
      <c r="Z47" s="42"/>
      <c r="AA47" s="1" t="s">
        <v>133</v>
      </c>
      <c r="AB47" s="28" t="s">
        <v>134</v>
      </c>
    </row>
    <row r="48" spans="1:28" x14ac:dyDescent="0.3">
      <c r="A48" s="44" t="s">
        <v>45</v>
      </c>
      <c r="B48" s="44" t="s">
        <v>58</v>
      </c>
      <c r="C48" s="45" t="s">
        <v>39</v>
      </c>
      <c r="D48" s="44"/>
      <c r="E48" s="45">
        <f t="shared" ref="E48:T48" si="7">SUM(E36:E46)</f>
        <v>240</v>
      </c>
      <c r="F48" s="45">
        <f t="shared" si="7"/>
        <v>32</v>
      </c>
      <c r="G48" s="45">
        <f t="shared" si="7"/>
        <v>81</v>
      </c>
      <c r="H48" s="45">
        <f t="shared" si="7"/>
        <v>0</v>
      </c>
      <c r="I48" s="45">
        <f t="shared" si="7"/>
        <v>0</v>
      </c>
      <c r="J48" s="45">
        <f t="shared" si="7"/>
        <v>20</v>
      </c>
      <c r="K48" s="45">
        <f t="shared" si="7"/>
        <v>26</v>
      </c>
      <c r="L48" s="45">
        <f t="shared" si="7"/>
        <v>8</v>
      </c>
      <c r="M48" s="45">
        <f t="shared" si="7"/>
        <v>23</v>
      </c>
      <c r="N48" s="45">
        <f t="shared" si="7"/>
        <v>31</v>
      </c>
      <c r="O48" s="45">
        <f t="shared" si="7"/>
        <v>15</v>
      </c>
      <c r="P48" s="45">
        <f t="shared" si="7"/>
        <v>23</v>
      </c>
      <c r="Q48" s="45">
        <f t="shared" si="7"/>
        <v>14</v>
      </c>
      <c r="R48" s="45">
        <f t="shared" si="7"/>
        <v>18</v>
      </c>
      <c r="S48" s="45">
        <f t="shared" si="7"/>
        <v>3</v>
      </c>
      <c r="T48" s="45">
        <f t="shared" si="7"/>
        <v>84</v>
      </c>
      <c r="U48" s="46">
        <f>((T48+Q48+N48-R48)+(O48*2))/E48</f>
        <v>0.58750000000000002</v>
      </c>
      <c r="V48" s="47">
        <v>238</v>
      </c>
      <c r="W48" s="47" t="s">
        <v>84</v>
      </c>
      <c r="X48" s="47" t="s">
        <v>85</v>
      </c>
      <c r="Y48" s="69">
        <v>212</v>
      </c>
      <c r="Z48" s="49"/>
      <c r="AA48" s="44" t="s">
        <v>133</v>
      </c>
      <c r="AB48" s="72" t="s">
        <v>134</v>
      </c>
    </row>
    <row r="49" spans="1:28" x14ac:dyDescent="0.3">
      <c r="A49" s="1"/>
      <c r="B49" s="1"/>
      <c r="C49" s="1"/>
      <c r="D49" s="1"/>
      <c r="F49" s="50" t="s">
        <v>40</v>
      </c>
      <c r="G49" s="51">
        <f>F48/G48</f>
        <v>0.39506172839506171</v>
      </c>
      <c r="H49" s="27"/>
      <c r="I49" s="1"/>
      <c r="J49" s="50" t="s">
        <v>41</v>
      </c>
      <c r="K49" s="52">
        <f>J48/K48</f>
        <v>0.76923076923076927</v>
      </c>
      <c r="L49" s="1"/>
      <c r="M49" s="39" t="s">
        <v>42</v>
      </c>
      <c r="N49" s="53">
        <v>8</v>
      </c>
      <c r="P49" s="1"/>
      <c r="Q49" s="1"/>
      <c r="R49" s="1"/>
      <c r="S49" s="1"/>
      <c r="T49" s="1"/>
      <c r="U49" s="1"/>
      <c r="V49" s="22"/>
      <c r="W49" s="22"/>
      <c r="X49" s="22"/>
      <c r="Y49" s="54"/>
      <c r="Z49" s="42"/>
      <c r="AA49" s="1"/>
      <c r="AB49" s="28"/>
    </row>
    <row r="50" spans="1:28" x14ac:dyDescent="0.3">
      <c r="A50" s="1"/>
      <c r="B50" s="1"/>
      <c r="C50" s="5" t="s">
        <v>43</v>
      </c>
      <c r="V50" s="22"/>
      <c r="W50" s="22"/>
      <c r="X50" s="22"/>
      <c r="Y50" s="54"/>
      <c r="Z50" s="42"/>
      <c r="AA50" s="1"/>
      <c r="AB50" s="28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D7C07D-BABB-48C5-AE63-28DC6BEEFE30}">
  <sheetPr>
    <tabColor rgb="FFFF0000"/>
  </sheetPr>
  <dimension ref="A1:AB51"/>
  <sheetViews>
    <sheetView workbookViewId="0">
      <selection activeCell="AB25" sqref="AB25"/>
    </sheetView>
  </sheetViews>
  <sheetFormatPr defaultRowHeight="14.4" x14ac:dyDescent="0.3"/>
  <cols>
    <col min="1" max="1" width="4.88671875" customWidth="1"/>
    <col min="2" max="2" width="6" customWidth="1"/>
    <col min="3" max="3" width="22.77734375" customWidth="1"/>
    <col min="4" max="4" width="4.21875" customWidth="1"/>
    <col min="5" max="10" width="5.88671875" customWidth="1"/>
    <col min="11" max="11" width="6.6640625" customWidth="1"/>
    <col min="12" max="19" width="5.88671875" customWidth="1"/>
    <col min="20" max="20" width="6.6640625" customWidth="1"/>
    <col min="21" max="21" width="7.21875" customWidth="1"/>
    <col min="22" max="22" width="4.77734375" customWidth="1"/>
    <col min="23" max="24" width="4.21875" customWidth="1"/>
    <col min="25" max="25" width="6.6640625" customWidth="1"/>
    <col min="26" max="26" width="20.21875" customWidth="1"/>
    <col min="27" max="27" width="15.6640625" customWidth="1"/>
  </cols>
  <sheetData>
    <row r="1" spans="1:28" x14ac:dyDescent="0.3">
      <c r="Z1" s="62" t="s">
        <v>423</v>
      </c>
    </row>
    <row r="2" spans="1:28" x14ac:dyDescent="0.3">
      <c r="B2" s="1"/>
      <c r="C2" s="2" t="s">
        <v>44</v>
      </c>
      <c r="D2" s="3" t="s">
        <v>83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29229</v>
      </c>
      <c r="D3" s="7" t="s">
        <v>0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1</v>
      </c>
      <c r="S3" s="13" t="s">
        <v>2</v>
      </c>
      <c r="T3" s="14" t="s">
        <v>3</v>
      </c>
    </row>
    <row r="4" spans="1:28" x14ac:dyDescent="0.3">
      <c r="B4" s="1"/>
      <c r="C4" s="6" t="s">
        <v>109</v>
      </c>
      <c r="D4" s="7" t="s">
        <v>4</v>
      </c>
      <c r="E4" s="8"/>
      <c r="F4" s="5"/>
      <c r="G4" s="1"/>
      <c r="J4" s="15" t="s">
        <v>219</v>
      </c>
      <c r="K4" s="16" t="s">
        <v>44</v>
      </c>
      <c r="L4" s="17"/>
      <c r="M4" s="18"/>
      <c r="N4" s="19">
        <v>23</v>
      </c>
      <c r="O4" s="19">
        <v>11</v>
      </c>
      <c r="P4" s="19">
        <v>16</v>
      </c>
      <c r="Q4" s="19">
        <v>22</v>
      </c>
      <c r="R4" s="20"/>
      <c r="S4" s="21">
        <f>SUM(N4:R4)</f>
        <v>72</v>
      </c>
      <c r="T4" s="22">
        <v>240</v>
      </c>
    </row>
    <row r="5" spans="1:28" x14ac:dyDescent="0.3">
      <c r="B5" s="1"/>
      <c r="C5" s="6" t="s">
        <v>214</v>
      </c>
      <c r="D5" s="7" t="s">
        <v>5</v>
      </c>
      <c r="E5" s="1"/>
      <c r="F5" s="1"/>
      <c r="G5" s="1"/>
      <c r="J5" s="15" t="s">
        <v>220</v>
      </c>
      <c r="K5" s="16" t="s">
        <v>63</v>
      </c>
      <c r="L5" s="17"/>
      <c r="M5" s="18"/>
      <c r="N5" s="19">
        <v>26</v>
      </c>
      <c r="O5" s="19">
        <v>16</v>
      </c>
      <c r="P5" s="19">
        <v>25</v>
      </c>
      <c r="Q5" s="19">
        <v>21</v>
      </c>
      <c r="R5" s="20"/>
      <c r="S5" s="21">
        <f>SUM(N5:R5)</f>
        <v>88</v>
      </c>
      <c r="T5" s="22">
        <v>240</v>
      </c>
      <c r="U5" s="1"/>
      <c r="V5" s="1"/>
      <c r="W5" s="1"/>
    </row>
    <row r="6" spans="1:28" x14ac:dyDescent="0.3">
      <c r="C6" s="23">
        <v>1011</v>
      </c>
      <c r="D6" s="7" t="s">
        <v>6</v>
      </c>
      <c r="F6" s="1"/>
      <c r="T6" s="1"/>
      <c r="U6" s="1"/>
      <c r="V6" s="1"/>
      <c r="W6" s="1"/>
    </row>
    <row r="7" spans="1:28" x14ac:dyDescent="0.3">
      <c r="B7" s="1"/>
      <c r="C7" s="24" t="s">
        <v>370</v>
      </c>
      <c r="D7" s="7" t="s">
        <v>7</v>
      </c>
      <c r="G7" s="1"/>
      <c r="S7" s="1"/>
      <c r="T7" s="25" t="s">
        <v>8</v>
      </c>
      <c r="U7" s="1"/>
      <c r="V7" s="26">
        <v>240</v>
      </c>
      <c r="W7" s="1"/>
    </row>
    <row r="8" spans="1:28" x14ac:dyDescent="0.3">
      <c r="B8" s="1"/>
      <c r="C8" s="24" t="s">
        <v>371</v>
      </c>
      <c r="D8" s="7" t="s">
        <v>7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67"/>
      <c r="D9" s="7" t="s">
        <v>9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</row>
    <row r="11" spans="1:28" x14ac:dyDescent="0.3">
      <c r="B11" s="1"/>
      <c r="C11" s="55" t="s">
        <v>44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10</v>
      </c>
      <c r="U11" s="1"/>
      <c r="V11" s="56">
        <v>14</v>
      </c>
      <c r="W11" s="1"/>
      <c r="X11" s="1"/>
      <c r="Y11" s="31"/>
      <c r="Z11" s="42"/>
      <c r="AA11" s="1"/>
      <c r="AB11" s="28"/>
    </row>
    <row r="12" spans="1:28" x14ac:dyDescent="0.3">
      <c r="A12" s="36" t="s">
        <v>11</v>
      </c>
      <c r="B12" s="37" t="s">
        <v>12</v>
      </c>
      <c r="C12" s="38" t="s">
        <v>13</v>
      </c>
      <c r="D12" s="38" t="s">
        <v>14</v>
      </c>
      <c r="E12" s="14" t="s">
        <v>15</v>
      </c>
      <c r="F12" s="14" t="s">
        <v>16</v>
      </c>
      <c r="G12" s="14" t="s">
        <v>17</v>
      </c>
      <c r="H12" s="14" t="s">
        <v>18</v>
      </c>
      <c r="I12" s="14" t="s">
        <v>19</v>
      </c>
      <c r="J12" s="14" t="s">
        <v>20</v>
      </c>
      <c r="K12" s="14" t="s">
        <v>21</v>
      </c>
      <c r="L12" s="14" t="s">
        <v>22</v>
      </c>
      <c r="M12" s="14" t="s">
        <v>23</v>
      </c>
      <c r="N12" s="14" t="s">
        <v>24</v>
      </c>
      <c r="O12" s="14" t="s">
        <v>25</v>
      </c>
      <c r="P12" s="14" t="s">
        <v>26</v>
      </c>
      <c r="Q12" s="14" t="s">
        <v>27</v>
      </c>
      <c r="R12" s="14" t="s">
        <v>28</v>
      </c>
      <c r="S12" s="14" t="s">
        <v>29</v>
      </c>
      <c r="T12" s="14" t="s">
        <v>30</v>
      </c>
      <c r="U12" s="14" t="s">
        <v>31</v>
      </c>
      <c r="V12" s="14" t="s">
        <v>3</v>
      </c>
      <c r="W12" s="14" t="s">
        <v>32</v>
      </c>
      <c r="X12" s="14" t="s">
        <v>33</v>
      </c>
      <c r="Y12" s="14" t="s">
        <v>34</v>
      </c>
      <c r="Z12" s="14" t="s">
        <v>35</v>
      </c>
      <c r="AA12" s="14" t="s">
        <v>36</v>
      </c>
      <c r="AB12" s="14" t="s">
        <v>37</v>
      </c>
    </row>
    <row r="13" spans="1:28" x14ac:dyDescent="0.3">
      <c r="A13" s="1" t="s">
        <v>62</v>
      </c>
      <c r="B13" s="1" t="s">
        <v>45</v>
      </c>
      <c r="C13" s="27" t="s">
        <v>53</v>
      </c>
      <c r="D13" s="38">
        <v>40</v>
      </c>
      <c r="E13" s="74"/>
      <c r="F13" s="27">
        <v>2</v>
      </c>
      <c r="G13" s="74"/>
      <c r="H13" s="27"/>
      <c r="I13" s="27"/>
      <c r="J13" s="27">
        <v>4</v>
      </c>
      <c r="K13" s="27">
        <v>5</v>
      </c>
      <c r="L13" s="74"/>
      <c r="M13" s="74"/>
      <c r="N13" s="27">
        <f>SUM(L13:M13)</f>
        <v>0</v>
      </c>
      <c r="O13" s="74"/>
      <c r="P13" s="79"/>
      <c r="Q13" s="74"/>
      <c r="R13" s="74"/>
      <c r="S13" s="74"/>
      <c r="T13" s="27">
        <f>+(F13*2)+J13</f>
        <v>8</v>
      </c>
      <c r="U13" s="40" t="str">
        <f>IFERROR(((T13+Q13+N13-R13)+(O13*2))/E13,"")</f>
        <v/>
      </c>
      <c r="V13" s="22">
        <v>240</v>
      </c>
      <c r="W13" s="22" t="s">
        <v>84</v>
      </c>
      <c r="X13" s="22" t="s">
        <v>85</v>
      </c>
      <c r="Y13" s="68">
        <v>1011</v>
      </c>
      <c r="Z13" s="42"/>
      <c r="AA13" s="1" t="s">
        <v>119</v>
      </c>
      <c r="AB13" s="28" t="s">
        <v>449</v>
      </c>
    </row>
    <row r="14" spans="1:28" x14ac:dyDescent="0.3">
      <c r="A14" s="1" t="s">
        <v>62</v>
      </c>
      <c r="B14" s="1" t="s">
        <v>45</v>
      </c>
      <c r="C14" s="27" t="s">
        <v>46</v>
      </c>
      <c r="D14" s="38">
        <v>7</v>
      </c>
      <c r="E14" s="27">
        <v>34</v>
      </c>
      <c r="F14" s="27">
        <v>10</v>
      </c>
      <c r="G14" s="74"/>
      <c r="H14" s="27"/>
      <c r="I14" s="27"/>
      <c r="J14" s="27">
        <v>1</v>
      </c>
      <c r="K14" s="27">
        <v>2</v>
      </c>
      <c r="L14" s="74"/>
      <c r="M14" s="74"/>
      <c r="N14" s="27">
        <f t="shared" ref="N14:N19" si="0">SUM(L14:M14)</f>
        <v>0</v>
      </c>
      <c r="O14" s="79"/>
      <c r="P14" s="39"/>
      <c r="Q14" s="39" t="s">
        <v>422</v>
      </c>
      <c r="R14" s="39">
        <v>3</v>
      </c>
      <c r="S14" s="79"/>
      <c r="T14" s="27">
        <f t="shared" ref="T14:T23" si="1">+(F14*2)+J14</f>
        <v>21</v>
      </c>
      <c r="U14" s="40" t="str">
        <f t="shared" ref="U14:U23" si="2">IFERROR(((T14+Q14+N14-R14)+(O14*2))/E14,"")</f>
        <v/>
      </c>
      <c r="V14" s="22">
        <v>240</v>
      </c>
      <c r="W14" s="22" t="s">
        <v>84</v>
      </c>
      <c r="X14" s="22" t="s">
        <v>85</v>
      </c>
      <c r="Y14" s="68">
        <v>1011</v>
      </c>
      <c r="Z14" s="42"/>
      <c r="AA14" s="1" t="s">
        <v>119</v>
      </c>
      <c r="AB14" s="28" t="s">
        <v>449</v>
      </c>
    </row>
    <row r="15" spans="1:28" x14ac:dyDescent="0.3">
      <c r="A15" s="1" t="s">
        <v>62</v>
      </c>
      <c r="B15" s="1" t="s">
        <v>45</v>
      </c>
      <c r="C15" s="27" t="s">
        <v>47</v>
      </c>
      <c r="D15" s="38">
        <v>15</v>
      </c>
      <c r="E15" s="74"/>
      <c r="F15" s="27">
        <v>5</v>
      </c>
      <c r="G15" s="74"/>
      <c r="H15" s="27"/>
      <c r="I15" s="27"/>
      <c r="J15" s="27">
        <v>3</v>
      </c>
      <c r="K15" s="27">
        <v>3</v>
      </c>
      <c r="L15" s="74"/>
      <c r="M15" s="27">
        <v>10</v>
      </c>
      <c r="N15" s="27">
        <f t="shared" si="0"/>
        <v>10</v>
      </c>
      <c r="O15" s="79"/>
      <c r="P15" s="79"/>
      <c r="Q15" s="79"/>
      <c r="R15" s="79"/>
      <c r="S15" s="79"/>
      <c r="T15" s="27">
        <f t="shared" si="1"/>
        <v>13</v>
      </c>
      <c r="U15" s="40" t="str">
        <f t="shared" si="2"/>
        <v/>
      </c>
      <c r="V15" s="22">
        <v>240</v>
      </c>
      <c r="W15" s="22" t="s">
        <v>84</v>
      </c>
      <c r="X15" s="22" t="s">
        <v>85</v>
      </c>
      <c r="Y15" s="68">
        <v>1011</v>
      </c>
      <c r="Z15" s="42"/>
      <c r="AA15" s="1" t="s">
        <v>119</v>
      </c>
      <c r="AB15" s="28" t="s">
        <v>449</v>
      </c>
    </row>
    <row r="16" spans="1:28" x14ac:dyDescent="0.3">
      <c r="A16" s="1" t="s">
        <v>62</v>
      </c>
      <c r="B16" s="1" t="s">
        <v>45</v>
      </c>
      <c r="C16" s="27" t="s">
        <v>120</v>
      </c>
      <c r="D16" s="38">
        <v>50</v>
      </c>
      <c r="E16" s="74"/>
      <c r="F16" s="27">
        <v>2</v>
      </c>
      <c r="G16" s="74"/>
      <c r="H16" s="27"/>
      <c r="I16" s="27"/>
      <c r="J16" s="27">
        <v>3</v>
      </c>
      <c r="K16" s="27">
        <v>4</v>
      </c>
      <c r="L16" s="74"/>
      <c r="M16" s="74"/>
      <c r="N16" s="27">
        <f t="shared" si="0"/>
        <v>0</v>
      </c>
      <c r="O16" s="79"/>
      <c r="P16" s="79"/>
      <c r="Q16" s="79"/>
      <c r="R16" s="79"/>
      <c r="S16" s="79"/>
      <c r="T16" s="27">
        <f t="shared" si="1"/>
        <v>7</v>
      </c>
      <c r="U16" s="40" t="str">
        <f t="shared" si="2"/>
        <v/>
      </c>
      <c r="V16" s="22">
        <v>240</v>
      </c>
      <c r="W16" s="22" t="s">
        <v>84</v>
      </c>
      <c r="X16" s="22" t="s">
        <v>85</v>
      </c>
      <c r="Y16" s="68">
        <v>1011</v>
      </c>
      <c r="Z16" s="42"/>
      <c r="AA16" s="1" t="s">
        <v>119</v>
      </c>
      <c r="AB16" s="28" t="s">
        <v>449</v>
      </c>
    </row>
    <row r="17" spans="1:28" x14ac:dyDescent="0.3">
      <c r="A17" s="1" t="s">
        <v>62</v>
      </c>
      <c r="B17" s="1" t="s">
        <v>45</v>
      </c>
      <c r="C17" s="27" t="s">
        <v>50</v>
      </c>
      <c r="D17" s="38">
        <v>10</v>
      </c>
      <c r="E17" s="74" t="s">
        <v>375</v>
      </c>
      <c r="F17" s="27"/>
      <c r="G17" s="74"/>
      <c r="H17" s="27"/>
      <c r="I17" s="27"/>
      <c r="J17" s="27"/>
      <c r="K17" s="27"/>
      <c r="L17" s="74"/>
      <c r="M17" s="74"/>
      <c r="N17" s="27"/>
      <c r="O17" s="79"/>
      <c r="P17" s="79"/>
      <c r="Q17" s="79"/>
      <c r="R17" s="79"/>
      <c r="S17" s="79"/>
      <c r="T17" s="27"/>
      <c r="U17" s="40"/>
      <c r="V17" s="22">
        <v>240</v>
      </c>
      <c r="W17" s="22" t="s">
        <v>84</v>
      </c>
      <c r="X17" s="22" t="s">
        <v>85</v>
      </c>
      <c r="Y17" s="68">
        <v>1011</v>
      </c>
      <c r="Z17" s="42"/>
      <c r="AA17" s="1" t="s">
        <v>119</v>
      </c>
      <c r="AB17" s="28" t="s">
        <v>449</v>
      </c>
    </row>
    <row r="18" spans="1:28" x14ac:dyDescent="0.3">
      <c r="A18" s="1" t="s">
        <v>62</v>
      </c>
      <c r="B18" s="1" t="s">
        <v>45</v>
      </c>
      <c r="C18" s="27" t="s">
        <v>56</v>
      </c>
      <c r="D18" s="38">
        <v>20</v>
      </c>
      <c r="E18" s="74" t="s">
        <v>375</v>
      </c>
      <c r="F18" s="27"/>
      <c r="G18" s="74"/>
      <c r="H18" s="27"/>
      <c r="I18" s="27"/>
      <c r="J18" s="27"/>
      <c r="K18" s="27"/>
      <c r="L18" s="74"/>
      <c r="M18" s="74"/>
      <c r="N18" s="27"/>
      <c r="O18" s="79"/>
      <c r="P18" s="79"/>
      <c r="Q18" s="79"/>
      <c r="R18" s="79"/>
      <c r="S18" s="79"/>
      <c r="T18" s="27"/>
      <c r="U18" s="40" t="str">
        <f t="shared" si="2"/>
        <v/>
      </c>
      <c r="V18" s="22">
        <v>240</v>
      </c>
      <c r="W18" s="22" t="s">
        <v>84</v>
      </c>
      <c r="X18" s="22" t="s">
        <v>85</v>
      </c>
      <c r="Y18" s="68">
        <v>1011</v>
      </c>
      <c r="Z18" s="42"/>
      <c r="AA18" s="1" t="s">
        <v>119</v>
      </c>
      <c r="AB18" s="28" t="s">
        <v>449</v>
      </c>
    </row>
    <row r="19" spans="1:28" x14ac:dyDescent="0.3">
      <c r="A19" s="1" t="s">
        <v>62</v>
      </c>
      <c r="B19" s="1" t="s">
        <v>45</v>
      </c>
      <c r="C19" s="27" t="s">
        <v>55</v>
      </c>
      <c r="D19" s="38">
        <v>17</v>
      </c>
      <c r="E19" s="74"/>
      <c r="F19" s="27">
        <v>4</v>
      </c>
      <c r="G19" s="74"/>
      <c r="H19" s="27"/>
      <c r="I19" s="27"/>
      <c r="J19" s="27">
        <v>1</v>
      </c>
      <c r="K19" s="27">
        <v>1</v>
      </c>
      <c r="L19" s="74"/>
      <c r="M19" s="74"/>
      <c r="N19" s="27">
        <f t="shared" si="0"/>
        <v>0</v>
      </c>
      <c r="O19" s="79"/>
      <c r="P19" s="79"/>
      <c r="Q19" s="79"/>
      <c r="R19" s="79"/>
      <c r="S19" s="79"/>
      <c r="T19" s="27">
        <f t="shared" si="1"/>
        <v>9</v>
      </c>
      <c r="U19" s="40" t="str">
        <f t="shared" si="2"/>
        <v/>
      </c>
      <c r="V19" s="22">
        <v>240</v>
      </c>
      <c r="W19" s="22" t="s">
        <v>84</v>
      </c>
      <c r="X19" s="22" t="s">
        <v>85</v>
      </c>
      <c r="Y19" s="68">
        <v>1011</v>
      </c>
      <c r="Z19" s="42"/>
      <c r="AA19" s="1" t="s">
        <v>119</v>
      </c>
      <c r="AB19" s="28" t="s">
        <v>449</v>
      </c>
    </row>
    <row r="20" spans="1:28" x14ac:dyDescent="0.3">
      <c r="A20" s="1" t="s">
        <v>62</v>
      </c>
      <c r="B20" s="1" t="s">
        <v>45</v>
      </c>
      <c r="C20" s="27" t="s">
        <v>48</v>
      </c>
      <c r="D20" s="38">
        <v>11</v>
      </c>
      <c r="E20" s="74"/>
      <c r="F20" s="27">
        <v>2</v>
      </c>
      <c r="G20" s="74"/>
      <c r="H20" s="27">
        <v>0</v>
      </c>
      <c r="I20" s="27"/>
      <c r="J20" s="27">
        <v>0</v>
      </c>
      <c r="K20" s="27">
        <v>0</v>
      </c>
      <c r="L20" s="74"/>
      <c r="M20" s="74"/>
      <c r="N20" s="27">
        <f>SUM(L20:M20)</f>
        <v>0</v>
      </c>
      <c r="O20" s="79"/>
      <c r="P20" s="79"/>
      <c r="Q20" s="79"/>
      <c r="R20" s="79"/>
      <c r="S20" s="79"/>
      <c r="T20" s="27">
        <f t="shared" si="1"/>
        <v>4</v>
      </c>
      <c r="U20" s="40" t="str">
        <f t="shared" si="2"/>
        <v/>
      </c>
      <c r="V20" s="22">
        <v>240</v>
      </c>
      <c r="W20" s="22" t="s">
        <v>84</v>
      </c>
      <c r="X20" s="22" t="s">
        <v>85</v>
      </c>
      <c r="Y20" s="68">
        <v>1011</v>
      </c>
      <c r="Z20" s="42"/>
      <c r="AA20" s="1" t="s">
        <v>119</v>
      </c>
      <c r="AB20" s="28" t="s">
        <v>449</v>
      </c>
    </row>
    <row r="21" spans="1:28" x14ac:dyDescent="0.3">
      <c r="A21" s="1" t="s">
        <v>62</v>
      </c>
      <c r="B21" s="1" t="s">
        <v>45</v>
      </c>
      <c r="C21" s="27" t="s">
        <v>52</v>
      </c>
      <c r="D21" s="38">
        <v>23</v>
      </c>
      <c r="E21" s="74"/>
      <c r="F21" s="27">
        <v>1</v>
      </c>
      <c r="G21" s="74"/>
      <c r="H21" s="27"/>
      <c r="I21" s="27"/>
      <c r="J21" s="27">
        <v>2</v>
      </c>
      <c r="K21" s="27">
        <v>5</v>
      </c>
      <c r="L21" s="74"/>
      <c r="M21" s="74"/>
      <c r="N21" s="27">
        <f>SUM(L21:M21)</f>
        <v>0</v>
      </c>
      <c r="O21" s="79"/>
      <c r="P21" s="79"/>
      <c r="Q21" s="79"/>
      <c r="R21" s="79"/>
      <c r="S21" s="79"/>
      <c r="T21" s="27">
        <f t="shared" si="1"/>
        <v>4</v>
      </c>
      <c r="U21" s="40" t="str">
        <f t="shared" si="2"/>
        <v/>
      </c>
      <c r="V21" s="22">
        <v>240</v>
      </c>
      <c r="W21" s="22" t="s">
        <v>84</v>
      </c>
      <c r="X21" s="22" t="s">
        <v>85</v>
      </c>
      <c r="Y21" s="68">
        <v>1011</v>
      </c>
      <c r="Z21" s="42"/>
      <c r="AA21" s="1" t="s">
        <v>119</v>
      </c>
      <c r="AB21" s="28" t="s">
        <v>449</v>
      </c>
    </row>
    <row r="22" spans="1:28" x14ac:dyDescent="0.3">
      <c r="A22" s="1" t="s">
        <v>62</v>
      </c>
      <c r="B22" s="1" t="s">
        <v>45</v>
      </c>
      <c r="C22" s="27" t="s">
        <v>49</v>
      </c>
      <c r="D22" s="38">
        <v>12</v>
      </c>
      <c r="E22" s="74" t="s">
        <v>375</v>
      </c>
      <c r="F22" s="27"/>
      <c r="G22" s="74"/>
      <c r="H22" s="27"/>
      <c r="I22" s="27"/>
      <c r="J22" s="27"/>
      <c r="K22" s="27"/>
      <c r="L22" s="74"/>
      <c r="M22" s="74"/>
      <c r="N22" s="27"/>
      <c r="O22" s="79"/>
      <c r="P22" s="79"/>
      <c r="Q22" s="79"/>
      <c r="R22" s="79"/>
      <c r="S22" s="79"/>
      <c r="T22" s="27"/>
      <c r="U22" s="40" t="str">
        <f t="shared" si="2"/>
        <v/>
      </c>
      <c r="V22" s="22">
        <v>240</v>
      </c>
      <c r="W22" s="22" t="s">
        <v>84</v>
      </c>
      <c r="X22" s="22" t="s">
        <v>85</v>
      </c>
      <c r="Y22" s="68">
        <v>1011</v>
      </c>
      <c r="Z22" s="42"/>
      <c r="AA22" s="1" t="s">
        <v>119</v>
      </c>
      <c r="AB22" s="28" t="s">
        <v>449</v>
      </c>
    </row>
    <row r="23" spans="1:28" x14ac:dyDescent="0.3">
      <c r="A23" s="1" t="s">
        <v>62</v>
      </c>
      <c r="B23" s="1" t="s">
        <v>45</v>
      </c>
      <c r="C23" s="27" t="s">
        <v>51</v>
      </c>
      <c r="D23" s="38">
        <v>22</v>
      </c>
      <c r="E23" s="74"/>
      <c r="F23" s="27">
        <v>3</v>
      </c>
      <c r="G23" s="74"/>
      <c r="H23" s="27"/>
      <c r="I23" s="27"/>
      <c r="J23" s="27">
        <v>0</v>
      </c>
      <c r="K23" s="27">
        <v>0</v>
      </c>
      <c r="L23" s="74"/>
      <c r="M23" s="74"/>
      <c r="N23" s="27">
        <f>SUM(L23:M23)</f>
        <v>0</v>
      </c>
      <c r="O23" s="79"/>
      <c r="P23" s="79"/>
      <c r="Q23" s="79"/>
      <c r="R23" s="79"/>
      <c r="S23" s="79"/>
      <c r="T23" s="27">
        <f t="shared" si="1"/>
        <v>6</v>
      </c>
      <c r="U23" s="40" t="str">
        <f t="shared" si="2"/>
        <v/>
      </c>
      <c r="V23" s="22">
        <v>240</v>
      </c>
      <c r="W23" s="22" t="s">
        <v>84</v>
      </c>
      <c r="X23" s="22" t="s">
        <v>85</v>
      </c>
      <c r="Y23" s="68">
        <v>1011</v>
      </c>
      <c r="Z23" s="42"/>
      <c r="AA23" s="1" t="s">
        <v>119</v>
      </c>
      <c r="AB23" s="28" t="s">
        <v>449</v>
      </c>
    </row>
    <row r="24" spans="1:28" x14ac:dyDescent="0.3">
      <c r="A24" s="1" t="s">
        <v>62</v>
      </c>
      <c r="B24" s="1" t="s">
        <v>45</v>
      </c>
      <c r="C24" s="57" t="s">
        <v>38</v>
      </c>
      <c r="D24" s="1"/>
      <c r="E24" s="57">
        <v>206</v>
      </c>
      <c r="F24" s="57"/>
      <c r="G24" s="57">
        <v>75</v>
      </c>
      <c r="H24" s="57"/>
      <c r="I24" s="57"/>
      <c r="J24" s="57"/>
      <c r="K24" s="57"/>
      <c r="L24" s="57"/>
      <c r="M24" s="57">
        <v>39</v>
      </c>
      <c r="N24" s="5"/>
      <c r="O24" s="57"/>
      <c r="P24" s="57">
        <v>25</v>
      </c>
      <c r="Q24" s="57">
        <v>11</v>
      </c>
      <c r="R24" s="57">
        <v>30</v>
      </c>
      <c r="S24" s="57">
        <v>7</v>
      </c>
      <c r="T24" s="27"/>
      <c r="U24" s="40" t="str">
        <f t="shared" ref="U24" si="3">_xlfn.IFNA("",((T24+Q24+N24-R24)+(O24*2))/E24)</f>
        <v/>
      </c>
      <c r="V24" s="22">
        <v>240</v>
      </c>
      <c r="W24" s="22" t="s">
        <v>84</v>
      </c>
      <c r="X24" s="22" t="s">
        <v>85</v>
      </c>
      <c r="Y24" s="68">
        <v>1011</v>
      </c>
      <c r="Z24" s="42"/>
      <c r="AA24" s="1" t="s">
        <v>119</v>
      </c>
      <c r="AB24" s="28" t="s">
        <v>449</v>
      </c>
    </row>
    <row r="25" spans="1:28" x14ac:dyDescent="0.3">
      <c r="A25" s="44" t="s">
        <v>62</v>
      </c>
      <c r="B25" s="44" t="s">
        <v>45</v>
      </c>
      <c r="C25" s="45" t="s">
        <v>39</v>
      </c>
      <c r="D25" s="44"/>
      <c r="E25" s="45">
        <f t="shared" ref="E25:T25" si="4">SUM(E13:E24)</f>
        <v>240</v>
      </c>
      <c r="F25" s="45">
        <f t="shared" si="4"/>
        <v>29</v>
      </c>
      <c r="G25" s="45">
        <f t="shared" si="4"/>
        <v>75</v>
      </c>
      <c r="H25" s="45">
        <f t="shared" si="4"/>
        <v>0</v>
      </c>
      <c r="I25" s="45">
        <f t="shared" si="4"/>
        <v>0</v>
      </c>
      <c r="J25" s="45">
        <f t="shared" si="4"/>
        <v>14</v>
      </c>
      <c r="K25" s="45">
        <f t="shared" si="4"/>
        <v>20</v>
      </c>
      <c r="L25" s="45">
        <f t="shared" si="4"/>
        <v>0</v>
      </c>
      <c r="M25" s="45">
        <f t="shared" si="4"/>
        <v>49</v>
      </c>
      <c r="N25" s="45">
        <f t="shared" si="4"/>
        <v>10</v>
      </c>
      <c r="O25" s="45">
        <f t="shared" si="4"/>
        <v>0</v>
      </c>
      <c r="P25" s="45">
        <f t="shared" si="4"/>
        <v>25</v>
      </c>
      <c r="Q25" s="45">
        <f t="shared" si="4"/>
        <v>11</v>
      </c>
      <c r="R25" s="45">
        <f t="shared" si="4"/>
        <v>33</v>
      </c>
      <c r="S25" s="45">
        <f t="shared" si="4"/>
        <v>7</v>
      </c>
      <c r="T25" s="45">
        <f t="shared" si="4"/>
        <v>72</v>
      </c>
      <c r="U25" s="46">
        <f>((T25+Q25+N25-R25)+(O25*2))/E25</f>
        <v>0.25</v>
      </c>
      <c r="V25" s="47">
        <v>240</v>
      </c>
      <c r="W25" s="47" t="s">
        <v>84</v>
      </c>
      <c r="X25" s="47" t="s">
        <v>85</v>
      </c>
      <c r="Y25" s="69">
        <v>1011</v>
      </c>
      <c r="Z25" s="49"/>
      <c r="AA25" s="44" t="s">
        <v>119</v>
      </c>
      <c r="AB25" s="72" t="s">
        <v>449</v>
      </c>
    </row>
    <row r="26" spans="1:28" x14ac:dyDescent="0.3">
      <c r="A26" s="1"/>
      <c r="B26" s="1"/>
      <c r="C26" s="1"/>
      <c r="D26" s="1"/>
      <c r="F26" s="50" t="s">
        <v>40</v>
      </c>
      <c r="G26" s="51">
        <f>F25/G25</f>
        <v>0.38666666666666666</v>
      </c>
      <c r="H26" s="27"/>
      <c r="I26" s="1"/>
      <c r="J26" s="50" t="s">
        <v>41</v>
      </c>
      <c r="K26" s="52">
        <f>J25/K25</f>
        <v>0.7</v>
      </c>
      <c r="L26" s="1"/>
      <c r="M26" s="39" t="s">
        <v>42</v>
      </c>
      <c r="N26" s="53"/>
      <c r="P26" s="1"/>
      <c r="Q26" s="1"/>
      <c r="R26" s="1"/>
      <c r="S26" s="1"/>
      <c r="T26" s="1"/>
      <c r="U26" s="1"/>
      <c r="V26" s="22"/>
      <c r="W26" s="22"/>
      <c r="X26" s="22"/>
      <c r="Y26" s="54"/>
      <c r="Z26" s="42"/>
      <c r="AA26" s="1"/>
      <c r="AB26" s="28"/>
    </row>
    <row r="27" spans="1:28" x14ac:dyDescent="0.3">
      <c r="A27" s="1"/>
      <c r="B27" s="1"/>
      <c r="C27" s="5" t="s">
        <v>43</v>
      </c>
      <c r="V27" s="22"/>
      <c r="W27" s="22"/>
      <c r="X27" s="22"/>
      <c r="Y27" s="54"/>
      <c r="Z27" s="42"/>
      <c r="AA27" s="1"/>
      <c r="AB27" s="1"/>
    </row>
    <row r="28" spans="1:28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22"/>
      <c r="W28" s="22"/>
      <c r="X28" s="22"/>
      <c r="Y28" s="54"/>
      <c r="Z28" s="42"/>
      <c r="AA28" s="1"/>
      <c r="AB28" s="1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4"/>
      <c r="Z29" s="42"/>
      <c r="AA29" s="1"/>
      <c r="AB29" s="1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4"/>
      <c r="Z30" s="42"/>
      <c r="AA30" s="1"/>
      <c r="AB30" s="1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4"/>
      <c r="Z31" s="42"/>
      <c r="AA31" s="1"/>
      <c r="AB31" s="1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4"/>
      <c r="Z32" s="42"/>
      <c r="AA32" s="1"/>
      <c r="AB32" s="1"/>
    </row>
    <row r="33" spans="1:28" x14ac:dyDescent="0.3">
      <c r="B33" s="1"/>
      <c r="C33" s="32" t="s">
        <v>63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10</v>
      </c>
      <c r="U33" s="1"/>
      <c r="V33" s="35">
        <v>18</v>
      </c>
    </row>
    <row r="34" spans="1:28" x14ac:dyDescent="0.3">
      <c r="A34" s="36" t="s">
        <v>11</v>
      </c>
      <c r="B34" s="37" t="s">
        <v>12</v>
      </c>
      <c r="C34" s="38" t="s">
        <v>13</v>
      </c>
      <c r="D34" s="38" t="s">
        <v>14</v>
      </c>
      <c r="E34" s="14" t="s">
        <v>15</v>
      </c>
      <c r="F34" s="14" t="s">
        <v>16</v>
      </c>
      <c r="G34" s="14" t="s">
        <v>17</v>
      </c>
      <c r="H34" s="14" t="s">
        <v>18</v>
      </c>
      <c r="I34" s="14" t="s">
        <v>19</v>
      </c>
      <c r="J34" s="14" t="s">
        <v>20</v>
      </c>
      <c r="K34" s="14" t="s">
        <v>21</v>
      </c>
      <c r="L34" s="14" t="s">
        <v>22</v>
      </c>
      <c r="M34" s="14" t="s">
        <v>23</v>
      </c>
      <c r="N34" s="14" t="s">
        <v>24</v>
      </c>
      <c r="O34" s="14" t="s">
        <v>25</v>
      </c>
      <c r="P34" s="14" t="s">
        <v>26</v>
      </c>
      <c r="Q34" s="14" t="s">
        <v>27</v>
      </c>
      <c r="R34" s="14" t="s">
        <v>28</v>
      </c>
      <c r="S34" s="14" t="s">
        <v>29</v>
      </c>
      <c r="T34" s="14" t="s">
        <v>30</v>
      </c>
      <c r="U34" s="14" t="s">
        <v>31</v>
      </c>
      <c r="V34" s="14" t="s">
        <v>3</v>
      </c>
      <c r="W34" s="14" t="s">
        <v>32</v>
      </c>
      <c r="X34" s="14" t="s">
        <v>33</v>
      </c>
      <c r="Y34" s="14" t="s">
        <v>34</v>
      </c>
      <c r="Z34" s="14" t="s">
        <v>35</v>
      </c>
      <c r="AA34" s="14" t="s">
        <v>36</v>
      </c>
      <c r="AB34" s="14" t="s">
        <v>37</v>
      </c>
    </row>
    <row r="35" spans="1:28" x14ac:dyDescent="0.3">
      <c r="A35" s="1" t="s">
        <v>45</v>
      </c>
      <c r="B35" s="1" t="s">
        <v>62</v>
      </c>
      <c r="C35" s="27" t="s">
        <v>372</v>
      </c>
      <c r="D35" s="38">
        <v>9</v>
      </c>
      <c r="E35" s="74"/>
      <c r="F35" s="27">
        <v>2</v>
      </c>
      <c r="G35" s="74"/>
      <c r="H35" s="27"/>
      <c r="I35" s="27"/>
      <c r="J35" s="27">
        <v>2</v>
      </c>
      <c r="K35" s="27">
        <v>2</v>
      </c>
      <c r="L35" s="74"/>
      <c r="M35" s="74"/>
      <c r="N35" s="27">
        <f>SUM(L35:M35)</f>
        <v>0</v>
      </c>
      <c r="O35" s="74"/>
      <c r="P35" s="79"/>
      <c r="Q35" s="74"/>
      <c r="R35" s="74"/>
      <c r="S35" s="74"/>
      <c r="T35" s="27">
        <f>(H35*3)+((F35-H35)*2)+J35</f>
        <v>6</v>
      </c>
      <c r="U35" s="40" t="str">
        <f>IFERROR(((T35+Q35+N35-R35)+(O35*2))/E35,"")</f>
        <v/>
      </c>
      <c r="V35" s="22">
        <v>240</v>
      </c>
      <c r="W35" s="22" t="s">
        <v>95</v>
      </c>
      <c r="X35" s="22" t="s">
        <v>96</v>
      </c>
      <c r="Y35" s="68">
        <v>1011</v>
      </c>
      <c r="Z35" s="42"/>
      <c r="AA35" s="1" t="s">
        <v>174</v>
      </c>
      <c r="AB35" s="28" t="s">
        <v>222</v>
      </c>
    </row>
    <row r="36" spans="1:28" x14ac:dyDescent="0.3">
      <c r="A36" s="1" t="s">
        <v>45</v>
      </c>
      <c r="B36" s="1" t="s">
        <v>62</v>
      </c>
      <c r="C36" s="27" t="s">
        <v>305</v>
      </c>
      <c r="D36" s="38">
        <v>42</v>
      </c>
      <c r="E36" s="74" t="s">
        <v>373</v>
      </c>
      <c r="F36" s="27"/>
      <c r="G36" s="74"/>
      <c r="H36" s="27"/>
      <c r="I36" s="27"/>
      <c r="J36" s="27"/>
      <c r="K36" s="27"/>
      <c r="L36" s="74"/>
      <c r="M36" s="74"/>
      <c r="N36" s="27"/>
      <c r="O36" s="79"/>
      <c r="P36" s="79"/>
      <c r="Q36" s="79"/>
      <c r="R36" s="79"/>
      <c r="S36" s="79"/>
      <c r="T36" s="39"/>
      <c r="U36" s="40" t="str">
        <f t="shared" ref="U36:U44" si="5">IFERROR(((T36+Q36+N36-R36)+(O36*2))/E36,"")</f>
        <v/>
      </c>
      <c r="V36" s="22">
        <v>240</v>
      </c>
      <c r="W36" s="22" t="s">
        <v>95</v>
      </c>
      <c r="X36" s="22" t="s">
        <v>96</v>
      </c>
      <c r="Y36" s="68">
        <v>1011</v>
      </c>
      <c r="Z36" s="42"/>
      <c r="AA36" s="1" t="s">
        <v>174</v>
      </c>
      <c r="AB36" s="28" t="s">
        <v>222</v>
      </c>
    </row>
    <row r="37" spans="1:28" x14ac:dyDescent="0.3">
      <c r="A37" s="1" t="s">
        <v>45</v>
      </c>
      <c r="B37" s="1" t="s">
        <v>62</v>
      </c>
      <c r="C37" s="27" t="s">
        <v>306</v>
      </c>
      <c r="D37" s="38">
        <v>32</v>
      </c>
      <c r="E37" s="74"/>
      <c r="F37" s="27">
        <v>0</v>
      </c>
      <c r="G37" s="74"/>
      <c r="H37" s="27"/>
      <c r="I37" s="27"/>
      <c r="J37" s="27">
        <v>1</v>
      </c>
      <c r="K37" s="27">
        <v>2</v>
      </c>
      <c r="L37" s="74"/>
      <c r="M37" s="27">
        <v>11</v>
      </c>
      <c r="N37" s="27">
        <f t="shared" ref="N37:N39" si="6">SUM(L37:M37)</f>
        <v>11</v>
      </c>
      <c r="O37" s="79"/>
      <c r="P37" s="79"/>
      <c r="Q37" s="79"/>
      <c r="R37" s="79"/>
      <c r="S37" s="79"/>
      <c r="T37" s="39">
        <f t="shared" ref="T37:T39" si="7">(H37*3)+((F37-H37)*2)+J37</f>
        <v>1</v>
      </c>
      <c r="U37" s="40" t="str">
        <f t="shared" si="5"/>
        <v/>
      </c>
      <c r="V37" s="22">
        <v>240</v>
      </c>
      <c r="W37" s="22" t="s">
        <v>95</v>
      </c>
      <c r="X37" s="22" t="s">
        <v>96</v>
      </c>
      <c r="Y37" s="68">
        <v>1011</v>
      </c>
      <c r="Z37" s="42"/>
      <c r="AA37" s="1" t="s">
        <v>174</v>
      </c>
      <c r="AB37" s="28" t="s">
        <v>222</v>
      </c>
    </row>
    <row r="38" spans="1:28" x14ac:dyDescent="0.3">
      <c r="A38" s="1" t="s">
        <v>45</v>
      </c>
      <c r="B38" s="1" t="s">
        <v>62</v>
      </c>
      <c r="C38" s="74" t="s">
        <v>308</v>
      </c>
      <c r="D38" s="75">
        <v>45</v>
      </c>
      <c r="E38" s="74"/>
      <c r="F38" s="27"/>
      <c r="G38" s="74"/>
      <c r="H38" s="27"/>
      <c r="I38" s="27"/>
      <c r="J38" s="27"/>
      <c r="K38" s="27"/>
      <c r="L38" s="74"/>
      <c r="M38" s="74"/>
      <c r="N38" s="27"/>
      <c r="O38" s="79"/>
      <c r="P38" s="79"/>
      <c r="Q38" s="79"/>
      <c r="R38" s="79"/>
      <c r="S38" s="79"/>
      <c r="T38" s="39"/>
      <c r="U38" s="40" t="str">
        <f t="shared" si="5"/>
        <v/>
      </c>
      <c r="V38" s="22">
        <v>240</v>
      </c>
      <c r="W38" s="22" t="s">
        <v>95</v>
      </c>
      <c r="X38" s="22" t="s">
        <v>96</v>
      </c>
      <c r="Y38" s="68">
        <v>1011</v>
      </c>
      <c r="Z38" s="42"/>
      <c r="AA38" s="1" t="s">
        <v>174</v>
      </c>
      <c r="AB38" s="28" t="s">
        <v>222</v>
      </c>
    </row>
    <row r="39" spans="1:28" x14ac:dyDescent="0.3">
      <c r="A39" s="1" t="s">
        <v>45</v>
      </c>
      <c r="B39" s="1" t="s">
        <v>62</v>
      </c>
      <c r="C39" s="74" t="s">
        <v>309</v>
      </c>
      <c r="D39" s="75">
        <v>12</v>
      </c>
      <c r="E39" s="74"/>
      <c r="F39" s="27">
        <v>0</v>
      </c>
      <c r="G39" s="74"/>
      <c r="H39" s="27"/>
      <c r="I39" s="27"/>
      <c r="J39" s="27">
        <v>3</v>
      </c>
      <c r="K39" s="27">
        <v>4</v>
      </c>
      <c r="L39" s="74"/>
      <c r="M39" s="74"/>
      <c r="N39" s="27">
        <f t="shared" si="6"/>
        <v>0</v>
      </c>
      <c r="O39" s="79"/>
      <c r="P39" s="79"/>
      <c r="Q39" s="79"/>
      <c r="R39" s="79"/>
      <c r="S39" s="79"/>
      <c r="T39" s="39">
        <f t="shared" si="7"/>
        <v>3</v>
      </c>
      <c r="U39" s="40" t="str">
        <f t="shared" si="5"/>
        <v/>
      </c>
      <c r="V39" s="22">
        <v>240</v>
      </c>
      <c r="W39" s="22" t="s">
        <v>95</v>
      </c>
      <c r="X39" s="22" t="s">
        <v>96</v>
      </c>
      <c r="Y39" s="68">
        <v>1011</v>
      </c>
      <c r="Z39" s="42"/>
      <c r="AA39" s="1" t="s">
        <v>174</v>
      </c>
      <c r="AB39" s="28" t="s">
        <v>222</v>
      </c>
    </row>
    <row r="40" spans="1:28" x14ac:dyDescent="0.3">
      <c r="A40" s="1" t="s">
        <v>45</v>
      </c>
      <c r="B40" s="1" t="s">
        <v>62</v>
      </c>
      <c r="C40" s="27" t="s">
        <v>310</v>
      </c>
      <c r="D40" s="38">
        <v>13</v>
      </c>
      <c r="E40" s="74"/>
      <c r="F40" s="27">
        <v>9</v>
      </c>
      <c r="G40" s="74"/>
      <c r="H40" s="27"/>
      <c r="I40" s="27"/>
      <c r="J40" s="27">
        <v>1</v>
      </c>
      <c r="K40" s="27">
        <v>1</v>
      </c>
      <c r="L40" s="74"/>
      <c r="M40" s="74"/>
      <c r="N40" s="27">
        <f>SUM(L40:M40)</f>
        <v>0</v>
      </c>
      <c r="O40" s="39">
        <v>1</v>
      </c>
      <c r="P40" s="82"/>
      <c r="Q40" s="39">
        <v>1</v>
      </c>
      <c r="R40" s="83" t="s">
        <v>417</v>
      </c>
      <c r="S40" s="79"/>
      <c r="T40" s="39">
        <f>(H40*3)+((F40-H40)*2)+J40</f>
        <v>19</v>
      </c>
      <c r="U40" s="40" t="str">
        <f t="shared" si="5"/>
        <v/>
      </c>
      <c r="V40" s="22">
        <v>240</v>
      </c>
      <c r="W40" s="22" t="s">
        <v>95</v>
      </c>
      <c r="X40" s="22" t="s">
        <v>96</v>
      </c>
      <c r="Y40" s="68">
        <v>1011</v>
      </c>
      <c r="Z40" s="42"/>
      <c r="AA40" s="1" t="s">
        <v>174</v>
      </c>
      <c r="AB40" s="28" t="s">
        <v>222</v>
      </c>
    </row>
    <row r="41" spans="1:28" x14ac:dyDescent="0.3">
      <c r="A41" s="1" t="s">
        <v>45</v>
      </c>
      <c r="B41" s="1" t="s">
        <v>62</v>
      </c>
      <c r="C41" s="27" t="s">
        <v>311</v>
      </c>
      <c r="D41" s="38">
        <v>33</v>
      </c>
      <c r="E41" s="74"/>
      <c r="F41" s="27">
        <v>9</v>
      </c>
      <c r="G41" s="74"/>
      <c r="H41" s="27">
        <v>1</v>
      </c>
      <c r="I41" s="27">
        <v>1</v>
      </c>
      <c r="J41" s="27">
        <v>9</v>
      </c>
      <c r="K41" s="27">
        <v>13</v>
      </c>
      <c r="L41" s="74"/>
      <c r="M41" s="74"/>
      <c r="N41" s="27">
        <f>SUM(L41:M41)</f>
        <v>0</v>
      </c>
      <c r="O41" s="79"/>
      <c r="P41" s="79"/>
      <c r="Q41" s="79"/>
      <c r="R41" s="79"/>
      <c r="S41" s="79"/>
      <c r="T41" s="39">
        <f>(H41*3)+((F41-H41)*2)+J41</f>
        <v>28</v>
      </c>
      <c r="U41" s="40" t="str">
        <f t="shared" si="5"/>
        <v/>
      </c>
      <c r="V41" s="22">
        <v>240</v>
      </c>
      <c r="W41" s="22" t="s">
        <v>95</v>
      </c>
      <c r="X41" s="22" t="s">
        <v>96</v>
      </c>
      <c r="Y41" s="68">
        <v>1011</v>
      </c>
      <c r="Z41" s="42"/>
      <c r="AA41" s="1" t="s">
        <v>174</v>
      </c>
      <c r="AB41" s="28" t="s">
        <v>222</v>
      </c>
    </row>
    <row r="42" spans="1:28" x14ac:dyDescent="0.3">
      <c r="A42" s="1" t="s">
        <v>45</v>
      </c>
      <c r="B42" s="1" t="s">
        <v>62</v>
      </c>
      <c r="C42" s="27" t="s">
        <v>313</v>
      </c>
      <c r="D42" s="38">
        <v>11</v>
      </c>
      <c r="E42" s="74"/>
      <c r="F42" s="27">
        <v>9</v>
      </c>
      <c r="G42" s="74"/>
      <c r="H42" s="27"/>
      <c r="I42" s="27"/>
      <c r="J42" s="27">
        <v>2</v>
      </c>
      <c r="K42" s="27">
        <v>3</v>
      </c>
      <c r="L42" s="74"/>
      <c r="M42" s="74"/>
      <c r="N42" s="27">
        <f>SUM(L42:M42)</f>
        <v>0</v>
      </c>
      <c r="O42" s="79"/>
      <c r="P42" s="79"/>
      <c r="Q42" s="79"/>
      <c r="R42" s="79"/>
      <c r="S42" s="79"/>
      <c r="T42" s="39">
        <f>(H42*3)+((F42-H42)*2)+J42</f>
        <v>20</v>
      </c>
      <c r="U42" s="40" t="str">
        <f t="shared" si="5"/>
        <v/>
      </c>
      <c r="V42" s="22">
        <v>240</v>
      </c>
      <c r="W42" s="22" t="s">
        <v>95</v>
      </c>
      <c r="X42" s="22" t="s">
        <v>96</v>
      </c>
      <c r="Y42" s="68">
        <v>1011</v>
      </c>
      <c r="Z42" s="42"/>
      <c r="AA42" s="1" t="s">
        <v>174</v>
      </c>
      <c r="AB42" s="28" t="s">
        <v>222</v>
      </c>
    </row>
    <row r="43" spans="1:28" x14ac:dyDescent="0.3">
      <c r="A43" s="1" t="s">
        <v>45</v>
      </c>
      <c r="B43" s="1" t="s">
        <v>62</v>
      </c>
      <c r="C43" s="27" t="s">
        <v>314</v>
      </c>
      <c r="D43" s="38">
        <v>8</v>
      </c>
      <c r="E43" s="74"/>
      <c r="F43" s="27">
        <v>2</v>
      </c>
      <c r="G43" s="74"/>
      <c r="H43" s="27"/>
      <c r="I43" s="27"/>
      <c r="J43" s="27">
        <v>0</v>
      </c>
      <c r="K43" s="27">
        <v>0</v>
      </c>
      <c r="L43" s="74"/>
      <c r="M43" s="74"/>
      <c r="N43" s="27">
        <f>SUM(L43:M43)</f>
        <v>0</v>
      </c>
      <c r="O43" s="79"/>
      <c r="P43" s="79"/>
      <c r="Q43" s="79"/>
      <c r="R43" s="79"/>
      <c r="S43" s="79"/>
      <c r="T43" s="39">
        <f>(H43*3)+((F43-H43)*2)+J43</f>
        <v>4</v>
      </c>
      <c r="U43" s="40" t="str">
        <f t="shared" si="5"/>
        <v/>
      </c>
      <c r="V43" s="22">
        <v>240</v>
      </c>
      <c r="W43" s="22" t="s">
        <v>95</v>
      </c>
      <c r="X43" s="22" t="s">
        <v>96</v>
      </c>
      <c r="Y43" s="68">
        <v>1011</v>
      </c>
      <c r="Z43" s="42"/>
      <c r="AA43" s="1" t="s">
        <v>174</v>
      </c>
      <c r="AB43" s="28" t="s">
        <v>222</v>
      </c>
    </row>
    <row r="44" spans="1:28" x14ac:dyDescent="0.3">
      <c r="A44" s="1" t="s">
        <v>45</v>
      </c>
      <c r="B44" s="1" t="s">
        <v>62</v>
      </c>
      <c r="C44" s="27" t="s">
        <v>315</v>
      </c>
      <c r="D44" s="38">
        <v>22</v>
      </c>
      <c r="E44" s="74"/>
      <c r="F44" s="27">
        <v>3</v>
      </c>
      <c r="G44" s="74"/>
      <c r="H44" s="27"/>
      <c r="I44" s="27"/>
      <c r="J44" s="27">
        <v>1</v>
      </c>
      <c r="K44" s="27">
        <v>3</v>
      </c>
      <c r="L44" s="74"/>
      <c r="M44" s="74"/>
      <c r="N44" s="27">
        <f>SUM(L44:M44)</f>
        <v>0</v>
      </c>
      <c r="O44" s="79"/>
      <c r="P44" s="79"/>
      <c r="Q44" s="79"/>
      <c r="R44" s="79"/>
      <c r="S44" s="79"/>
      <c r="T44" s="39">
        <f>(H44*3)+((F44-H44)*2)+J44</f>
        <v>7</v>
      </c>
      <c r="U44" s="40" t="str">
        <f t="shared" si="5"/>
        <v/>
      </c>
      <c r="V44" s="22">
        <v>240</v>
      </c>
      <c r="W44" s="22" t="s">
        <v>95</v>
      </c>
      <c r="X44" s="22" t="s">
        <v>96</v>
      </c>
      <c r="Y44" s="68">
        <v>1011</v>
      </c>
      <c r="Z44" s="42"/>
      <c r="AA44" s="1" t="s">
        <v>174</v>
      </c>
      <c r="AB44" s="28" t="s">
        <v>222</v>
      </c>
    </row>
    <row r="45" spans="1:28" x14ac:dyDescent="0.3">
      <c r="A45" s="1" t="s">
        <v>45</v>
      </c>
      <c r="B45" s="1" t="s">
        <v>62</v>
      </c>
      <c r="C45" s="57" t="s">
        <v>38</v>
      </c>
      <c r="D45" s="1"/>
      <c r="E45" s="57">
        <v>240</v>
      </c>
      <c r="F45" s="57"/>
      <c r="G45" s="57">
        <v>79</v>
      </c>
      <c r="H45" s="57"/>
      <c r="I45" s="57"/>
      <c r="J45" s="57"/>
      <c r="K45" s="57"/>
      <c r="L45" s="57"/>
      <c r="M45" s="57">
        <v>35</v>
      </c>
      <c r="N45" s="57"/>
      <c r="O45" s="57"/>
      <c r="P45" s="57">
        <v>26</v>
      </c>
      <c r="Q45" s="57">
        <v>14</v>
      </c>
      <c r="R45" s="57">
        <v>26</v>
      </c>
      <c r="S45" s="57">
        <v>1</v>
      </c>
      <c r="T45" s="57"/>
      <c r="U45" s="40" t="str">
        <f t="shared" ref="U45" si="8">_xlfn.IFNA("",((T45+Q45+N45-R45)+(O45*2))/E45)</f>
        <v/>
      </c>
      <c r="V45" s="22">
        <v>240</v>
      </c>
      <c r="W45" s="22" t="s">
        <v>95</v>
      </c>
      <c r="X45" s="22" t="s">
        <v>96</v>
      </c>
      <c r="Y45" s="68">
        <v>1011</v>
      </c>
      <c r="Z45" s="42"/>
      <c r="AA45" s="1" t="s">
        <v>174</v>
      </c>
      <c r="AB45" s="28" t="s">
        <v>222</v>
      </c>
    </row>
    <row r="46" spans="1:28" x14ac:dyDescent="0.3">
      <c r="A46" s="44" t="s">
        <v>45</v>
      </c>
      <c r="B46" s="44" t="s">
        <v>62</v>
      </c>
      <c r="C46" s="45" t="s">
        <v>39</v>
      </c>
      <c r="D46" s="44"/>
      <c r="E46" s="45">
        <f t="shared" ref="E46:T46" si="9">SUM(E35:E45)</f>
        <v>240</v>
      </c>
      <c r="F46" s="45">
        <f t="shared" si="9"/>
        <v>34</v>
      </c>
      <c r="G46" s="45">
        <f t="shared" si="9"/>
        <v>79</v>
      </c>
      <c r="H46" s="45">
        <f t="shared" si="9"/>
        <v>1</v>
      </c>
      <c r="I46" s="45">
        <f t="shared" si="9"/>
        <v>1</v>
      </c>
      <c r="J46" s="45">
        <f t="shared" si="9"/>
        <v>19</v>
      </c>
      <c r="K46" s="45">
        <f t="shared" si="9"/>
        <v>28</v>
      </c>
      <c r="L46" s="45">
        <f t="shared" si="9"/>
        <v>0</v>
      </c>
      <c r="M46" s="45">
        <f t="shared" si="9"/>
        <v>46</v>
      </c>
      <c r="N46" s="45">
        <f t="shared" si="9"/>
        <v>11</v>
      </c>
      <c r="O46" s="45">
        <f t="shared" si="9"/>
        <v>1</v>
      </c>
      <c r="P46" s="45">
        <f t="shared" si="9"/>
        <v>26</v>
      </c>
      <c r="Q46" s="45">
        <f t="shared" si="9"/>
        <v>15</v>
      </c>
      <c r="R46" s="45">
        <f t="shared" si="9"/>
        <v>26</v>
      </c>
      <c r="S46" s="45">
        <f t="shared" si="9"/>
        <v>1</v>
      </c>
      <c r="T46" s="45">
        <f t="shared" si="9"/>
        <v>88</v>
      </c>
      <c r="U46" s="46">
        <f>((T46+Q46+N46-R46)+(O46*2))/E46</f>
        <v>0.375</v>
      </c>
      <c r="V46" s="47">
        <v>240</v>
      </c>
      <c r="W46" s="47" t="s">
        <v>95</v>
      </c>
      <c r="X46" s="47" t="s">
        <v>96</v>
      </c>
      <c r="Y46" s="69">
        <v>1011</v>
      </c>
      <c r="Z46" s="49"/>
      <c r="AA46" s="44" t="s">
        <v>174</v>
      </c>
      <c r="AB46" s="72" t="s">
        <v>222</v>
      </c>
    </row>
    <row r="47" spans="1:28" x14ac:dyDescent="0.3">
      <c r="A47" s="1"/>
      <c r="B47" s="1"/>
      <c r="C47" s="1"/>
      <c r="D47" s="1"/>
      <c r="F47" s="50" t="s">
        <v>40</v>
      </c>
      <c r="G47" s="51">
        <f>F46/G46</f>
        <v>0.43037974683544306</v>
      </c>
      <c r="H47" s="27"/>
      <c r="I47" s="1"/>
      <c r="J47" s="50" t="s">
        <v>41</v>
      </c>
      <c r="K47" s="52">
        <f>J46/K46</f>
        <v>0.6785714285714286</v>
      </c>
      <c r="L47" s="1"/>
      <c r="M47" s="39" t="s">
        <v>42</v>
      </c>
      <c r="N47" s="53">
        <v>17</v>
      </c>
      <c r="P47" s="1"/>
      <c r="Q47" s="1"/>
      <c r="R47" s="1"/>
      <c r="S47" s="1"/>
      <c r="T47" s="1"/>
      <c r="U47" s="1"/>
      <c r="V47" s="22"/>
      <c r="W47" s="22"/>
      <c r="X47" s="22"/>
      <c r="Y47" s="54"/>
      <c r="Z47" s="42"/>
      <c r="AA47" s="1"/>
      <c r="AB47" s="28"/>
    </row>
    <row r="48" spans="1:28" x14ac:dyDescent="0.3">
      <c r="A48" s="1"/>
      <c r="B48" s="1"/>
      <c r="C48" s="5" t="s">
        <v>43</v>
      </c>
      <c r="V48" s="22"/>
      <c r="W48" s="22"/>
      <c r="X48" s="22"/>
      <c r="Y48" s="54"/>
      <c r="Z48" s="42"/>
      <c r="AA48" s="1"/>
      <c r="AB48" s="28"/>
    </row>
    <row r="49" spans="1:28" x14ac:dyDescent="0.3">
      <c r="A49" s="1"/>
      <c r="B49" s="1"/>
      <c r="C49" s="1" t="s">
        <v>374</v>
      </c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22"/>
      <c r="W49" s="22"/>
      <c r="X49" s="22"/>
      <c r="Y49" s="54"/>
      <c r="Z49" s="42"/>
      <c r="AA49" s="1"/>
      <c r="AB49" s="28"/>
    </row>
    <row r="50" spans="1:28" x14ac:dyDescent="0.3">
      <c r="A50" s="1"/>
      <c r="B50" s="1"/>
      <c r="C50" s="5"/>
      <c r="V50" s="22"/>
      <c r="W50" s="22"/>
      <c r="X50" s="22"/>
      <c r="Y50" s="54"/>
      <c r="Z50" s="42"/>
      <c r="AA50" s="1"/>
      <c r="AB50" s="1"/>
    </row>
    <row r="51" spans="1:28" x14ac:dyDescent="0.3">
      <c r="B51" s="1"/>
      <c r="C51" s="1"/>
      <c r="D51" s="5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31"/>
      <c r="Z51" s="42"/>
      <c r="AA51" s="1"/>
      <c r="AB51" s="1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6139EC-E364-42CD-A2DF-D88B41D1C600}">
  <sheetPr>
    <tabColor rgb="FFFF0000"/>
  </sheetPr>
  <dimension ref="A1:AB51"/>
  <sheetViews>
    <sheetView workbookViewId="0">
      <selection activeCell="AB26" sqref="AB26"/>
    </sheetView>
  </sheetViews>
  <sheetFormatPr defaultRowHeight="14.4" x14ac:dyDescent="0.3"/>
  <cols>
    <col min="1" max="1" width="4.88671875" customWidth="1"/>
    <col min="2" max="2" width="6" customWidth="1"/>
    <col min="3" max="3" width="22.77734375" customWidth="1"/>
    <col min="4" max="4" width="4.21875" customWidth="1"/>
    <col min="5" max="10" width="5.88671875" customWidth="1"/>
    <col min="11" max="11" width="6.6640625" customWidth="1"/>
    <col min="12" max="19" width="5.88671875" customWidth="1"/>
    <col min="20" max="20" width="6.6640625" customWidth="1"/>
    <col min="21" max="21" width="7.21875" customWidth="1"/>
    <col min="22" max="22" width="4.77734375" customWidth="1"/>
    <col min="23" max="24" width="4.21875" customWidth="1"/>
    <col min="25" max="25" width="6.6640625" customWidth="1"/>
    <col min="26" max="26" width="20.21875" customWidth="1"/>
    <col min="27" max="27" width="15.6640625" customWidth="1"/>
  </cols>
  <sheetData>
    <row r="1" spans="1:28" x14ac:dyDescent="0.3">
      <c r="Z1" s="62" t="s">
        <v>388</v>
      </c>
    </row>
    <row r="2" spans="1:28" x14ac:dyDescent="0.3">
      <c r="B2" s="1"/>
      <c r="C2" s="2" t="s">
        <v>44</v>
      </c>
      <c r="D2" s="3" t="s">
        <v>83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29235</v>
      </c>
      <c r="D3" s="7" t="s">
        <v>0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1</v>
      </c>
      <c r="S3" s="13" t="s">
        <v>2</v>
      </c>
      <c r="T3" s="14" t="s">
        <v>3</v>
      </c>
    </row>
    <row r="4" spans="1:28" x14ac:dyDescent="0.3">
      <c r="B4" s="1"/>
      <c r="C4" s="6" t="s">
        <v>88</v>
      </c>
      <c r="D4" s="7" t="s">
        <v>4</v>
      </c>
      <c r="E4" s="8"/>
      <c r="F4" s="5"/>
      <c r="G4" s="1"/>
      <c r="J4" s="15" t="s">
        <v>223</v>
      </c>
      <c r="K4" s="16" t="s">
        <v>44</v>
      </c>
      <c r="L4" s="17"/>
      <c r="M4" s="18"/>
      <c r="N4" s="84"/>
      <c r="O4" s="84"/>
      <c r="P4" s="84"/>
      <c r="Q4" s="84"/>
      <c r="R4" s="20">
        <v>99</v>
      </c>
      <c r="S4" s="21">
        <f>SUM(N4:R4)</f>
        <v>99</v>
      </c>
      <c r="T4" s="22">
        <v>253</v>
      </c>
    </row>
    <row r="5" spans="1:28" x14ac:dyDescent="0.3">
      <c r="B5" s="1"/>
      <c r="C5" s="6" t="s">
        <v>121</v>
      </c>
      <c r="D5" s="7" t="s">
        <v>5</v>
      </c>
      <c r="E5" s="1"/>
      <c r="F5" s="1"/>
      <c r="G5" s="1"/>
      <c r="J5" s="15" t="s">
        <v>224</v>
      </c>
      <c r="K5" s="16" t="s">
        <v>79</v>
      </c>
      <c r="L5" s="17"/>
      <c r="M5" s="18"/>
      <c r="N5" s="84"/>
      <c r="O5" s="84"/>
      <c r="P5" s="84"/>
      <c r="Q5" s="84"/>
      <c r="R5" s="20">
        <v>94</v>
      </c>
      <c r="S5" s="21">
        <f>SUM(N5:R5)</f>
        <v>94</v>
      </c>
      <c r="T5" s="22">
        <v>253</v>
      </c>
      <c r="U5" s="1"/>
      <c r="V5" s="1"/>
      <c r="W5" s="1"/>
    </row>
    <row r="6" spans="1:28" x14ac:dyDescent="0.3">
      <c r="C6" s="23">
        <v>601</v>
      </c>
      <c r="D6" s="7" t="s">
        <v>6</v>
      </c>
      <c r="F6" s="1"/>
      <c r="T6" s="1"/>
      <c r="U6" s="1"/>
      <c r="V6" s="1"/>
      <c r="W6" s="1"/>
    </row>
    <row r="7" spans="1:28" x14ac:dyDescent="0.3">
      <c r="B7" s="1"/>
      <c r="C7" s="66"/>
      <c r="D7" s="7" t="s">
        <v>7</v>
      </c>
      <c r="G7" s="1"/>
      <c r="S7" s="1"/>
      <c r="T7" s="25" t="s">
        <v>8</v>
      </c>
      <c r="U7" s="1"/>
      <c r="V7" s="26">
        <v>253</v>
      </c>
      <c r="W7" s="1"/>
    </row>
    <row r="8" spans="1:28" x14ac:dyDescent="0.3">
      <c r="B8" s="1"/>
      <c r="C8" s="66"/>
      <c r="D8" s="7" t="s">
        <v>7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67"/>
      <c r="D9" s="7" t="s">
        <v>9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AB10" s="76"/>
    </row>
    <row r="11" spans="1:28" x14ac:dyDescent="0.3">
      <c r="B11" s="1"/>
      <c r="C11" s="32" t="s">
        <v>44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10</v>
      </c>
      <c r="U11" s="1"/>
      <c r="V11" s="35">
        <v>15</v>
      </c>
      <c r="AB11" s="76"/>
    </row>
    <row r="12" spans="1:28" x14ac:dyDescent="0.3">
      <c r="A12" s="36" t="s">
        <v>11</v>
      </c>
      <c r="B12" s="37" t="s">
        <v>12</v>
      </c>
      <c r="C12" s="38" t="s">
        <v>13</v>
      </c>
      <c r="D12" s="38" t="s">
        <v>14</v>
      </c>
      <c r="E12" s="14" t="s">
        <v>15</v>
      </c>
      <c r="F12" s="14" t="s">
        <v>16</v>
      </c>
      <c r="G12" s="14" t="s">
        <v>17</v>
      </c>
      <c r="H12" s="14" t="s">
        <v>18</v>
      </c>
      <c r="I12" s="14" t="s">
        <v>19</v>
      </c>
      <c r="J12" s="14" t="s">
        <v>20</v>
      </c>
      <c r="K12" s="14" t="s">
        <v>21</v>
      </c>
      <c r="L12" s="14" t="s">
        <v>22</v>
      </c>
      <c r="M12" s="14" t="s">
        <v>23</v>
      </c>
      <c r="N12" s="14" t="s">
        <v>24</v>
      </c>
      <c r="O12" s="14" t="s">
        <v>25</v>
      </c>
      <c r="P12" s="14" t="s">
        <v>26</v>
      </c>
      <c r="Q12" s="14" t="s">
        <v>27</v>
      </c>
      <c r="R12" s="14" t="s">
        <v>28</v>
      </c>
      <c r="S12" s="14" t="s">
        <v>29</v>
      </c>
      <c r="T12" s="14" t="s">
        <v>30</v>
      </c>
      <c r="U12" s="14" t="s">
        <v>31</v>
      </c>
      <c r="V12" s="14" t="s">
        <v>3</v>
      </c>
      <c r="W12" s="14" t="s">
        <v>32</v>
      </c>
      <c r="X12" s="14" t="s">
        <v>33</v>
      </c>
      <c r="Y12" s="14" t="s">
        <v>34</v>
      </c>
      <c r="Z12" s="14" t="s">
        <v>35</v>
      </c>
      <c r="AA12" s="14" t="s">
        <v>36</v>
      </c>
      <c r="AB12" s="14" t="s">
        <v>37</v>
      </c>
    </row>
    <row r="13" spans="1:28" x14ac:dyDescent="0.3">
      <c r="A13" s="1" t="s">
        <v>78</v>
      </c>
      <c r="B13" s="1" t="s">
        <v>45</v>
      </c>
      <c r="C13" s="27" t="s">
        <v>53</v>
      </c>
      <c r="D13" s="38">
        <v>40</v>
      </c>
      <c r="E13" s="74"/>
      <c r="F13" s="74"/>
      <c r="G13" s="74"/>
      <c r="H13" s="27"/>
      <c r="I13" s="27"/>
      <c r="J13" s="74"/>
      <c r="K13" s="74"/>
      <c r="L13" s="74"/>
      <c r="M13" s="74"/>
      <c r="N13" s="27">
        <f>SUM(L13:M13)</f>
        <v>0</v>
      </c>
      <c r="O13" s="74"/>
      <c r="P13" s="79"/>
      <c r="Q13" s="74"/>
      <c r="R13" s="74"/>
      <c r="S13" s="74"/>
      <c r="T13" s="27">
        <v>4</v>
      </c>
      <c r="U13" s="40" t="str">
        <f>IFERROR(((T13+Q13+N13-R13)+(O13*2))/E13,"")</f>
        <v/>
      </c>
      <c r="V13" s="22">
        <v>253</v>
      </c>
      <c r="W13" s="22" t="s">
        <v>95</v>
      </c>
      <c r="X13" s="22" t="s">
        <v>96</v>
      </c>
      <c r="Y13" s="68">
        <v>601</v>
      </c>
      <c r="Z13" s="42"/>
      <c r="AA13" s="1" t="s">
        <v>119</v>
      </c>
      <c r="AB13" s="28" t="s">
        <v>383</v>
      </c>
    </row>
    <row r="14" spans="1:28" x14ac:dyDescent="0.3">
      <c r="A14" s="1" t="s">
        <v>78</v>
      </c>
      <c r="B14" s="1" t="s">
        <v>45</v>
      </c>
      <c r="C14" s="27" t="s">
        <v>46</v>
      </c>
      <c r="D14" s="38">
        <v>7</v>
      </c>
      <c r="E14" s="74"/>
      <c r="F14" s="74"/>
      <c r="G14" s="74"/>
      <c r="H14" s="27"/>
      <c r="I14" s="27"/>
      <c r="J14" s="74"/>
      <c r="K14" s="74"/>
      <c r="L14" s="74"/>
      <c r="M14" s="74"/>
      <c r="N14" s="27">
        <f t="shared" ref="N14:N18" si="0">SUM(L14:M14)</f>
        <v>0</v>
      </c>
      <c r="O14" s="79"/>
      <c r="P14" s="79"/>
      <c r="Q14" s="79"/>
      <c r="R14" s="79"/>
      <c r="S14" s="79"/>
      <c r="T14" s="39">
        <v>15</v>
      </c>
      <c r="U14" s="40" t="str">
        <f t="shared" ref="U14:U23" si="1">IFERROR(((T14+Q14+N14-R14)+(O14*2))/E14,"")</f>
        <v/>
      </c>
      <c r="V14" s="22">
        <v>253</v>
      </c>
      <c r="W14" s="22" t="s">
        <v>95</v>
      </c>
      <c r="X14" s="22" t="s">
        <v>96</v>
      </c>
      <c r="Y14" s="68">
        <v>601</v>
      </c>
      <c r="Z14" s="42"/>
      <c r="AA14" s="1" t="s">
        <v>119</v>
      </c>
      <c r="AB14" s="28" t="s">
        <v>383</v>
      </c>
    </row>
    <row r="15" spans="1:28" x14ac:dyDescent="0.3">
      <c r="A15" s="1" t="s">
        <v>78</v>
      </c>
      <c r="B15" s="1" t="s">
        <v>45</v>
      </c>
      <c r="C15" s="27" t="s">
        <v>47</v>
      </c>
      <c r="D15" s="38">
        <v>15</v>
      </c>
      <c r="E15" s="74"/>
      <c r="F15" s="74"/>
      <c r="G15" s="74"/>
      <c r="H15" s="27"/>
      <c r="I15" s="27"/>
      <c r="J15" s="74"/>
      <c r="K15" s="74"/>
      <c r="L15" s="74"/>
      <c r="M15" s="74"/>
      <c r="N15" s="27">
        <f t="shared" si="0"/>
        <v>0</v>
      </c>
      <c r="O15" s="79"/>
      <c r="P15" s="79"/>
      <c r="Q15" s="79"/>
      <c r="R15" s="79"/>
      <c r="S15" s="79"/>
      <c r="T15" s="39">
        <v>6</v>
      </c>
      <c r="U15" s="40" t="str">
        <f t="shared" si="1"/>
        <v/>
      </c>
      <c r="V15" s="22">
        <v>253</v>
      </c>
      <c r="W15" s="22" t="s">
        <v>95</v>
      </c>
      <c r="X15" s="22" t="s">
        <v>96</v>
      </c>
      <c r="Y15" s="68">
        <v>601</v>
      </c>
      <c r="Z15" s="42"/>
      <c r="AA15" s="1" t="s">
        <v>119</v>
      </c>
      <c r="AB15" s="28" t="s">
        <v>383</v>
      </c>
    </row>
    <row r="16" spans="1:28" x14ac:dyDescent="0.3">
      <c r="A16" s="1" t="s">
        <v>78</v>
      </c>
      <c r="B16" s="1" t="s">
        <v>45</v>
      </c>
      <c r="C16" s="27" t="s">
        <v>120</v>
      </c>
      <c r="D16" s="38">
        <v>50</v>
      </c>
      <c r="E16" s="74"/>
      <c r="F16" s="74"/>
      <c r="G16" s="74"/>
      <c r="H16" s="27"/>
      <c r="I16" s="27"/>
      <c r="J16" s="74"/>
      <c r="K16" s="27">
        <v>4</v>
      </c>
      <c r="L16" s="27" t="s">
        <v>425</v>
      </c>
      <c r="M16" s="27"/>
      <c r="N16" s="27">
        <f t="shared" si="0"/>
        <v>0</v>
      </c>
      <c r="O16" s="79"/>
      <c r="P16" s="79"/>
      <c r="Q16" s="79"/>
      <c r="R16" s="79"/>
      <c r="S16" s="79"/>
      <c r="T16" s="39">
        <v>16</v>
      </c>
      <c r="U16" s="40" t="str">
        <f t="shared" si="1"/>
        <v/>
      </c>
      <c r="V16" s="22">
        <v>253</v>
      </c>
      <c r="W16" s="22" t="s">
        <v>95</v>
      </c>
      <c r="X16" s="22" t="s">
        <v>96</v>
      </c>
      <c r="Y16" s="68">
        <v>601</v>
      </c>
      <c r="Z16" s="42"/>
      <c r="AA16" s="1" t="s">
        <v>119</v>
      </c>
      <c r="AB16" s="28" t="s">
        <v>383</v>
      </c>
    </row>
    <row r="17" spans="1:28" x14ac:dyDescent="0.3">
      <c r="A17" s="1" t="s">
        <v>78</v>
      </c>
      <c r="B17" s="1" t="s">
        <v>45</v>
      </c>
      <c r="C17" s="27" t="s">
        <v>50</v>
      </c>
      <c r="D17" s="38">
        <v>10</v>
      </c>
      <c r="E17" s="74"/>
      <c r="F17" s="74"/>
      <c r="G17" s="74"/>
      <c r="H17" s="27"/>
      <c r="I17" s="27"/>
      <c r="J17" s="74"/>
      <c r="K17" s="27">
        <v>4</v>
      </c>
      <c r="L17" s="27" t="s">
        <v>425</v>
      </c>
      <c r="M17" s="27"/>
      <c r="N17" s="27">
        <f t="shared" si="0"/>
        <v>0</v>
      </c>
      <c r="O17" s="79"/>
      <c r="P17" s="79"/>
      <c r="Q17" s="79"/>
      <c r="R17" s="79"/>
      <c r="S17" s="79"/>
      <c r="T17" s="39">
        <v>6</v>
      </c>
      <c r="U17" s="40" t="str">
        <f t="shared" si="1"/>
        <v/>
      </c>
      <c r="V17" s="22">
        <v>253</v>
      </c>
      <c r="W17" s="22" t="s">
        <v>95</v>
      </c>
      <c r="X17" s="22" t="s">
        <v>96</v>
      </c>
      <c r="Y17" s="68">
        <v>601</v>
      </c>
      <c r="Z17" s="42"/>
      <c r="AA17" s="1" t="s">
        <v>119</v>
      </c>
      <c r="AB17" s="28" t="s">
        <v>383</v>
      </c>
    </row>
    <row r="18" spans="1:28" x14ac:dyDescent="0.3">
      <c r="A18" s="1" t="s">
        <v>78</v>
      </c>
      <c r="B18" s="1" t="s">
        <v>45</v>
      </c>
      <c r="C18" s="27" t="s">
        <v>56</v>
      </c>
      <c r="D18" s="38">
        <v>20</v>
      </c>
      <c r="E18" s="74"/>
      <c r="F18" s="74"/>
      <c r="G18" s="74"/>
      <c r="H18" s="27"/>
      <c r="I18" s="27"/>
      <c r="J18" s="74"/>
      <c r="K18" s="74"/>
      <c r="L18" s="74"/>
      <c r="M18" s="74"/>
      <c r="N18" s="27">
        <f t="shared" si="0"/>
        <v>0</v>
      </c>
      <c r="O18" s="79"/>
      <c r="P18" s="79"/>
      <c r="Q18" s="79"/>
      <c r="R18" s="79"/>
      <c r="S18" s="79"/>
      <c r="T18" s="39">
        <v>4</v>
      </c>
      <c r="U18" s="40" t="str">
        <f t="shared" si="1"/>
        <v/>
      </c>
      <c r="V18" s="22">
        <v>253</v>
      </c>
      <c r="W18" s="22" t="s">
        <v>95</v>
      </c>
      <c r="X18" s="22" t="s">
        <v>96</v>
      </c>
      <c r="Y18" s="68">
        <v>601</v>
      </c>
      <c r="Z18" s="42"/>
      <c r="AA18" s="1" t="s">
        <v>119</v>
      </c>
      <c r="AB18" s="28" t="s">
        <v>383</v>
      </c>
    </row>
    <row r="19" spans="1:28" x14ac:dyDescent="0.3">
      <c r="A19" s="1" t="s">
        <v>78</v>
      </c>
      <c r="B19" s="1" t="s">
        <v>45</v>
      </c>
      <c r="C19" s="27" t="s">
        <v>55</v>
      </c>
      <c r="D19" s="38">
        <v>17</v>
      </c>
      <c r="E19" s="74"/>
      <c r="F19" s="74"/>
      <c r="G19" s="74"/>
      <c r="H19" s="27"/>
      <c r="I19" s="27"/>
      <c r="J19" s="74"/>
      <c r="K19" s="74"/>
      <c r="L19" s="74"/>
      <c r="M19" s="74"/>
      <c r="N19" s="27">
        <f>SUM(L19:M19)</f>
        <v>0</v>
      </c>
      <c r="O19" s="79"/>
      <c r="P19" s="79"/>
      <c r="Q19" s="79"/>
      <c r="R19" s="79"/>
      <c r="S19" s="79"/>
      <c r="T19" s="39">
        <v>11</v>
      </c>
      <c r="U19" s="40" t="str">
        <f t="shared" si="1"/>
        <v/>
      </c>
      <c r="V19" s="22">
        <v>253</v>
      </c>
      <c r="W19" s="22" t="s">
        <v>95</v>
      </c>
      <c r="X19" s="22" t="s">
        <v>96</v>
      </c>
      <c r="Y19" s="68">
        <v>601</v>
      </c>
      <c r="Z19" s="42"/>
      <c r="AA19" s="1" t="s">
        <v>119</v>
      </c>
      <c r="AB19" s="28" t="s">
        <v>383</v>
      </c>
    </row>
    <row r="20" spans="1:28" x14ac:dyDescent="0.3">
      <c r="A20" s="1" t="s">
        <v>78</v>
      </c>
      <c r="B20" s="1" t="s">
        <v>45</v>
      </c>
      <c r="C20" s="27" t="s">
        <v>48</v>
      </c>
      <c r="D20" s="38">
        <v>11</v>
      </c>
      <c r="E20" s="74"/>
      <c r="F20" s="74"/>
      <c r="G20" s="74"/>
      <c r="H20" s="27"/>
      <c r="I20" s="27"/>
      <c r="J20" s="74"/>
      <c r="K20" s="27">
        <v>2</v>
      </c>
      <c r="L20" s="27" t="s">
        <v>425</v>
      </c>
      <c r="M20" s="27"/>
      <c r="N20" s="27">
        <f>SUM(L20:M20)</f>
        <v>0</v>
      </c>
      <c r="O20" s="79"/>
      <c r="P20" s="79"/>
      <c r="Q20" s="79"/>
      <c r="R20" s="79"/>
      <c r="S20" s="79"/>
      <c r="T20" s="39">
        <v>15</v>
      </c>
      <c r="U20" s="40" t="str">
        <f t="shared" si="1"/>
        <v/>
      </c>
      <c r="V20" s="22">
        <v>253</v>
      </c>
      <c r="W20" s="22" t="s">
        <v>95</v>
      </c>
      <c r="X20" s="22" t="s">
        <v>96</v>
      </c>
      <c r="Y20" s="68">
        <v>601</v>
      </c>
      <c r="Z20" s="42"/>
      <c r="AA20" s="1" t="s">
        <v>119</v>
      </c>
      <c r="AB20" s="28" t="s">
        <v>383</v>
      </c>
    </row>
    <row r="21" spans="1:28" x14ac:dyDescent="0.3">
      <c r="A21" s="1" t="s">
        <v>78</v>
      </c>
      <c r="B21" s="1" t="s">
        <v>45</v>
      </c>
      <c r="C21" s="27" t="s">
        <v>52</v>
      </c>
      <c r="D21" s="38">
        <v>23</v>
      </c>
      <c r="E21" s="74"/>
      <c r="F21" s="74"/>
      <c r="G21" s="74"/>
      <c r="H21" s="27"/>
      <c r="I21" s="27"/>
      <c r="J21" s="74"/>
      <c r="K21" s="74"/>
      <c r="L21" s="74"/>
      <c r="M21" s="74"/>
      <c r="N21" s="27">
        <f>SUM(L21:M21)</f>
        <v>0</v>
      </c>
      <c r="O21" s="79"/>
      <c r="P21" s="79"/>
      <c r="Q21" s="79"/>
      <c r="R21" s="79"/>
      <c r="S21" s="79"/>
      <c r="T21" s="39">
        <v>14</v>
      </c>
      <c r="U21" s="40" t="str">
        <f t="shared" si="1"/>
        <v/>
      </c>
      <c r="V21" s="22">
        <v>253</v>
      </c>
      <c r="W21" s="22" t="s">
        <v>95</v>
      </c>
      <c r="X21" s="22" t="s">
        <v>96</v>
      </c>
      <c r="Y21" s="68">
        <v>601</v>
      </c>
      <c r="Z21" s="42"/>
      <c r="AA21" s="1" t="s">
        <v>119</v>
      </c>
      <c r="AB21" s="28" t="s">
        <v>383</v>
      </c>
    </row>
    <row r="22" spans="1:28" x14ac:dyDescent="0.3">
      <c r="A22" s="1" t="s">
        <v>78</v>
      </c>
      <c r="B22" s="1" t="s">
        <v>45</v>
      </c>
      <c r="C22" s="27" t="s">
        <v>49</v>
      </c>
      <c r="D22" s="38">
        <v>12</v>
      </c>
      <c r="E22" s="74" t="s">
        <v>369</v>
      </c>
      <c r="F22" s="74"/>
      <c r="G22" s="74"/>
      <c r="H22" s="27"/>
      <c r="I22" s="27"/>
      <c r="J22" s="74"/>
      <c r="K22" s="74"/>
      <c r="L22" s="74"/>
      <c r="M22" s="74"/>
      <c r="N22" s="27"/>
      <c r="O22" s="79"/>
      <c r="P22" s="79"/>
      <c r="Q22" s="79"/>
      <c r="R22" s="79"/>
      <c r="S22" s="79"/>
      <c r="T22" s="39"/>
      <c r="U22" s="40" t="str">
        <f t="shared" si="1"/>
        <v/>
      </c>
      <c r="V22" s="22">
        <v>253</v>
      </c>
      <c r="W22" s="22" t="s">
        <v>95</v>
      </c>
      <c r="X22" s="22" t="s">
        <v>96</v>
      </c>
      <c r="Y22" s="68">
        <v>601</v>
      </c>
      <c r="Z22" s="42"/>
      <c r="AA22" s="1" t="s">
        <v>119</v>
      </c>
      <c r="AB22" s="28" t="s">
        <v>383</v>
      </c>
    </row>
    <row r="23" spans="1:28" x14ac:dyDescent="0.3">
      <c r="A23" s="1" t="s">
        <v>78</v>
      </c>
      <c r="B23" s="1" t="s">
        <v>45</v>
      </c>
      <c r="C23" s="27" t="s">
        <v>51</v>
      </c>
      <c r="D23" s="38">
        <v>22</v>
      </c>
      <c r="E23" s="74"/>
      <c r="F23" s="74"/>
      <c r="G23" s="74"/>
      <c r="H23" s="27"/>
      <c r="I23" s="27"/>
      <c r="J23" s="74"/>
      <c r="K23" s="74"/>
      <c r="L23" s="74"/>
      <c r="M23" s="74"/>
      <c r="N23" s="27">
        <f>SUM(L23:M23)</f>
        <v>0</v>
      </c>
      <c r="O23" s="79"/>
      <c r="P23" s="79"/>
      <c r="Q23" s="79"/>
      <c r="R23" s="79"/>
      <c r="S23" s="79"/>
      <c r="T23" s="39">
        <v>8</v>
      </c>
      <c r="U23" s="40" t="str">
        <f t="shared" si="1"/>
        <v/>
      </c>
      <c r="V23" s="22">
        <v>253</v>
      </c>
      <c r="W23" s="22" t="s">
        <v>95</v>
      </c>
      <c r="X23" s="22" t="s">
        <v>96</v>
      </c>
      <c r="Y23" s="68">
        <v>601</v>
      </c>
      <c r="Z23" s="42"/>
      <c r="AA23" s="1" t="s">
        <v>119</v>
      </c>
      <c r="AB23" s="28" t="s">
        <v>383</v>
      </c>
    </row>
    <row r="24" spans="1:28" x14ac:dyDescent="0.3">
      <c r="A24" s="1" t="s">
        <v>78</v>
      </c>
      <c r="B24" s="1" t="s">
        <v>45</v>
      </c>
      <c r="C24" s="57" t="s">
        <v>38</v>
      </c>
      <c r="D24" s="1"/>
      <c r="E24" s="57">
        <v>240</v>
      </c>
      <c r="F24" s="57"/>
      <c r="G24" s="57"/>
      <c r="H24" s="57"/>
      <c r="I24" s="57"/>
      <c r="J24" s="57"/>
      <c r="K24" s="57"/>
      <c r="L24" s="57"/>
      <c r="M24" s="57"/>
      <c r="N24" s="57"/>
      <c r="O24" s="57"/>
      <c r="P24" s="57">
        <v>19</v>
      </c>
      <c r="Q24" s="43"/>
      <c r="R24" s="43"/>
      <c r="S24" s="43"/>
      <c r="T24" s="43"/>
      <c r="U24" s="40" t="str">
        <f t="shared" ref="U24" si="2">_xlfn.IFNA("",((T24+Q24+N24-R24)+(O24*2))/E24)</f>
        <v/>
      </c>
      <c r="V24" s="22">
        <v>253</v>
      </c>
      <c r="W24" s="22" t="s">
        <v>95</v>
      </c>
      <c r="X24" s="22" t="s">
        <v>96</v>
      </c>
      <c r="Y24" s="68">
        <v>601</v>
      </c>
      <c r="Z24" s="42"/>
      <c r="AA24" s="1" t="s">
        <v>119</v>
      </c>
      <c r="AB24" s="28" t="s">
        <v>383</v>
      </c>
    </row>
    <row r="25" spans="1:28" x14ac:dyDescent="0.3">
      <c r="A25" s="44" t="s">
        <v>78</v>
      </c>
      <c r="B25" s="44" t="s">
        <v>45</v>
      </c>
      <c r="C25" s="45" t="s">
        <v>39</v>
      </c>
      <c r="D25" s="44"/>
      <c r="E25" s="45">
        <f t="shared" ref="E25:T25" si="3">SUM(E13:E24)</f>
        <v>240</v>
      </c>
      <c r="F25" s="45">
        <f t="shared" si="3"/>
        <v>0</v>
      </c>
      <c r="G25" s="45">
        <f t="shared" si="3"/>
        <v>0</v>
      </c>
      <c r="H25" s="45">
        <f t="shared" si="3"/>
        <v>0</v>
      </c>
      <c r="I25" s="45">
        <f t="shared" si="3"/>
        <v>0</v>
      </c>
      <c r="J25" s="45">
        <f t="shared" si="3"/>
        <v>0</v>
      </c>
      <c r="K25" s="45">
        <f t="shared" si="3"/>
        <v>10</v>
      </c>
      <c r="L25" s="45">
        <f t="shared" si="3"/>
        <v>0</v>
      </c>
      <c r="M25" s="45">
        <f t="shared" si="3"/>
        <v>0</v>
      </c>
      <c r="N25" s="45">
        <f t="shared" si="3"/>
        <v>0</v>
      </c>
      <c r="O25" s="45">
        <f t="shared" si="3"/>
        <v>0</v>
      </c>
      <c r="P25" s="45">
        <f t="shared" si="3"/>
        <v>19</v>
      </c>
      <c r="Q25" s="45">
        <f t="shared" si="3"/>
        <v>0</v>
      </c>
      <c r="R25" s="45">
        <f t="shared" si="3"/>
        <v>0</v>
      </c>
      <c r="S25" s="45">
        <f t="shared" si="3"/>
        <v>0</v>
      </c>
      <c r="T25" s="45">
        <f t="shared" si="3"/>
        <v>99</v>
      </c>
      <c r="U25" s="46">
        <f>((T25+Q25+N25-R25)+(O25*2))/E25</f>
        <v>0.41249999999999998</v>
      </c>
      <c r="V25" s="47">
        <v>253</v>
      </c>
      <c r="W25" s="47" t="s">
        <v>95</v>
      </c>
      <c r="X25" s="47" t="s">
        <v>96</v>
      </c>
      <c r="Y25" s="69">
        <v>601</v>
      </c>
      <c r="Z25" s="49"/>
      <c r="AA25" s="44" t="s">
        <v>119</v>
      </c>
      <c r="AB25" s="72" t="s">
        <v>383</v>
      </c>
    </row>
    <row r="26" spans="1:28" x14ac:dyDescent="0.3">
      <c r="A26" s="1"/>
      <c r="B26" s="1"/>
      <c r="C26" s="1"/>
      <c r="D26" s="1"/>
      <c r="F26" s="50" t="s">
        <v>40</v>
      </c>
      <c r="G26" s="51" t="e">
        <f>F25/G25</f>
        <v>#DIV/0!</v>
      </c>
      <c r="H26" s="27"/>
      <c r="I26" s="1"/>
      <c r="J26" s="50" t="s">
        <v>41</v>
      </c>
      <c r="K26" s="52">
        <f>J25/K25</f>
        <v>0</v>
      </c>
      <c r="L26" s="1"/>
      <c r="M26" s="39" t="s">
        <v>42</v>
      </c>
      <c r="N26" s="53"/>
      <c r="P26" s="1"/>
      <c r="Q26" s="1"/>
      <c r="R26" s="1"/>
      <c r="S26" s="1"/>
      <c r="T26" s="1"/>
      <c r="U26" s="1"/>
      <c r="V26" s="22"/>
      <c r="W26" s="22"/>
      <c r="X26" s="22"/>
      <c r="Y26" s="54"/>
      <c r="Z26" s="42"/>
      <c r="AA26" s="1"/>
      <c r="AB26" s="28"/>
    </row>
    <row r="27" spans="1:28" x14ac:dyDescent="0.3">
      <c r="A27" s="1"/>
      <c r="B27" s="1"/>
      <c r="C27" s="5" t="s">
        <v>43</v>
      </c>
      <c r="V27" s="22"/>
      <c r="W27" s="22"/>
      <c r="X27" s="22"/>
      <c r="Y27" s="54"/>
      <c r="Z27" s="42"/>
      <c r="AA27" s="1"/>
      <c r="AB27" s="1"/>
    </row>
    <row r="28" spans="1:28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22"/>
      <c r="W28" s="22"/>
      <c r="X28" s="22"/>
      <c r="Y28" s="54"/>
      <c r="Z28" s="42"/>
      <c r="AA28" s="1"/>
      <c r="AB28" s="28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4"/>
      <c r="Z29" s="42"/>
      <c r="AA29" s="1"/>
      <c r="AB29" s="28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4"/>
      <c r="Z30" s="42"/>
      <c r="AA30" s="1"/>
      <c r="AB30" s="28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4"/>
      <c r="Z31" s="42"/>
      <c r="AA31" s="1"/>
      <c r="AB31" s="28"/>
    </row>
    <row r="32" spans="1:28" x14ac:dyDescent="0.3">
      <c r="B32" s="1"/>
      <c r="C32" s="55" t="s">
        <v>79</v>
      </c>
      <c r="D32" s="33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7" t="s">
        <v>10</v>
      </c>
      <c r="U32" s="1"/>
      <c r="V32" s="56">
        <v>20</v>
      </c>
      <c r="W32" s="1"/>
      <c r="X32" s="1"/>
      <c r="Y32" s="31"/>
      <c r="Z32" s="42"/>
      <c r="AA32" s="1"/>
      <c r="AB32" s="28"/>
    </row>
    <row r="33" spans="1:28" x14ac:dyDescent="0.3">
      <c r="A33" s="36" t="s">
        <v>11</v>
      </c>
      <c r="B33" s="37" t="s">
        <v>12</v>
      </c>
      <c r="C33" s="38" t="s">
        <v>13</v>
      </c>
      <c r="D33" s="38" t="s">
        <v>14</v>
      </c>
      <c r="E33" s="14" t="s">
        <v>15</v>
      </c>
      <c r="F33" s="14" t="s">
        <v>16</v>
      </c>
      <c r="G33" s="14" t="s">
        <v>17</v>
      </c>
      <c r="H33" s="14" t="s">
        <v>18</v>
      </c>
      <c r="I33" s="14" t="s">
        <v>19</v>
      </c>
      <c r="J33" s="14" t="s">
        <v>20</v>
      </c>
      <c r="K33" s="14" t="s">
        <v>21</v>
      </c>
      <c r="L33" s="14" t="s">
        <v>22</v>
      </c>
      <c r="M33" s="14" t="s">
        <v>23</v>
      </c>
      <c r="N33" s="14" t="s">
        <v>24</v>
      </c>
      <c r="O33" s="14" t="s">
        <v>25</v>
      </c>
      <c r="P33" s="14" t="s">
        <v>26</v>
      </c>
      <c r="Q33" s="14" t="s">
        <v>27</v>
      </c>
      <c r="R33" s="14" t="s">
        <v>28</v>
      </c>
      <c r="S33" s="14" t="s">
        <v>29</v>
      </c>
      <c r="T33" s="14" t="s">
        <v>30</v>
      </c>
      <c r="U33" s="14" t="s">
        <v>31</v>
      </c>
      <c r="V33" s="14" t="s">
        <v>3</v>
      </c>
      <c r="W33" s="14" t="s">
        <v>32</v>
      </c>
      <c r="X33" s="14" t="s">
        <v>33</v>
      </c>
      <c r="Y33" s="14" t="s">
        <v>34</v>
      </c>
      <c r="Z33" s="14" t="s">
        <v>35</v>
      </c>
      <c r="AA33" s="14" t="s">
        <v>36</v>
      </c>
      <c r="AB33" s="14" t="s">
        <v>37</v>
      </c>
    </row>
    <row r="34" spans="1:28" x14ac:dyDescent="0.3">
      <c r="A34" s="1" t="s">
        <v>45</v>
      </c>
      <c r="B34" s="1" t="s">
        <v>78</v>
      </c>
      <c r="C34" s="27" t="s">
        <v>317</v>
      </c>
      <c r="D34" s="38">
        <v>20</v>
      </c>
      <c r="E34" s="74"/>
      <c r="F34" s="74"/>
      <c r="G34" s="74"/>
      <c r="H34" s="27"/>
      <c r="I34" s="27"/>
      <c r="J34" s="74"/>
      <c r="K34" s="74"/>
      <c r="L34" s="74"/>
      <c r="M34" s="74"/>
      <c r="N34" s="27">
        <f>SUM(L34:M34)</f>
        <v>0</v>
      </c>
      <c r="O34" s="74"/>
      <c r="P34" s="79"/>
      <c r="Q34" s="74"/>
      <c r="R34" s="74"/>
      <c r="S34" s="74"/>
      <c r="T34" s="27">
        <v>6</v>
      </c>
      <c r="U34" s="40" t="str">
        <f>IFERROR(((T34+Q34+N34-R34)+(O34*2))/E34,"")</f>
        <v/>
      </c>
      <c r="V34" s="22">
        <v>253</v>
      </c>
      <c r="W34" s="22" t="s">
        <v>84</v>
      </c>
      <c r="X34" s="22" t="s">
        <v>85</v>
      </c>
      <c r="Y34" s="68">
        <v>601</v>
      </c>
      <c r="Z34" s="42"/>
      <c r="AA34" s="1" t="s">
        <v>225</v>
      </c>
      <c r="AB34" s="28" t="s">
        <v>226</v>
      </c>
    </row>
    <row r="35" spans="1:28" x14ac:dyDescent="0.3">
      <c r="A35" s="1" t="s">
        <v>45</v>
      </c>
      <c r="B35" s="1" t="s">
        <v>78</v>
      </c>
      <c r="C35" s="27" t="s">
        <v>354</v>
      </c>
      <c r="D35" s="38">
        <v>22</v>
      </c>
      <c r="E35" s="74"/>
      <c r="F35" s="74"/>
      <c r="G35" s="74"/>
      <c r="H35" s="27"/>
      <c r="I35" s="27"/>
      <c r="J35" s="74"/>
      <c r="K35" s="74"/>
      <c r="L35" s="74"/>
      <c r="M35" s="74"/>
      <c r="N35" s="27">
        <f t="shared" ref="N35:N40" si="4">SUM(L35:M35)</f>
        <v>0</v>
      </c>
      <c r="O35" s="79"/>
      <c r="P35" s="79"/>
      <c r="Q35" s="79"/>
      <c r="R35" s="79"/>
      <c r="S35" s="79"/>
      <c r="T35" s="27">
        <v>7</v>
      </c>
      <c r="U35" s="40" t="str">
        <f t="shared" ref="U35:U43" si="5">IFERROR(((T35+Q35+N35-R35)+(O35*2))/E35,"")</f>
        <v/>
      </c>
      <c r="V35" s="22">
        <v>253</v>
      </c>
      <c r="W35" s="22" t="s">
        <v>84</v>
      </c>
      <c r="X35" s="22" t="s">
        <v>85</v>
      </c>
      <c r="Y35" s="68">
        <v>601</v>
      </c>
      <c r="Z35" s="42"/>
      <c r="AA35" s="1" t="s">
        <v>225</v>
      </c>
      <c r="AB35" s="28" t="s">
        <v>226</v>
      </c>
    </row>
    <row r="36" spans="1:28" x14ac:dyDescent="0.3">
      <c r="A36" s="1" t="s">
        <v>45</v>
      </c>
      <c r="B36" s="1" t="s">
        <v>78</v>
      </c>
      <c r="C36" s="27" t="s">
        <v>390</v>
      </c>
      <c r="D36" s="38">
        <v>35</v>
      </c>
      <c r="E36" s="74" t="s">
        <v>369</v>
      </c>
      <c r="F36" s="74"/>
      <c r="G36" s="74"/>
      <c r="H36" s="27"/>
      <c r="I36" s="27"/>
      <c r="J36" s="74"/>
      <c r="K36" s="74"/>
      <c r="L36" s="74"/>
      <c r="M36" s="74"/>
      <c r="N36" s="27"/>
      <c r="O36" s="79"/>
      <c r="P36" s="79"/>
      <c r="Q36" s="79"/>
      <c r="R36" s="79"/>
      <c r="S36" s="79"/>
      <c r="T36" s="27"/>
      <c r="U36" s="40" t="str">
        <f t="shared" si="5"/>
        <v/>
      </c>
      <c r="V36" s="22">
        <v>253</v>
      </c>
      <c r="W36" s="22" t="s">
        <v>84</v>
      </c>
      <c r="X36" s="22" t="s">
        <v>85</v>
      </c>
      <c r="Y36" s="68">
        <v>601</v>
      </c>
      <c r="Z36" s="42"/>
      <c r="AA36" s="1" t="s">
        <v>225</v>
      </c>
      <c r="AB36" s="28" t="s">
        <v>226</v>
      </c>
    </row>
    <row r="37" spans="1:28" x14ac:dyDescent="0.3">
      <c r="A37" s="1" t="s">
        <v>45</v>
      </c>
      <c r="B37" s="1" t="s">
        <v>78</v>
      </c>
      <c r="C37" s="27" t="s">
        <v>355</v>
      </c>
      <c r="D37" s="38">
        <v>34</v>
      </c>
      <c r="E37" s="74"/>
      <c r="F37" s="74"/>
      <c r="G37" s="74"/>
      <c r="H37" s="27"/>
      <c r="I37" s="27"/>
      <c r="J37" s="74"/>
      <c r="K37" s="74"/>
      <c r="L37" s="74"/>
      <c r="M37" s="27">
        <v>12</v>
      </c>
      <c r="N37" s="27">
        <f t="shared" si="4"/>
        <v>12</v>
      </c>
      <c r="O37" s="79"/>
      <c r="P37" s="79"/>
      <c r="Q37" s="79"/>
      <c r="R37" s="79"/>
      <c r="S37" s="79"/>
      <c r="T37" s="27">
        <v>15</v>
      </c>
      <c r="U37" s="40" t="str">
        <f t="shared" si="5"/>
        <v/>
      </c>
      <c r="V37" s="22">
        <v>253</v>
      </c>
      <c r="W37" s="22" t="s">
        <v>84</v>
      </c>
      <c r="X37" s="22" t="s">
        <v>85</v>
      </c>
      <c r="Y37" s="68">
        <v>601</v>
      </c>
      <c r="Z37" s="42"/>
      <c r="AA37" s="1" t="s">
        <v>225</v>
      </c>
      <c r="AB37" s="28" t="s">
        <v>226</v>
      </c>
    </row>
    <row r="38" spans="1:28" x14ac:dyDescent="0.3">
      <c r="A38" s="1" t="s">
        <v>45</v>
      </c>
      <c r="B38" s="1" t="s">
        <v>78</v>
      </c>
      <c r="C38" s="27" t="s">
        <v>356</v>
      </c>
      <c r="D38" s="38">
        <v>4</v>
      </c>
      <c r="E38" s="74"/>
      <c r="F38" s="74"/>
      <c r="G38" s="74"/>
      <c r="H38" s="27"/>
      <c r="I38" s="27"/>
      <c r="J38" s="74"/>
      <c r="K38" s="74"/>
      <c r="L38" s="74"/>
      <c r="M38" s="74"/>
      <c r="N38" s="27">
        <f t="shared" si="4"/>
        <v>0</v>
      </c>
      <c r="O38" s="79"/>
      <c r="P38" s="79"/>
      <c r="Q38" s="79"/>
      <c r="R38" s="79"/>
      <c r="S38" s="79"/>
      <c r="T38" s="27">
        <v>20</v>
      </c>
      <c r="U38" s="40" t="str">
        <f t="shared" si="5"/>
        <v/>
      </c>
      <c r="V38" s="22">
        <v>253</v>
      </c>
      <c r="W38" s="22" t="s">
        <v>84</v>
      </c>
      <c r="X38" s="22" t="s">
        <v>85</v>
      </c>
      <c r="Y38" s="68">
        <v>601</v>
      </c>
      <c r="Z38" s="42"/>
      <c r="AA38" s="1" t="s">
        <v>225</v>
      </c>
      <c r="AB38" s="28" t="s">
        <v>226</v>
      </c>
    </row>
    <row r="39" spans="1:28" x14ac:dyDescent="0.3">
      <c r="A39" s="1" t="s">
        <v>45</v>
      </c>
      <c r="B39" s="1" t="s">
        <v>78</v>
      </c>
      <c r="C39" s="27" t="s">
        <v>357</v>
      </c>
      <c r="D39" s="38">
        <v>24</v>
      </c>
      <c r="E39" s="74" t="s">
        <v>369</v>
      </c>
      <c r="F39" s="74"/>
      <c r="G39" s="74"/>
      <c r="H39" s="27"/>
      <c r="I39" s="27"/>
      <c r="J39" s="74"/>
      <c r="K39" s="74"/>
      <c r="L39" s="74"/>
      <c r="M39" s="74"/>
      <c r="N39" s="27"/>
      <c r="O39" s="79"/>
      <c r="P39" s="79"/>
      <c r="Q39" s="79"/>
      <c r="R39" s="79"/>
      <c r="S39" s="79"/>
      <c r="T39" s="27"/>
      <c r="U39" s="40" t="str">
        <f t="shared" si="5"/>
        <v/>
      </c>
      <c r="V39" s="22">
        <v>253</v>
      </c>
      <c r="W39" s="22" t="s">
        <v>84</v>
      </c>
      <c r="X39" s="22" t="s">
        <v>85</v>
      </c>
      <c r="Y39" s="68">
        <v>601</v>
      </c>
      <c r="Z39" s="42"/>
      <c r="AA39" s="1" t="s">
        <v>225</v>
      </c>
      <c r="AB39" s="28" t="s">
        <v>226</v>
      </c>
    </row>
    <row r="40" spans="1:28" x14ac:dyDescent="0.3">
      <c r="A40" s="1" t="s">
        <v>45</v>
      </c>
      <c r="B40" s="1" t="s">
        <v>78</v>
      </c>
      <c r="C40" s="27" t="s">
        <v>358</v>
      </c>
      <c r="D40" s="38">
        <v>14</v>
      </c>
      <c r="E40" s="74"/>
      <c r="F40" s="27">
        <v>6</v>
      </c>
      <c r="G40" s="27">
        <v>21</v>
      </c>
      <c r="H40" s="27"/>
      <c r="I40" s="27"/>
      <c r="J40" s="39">
        <v>4</v>
      </c>
      <c r="K40" s="74"/>
      <c r="L40" s="74"/>
      <c r="M40" s="74"/>
      <c r="N40" s="27">
        <f t="shared" si="4"/>
        <v>0</v>
      </c>
      <c r="O40" s="39">
        <v>1</v>
      </c>
      <c r="P40" s="85" t="s">
        <v>424</v>
      </c>
      <c r="Q40" s="39">
        <v>9</v>
      </c>
      <c r="R40" s="79"/>
      <c r="S40" s="79"/>
      <c r="T40" s="27">
        <f t="shared" ref="T40" si="6">+(F40*2)+J40</f>
        <v>16</v>
      </c>
      <c r="U40" s="40" t="str">
        <f t="shared" si="5"/>
        <v/>
      </c>
      <c r="V40" s="22">
        <v>253</v>
      </c>
      <c r="W40" s="22" t="s">
        <v>84</v>
      </c>
      <c r="X40" s="22" t="s">
        <v>85</v>
      </c>
      <c r="Y40" s="68">
        <v>601</v>
      </c>
      <c r="Z40" s="42"/>
      <c r="AA40" s="1" t="s">
        <v>225</v>
      </c>
      <c r="AB40" s="28" t="s">
        <v>226</v>
      </c>
    </row>
    <row r="41" spans="1:28" x14ac:dyDescent="0.3">
      <c r="A41" s="1" t="s">
        <v>45</v>
      </c>
      <c r="B41" s="1" t="s">
        <v>78</v>
      </c>
      <c r="C41" s="27" t="s">
        <v>359</v>
      </c>
      <c r="D41" s="38">
        <v>19</v>
      </c>
      <c r="E41" s="74"/>
      <c r="F41" s="74"/>
      <c r="G41" s="74"/>
      <c r="H41" s="27"/>
      <c r="I41" s="27"/>
      <c r="J41" s="74"/>
      <c r="K41" s="74"/>
      <c r="L41" s="74"/>
      <c r="M41" s="74"/>
      <c r="N41" s="27">
        <f>SUM(L41:M41)</f>
        <v>0</v>
      </c>
      <c r="O41" s="79"/>
      <c r="P41" s="79"/>
      <c r="Q41" s="79"/>
      <c r="R41" s="79"/>
      <c r="S41" s="79"/>
      <c r="T41" s="27">
        <v>6</v>
      </c>
      <c r="U41" s="40" t="str">
        <f t="shared" si="5"/>
        <v/>
      </c>
      <c r="V41" s="22">
        <v>253</v>
      </c>
      <c r="W41" s="22" t="s">
        <v>84</v>
      </c>
      <c r="X41" s="22" t="s">
        <v>85</v>
      </c>
      <c r="Y41" s="68">
        <v>601</v>
      </c>
      <c r="Z41" s="42"/>
      <c r="AA41" s="1" t="s">
        <v>225</v>
      </c>
      <c r="AB41" s="28" t="s">
        <v>226</v>
      </c>
    </row>
    <row r="42" spans="1:28" x14ac:dyDescent="0.3">
      <c r="A42" s="1" t="s">
        <v>45</v>
      </c>
      <c r="B42" s="1" t="s">
        <v>78</v>
      </c>
      <c r="C42" s="27" t="s">
        <v>389</v>
      </c>
      <c r="D42" s="38">
        <v>23</v>
      </c>
      <c r="E42" s="74"/>
      <c r="F42" s="74"/>
      <c r="G42" s="74"/>
      <c r="H42" s="27"/>
      <c r="I42" s="27"/>
      <c r="J42" s="74"/>
      <c r="K42" s="74"/>
      <c r="L42" s="74"/>
      <c r="M42" s="74"/>
      <c r="N42" s="27">
        <f>SUM(L42:M42)</f>
        <v>0</v>
      </c>
      <c r="O42" s="79"/>
      <c r="P42" s="79"/>
      <c r="Q42" s="79"/>
      <c r="R42" s="79"/>
      <c r="S42" s="79"/>
      <c r="T42" s="27">
        <v>18</v>
      </c>
      <c r="U42" s="40" t="str">
        <f t="shared" si="5"/>
        <v/>
      </c>
      <c r="V42" s="22">
        <v>253</v>
      </c>
      <c r="W42" s="22" t="s">
        <v>84</v>
      </c>
      <c r="X42" s="22" t="s">
        <v>85</v>
      </c>
      <c r="Y42" s="68">
        <v>601</v>
      </c>
      <c r="Z42" s="42"/>
      <c r="AA42" s="1" t="s">
        <v>225</v>
      </c>
      <c r="AB42" s="28" t="s">
        <v>226</v>
      </c>
    </row>
    <row r="43" spans="1:28" x14ac:dyDescent="0.3">
      <c r="A43" s="1" t="s">
        <v>45</v>
      </c>
      <c r="B43" s="1" t="s">
        <v>78</v>
      </c>
      <c r="C43" s="27" t="s">
        <v>360</v>
      </c>
      <c r="D43" s="38">
        <v>21</v>
      </c>
      <c r="E43" s="74"/>
      <c r="F43" s="74"/>
      <c r="G43" s="74"/>
      <c r="H43" s="27"/>
      <c r="I43" s="27"/>
      <c r="J43" s="74"/>
      <c r="K43" s="74"/>
      <c r="L43" s="74"/>
      <c r="M43" s="74"/>
      <c r="N43" s="27">
        <f>SUM(L43:M43)</f>
        <v>0</v>
      </c>
      <c r="O43" s="79"/>
      <c r="P43" s="79"/>
      <c r="Q43" s="79"/>
      <c r="R43" s="79"/>
      <c r="S43" s="79"/>
      <c r="T43" s="27">
        <v>6</v>
      </c>
      <c r="U43" s="40" t="str">
        <f t="shared" si="5"/>
        <v/>
      </c>
      <c r="V43" s="22">
        <v>253</v>
      </c>
      <c r="W43" s="22" t="s">
        <v>84</v>
      </c>
      <c r="X43" s="22" t="s">
        <v>85</v>
      </c>
      <c r="Y43" s="68">
        <v>601</v>
      </c>
      <c r="Z43" s="42"/>
      <c r="AA43" s="1" t="s">
        <v>225</v>
      </c>
      <c r="AB43" s="28" t="s">
        <v>226</v>
      </c>
    </row>
    <row r="44" spans="1:28" x14ac:dyDescent="0.3">
      <c r="A44" s="1" t="s">
        <v>45</v>
      </c>
      <c r="B44" s="1" t="s">
        <v>78</v>
      </c>
      <c r="C44" s="57" t="s">
        <v>38</v>
      </c>
      <c r="D44" s="1"/>
      <c r="E44" s="57">
        <v>240</v>
      </c>
      <c r="F44" s="57"/>
      <c r="G44" s="57"/>
      <c r="H44" s="57"/>
      <c r="I44" s="57"/>
      <c r="J44" s="57"/>
      <c r="K44" s="57"/>
      <c r="L44" s="57"/>
      <c r="M44" s="57"/>
      <c r="N44" s="5"/>
      <c r="O44" s="57"/>
      <c r="P44" s="57">
        <v>24</v>
      </c>
      <c r="Q44" s="43"/>
      <c r="R44" s="43"/>
      <c r="S44" s="43"/>
      <c r="T44" s="27"/>
      <c r="U44" s="40" t="str">
        <f t="shared" ref="U44" si="7">_xlfn.IFNA("",((T44+Q44+N44-R44)+(O44*2))/E44)</f>
        <v/>
      </c>
      <c r="V44" s="22">
        <v>253</v>
      </c>
      <c r="W44" s="22" t="s">
        <v>84</v>
      </c>
      <c r="X44" s="22" t="s">
        <v>85</v>
      </c>
      <c r="Y44" s="68">
        <v>601</v>
      </c>
      <c r="Z44" s="42"/>
      <c r="AA44" s="1" t="s">
        <v>225</v>
      </c>
      <c r="AB44" s="28" t="s">
        <v>226</v>
      </c>
    </row>
    <row r="45" spans="1:28" x14ac:dyDescent="0.3">
      <c r="A45" s="44" t="s">
        <v>45</v>
      </c>
      <c r="B45" s="44" t="s">
        <v>78</v>
      </c>
      <c r="C45" s="45" t="s">
        <v>39</v>
      </c>
      <c r="D45" s="44"/>
      <c r="E45" s="45">
        <f t="shared" ref="E45:T45" si="8">SUM(E34:E44)</f>
        <v>240</v>
      </c>
      <c r="F45" s="45">
        <f t="shared" si="8"/>
        <v>6</v>
      </c>
      <c r="G45" s="45">
        <f t="shared" si="8"/>
        <v>21</v>
      </c>
      <c r="H45" s="45">
        <f t="shared" si="8"/>
        <v>0</v>
      </c>
      <c r="I45" s="45">
        <f t="shared" si="8"/>
        <v>0</v>
      </c>
      <c r="J45" s="45">
        <f t="shared" si="8"/>
        <v>4</v>
      </c>
      <c r="K45" s="45">
        <f t="shared" si="8"/>
        <v>0</v>
      </c>
      <c r="L45" s="45">
        <f t="shared" si="8"/>
        <v>0</v>
      </c>
      <c r="M45" s="45">
        <f t="shared" si="8"/>
        <v>12</v>
      </c>
      <c r="N45" s="45">
        <f t="shared" si="8"/>
        <v>12</v>
      </c>
      <c r="O45" s="45">
        <f t="shared" si="8"/>
        <v>1</v>
      </c>
      <c r="P45" s="45">
        <f t="shared" si="8"/>
        <v>24</v>
      </c>
      <c r="Q45" s="45">
        <f t="shared" si="8"/>
        <v>9</v>
      </c>
      <c r="R45" s="45">
        <f t="shared" si="8"/>
        <v>0</v>
      </c>
      <c r="S45" s="45">
        <f t="shared" si="8"/>
        <v>0</v>
      </c>
      <c r="T45" s="45">
        <f t="shared" si="8"/>
        <v>94</v>
      </c>
      <c r="U45" s="46">
        <f>((T45+Q45+N45-R45)+(O45*2))/E45</f>
        <v>0.48749999999999999</v>
      </c>
      <c r="V45" s="47">
        <v>253</v>
      </c>
      <c r="W45" s="47" t="s">
        <v>84</v>
      </c>
      <c r="X45" s="47" t="s">
        <v>85</v>
      </c>
      <c r="Y45" s="69">
        <v>601</v>
      </c>
      <c r="Z45" s="49"/>
      <c r="AA45" s="44" t="s">
        <v>225</v>
      </c>
      <c r="AB45" s="72" t="s">
        <v>226</v>
      </c>
    </row>
    <row r="46" spans="1:28" x14ac:dyDescent="0.3">
      <c r="A46" s="1"/>
      <c r="B46" s="1"/>
      <c r="C46" s="1"/>
      <c r="D46" s="1"/>
      <c r="F46" s="50" t="s">
        <v>40</v>
      </c>
      <c r="G46" s="51">
        <f>F45/G45</f>
        <v>0.2857142857142857</v>
      </c>
      <c r="H46" s="27"/>
      <c r="I46" s="1"/>
      <c r="J46" s="50" t="s">
        <v>41</v>
      </c>
      <c r="K46" s="52" t="e">
        <f>J45/K45</f>
        <v>#DIV/0!</v>
      </c>
      <c r="L46" s="1"/>
      <c r="M46" s="39" t="s">
        <v>42</v>
      </c>
      <c r="N46" s="53"/>
      <c r="P46" s="1"/>
      <c r="Q46" s="1"/>
      <c r="R46" s="1"/>
      <c r="S46" s="1"/>
      <c r="T46" s="1"/>
      <c r="U46" s="1"/>
      <c r="V46" s="22"/>
      <c r="W46" s="22"/>
      <c r="X46" s="22"/>
      <c r="Y46" s="54"/>
      <c r="Z46" s="42"/>
      <c r="AA46" s="1"/>
      <c r="AB46" s="28"/>
    </row>
    <row r="47" spans="1:28" x14ac:dyDescent="0.3">
      <c r="A47" s="1"/>
      <c r="B47" s="1"/>
      <c r="C47" s="5" t="s">
        <v>43</v>
      </c>
      <c r="V47" s="22"/>
      <c r="W47" s="22"/>
      <c r="X47" s="22"/>
      <c r="Y47" s="54"/>
      <c r="Z47" s="42"/>
      <c r="AA47" s="1"/>
      <c r="AB47" s="28"/>
    </row>
    <row r="48" spans="1:28" x14ac:dyDescent="0.3">
      <c r="B48" s="1"/>
      <c r="C48" s="1"/>
      <c r="D48" s="5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31"/>
      <c r="Z48" s="42"/>
      <c r="AA48" s="1"/>
      <c r="AB48" s="28"/>
    </row>
    <row r="49" spans="28:28" x14ac:dyDescent="0.3">
      <c r="AB49" s="76"/>
    </row>
    <row r="50" spans="28:28" x14ac:dyDescent="0.3">
      <c r="AB50" s="76"/>
    </row>
    <row r="51" spans="28:28" x14ac:dyDescent="0.3">
      <c r="AB51" s="76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B1796A-5A45-4C7A-AF16-02747112FF32}">
  <sheetPr>
    <tabColor rgb="FFFF0000"/>
    <pageSetUpPr fitToPage="1"/>
  </sheetPr>
  <dimension ref="A1:AB54"/>
  <sheetViews>
    <sheetView topLeftCell="A2" workbookViewId="0">
      <selection activeCell="G44" sqref="G44"/>
    </sheetView>
  </sheetViews>
  <sheetFormatPr defaultRowHeight="14.4" x14ac:dyDescent="0.3"/>
  <cols>
    <col min="1" max="1" width="4.88671875" customWidth="1"/>
    <col min="2" max="2" width="6" customWidth="1"/>
    <col min="3" max="3" width="22.77734375" customWidth="1"/>
    <col min="4" max="4" width="4.21875" customWidth="1"/>
    <col min="5" max="10" width="5.88671875" customWidth="1"/>
    <col min="11" max="11" width="6.6640625" customWidth="1"/>
    <col min="12" max="19" width="5.88671875" customWidth="1"/>
    <col min="20" max="20" width="6.6640625" customWidth="1"/>
    <col min="21" max="21" width="7.21875" customWidth="1"/>
    <col min="22" max="22" width="4.77734375" customWidth="1"/>
    <col min="23" max="24" width="4.21875" customWidth="1"/>
    <col min="25" max="25" width="6.6640625" customWidth="1"/>
    <col min="26" max="26" width="20.21875" customWidth="1"/>
    <col min="27" max="27" width="15.6640625" customWidth="1"/>
  </cols>
  <sheetData>
    <row r="1" spans="1:28" x14ac:dyDescent="0.3">
      <c r="Z1" s="62" t="s">
        <v>385</v>
      </c>
    </row>
    <row r="2" spans="1:28" x14ac:dyDescent="0.3">
      <c r="B2" s="1"/>
      <c r="C2" s="2" t="s">
        <v>44</v>
      </c>
      <c r="D2" s="3" t="s">
        <v>83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29237</v>
      </c>
      <c r="D3" s="7" t="s">
        <v>0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1</v>
      </c>
      <c r="S3" s="13" t="s">
        <v>2</v>
      </c>
      <c r="T3" s="14" t="s">
        <v>3</v>
      </c>
    </row>
    <row r="4" spans="1:28" x14ac:dyDescent="0.3">
      <c r="B4" s="1"/>
      <c r="C4" s="6" t="s">
        <v>182</v>
      </c>
      <c r="D4" s="7" t="s">
        <v>4</v>
      </c>
      <c r="E4" s="8"/>
      <c r="F4" s="5"/>
      <c r="G4" s="1"/>
      <c r="J4" s="15" t="s">
        <v>227</v>
      </c>
      <c r="K4" s="16" t="s">
        <v>44</v>
      </c>
      <c r="L4" s="17"/>
      <c r="M4" s="18"/>
      <c r="N4" s="19">
        <v>25</v>
      </c>
      <c r="O4" s="19">
        <v>27</v>
      </c>
      <c r="P4" s="19">
        <v>23</v>
      </c>
      <c r="Q4" s="19">
        <v>22</v>
      </c>
      <c r="R4" s="20"/>
      <c r="S4" s="21">
        <f>SUM(N4:R4)</f>
        <v>97</v>
      </c>
      <c r="T4" s="22">
        <v>257</v>
      </c>
      <c r="Z4" s="62"/>
    </row>
    <row r="5" spans="1:28" x14ac:dyDescent="0.3">
      <c r="B5" s="1"/>
      <c r="C5" s="6" t="s">
        <v>121</v>
      </c>
      <c r="D5" s="7" t="s">
        <v>5</v>
      </c>
      <c r="E5" s="1"/>
      <c r="F5" s="1"/>
      <c r="G5" s="1"/>
      <c r="J5" s="15" t="s">
        <v>228</v>
      </c>
      <c r="K5" s="16" t="s">
        <v>69</v>
      </c>
      <c r="L5" s="17"/>
      <c r="M5" s="18"/>
      <c r="N5" s="19">
        <v>29</v>
      </c>
      <c r="O5" s="19">
        <v>20</v>
      </c>
      <c r="P5" s="19">
        <v>28</v>
      </c>
      <c r="Q5" s="19">
        <v>23</v>
      </c>
      <c r="R5" s="20"/>
      <c r="S5" s="21">
        <f>SUM(N5:R5)</f>
        <v>100</v>
      </c>
      <c r="T5" s="22">
        <v>257</v>
      </c>
      <c r="U5" s="1"/>
      <c r="V5" s="1"/>
      <c r="W5" s="1"/>
    </row>
    <row r="6" spans="1:28" x14ac:dyDescent="0.3">
      <c r="C6" s="23">
        <v>123</v>
      </c>
      <c r="D6" s="7" t="s">
        <v>6</v>
      </c>
      <c r="F6" s="1"/>
      <c r="T6" s="1"/>
      <c r="U6" s="1"/>
      <c r="V6" s="1"/>
      <c r="W6" s="1"/>
    </row>
    <row r="7" spans="1:28" x14ac:dyDescent="0.3">
      <c r="B7" s="1"/>
      <c r="C7" s="66"/>
      <c r="D7" s="7" t="s">
        <v>7</v>
      </c>
      <c r="G7" s="1"/>
      <c r="S7" s="1"/>
      <c r="T7" s="25" t="s">
        <v>8</v>
      </c>
      <c r="U7" s="1"/>
      <c r="V7" s="26">
        <v>257</v>
      </c>
      <c r="W7" s="1"/>
    </row>
    <row r="8" spans="1:28" x14ac:dyDescent="0.3">
      <c r="B8" s="1"/>
      <c r="C8" s="66"/>
      <c r="D8" s="7" t="s">
        <v>7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  <c r="AB8" s="76"/>
    </row>
    <row r="9" spans="1:28" x14ac:dyDescent="0.3">
      <c r="B9" s="1"/>
      <c r="C9" s="67"/>
      <c r="D9" s="7" t="s">
        <v>9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  <c r="AB9" s="76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AB10" s="76"/>
    </row>
    <row r="11" spans="1:28" x14ac:dyDescent="0.3">
      <c r="B11" s="1"/>
      <c r="C11" s="55" t="s">
        <v>44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10</v>
      </c>
      <c r="U11" s="1"/>
      <c r="V11" s="56">
        <v>16</v>
      </c>
      <c r="W11" s="1"/>
      <c r="X11" s="1"/>
      <c r="Y11" s="31"/>
      <c r="Z11" s="42"/>
      <c r="AA11" s="1"/>
      <c r="AB11" s="28"/>
    </row>
    <row r="12" spans="1:28" x14ac:dyDescent="0.3">
      <c r="A12" s="36" t="s">
        <v>11</v>
      </c>
      <c r="B12" s="37" t="s">
        <v>12</v>
      </c>
      <c r="C12" s="38" t="s">
        <v>13</v>
      </c>
      <c r="D12" s="38" t="s">
        <v>14</v>
      </c>
      <c r="E12" s="14" t="s">
        <v>15</v>
      </c>
      <c r="F12" s="14" t="s">
        <v>16</v>
      </c>
      <c r="G12" s="14" t="s">
        <v>17</v>
      </c>
      <c r="H12" s="14" t="s">
        <v>18</v>
      </c>
      <c r="I12" s="14" t="s">
        <v>19</v>
      </c>
      <c r="J12" s="14" t="s">
        <v>20</v>
      </c>
      <c r="K12" s="14" t="s">
        <v>21</v>
      </c>
      <c r="L12" s="14" t="s">
        <v>22</v>
      </c>
      <c r="M12" s="14" t="s">
        <v>23</v>
      </c>
      <c r="N12" s="14" t="s">
        <v>24</v>
      </c>
      <c r="O12" s="14" t="s">
        <v>25</v>
      </c>
      <c r="P12" s="14" t="s">
        <v>26</v>
      </c>
      <c r="Q12" s="14" t="s">
        <v>27</v>
      </c>
      <c r="R12" s="14" t="s">
        <v>28</v>
      </c>
      <c r="S12" s="14" t="s">
        <v>29</v>
      </c>
      <c r="T12" s="14" t="s">
        <v>30</v>
      </c>
      <c r="U12" s="14" t="s">
        <v>31</v>
      </c>
      <c r="V12" s="14" t="s">
        <v>3</v>
      </c>
      <c r="W12" s="14" t="s">
        <v>32</v>
      </c>
      <c r="X12" s="14" t="s">
        <v>33</v>
      </c>
      <c r="Y12" s="14" t="s">
        <v>34</v>
      </c>
      <c r="Z12" s="14" t="s">
        <v>35</v>
      </c>
      <c r="AA12" s="14" t="s">
        <v>36</v>
      </c>
      <c r="AB12" s="14" t="s">
        <v>37</v>
      </c>
    </row>
    <row r="13" spans="1:28" x14ac:dyDescent="0.3">
      <c r="A13" s="1" t="s">
        <v>68</v>
      </c>
      <c r="B13" s="1" t="s">
        <v>45</v>
      </c>
      <c r="C13" s="27" t="s">
        <v>53</v>
      </c>
      <c r="D13" s="38">
        <v>40</v>
      </c>
      <c r="E13" s="74"/>
      <c r="F13" s="74"/>
      <c r="G13" s="74"/>
      <c r="H13" s="27"/>
      <c r="I13" s="27"/>
      <c r="J13" s="74"/>
      <c r="K13" s="74"/>
      <c r="L13" s="74"/>
      <c r="M13" s="74"/>
      <c r="N13" s="27">
        <f>SUM(L13:M13)</f>
        <v>0</v>
      </c>
      <c r="O13" s="74"/>
      <c r="P13" s="79"/>
      <c r="Q13" s="74"/>
      <c r="R13" s="74"/>
      <c r="S13" s="74"/>
      <c r="T13" s="27">
        <v>11</v>
      </c>
      <c r="U13" s="40" t="str">
        <f>IFERROR(((T13+Q13+N13-R13)+(O13*2))/E13,"")</f>
        <v/>
      </c>
      <c r="V13" s="22">
        <v>257</v>
      </c>
      <c r="W13" s="22" t="s">
        <v>95</v>
      </c>
      <c r="X13" s="22" t="s">
        <v>85</v>
      </c>
      <c r="Y13" s="68">
        <v>123</v>
      </c>
      <c r="Z13" s="42"/>
      <c r="AA13" s="1" t="s">
        <v>119</v>
      </c>
      <c r="AB13" s="28" t="s">
        <v>450</v>
      </c>
    </row>
    <row r="14" spans="1:28" x14ac:dyDescent="0.3">
      <c r="A14" s="1" t="s">
        <v>68</v>
      </c>
      <c r="B14" s="1" t="s">
        <v>45</v>
      </c>
      <c r="C14" s="27" t="s">
        <v>46</v>
      </c>
      <c r="D14" s="38">
        <v>7</v>
      </c>
      <c r="E14" s="74"/>
      <c r="F14" s="74"/>
      <c r="G14" s="74"/>
      <c r="H14" s="27"/>
      <c r="I14" s="27"/>
      <c r="J14" s="74"/>
      <c r="K14" s="74"/>
      <c r="L14" s="74"/>
      <c r="M14" s="74"/>
      <c r="N14" s="27">
        <f t="shared" ref="N14:N17" si="0">SUM(L14:M14)</f>
        <v>0</v>
      </c>
      <c r="O14" s="79"/>
      <c r="P14" s="79"/>
      <c r="Q14" s="79"/>
      <c r="R14" s="79"/>
      <c r="S14" s="79"/>
      <c r="T14" s="27">
        <v>18</v>
      </c>
      <c r="U14" s="40" t="str">
        <f t="shared" ref="U14:U23" si="1">IFERROR(((T14+Q14+N14-R14)+(O14*2))/E14,"")</f>
        <v/>
      </c>
      <c r="V14" s="22">
        <v>257</v>
      </c>
      <c r="W14" s="22" t="s">
        <v>95</v>
      </c>
      <c r="X14" s="22" t="s">
        <v>85</v>
      </c>
      <c r="Y14" s="68">
        <v>123</v>
      </c>
      <c r="Z14" s="42"/>
      <c r="AA14" s="1" t="s">
        <v>119</v>
      </c>
      <c r="AB14" s="28" t="s">
        <v>450</v>
      </c>
    </row>
    <row r="15" spans="1:28" x14ac:dyDescent="0.3">
      <c r="A15" s="1" t="s">
        <v>68</v>
      </c>
      <c r="B15" s="1" t="s">
        <v>45</v>
      </c>
      <c r="C15" s="27" t="s">
        <v>47</v>
      </c>
      <c r="D15" s="38">
        <v>15</v>
      </c>
      <c r="E15" s="74"/>
      <c r="F15" s="74"/>
      <c r="G15" s="74"/>
      <c r="H15" s="27"/>
      <c r="I15" s="27"/>
      <c r="J15" s="74"/>
      <c r="K15" s="74"/>
      <c r="L15" s="74"/>
      <c r="M15" s="74"/>
      <c r="N15" s="27">
        <f t="shared" si="0"/>
        <v>0</v>
      </c>
      <c r="O15" s="79"/>
      <c r="P15" s="79"/>
      <c r="Q15" s="79"/>
      <c r="R15" s="79"/>
      <c r="S15" s="79"/>
      <c r="T15" s="27">
        <v>21</v>
      </c>
      <c r="U15" s="40" t="str">
        <f t="shared" si="1"/>
        <v/>
      </c>
      <c r="V15" s="22">
        <v>257</v>
      </c>
      <c r="W15" s="22" t="s">
        <v>95</v>
      </c>
      <c r="X15" s="22" t="s">
        <v>85</v>
      </c>
      <c r="Y15" s="68">
        <v>123</v>
      </c>
      <c r="Z15" s="42"/>
      <c r="AA15" s="1" t="s">
        <v>119</v>
      </c>
      <c r="AB15" s="28" t="s">
        <v>450</v>
      </c>
    </row>
    <row r="16" spans="1:28" x14ac:dyDescent="0.3">
      <c r="A16" s="1" t="s">
        <v>68</v>
      </c>
      <c r="B16" s="1" t="s">
        <v>45</v>
      </c>
      <c r="C16" s="27" t="s">
        <v>120</v>
      </c>
      <c r="D16" s="38">
        <v>50</v>
      </c>
      <c r="E16" s="74"/>
      <c r="F16" s="74"/>
      <c r="G16" s="74"/>
      <c r="H16" s="27"/>
      <c r="I16" s="27"/>
      <c r="J16" s="74"/>
      <c r="K16" s="74"/>
      <c r="L16" s="74"/>
      <c r="M16" s="74"/>
      <c r="N16" s="27">
        <f t="shared" si="0"/>
        <v>0</v>
      </c>
      <c r="O16" s="79"/>
      <c r="P16" s="79"/>
      <c r="Q16" s="79"/>
      <c r="R16" s="79"/>
      <c r="S16" s="79"/>
      <c r="T16" s="27">
        <v>11</v>
      </c>
      <c r="U16" s="40" t="str">
        <f t="shared" si="1"/>
        <v/>
      </c>
      <c r="V16" s="22">
        <v>257</v>
      </c>
      <c r="W16" s="22" t="s">
        <v>95</v>
      </c>
      <c r="X16" s="22" t="s">
        <v>85</v>
      </c>
      <c r="Y16" s="68">
        <v>123</v>
      </c>
      <c r="Z16" s="42"/>
      <c r="AA16" s="1" t="s">
        <v>119</v>
      </c>
      <c r="AB16" s="28" t="s">
        <v>450</v>
      </c>
    </row>
    <row r="17" spans="1:28" x14ac:dyDescent="0.3">
      <c r="A17" s="1" t="s">
        <v>68</v>
      </c>
      <c r="B17" s="1" t="s">
        <v>45</v>
      </c>
      <c r="C17" s="27" t="s">
        <v>50</v>
      </c>
      <c r="D17" s="38">
        <v>10</v>
      </c>
      <c r="E17" s="74"/>
      <c r="F17" s="74"/>
      <c r="G17" s="74"/>
      <c r="H17" s="27"/>
      <c r="I17" s="27"/>
      <c r="J17" s="74"/>
      <c r="K17" s="74"/>
      <c r="L17" s="74"/>
      <c r="M17" s="74"/>
      <c r="N17" s="27">
        <f t="shared" si="0"/>
        <v>0</v>
      </c>
      <c r="O17" s="79"/>
      <c r="P17" s="79"/>
      <c r="Q17" s="79"/>
      <c r="R17" s="79"/>
      <c r="S17" s="79"/>
      <c r="T17" s="27">
        <v>3</v>
      </c>
      <c r="U17" s="40" t="str">
        <f t="shared" si="1"/>
        <v/>
      </c>
      <c r="V17" s="22">
        <v>257</v>
      </c>
      <c r="W17" s="22" t="s">
        <v>95</v>
      </c>
      <c r="X17" s="22" t="s">
        <v>85</v>
      </c>
      <c r="Y17" s="68">
        <v>123</v>
      </c>
      <c r="Z17" s="42"/>
      <c r="AA17" s="1" t="s">
        <v>119</v>
      </c>
      <c r="AB17" s="28" t="s">
        <v>450</v>
      </c>
    </row>
    <row r="18" spans="1:28" x14ac:dyDescent="0.3">
      <c r="A18" s="1" t="s">
        <v>68</v>
      </c>
      <c r="B18" s="1" t="s">
        <v>45</v>
      </c>
      <c r="C18" s="27" t="s">
        <v>56</v>
      </c>
      <c r="D18" s="38">
        <v>20</v>
      </c>
      <c r="E18" s="74" t="s">
        <v>369</v>
      </c>
      <c r="F18" s="74"/>
      <c r="G18" s="74"/>
      <c r="H18" s="27"/>
      <c r="I18" s="27"/>
      <c r="J18" s="74"/>
      <c r="K18" s="74"/>
      <c r="L18" s="74"/>
      <c r="M18" s="74"/>
      <c r="N18" s="27"/>
      <c r="O18" s="79"/>
      <c r="P18" s="79"/>
      <c r="Q18" s="79"/>
      <c r="R18" s="79"/>
      <c r="S18" s="79"/>
      <c r="T18" s="27"/>
      <c r="U18" s="40" t="str">
        <f t="shared" si="1"/>
        <v/>
      </c>
      <c r="V18" s="22">
        <v>257</v>
      </c>
      <c r="W18" s="22" t="s">
        <v>95</v>
      </c>
      <c r="X18" s="22" t="s">
        <v>85</v>
      </c>
      <c r="Y18" s="68">
        <v>123</v>
      </c>
      <c r="Z18" s="42"/>
      <c r="AA18" s="1" t="s">
        <v>119</v>
      </c>
      <c r="AB18" s="28" t="s">
        <v>450</v>
      </c>
    </row>
    <row r="19" spans="1:28" x14ac:dyDescent="0.3">
      <c r="A19" s="1" t="s">
        <v>68</v>
      </c>
      <c r="B19" s="1" t="s">
        <v>45</v>
      </c>
      <c r="C19" s="27" t="s">
        <v>55</v>
      </c>
      <c r="D19" s="38">
        <v>17</v>
      </c>
      <c r="E19" s="74"/>
      <c r="F19" s="74"/>
      <c r="G19" s="74"/>
      <c r="H19" s="27"/>
      <c r="I19" s="27"/>
      <c r="J19" s="74"/>
      <c r="K19" s="74"/>
      <c r="L19" s="74"/>
      <c r="M19" s="74"/>
      <c r="N19" s="27">
        <f>SUM(L19:M19)</f>
        <v>0</v>
      </c>
      <c r="O19" s="79"/>
      <c r="P19" s="79"/>
      <c r="Q19" s="79"/>
      <c r="R19" s="79"/>
      <c r="S19" s="79"/>
      <c r="T19" s="27">
        <v>16</v>
      </c>
      <c r="U19" s="40" t="str">
        <f t="shared" si="1"/>
        <v/>
      </c>
      <c r="V19" s="22">
        <v>257</v>
      </c>
      <c r="W19" s="22" t="s">
        <v>95</v>
      </c>
      <c r="X19" s="22" t="s">
        <v>85</v>
      </c>
      <c r="Y19" s="68">
        <v>123</v>
      </c>
      <c r="Z19" s="42"/>
      <c r="AA19" s="1" t="s">
        <v>119</v>
      </c>
      <c r="AB19" s="28" t="s">
        <v>450</v>
      </c>
    </row>
    <row r="20" spans="1:28" x14ac:dyDescent="0.3">
      <c r="A20" s="1" t="s">
        <v>68</v>
      </c>
      <c r="B20" s="1" t="s">
        <v>45</v>
      </c>
      <c r="C20" s="27" t="s">
        <v>48</v>
      </c>
      <c r="D20" s="38">
        <v>11</v>
      </c>
      <c r="E20" s="74"/>
      <c r="F20" s="74"/>
      <c r="G20" s="74"/>
      <c r="H20" s="27"/>
      <c r="I20" s="27"/>
      <c r="J20" s="74"/>
      <c r="K20" s="74"/>
      <c r="L20" s="74"/>
      <c r="M20" s="74"/>
      <c r="N20" s="27">
        <f>SUM(L20:M20)</f>
        <v>0</v>
      </c>
      <c r="O20" s="79"/>
      <c r="P20" s="79"/>
      <c r="Q20" s="79"/>
      <c r="R20" s="79"/>
      <c r="S20" s="79"/>
      <c r="T20" s="27">
        <v>0</v>
      </c>
      <c r="U20" s="40" t="str">
        <f t="shared" si="1"/>
        <v/>
      </c>
      <c r="V20" s="22">
        <v>257</v>
      </c>
      <c r="W20" s="22" t="s">
        <v>95</v>
      </c>
      <c r="X20" s="22" t="s">
        <v>85</v>
      </c>
      <c r="Y20" s="68">
        <v>123</v>
      </c>
      <c r="Z20" s="42"/>
      <c r="AA20" s="1" t="s">
        <v>119</v>
      </c>
      <c r="AB20" s="28" t="s">
        <v>450</v>
      </c>
    </row>
    <row r="21" spans="1:28" x14ac:dyDescent="0.3">
      <c r="A21" s="1" t="s">
        <v>68</v>
      </c>
      <c r="B21" s="1" t="s">
        <v>45</v>
      </c>
      <c r="C21" s="27" t="s">
        <v>52</v>
      </c>
      <c r="D21" s="38">
        <v>23</v>
      </c>
      <c r="E21" s="74"/>
      <c r="F21" s="74"/>
      <c r="G21" s="74"/>
      <c r="H21" s="27"/>
      <c r="I21" s="27"/>
      <c r="J21" s="74"/>
      <c r="K21" s="74"/>
      <c r="L21" s="74"/>
      <c r="M21" s="74"/>
      <c r="N21" s="27">
        <f>SUM(L21:M21)</f>
        <v>0</v>
      </c>
      <c r="O21" s="79"/>
      <c r="P21" s="79"/>
      <c r="Q21" s="79"/>
      <c r="R21" s="79"/>
      <c r="S21" s="79"/>
      <c r="T21" s="27">
        <v>11</v>
      </c>
      <c r="U21" s="40" t="str">
        <f t="shared" si="1"/>
        <v/>
      </c>
      <c r="V21" s="22">
        <v>257</v>
      </c>
      <c r="W21" s="22" t="s">
        <v>95</v>
      </c>
      <c r="X21" s="22" t="s">
        <v>85</v>
      </c>
      <c r="Y21" s="68">
        <v>123</v>
      </c>
      <c r="Z21" s="42"/>
      <c r="AA21" s="1" t="s">
        <v>119</v>
      </c>
      <c r="AB21" s="28" t="s">
        <v>450</v>
      </c>
    </row>
    <row r="22" spans="1:28" x14ac:dyDescent="0.3">
      <c r="A22" s="1" t="s">
        <v>68</v>
      </c>
      <c r="B22" s="1" t="s">
        <v>45</v>
      </c>
      <c r="C22" s="27" t="s">
        <v>49</v>
      </c>
      <c r="D22" s="38">
        <v>12</v>
      </c>
      <c r="E22" s="74" t="s">
        <v>369</v>
      </c>
      <c r="F22" s="74"/>
      <c r="G22" s="74"/>
      <c r="H22" s="27"/>
      <c r="I22" s="27"/>
      <c r="J22" s="74"/>
      <c r="K22" s="74"/>
      <c r="L22" s="74"/>
      <c r="M22" s="74"/>
      <c r="N22" s="27"/>
      <c r="O22" s="79"/>
      <c r="P22" s="79"/>
      <c r="Q22" s="79"/>
      <c r="R22" s="79"/>
      <c r="S22" s="79"/>
      <c r="T22" s="27"/>
      <c r="U22" s="40" t="str">
        <f t="shared" si="1"/>
        <v/>
      </c>
      <c r="V22" s="22">
        <v>257</v>
      </c>
      <c r="W22" s="22" t="s">
        <v>95</v>
      </c>
      <c r="X22" s="22" t="s">
        <v>85</v>
      </c>
      <c r="Y22" s="68">
        <v>123</v>
      </c>
      <c r="Z22" s="42"/>
      <c r="AA22" s="1" t="s">
        <v>119</v>
      </c>
      <c r="AB22" s="28" t="s">
        <v>450</v>
      </c>
    </row>
    <row r="23" spans="1:28" x14ac:dyDescent="0.3">
      <c r="A23" s="1" t="s">
        <v>68</v>
      </c>
      <c r="B23" s="1" t="s">
        <v>45</v>
      </c>
      <c r="C23" s="27" t="s">
        <v>51</v>
      </c>
      <c r="D23" s="38">
        <v>22</v>
      </c>
      <c r="E23" s="74"/>
      <c r="F23" s="74"/>
      <c r="G23" s="74"/>
      <c r="H23" s="27"/>
      <c r="I23" s="27"/>
      <c r="J23" s="74"/>
      <c r="K23" s="74"/>
      <c r="L23" s="74"/>
      <c r="M23" s="74"/>
      <c r="N23" s="27">
        <f>SUM(L23:M23)</f>
        <v>0</v>
      </c>
      <c r="O23" s="79"/>
      <c r="P23" s="79"/>
      <c r="Q23" s="79"/>
      <c r="R23" s="79"/>
      <c r="S23" s="79"/>
      <c r="T23" s="27">
        <v>6</v>
      </c>
      <c r="U23" s="40" t="str">
        <f t="shared" si="1"/>
        <v/>
      </c>
      <c r="V23" s="22">
        <v>257</v>
      </c>
      <c r="W23" s="22" t="s">
        <v>95</v>
      </c>
      <c r="X23" s="22" t="s">
        <v>85</v>
      </c>
      <c r="Y23" s="68">
        <v>123</v>
      </c>
      <c r="Z23" s="42"/>
      <c r="AA23" s="1" t="s">
        <v>119</v>
      </c>
      <c r="AB23" s="28" t="s">
        <v>450</v>
      </c>
    </row>
    <row r="24" spans="1:28" x14ac:dyDescent="0.3">
      <c r="A24" s="1" t="s">
        <v>68</v>
      </c>
      <c r="B24" s="1" t="s">
        <v>45</v>
      </c>
      <c r="C24" s="57" t="s">
        <v>38</v>
      </c>
      <c r="D24" s="1"/>
      <c r="E24" s="57">
        <v>240</v>
      </c>
      <c r="F24" s="57">
        <v>37</v>
      </c>
      <c r="G24" s="57"/>
      <c r="H24" s="57"/>
      <c r="I24" s="57"/>
      <c r="J24" s="57">
        <v>23</v>
      </c>
      <c r="K24" s="57"/>
      <c r="L24" s="57"/>
      <c r="M24" s="57"/>
      <c r="N24" s="5"/>
      <c r="O24" s="57"/>
      <c r="P24" s="57">
        <v>21</v>
      </c>
      <c r="Q24" s="43"/>
      <c r="R24" s="43"/>
      <c r="S24" s="43"/>
      <c r="T24" s="27"/>
      <c r="U24" s="40" t="str">
        <f t="shared" ref="U24" si="2">_xlfn.IFNA("",((T24+Q24+N24-R24)+(O24*2))/E24)</f>
        <v/>
      </c>
      <c r="V24" s="22">
        <v>257</v>
      </c>
      <c r="W24" s="22" t="s">
        <v>95</v>
      </c>
      <c r="X24" s="22" t="s">
        <v>85</v>
      </c>
      <c r="Y24" s="68">
        <v>123</v>
      </c>
      <c r="Z24" s="42"/>
      <c r="AA24" s="1" t="s">
        <v>119</v>
      </c>
      <c r="AB24" s="28" t="s">
        <v>450</v>
      </c>
    </row>
    <row r="25" spans="1:28" x14ac:dyDescent="0.3">
      <c r="A25" s="44" t="s">
        <v>68</v>
      </c>
      <c r="B25" s="44" t="s">
        <v>45</v>
      </c>
      <c r="C25" s="45" t="s">
        <v>39</v>
      </c>
      <c r="D25" s="44"/>
      <c r="E25" s="45">
        <f t="shared" ref="E25:T25" si="3">SUM(E13:E24)</f>
        <v>240</v>
      </c>
      <c r="F25" s="45">
        <f t="shared" si="3"/>
        <v>37</v>
      </c>
      <c r="G25" s="45">
        <f t="shared" si="3"/>
        <v>0</v>
      </c>
      <c r="H25" s="45">
        <f t="shared" si="3"/>
        <v>0</v>
      </c>
      <c r="I25" s="45">
        <f t="shared" si="3"/>
        <v>0</v>
      </c>
      <c r="J25" s="45">
        <f t="shared" si="3"/>
        <v>23</v>
      </c>
      <c r="K25" s="45">
        <f t="shared" si="3"/>
        <v>0</v>
      </c>
      <c r="L25" s="45">
        <f t="shared" si="3"/>
        <v>0</v>
      </c>
      <c r="M25" s="45">
        <f t="shared" si="3"/>
        <v>0</v>
      </c>
      <c r="N25" s="45">
        <f t="shared" si="3"/>
        <v>0</v>
      </c>
      <c r="O25" s="45">
        <f t="shared" si="3"/>
        <v>0</v>
      </c>
      <c r="P25" s="45">
        <f t="shared" si="3"/>
        <v>21</v>
      </c>
      <c r="Q25" s="45">
        <f t="shared" si="3"/>
        <v>0</v>
      </c>
      <c r="R25" s="45">
        <f t="shared" si="3"/>
        <v>0</v>
      </c>
      <c r="S25" s="45">
        <f t="shared" si="3"/>
        <v>0</v>
      </c>
      <c r="T25" s="45">
        <f t="shared" si="3"/>
        <v>97</v>
      </c>
      <c r="U25" s="46">
        <f>((T25+Q25+N25-R25)+(O25*2))/E25</f>
        <v>0.40416666666666667</v>
      </c>
      <c r="V25" s="47">
        <v>257</v>
      </c>
      <c r="W25" s="47" t="s">
        <v>95</v>
      </c>
      <c r="X25" s="47" t="s">
        <v>85</v>
      </c>
      <c r="Y25" s="69">
        <v>123</v>
      </c>
      <c r="Z25" s="49"/>
      <c r="AA25" s="44" t="s">
        <v>119</v>
      </c>
      <c r="AB25" s="72" t="s">
        <v>450</v>
      </c>
    </row>
    <row r="26" spans="1:28" x14ac:dyDescent="0.3">
      <c r="A26" s="1"/>
      <c r="B26" s="1"/>
      <c r="C26" s="1"/>
      <c r="D26" s="1"/>
      <c r="F26" s="50" t="s">
        <v>40</v>
      </c>
      <c r="G26" s="51" t="e">
        <f>F25/G25</f>
        <v>#DIV/0!</v>
      </c>
      <c r="H26" s="27"/>
      <c r="I26" s="1"/>
      <c r="J26" s="50" t="s">
        <v>41</v>
      </c>
      <c r="K26" s="52" t="e">
        <f>J25/K25</f>
        <v>#DIV/0!</v>
      </c>
      <c r="L26" s="1"/>
      <c r="M26" s="39" t="s">
        <v>42</v>
      </c>
      <c r="N26" s="53"/>
      <c r="P26" s="1"/>
      <c r="Q26" s="1"/>
      <c r="R26" s="1"/>
      <c r="S26" s="1"/>
      <c r="T26" s="1"/>
      <c r="U26" s="1"/>
      <c r="V26" s="22"/>
      <c r="W26" s="22"/>
      <c r="X26" s="22"/>
      <c r="Y26" s="54"/>
      <c r="Z26" s="42"/>
      <c r="AA26" s="1"/>
      <c r="AB26" s="28"/>
    </row>
    <row r="27" spans="1:28" x14ac:dyDescent="0.3">
      <c r="A27" s="1"/>
      <c r="B27" s="1"/>
      <c r="C27" s="5" t="s">
        <v>43</v>
      </c>
      <c r="V27" s="22"/>
      <c r="W27" s="22"/>
      <c r="X27" s="22"/>
      <c r="Y27" s="54"/>
      <c r="Z27" s="42"/>
      <c r="AA27" s="1"/>
      <c r="AB27" s="28"/>
    </row>
    <row r="28" spans="1:28" x14ac:dyDescent="0.3">
      <c r="A28" s="1"/>
      <c r="B28" s="1"/>
      <c r="C28" s="5"/>
      <c r="V28" s="22"/>
      <c r="W28" s="22"/>
      <c r="X28" s="22"/>
      <c r="Y28" s="54"/>
      <c r="Z28" s="42"/>
      <c r="AA28" s="1"/>
      <c r="AB28" s="28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4"/>
      <c r="Z29" s="42"/>
      <c r="AA29" s="1"/>
      <c r="AB29" s="28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4"/>
      <c r="Z30" s="42"/>
      <c r="AA30" s="1"/>
      <c r="AB30" s="28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4"/>
      <c r="Z31" s="42"/>
      <c r="AA31" s="1"/>
      <c r="AB31" s="28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4"/>
      <c r="Z32" s="42"/>
      <c r="AA32" s="1"/>
      <c r="AB32" s="28"/>
    </row>
    <row r="33" spans="1:28" x14ac:dyDescent="0.3">
      <c r="B33" s="1"/>
      <c r="C33" s="32" t="s">
        <v>69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10</v>
      </c>
      <c r="U33" s="1"/>
      <c r="V33" s="35">
        <v>19</v>
      </c>
      <c r="AB33" s="76"/>
    </row>
    <row r="34" spans="1:28" x14ac:dyDescent="0.3">
      <c r="A34" s="36" t="s">
        <v>11</v>
      </c>
      <c r="B34" s="37" t="s">
        <v>12</v>
      </c>
      <c r="C34" s="38" t="s">
        <v>13</v>
      </c>
      <c r="D34" s="38" t="s">
        <v>14</v>
      </c>
      <c r="E34" s="14" t="s">
        <v>15</v>
      </c>
      <c r="F34" s="14" t="s">
        <v>16</v>
      </c>
      <c r="G34" s="14" t="s">
        <v>17</v>
      </c>
      <c r="H34" s="14" t="s">
        <v>18</v>
      </c>
      <c r="I34" s="14" t="s">
        <v>19</v>
      </c>
      <c r="J34" s="14" t="s">
        <v>20</v>
      </c>
      <c r="K34" s="14" t="s">
        <v>21</v>
      </c>
      <c r="L34" s="14" t="s">
        <v>22</v>
      </c>
      <c r="M34" s="14" t="s">
        <v>23</v>
      </c>
      <c r="N34" s="14" t="s">
        <v>24</v>
      </c>
      <c r="O34" s="14" t="s">
        <v>25</v>
      </c>
      <c r="P34" s="14" t="s">
        <v>26</v>
      </c>
      <c r="Q34" s="14" t="s">
        <v>27</v>
      </c>
      <c r="R34" s="14" t="s">
        <v>28</v>
      </c>
      <c r="S34" s="14" t="s">
        <v>29</v>
      </c>
      <c r="T34" s="14" t="s">
        <v>30</v>
      </c>
      <c r="U34" s="14" t="s">
        <v>31</v>
      </c>
      <c r="V34" s="14" t="s">
        <v>3</v>
      </c>
      <c r="W34" s="14" t="s">
        <v>32</v>
      </c>
      <c r="X34" s="14" t="s">
        <v>33</v>
      </c>
      <c r="Y34" s="14" t="s">
        <v>34</v>
      </c>
      <c r="Z34" s="14" t="s">
        <v>35</v>
      </c>
      <c r="AA34" s="14" t="s">
        <v>36</v>
      </c>
      <c r="AB34" s="14" t="s">
        <v>37</v>
      </c>
    </row>
    <row r="35" spans="1:28" x14ac:dyDescent="0.3">
      <c r="A35" s="1" t="s">
        <v>45</v>
      </c>
      <c r="B35" s="1" t="s">
        <v>68</v>
      </c>
      <c r="C35" s="27" t="s">
        <v>384</v>
      </c>
      <c r="D35" s="38">
        <v>5</v>
      </c>
      <c r="E35" s="74"/>
      <c r="F35" s="74"/>
      <c r="G35" s="74"/>
      <c r="H35" s="27"/>
      <c r="I35" s="27"/>
      <c r="J35" s="74"/>
      <c r="K35" s="74"/>
      <c r="L35" s="74"/>
      <c r="M35" s="74"/>
      <c r="N35" s="27">
        <f>SUM(L35:M35)</f>
        <v>0</v>
      </c>
      <c r="O35" s="74"/>
      <c r="P35" s="79"/>
      <c r="Q35" s="74"/>
      <c r="R35" s="74"/>
      <c r="S35" s="74"/>
      <c r="T35" s="27">
        <v>0</v>
      </c>
      <c r="U35" s="40" t="str">
        <f>IFERROR(((T35+Q35+N35-R35)+(O35*2))/E35,"")</f>
        <v/>
      </c>
      <c r="V35" s="22">
        <v>257</v>
      </c>
      <c r="W35" s="22" t="s">
        <v>84</v>
      </c>
      <c r="X35" s="22" t="s">
        <v>96</v>
      </c>
      <c r="Y35" s="68">
        <v>123</v>
      </c>
      <c r="Z35" s="42"/>
      <c r="AA35" s="1" t="s">
        <v>186</v>
      </c>
      <c r="AB35" s="28" t="s">
        <v>229</v>
      </c>
    </row>
    <row r="36" spans="1:28" x14ac:dyDescent="0.3">
      <c r="A36" s="1" t="s">
        <v>45</v>
      </c>
      <c r="B36" s="1" t="s">
        <v>68</v>
      </c>
      <c r="C36" s="27" t="s">
        <v>335</v>
      </c>
      <c r="D36" s="38">
        <v>1</v>
      </c>
      <c r="E36" s="74"/>
      <c r="F36" s="74"/>
      <c r="G36" s="74"/>
      <c r="H36" s="27"/>
      <c r="I36" s="27"/>
      <c r="J36" s="74"/>
      <c r="K36" s="74"/>
      <c r="L36" s="74"/>
      <c r="M36" s="74"/>
      <c r="N36" s="27">
        <f t="shared" ref="N36:N41" si="4">SUM(L36:M36)</f>
        <v>0</v>
      </c>
      <c r="O36" s="79"/>
      <c r="P36" s="79"/>
      <c r="Q36" s="79"/>
      <c r="R36" s="79"/>
      <c r="S36" s="79"/>
      <c r="T36" s="39">
        <v>20</v>
      </c>
      <c r="U36" s="40" t="str">
        <f t="shared" ref="U36:U46" si="5">IFERROR(((T36+Q36+N36-R36)+(O36*2))/E36,"")</f>
        <v/>
      </c>
      <c r="V36" s="22">
        <v>257</v>
      </c>
      <c r="W36" s="22" t="s">
        <v>84</v>
      </c>
      <c r="X36" s="22" t="s">
        <v>96</v>
      </c>
      <c r="Y36" s="68">
        <v>123</v>
      </c>
      <c r="Z36" s="42"/>
      <c r="AA36" s="1" t="s">
        <v>186</v>
      </c>
      <c r="AB36" s="28" t="s">
        <v>229</v>
      </c>
    </row>
    <row r="37" spans="1:28" x14ac:dyDescent="0.3">
      <c r="A37" s="1" t="s">
        <v>45</v>
      </c>
      <c r="B37" s="1" t="s">
        <v>68</v>
      </c>
      <c r="C37" s="27" t="s">
        <v>334</v>
      </c>
      <c r="D37" s="38">
        <v>6</v>
      </c>
      <c r="E37" s="74"/>
      <c r="F37" s="74"/>
      <c r="G37" s="74"/>
      <c r="H37" s="27"/>
      <c r="I37" s="27"/>
      <c r="J37" s="74"/>
      <c r="K37" s="74"/>
      <c r="L37" s="74"/>
      <c r="M37" s="74"/>
      <c r="N37" s="27">
        <f t="shared" si="4"/>
        <v>0</v>
      </c>
      <c r="O37" s="79"/>
      <c r="P37" s="79"/>
      <c r="Q37" s="79"/>
      <c r="R37" s="79"/>
      <c r="S37" s="79"/>
      <c r="T37" s="39">
        <v>7</v>
      </c>
      <c r="U37" s="40" t="str">
        <f t="shared" si="5"/>
        <v/>
      </c>
      <c r="V37" s="22">
        <v>257</v>
      </c>
      <c r="W37" s="22" t="s">
        <v>84</v>
      </c>
      <c r="X37" s="22" t="s">
        <v>96</v>
      </c>
      <c r="Y37" s="68">
        <v>123</v>
      </c>
      <c r="Z37" s="42"/>
      <c r="AA37" s="1" t="s">
        <v>186</v>
      </c>
      <c r="AB37" s="28" t="s">
        <v>229</v>
      </c>
    </row>
    <row r="38" spans="1:28" x14ac:dyDescent="0.3">
      <c r="A38" s="1" t="s">
        <v>45</v>
      </c>
      <c r="B38" s="1" t="s">
        <v>68</v>
      </c>
      <c r="C38" s="27" t="s">
        <v>336</v>
      </c>
      <c r="D38" s="38">
        <v>11</v>
      </c>
      <c r="E38" s="74"/>
      <c r="F38" s="74"/>
      <c r="G38" s="74"/>
      <c r="H38" s="27"/>
      <c r="I38" s="27"/>
      <c r="J38" s="74"/>
      <c r="K38" s="74"/>
      <c r="L38" s="74"/>
      <c r="M38" s="74"/>
      <c r="N38" s="27">
        <f t="shared" si="4"/>
        <v>0</v>
      </c>
      <c r="O38" s="79"/>
      <c r="P38" s="79"/>
      <c r="Q38" s="79"/>
      <c r="R38" s="79"/>
      <c r="S38" s="79"/>
      <c r="T38" s="39">
        <v>4</v>
      </c>
      <c r="U38" s="40" t="str">
        <f t="shared" si="5"/>
        <v/>
      </c>
      <c r="V38" s="22">
        <v>257</v>
      </c>
      <c r="W38" s="22" t="s">
        <v>84</v>
      </c>
      <c r="X38" s="22" t="s">
        <v>96</v>
      </c>
      <c r="Y38" s="68">
        <v>123</v>
      </c>
      <c r="Z38" s="42"/>
      <c r="AA38" s="1" t="s">
        <v>186</v>
      </c>
      <c r="AB38" s="28" t="s">
        <v>229</v>
      </c>
    </row>
    <row r="39" spans="1:28" x14ac:dyDescent="0.3">
      <c r="A39" s="1" t="s">
        <v>45</v>
      </c>
      <c r="B39" s="1" t="s">
        <v>68</v>
      </c>
      <c r="C39" s="27" t="s">
        <v>337</v>
      </c>
      <c r="D39" s="38">
        <v>10</v>
      </c>
      <c r="E39" s="74" t="s">
        <v>369</v>
      </c>
      <c r="F39" s="74"/>
      <c r="G39" s="74"/>
      <c r="H39" s="27"/>
      <c r="I39" s="27"/>
      <c r="J39" s="74"/>
      <c r="K39" s="74"/>
      <c r="L39" s="74"/>
      <c r="M39" s="74"/>
      <c r="N39" s="27"/>
      <c r="O39" s="79"/>
      <c r="P39" s="79"/>
      <c r="Q39" s="79"/>
      <c r="R39" s="79"/>
      <c r="S39" s="79"/>
      <c r="T39" s="39"/>
      <c r="U39" s="40" t="str">
        <f t="shared" si="5"/>
        <v/>
      </c>
      <c r="V39" s="22">
        <v>257</v>
      </c>
      <c r="W39" s="22" t="s">
        <v>84</v>
      </c>
      <c r="X39" s="22" t="s">
        <v>96</v>
      </c>
      <c r="Y39" s="68">
        <v>123</v>
      </c>
      <c r="Z39" s="42"/>
      <c r="AA39" s="1" t="s">
        <v>186</v>
      </c>
      <c r="AB39" s="28" t="s">
        <v>229</v>
      </c>
    </row>
    <row r="40" spans="1:28" x14ac:dyDescent="0.3">
      <c r="A40" s="1" t="s">
        <v>45</v>
      </c>
      <c r="B40" s="1" t="s">
        <v>68</v>
      </c>
      <c r="C40" s="27" t="s">
        <v>150</v>
      </c>
      <c r="D40" s="38">
        <v>34</v>
      </c>
      <c r="E40" s="74"/>
      <c r="F40" s="39">
        <v>12</v>
      </c>
      <c r="G40" s="39">
        <v>19</v>
      </c>
      <c r="H40" s="39"/>
      <c r="I40" s="39"/>
      <c r="J40" s="79"/>
      <c r="K40" s="79"/>
      <c r="L40" s="79"/>
      <c r="M40" s="27">
        <v>10</v>
      </c>
      <c r="N40" s="27">
        <f t="shared" si="4"/>
        <v>10</v>
      </c>
      <c r="O40" s="39">
        <v>5</v>
      </c>
      <c r="P40" s="79"/>
      <c r="Q40" s="39">
        <v>2</v>
      </c>
      <c r="R40" s="79"/>
      <c r="S40" s="79"/>
      <c r="T40" s="39">
        <f t="shared" ref="T40" si="6">(H40*3)+((F40-H40)*2)+J40</f>
        <v>24</v>
      </c>
      <c r="U40" s="40" t="str">
        <f t="shared" si="5"/>
        <v/>
      </c>
      <c r="V40" s="22">
        <v>257</v>
      </c>
      <c r="W40" s="22" t="s">
        <v>84</v>
      </c>
      <c r="X40" s="22" t="s">
        <v>96</v>
      </c>
      <c r="Y40" s="68">
        <v>123</v>
      </c>
      <c r="Z40" s="42"/>
      <c r="AA40" s="1" t="s">
        <v>186</v>
      </c>
      <c r="AB40" s="28" t="s">
        <v>229</v>
      </c>
    </row>
    <row r="41" spans="1:28" x14ac:dyDescent="0.3">
      <c r="A41" s="1" t="s">
        <v>45</v>
      </c>
      <c r="B41" s="1" t="s">
        <v>68</v>
      </c>
      <c r="C41" s="27" t="s">
        <v>338</v>
      </c>
      <c r="D41" s="38">
        <v>33</v>
      </c>
      <c r="E41" s="74"/>
      <c r="F41" s="79"/>
      <c r="G41" s="79"/>
      <c r="H41" s="39"/>
      <c r="I41" s="39"/>
      <c r="J41" s="79"/>
      <c r="K41" s="79"/>
      <c r="L41" s="79"/>
      <c r="M41" s="74"/>
      <c r="N41" s="27">
        <f t="shared" si="4"/>
        <v>0</v>
      </c>
      <c r="O41" s="79"/>
      <c r="P41" s="79"/>
      <c r="Q41" s="79"/>
      <c r="R41" s="79"/>
      <c r="S41" s="79"/>
      <c r="T41" s="39">
        <v>4</v>
      </c>
      <c r="U41" s="40" t="str">
        <f t="shared" si="5"/>
        <v/>
      </c>
      <c r="V41" s="22">
        <v>257</v>
      </c>
      <c r="W41" s="22" t="s">
        <v>84</v>
      </c>
      <c r="X41" s="22" t="s">
        <v>96</v>
      </c>
      <c r="Y41" s="68">
        <v>123</v>
      </c>
      <c r="Z41" s="42"/>
      <c r="AA41" s="1" t="s">
        <v>186</v>
      </c>
      <c r="AB41" s="28" t="s">
        <v>229</v>
      </c>
    </row>
    <row r="42" spans="1:28" x14ac:dyDescent="0.3">
      <c r="A42" s="1" t="s">
        <v>45</v>
      </c>
      <c r="B42" s="1" t="s">
        <v>68</v>
      </c>
      <c r="C42" s="27" t="s">
        <v>339</v>
      </c>
      <c r="D42" s="38">
        <v>23</v>
      </c>
      <c r="E42" s="74"/>
      <c r="F42" s="79"/>
      <c r="G42" s="79"/>
      <c r="H42" s="39"/>
      <c r="I42" s="39"/>
      <c r="J42" s="79"/>
      <c r="K42" s="79"/>
      <c r="L42" s="79"/>
      <c r="M42" s="74"/>
      <c r="N42" s="27">
        <f>SUM(L42:M42)</f>
        <v>0</v>
      </c>
      <c r="O42" s="79"/>
      <c r="P42" s="79"/>
      <c r="Q42" s="79"/>
      <c r="R42" s="79"/>
      <c r="S42" s="79"/>
      <c r="T42" s="39">
        <v>0</v>
      </c>
      <c r="U42" s="40" t="str">
        <f t="shared" si="5"/>
        <v/>
      </c>
      <c r="V42" s="22">
        <v>257</v>
      </c>
      <c r="W42" s="22" t="s">
        <v>84</v>
      </c>
      <c r="X42" s="22" t="s">
        <v>96</v>
      </c>
      <c r="Y42" s="68">
        <v>123</v>
      </c>
      <c r="Z42" s="42"/>
      <c r="AA42" s="1" t="s">
        <v>186</v>
      </c>
      <c r="AB42" s="28" t="s">
        <v>229</v>
      </c>
    </row>
    <row r="43" spans="1:28" x14ac:dyDescent="0.3">
      <c r="A43" s="1" t="s">
        <v>45</v>
      </c>
      <c r="B43" s="1" t="s">
        <v>68</v>
      </c>
      <c r="C43" s="27" t="s">
        <v>340</v>
      </c>
      <c r="D43" s="38">
        <v>20</v>
      </c>
      <c r="E43" s="74"/>
      <c r="F43" s="39">
        <v>1</v>
      </c>
      <c r="G43" s="79"/>
      <c r="H43" s="39"/>
      <c r="I43" s="39"/>
      <c r="J43" s="39">
        <v>2</v>
      </c>
      <c r="K43" s="39">
        <v>2</v>
      </c>
      <c r="L43" s="79"/>
      <c r="M43" s="74"/>
      <c r="N43" s="27">
        <f>SUM(L43:M43)</f>
        <v>0</v>
      </c>
      <c r="O43" s="79"/>
      <c r="P43" s="79"/>
      <c r="Q43" s="79"/>
      <c r="R43" s="79"/>
      <c r="S43" s="79"/>
      <c r="T43" s="39">
        <f>(H43*3)+((F43-H43)*2)+J43</f>
        <v>4</v>
      </c>
      <c r="U43" s="40" t="str">
        <f t="shared" si="5"/>
        <v/>
      </c>
      <c r="V43" s="22">
        <v>257</v>
      </c>
      <c r="W43" s="22" t="s">
        <v>84</v>
      </c>
      <c r="X43" s="22" t="s">
        <v>96</v>
      </c>
      <c r="Y43" s="68">
        <v>123</v>
      </c>
      <c r="Z43" s="42"/>
      <c r="AA43" s="1" t="s">
        <v>186</v>
      </c>
      <c r="AB43" s="28" t="s">
        <v>229</v>
      </c>
    </row>
    <row r="44" spans="1:28" x14ac:dyDescent="0.3">
      <c r="A44" s="1" t="s">
        <v>45</v>
      </c>
      <c r="B44" s="1" t="s">
        <v>68</v>
      </c>
      <c r="C44" s="27" t="s">
        <v>341</v>
      </c>
      <c r="D44" s="38">
        <v>22</v>
      </c>
      <c r="E44" s="74"/>
      <c r="F44" s="39">
        <v>14</v>
      </c>
      <c r="G44" s="39">
        <v>34</v>
      </c>
      <c r="H44" s="39"/>
      <c r="I44" s="39"/>
      <c r="J44" s="39">
        <v>9</v>
      </c>
      <c r="K44" s="79"/>
      <c r="L44" s="79"/>
      <c r="M44" s="74"/>
      <c r="N44" s="27">
        <f>SUM(L44:M44)</f>
        <v>0</v>
      </c>
      <c r="O44" s="39">
        <v>6</v>
      </c>
      <c r="P44" s="79"/>
      <c r="Q44" s="79"/>
      <c r="R44" s="79"/>
      <c r="S44" s="79"/>
      <c r="T44" s="39">
        <f>(H44*3)+((F44-H44)*2)+J44</f>
        <v>37</v>
      </c>
      <c r="U44" s="40" t="str">
        <f t="shared" si="5"/>
        <v/>
      </c>
      <c r="V44" s="22">
        <v>257</v>
      </c>
      <c r="W44" s="22" t="s">
        <v>84</v>
      </c>
      <c r="X44" s="22" t="s">
        <v>96</v>
      </c>
      <c r="Y44" s="68">
        <v>123</v>
      </c>
      <c r="Z44" s="42"/>
      <c r="AA44" s="1" t="s">
        <v>186</v>
      </c>
      <c r="AB44" s="28" t="s">
        <v>229</v>
      </c>
    </row>
    <row r="45" spans="1:28" x14ac:dyDescent="0.3">
      <c r="A45" s="1" t="s">
        <v>45</v>
      </c>
      <c r="B45" s="1" t="s">
        <v>68</v>
      </c>
      <c r="C45" s="27" t="s">
        <v>152</v>
      </c>
      <c r="D45" s="38">
        <v>25</v>
      </c>
      <c r="E45" s="74" t="s">
        <v>369</v>
      </c>
      <c r="F45" s="74"/>
      <c r="G45" s="74"/>
      <c r="H45" s="27"/>
      <c r="I45" s="27"/>
      <c r="J45" s="74"/>
      <c r="K45" s="74"/>
      <c r="L45" s="74"/>
      <c r="M45" s="74"/>
      <c r="N45" s="27"/>
      <c r="O45" s="79"/>
      <c r="P45" s="79"/>
      <c r="Q45" s="79"/>
      <c r="R45" s="79"/>
      <c r="S45" s="79"/>
      <c r="T45" s="39"/>
      <c r="U45" s="40" t="str">
        <f t="shared" si="5"/>
        <v/>
      </c>
      <c r="V45" s="22">
        <v>257</v>
      </c>
      <c r="W45" s="22" t="s">
        <v>84</v>
      </c>
      <c r="X45" s="22" t="s">
        <v>96</v>
      </c>
      <c r="Y45" s="68">
        <v>123</v>
      </c>
      <c r="Z45" s="42"/>
      <c r="AA45" s="1" t="s">
        <v>186</v>
      </c>
      <c r="AB45" s="28" t="s">
        <v>229</v>
      </c>
    </row>
    <row r="46" spans="1:28" x14ac:dyDescent="0.3">
      <c r="A46" s="1" t="s">
        <v>45</v>
      </c>
      <c r="B46" s="1" t="s">
        <v>68</v>
      </c>
      <c r="C46" s="27" t="s">
        <v>342</v>
      </c>
      <c r="D46" s="38">
        <v>31</v>
      </c>
      <c r="E46" s="74" t="s">
        <v>369</v>
      </c>
      <c r="F46" s="74"/>
      <c r="G46" s="74"/>
      <c r="H46" s="27"/>
      <c r="I46" s="27"/>
      <c r="J46" s="74"/>
      <c r="K46" s="74"/>
      <c r="L46" s="74"/>
      <c r="M46" s="74"/>
      <c r="N46" s="27"/>
      <c r="O46" s="79"/>
      <c r="P46" s="79"/>
      <c r="Q46" s="79"/>
      <c r="R46" s="79"/>
      <c r="S46" s="79"/>
      <c r="T46" s="39"/>
      <c r="U46" s="40" t="str">
        <f t="shared" si="5"/>
        <v/>
      </c>
      <c r="V46" s="22">
        <v>257</v>
      </c>
      <c r="W46" s="22" t="s">
        <v>84</v>
      </c>
      <c r="X46" s="22" t="s">
        <v>96</v>
      </c>
      <c r="Y46" s="68">
        <v>123</v>
      </c>
      <c r="Z46" s="42"/>
      <c r="AA46" s="1" t="s">
        <v>186</v>
      </c>
      <c r="AB46" s="28" t="s">
        <v>229</v>
      </c>
    </row>
    <row r="47" spans="1:28" x14ac:dyDescent="0.3">
      <c r="A47" s="1" t="s">
        <v>45</v>
      </c>
      <c r="B47" s="1" t="s">
        <v>68</v>
      </c>
      <c r="C47" s="57" t="s">
        <v>38</v>
      </c>
      <c r="D47" s="1"/>
      <c r="E47" s="57">
        <v>240</v>
      </c>
      <c r="F47" s="57">
        <v>12</v>
      </c>
      <c r="G47" s="57"/>
      <c r="H47" s="57"/>
      <c r="I47" s="57"/>
      <c r="J47" s="57">
        <v>11</v>
      </c>
      <c r="K47" s="57"/>
      <c r="L47" s="57"/>
      <c r="M47" s="57"/>
      <c r="N47" s="57"/>
      <c r="O47" s="57"/>
      <c r="P47" s="57">
        <v>22</v>
      </c>
      <c r="Q47" s="43"/>
      <c r="R47" s="43"/>
      <c r="S47" s="43"/>
      <c r="T47" s="43"/>
      <c r="U47" s="40" t="str">
        <f t="shared" ref="U47" si="7">_xlfn.IFNA("",((T47+Q47+N47-R47)+(O47*2))/E47)</f>
        <v/>
      </c>
      <c r="V47" s="22">
        <v>257</v>
      </c>
      <c r="W47" s="22" t="s">
        <v>84</v>
      </c>
      <c r="X47" s="22" t="s">
        <v>96</v>
      </c>
      <c r="Y47" s="68">
        <v>123</v>
      </c>
      <c r="Z47" s="42"/>
      <c r="AA47" s="1" t="s">
        <v>186</v>
      </c>
      <c r="AB47" s="28" t="s">
        <v>229</v>
      </c>
    </row>
    <row r="48" spans="1:28" x14ac:dyDescent="0.3">
      <c r="A48" s="44" t="s">
        <v>45</v>
      </c>
      <c r="B48" s="44" t="s">
        <v>68</v>
      </c>
      <c r="C48" s="45" t="s">
        <v>39</v>
      </c>
      <c r="D48" s="44"/>
      <c r="E48" s="45">
        <f t="shared" ref="E48:T48" si="8">SUM(E35:E47)</f>
        <v>240</v>
      </c>
      <c r="F48" s="45">
        <f t="shared" si="8"/>
        <v>39</v>
      </c>
      <c r="G48" s="45">
        <f t="shared" si="8"/>
        <v>53</v>
      </c>
      <c r="H48" s="45">
        <f t="shared" si="8"/>
        <v>0</v>
      </c>
      <c r="I48" s="45">
        <f t="shared" si="8"/>
        <v>0</v>
      </c>
      <c r="J48" s="45">
        <f t="shared" si="8"/>
        <v>22</v>
      </c>
      <c r="K48" s="45">
        <f t="shared" si="8"/>
        <v>2</v>
      </c>
      <c r="L48" s="45">
        <f t="shared" si="8"/>
        <v>0</v>
      </c>
      <c r="M48" s="45">
        <f t="shared" si="8"/>
        <v>10</v>
      </c>
      <c r="N48" s="45">
        <f t="shared" si="8"/>
        <v>10</v>
      </c>
      <c r="O48" s="45">
        <f t="shared" si="8"/>
        <v>11</v>
      </c>
      <c r="P48" s="45">
        <f t="shared" si="8"/>
        <v>22</v>
      </c>
      <c r="Q48" s="45">
        <f t="shared" si="8"/>
        <v>2</v>
      </c>
      <c r="R48" s="45">
        <f t="shared" si="8"/>
        <v>0</v>
      </c>
      <c r="S48" s="45">
        <f t="shared" si="8"/>
        <v>0</v>
      </c>
      <c r="T48" s="45">
        <f t="shared" si="8"/>
        <v>100</v>
      </c>
      <c r="U48" s="46">
        <f>((T48+Q48+N48-R48)+(O48*2))/E48</f>
        <v>0.55833333333333335</v>
      </c>
      <c r="V48" s="47">
        <v>257</v>
      </c>
      <c r="W48" s="47" t="s">
        <v>84</v>
      </c>
      <c r="X48" s="47" t="s">
        <v>96</v>
      </c>
      <c r="Y48" s="69">
        <v>123</v>
      </c>
      <c r="Z48" s="49"/>
      <c r="AA48" s="44" t="s">
        <v>186</v>
      </c>
      <c r="AB48" s="73" t="s">
        <v>229</v>
      </c>
    </row>
    <row r="49" spans="1:28" x14ac:dyDescent="0.3">
      <c r="A49" s="1"/>
      <c r="B49" s="1"/>
      <c r="C49" s="1"/>
      <c r="D49" s="1"/>
      <c r="F49" s="50" t="s">
        <v>40</v>
      </c>
      <c r="G49" s="51">
        <f>F48/G48</f>
        <v>0.73584905660377353</v>
      </c>
      <c r="H49" s="27"/>
      <c r="I49" s="1"/>
      <c r="J49" s="50" t="s">
        <v>41</v>
      </c>
      <c r="K49" s="52">
        <f>J48/K48</f>
        <v>11</v>
      </c>
      <c r="L49" s="1"/>
      <c r="M49" s="39" t="s">
        <v>42</v>
      </c>
      <c r="N49" s="53"/>
      <c r="P49" s="1"/>
      <c r="Q49" s="1"/>
      <c r="R49" s="1"/>
      <c r="S49" s="1"/>
      <c r="T49" s="1"/>
      <c r="U49" s="1"/>
      <c r="V49" s="22"/>
      <c r="W49" s="22"/>
      <c r="X49" s="22"/>
      <c r="Y49" s="54"/>
      <c r="Z49" s="42"/>
      <c r="AA49" s="1"/>
      <c r="AB49" s="28"/>
    </row>
    <row r="50" spans="1:28" x14ac:dyDescent="0.3">
      <c r="A50" s="1"/>
      <c r="B50" s="1"/>
      <c r="C50" s="5" t="s">
        <v>43</v>
      </c>
      <c r="V50" s="22"/>
      <c r="W50" s="22"/>
      <c r="X50" s="22"/>
      <c r="Y50" s="54"/>
      <c r="Z50" s="42"/>
      <c r="AA50" s="1"/>
      <c r="AB50" s="28"/>
    </row>
    <row r="51" spans="1:28" x14ac:dyDescent="0.3">
      <c r="B51" s="1"/>
      <c r="C51" s="1"/>
      <c r="D51" s="5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31"/>
      <c r="Z51" s="42"/>
      <c r="AA51" s="1"/>
      <c r="AB51" s="28"/>
    </row>
    <row r="52" spans="1:28" x14ac:dyDescent="0.3">
      <c r="AB52" s="76"/>
    </row>
    <row r="53" spans="1:28" x14ac:dyDescent="0.3">
      <c r="AB53" s="76"/>
    </row>
    <row r="54" spans="1:28" x14ac:dyDescent="0.3">
      <c r="AB54" s="76"/>
    </row>
  </sheetData>
  <pageMargins left="0.25" right="0.25" top="0.75" bottom="0.75" header="0.3" footer="0.3"/>
  <pageSetup scale="65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8877EF-BB6A-4C97-8BB2-63484AFC7D38}">
  <sheetPr>
    <tabColor rgb="FF92D050"/>
  </sheetPr>
  <dimension ref="A1:AB47"/>
  <sheetViews>
    <sheetView workbookViewId="0">
      <selection activeCell="Z24" sqref="Z24"/>
    </sheetView>
  </sheetViews>
  <sheetFormatPr defaultRowHeight="14.4" x14ac:dyDescent="0.3"/>
  <cols>
    <col min="1" max="1" width="4.88671875" customWidth="1"/>
    <col min="2" max="2" width="6" customWidth="1"/>
    <col min="3" max="3" width="22.77734375" customWidth="1"/>
    <col min="4" max="4" width="4.21875" customWidth="1"/>
    <col min="5" max="6" width="5.88671875" customWidth="1"/>
    <col min="7" max="7" width="6.33203125" bestFit="1" customWidth="1"/>
    <col min="8" max="10" width="5.88671875" customWidth="1"/>
    <col min="11" max="11" width="6.6640625" customWidth="1"/>
    <col min="12" max="19" width="5.88671875" customWidth="1"/>
    <col min="20" max="20" width="6.6640625" customWidth="1"/>
    <col min="21" max="21" width="7.21875" customWidth="1"/>
    <col min="22" max="22" width="4.77734375" customWidth="1"/>
    <col min="23" max="24" width="4.21875" customWidth="1"/>
    <col min="25" max="25" width="6.6640625" customWidth="1"/>
    <col min="26" max="26" width="20.21875" customWidth="1"/>
    <col min="27" max="27" width="15.6640625" customWidth="1"/>
  </cols>
  <sheetData>
    <row r="1" spans="1:28" x14ac:dyDescent="0.3">
      <c r="Z1" s="36" t="s">
        <v>403</v>
      </c>
    </row>
    <row r="2" spans="1:28" x14ac:dyDescent="0.3">
      <c r="B2" s="1"/>
      <c r="C2" s="2" t="s">
        <v>44</v>
      </c>
      <c r="D2" s="3" t="s">
        <v>83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29243</v>
      </c>
      <c r="D3" s="7" t="s">
        <v>0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1</v>
      </c>
      <c r="S3" s="13" t="s">
        <v>2</v>
      </c>
      <c r="T3" s="14" t="s">
        <v>3</v>
      </c>
    </row>
    <row r="4" spans="1:28" x14ac:dyDescent="0.3">
      <c r="B4" s="1"/>
      <c r="C4" s="6" t="s">
        <v>109</v>
      </c>
      <c r="D4" s="7" t="s">
        <v>4</v>
      </c>
      <c r="E4" s="8"/>
      <c r="F4" s="5"/>
      <c r="G4" s="1"/>
      <c r="J4" s="15" t="s">
        <v>112</v>
      </c>
      <c r="K4" s="16" t="s">
        <v>44</v>
      </c>
      <c r="L4" s="17"/>
      <c r="M4" s="18"/>
      <c r="N4" s="19">
        <v>13</v>
      </c>
      <c r="O4" s="19">
        <v>32</v>
      </c>
      <c r="P4" s="19">
        <v>33</v>
      </c>
      <c r="Q4" s="19">
        <v>27</v>
      </c>
      <c r="R4" s="20"/>
      <c r="S4" s="21">
        <f>SUM(N4:R4)</f>
        <v>105</v>
      </c>
      <c r="T4" s="22">
        <v>263</v>
      </c>
    </row>
    <row r="5" spans="1:28" x14ac:dyDescent="0.3">
      <c r="B5" s="1"/>
      <c r="C5" s="6" t="s">
        <v>121</v>
      </c>
      <c r="D5" s="7" t="s">
        <v>5</v>
      </c>
      <c r="E5" s="1"/>
      <c r="F5" s="1"/>
      <c r="G5" s="1"/>
      <c r="J5" s="15" t="s">
        <v>113</v>
      </c>
      <c r="K5" s="16" t="s">
        <v>67</v>
      </c>
      <c r="L5" s="17"/>
      <c r="M5" s="18"/>
      <c r="N5" s="19">
        <v>20</v>
      </c>
      <c r="O5" s="19">
        <v>16</v>
      </c>
      <c r="P5" s="19">
        <v>24</v>
      </c>
      <c r="Q5" s="19">
        <v>24</v>
      </c>
      <c r="R5" s="20"/>
      <c r="S5" s="21">
        <f>SUM(N5:R5)</f>
        <v>84</v>
      </c>
      <c r="T5" s="22">
        <v>263</v>
      </c>
      <c r="U5" s="1"/>
      <c r="V5" s="1"/>
      <c r="W5" s="1"/>
    </row>
    <row r="6" spans="1:28" x14ac:dyDescent="0.3">
      <c r="C6" s="23">
        <v>100</v>
      </c>
      <c r="D6" s="7" t="s">
        <v>6</v>
      </c>
      <c r="F6" s="1"/>
      <c r="T6" s="1"/>
      <c r="U6" s="1"/>
      <c r="V6" s="1"/>
      <c r="W6" s="1"/>
    </row>
    <row r="7" spans="1:28" x14ac:dyDescent="0.3">
      <c r="B7" s="1"/>
      <c r="C7" s="24" t="s">
        <v>110</v>
      </c>
      <c r="D7" s="7" t="s">
        <v>7</v>
      </c>
      <c r="G7" s="1"/>
      <c r="S7" s="1"/>
      <c r="T7" s="25" t="s">
        <v>8</v>
      </c>
      <c r="U7" s="1"/>
      <c r="V7" s="26">
        <v>253</v>
      </c>
      <c r="W7" s="1"/>
    </row>
    <row r="8" spans="1:28" x14ac:dyDescent="0.3">
      <c r="B8" s="1"/>
      <c r="C8" s="24" t="s">
        <v>111</v>
      </c>
      <c r="D8" s="7" t="s">
        <v>7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29">
        <v>8.1944444444444445E-2</v>
      </c>
      <c r="D9" s="7" t="s">
        <v>9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</row>
    <row r="11" spans="1:28" x14ac:dyDescent="0.3">
      <c r="B11" s="1"/>
      <c r="C11" s="55" t="s">
        <v>426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10</v>
      </c>
      <c r="U11" s="1"/>
      <c r="V11" s="56">
        <v>17</v>
      </c>
      <c r="W11" s="1"/>
      <c r="X11" s="1"/>
      <c r="Y11" s="31"/>
      <c r="Z11" s="42"/>
      <c r="AA11" s="1"/>
      <c r="AB11" s="28"/>
    </row>
    <row r="12" spans="1:28" x14ac:dyDescent="0.3">
      <c r="A12" s="36" t="s">
        <v>11</v>
      </c>
      <c r="B12" s="37" t="s">
        <v>12</v>
      </c>
      <c r="C12" s="38" t="s">
        <v>13</v>
      </c>
      <c r="D12" s="38" t="s">
        <v>14</v>
      </c>
      <c r="E12" s="14" t="s">
        <v>15</v>
      </c>
      <c r="F12" s="14" t="s">
        <v>16</v>
      </c>
      <c r="G12" s="14" t="s">
        <v>17</v>
      </c>
      <c r="H12" s="14" t="s">
        <v>18</v>
      </c>
      <c r="I12" s="14" t="s">
        <v>19</v>
      </c>
      <c r="J12" s="14" t="s">
        <v>20</v>
      </c>
      <c r="K12" s="14" t="s">
        <v>21</v>
      </c>
      <c r="L12" s="14" t="s">
        <v>22</v>
      </c>
      <c r="M12" s="14" t="s">
        <v>23</v>
      </c>
      <c r="N12" s="14" t="s">
        <v>24</v>
      </c>
      <c r="O12" s="14" t="s">
        <v>25</v>
      </c>
      <c r="P12" s="14" t="s">
        <v>26</v>
      </c>
      <c r="Q12" s="14" t="s">
        <v>27</v>
      </c>
      <c r="R12" s="14" t="s">
        <v>28</v>
      </c>
      <c r="S12" s="14" t="s">
        <v>29</v>
      </c>
      <c r="T12" s="14" t="s">
        <v>30</v>
      </c>
      <c r="U12" s="14" t="s">
        <v>31</v>
      </c>
      <c r="V12" s="14" t="s">
        <v>3</v>
      </c>
      <c r="W12" s="14" t="s">
        <v>32</v>
      </c>
      <c r="X12" s="14" t="s">
        <v>33</v>
      </c>
      <c r="Y12" s="14" t="s">
        <v>34</v>
      </c>
      <c r="Z12" s="14" t="s">
        <v>35</v>
      </c>
      <c r="AA12" s="14" t="s">
        <v>36</v>
      </c>
      <c r="AB12" s="14" t="s">
        <v>37</v>
      </c>
    </row>
    <row r="13" spans="1:28" x14ac:dyDescent="0.3">
      <c r="A13" s="1" t="s">
        <v>66</v>
      </c>
      <c r="B13" s="1" t="s">
        <v>45</v>
      </c>
      <c r="C13" s="27" t="s">
        <v>53</v>
      </c>
      <c r="D13" s="38">
        <v>40</v>
      </c>
      <c r="E13" s="27">
        <v>15</v>
      </c>
      <c r="F13" s="27">
        <v>3</v>
      </c>
      <c r="G13" s="27">
        <v>6</v>
      </c>
      <c r="H13" s="27"/>
      <c r="I13" s="27"/>
      <c r="J13" s="27">
        <v>3</v>
      </c>
      <c r="K13" s="27">
        <v>5</v>
      </c>
      <c r="L13" s="27">
        <v>2</v>
      </c>
      <c r="M13" s="27">
        <v>0</v>
      </c>
      <c r="N13" s="27">
        <f t="shared" ref="N13:N23" si="0">SUM(L13:M13)</f>
        <v>2</v>
      </c>
      <c r="O13" s="27">
        <v>0</v>
      </c>
      <c r="P13" s="39">
        <v>4</v>
      </c>
      <c r="Q13" s="27">
        <v>1</v>
      </c>
      <c r="R13" s="27">
        <v>0</v>
      </c>
      <c r="S13" s="27">
        <v>0</v>
      </c>
      <c r="T13" s="27">
        <f t="shared" ref="T13:T23" si="1">+(F13*2)+J13</f>
        <v>9</v>
      </c>
      <c r="U13" s="40">
        <f t="shared" ref="U13:U23" si="2">IFERROR(((T13+Q13+N13-R13)+(O13*2))/E13,"")</f>
        <v>0.8</v>
      </c>
      <c r="V13" s="22">
        <v>263</v>
      </c>
      <c r="W13" s="22" t="s">
        <v>95</v>
      </c>
      <c r="X13" s="22" t="s">
        <v>96</v>
      </c>
      <c r="Y13" s="68">
        <v>100</v>
      </c>
      <c r="Z13" s="42"/>
      <c r="AA13" s="1" t="s">
        <v>119</v>
      </c>
      <c r="AB13" s="28" t="s">
        <v>451</v>
      </c>
    </row>
    <row r="14" spans="1:28" x14ac:dyDescent="0.3">
      <c r="A14" s="1" t="s">
        <v>66</v>
      </c>
      <c r="B14" s="1" t="s">
        <v>45</v>
      </c>
      <c r="C14" s="27" t="s">
        <v>46</v>
      </c>
      <c r="D14" s="38">
        <v>7</v>
      </c>
      <c r="E14" s="27">
        <v>29</v>
      </c>
      <c r="F14" s="27">
        <v>5</v>
      </c>
      <c r="G14" s="27">
        <v>13</v>
      </c>
      <c r="H14" s="27"/>
      <c r="I14" s="27"/>
      <c r="J14" s="27">
        <v>1</v>
      </c>
      <c r="K14" s="27">
        <v>2</v>
      </c>
      <c r="L14" s="27">
        <v>2</v>
      </c>
      <c r="M14" s="27">
        <v>1</v>
      </c>
      <c r="N14" s="27">
        <f t="shared" si="0"/>
        <v>3</v>
      </c>
      <c r="O14" s="39">
        <v>1</v>
      </c>
      <c r="P14" s="39">
        <v>2</v>
      </c>
      <c r="Q14" s="39">
        <v>2</v>
      </c>
      <c r="R14" s="39">
        <v>2</v>
      </c>
      <c r="S14" s="39">
        <v>0</v>
      </c>
      <c r="T14" s="27">
        <f t="shared" si="1"/>
        <v>11</v>
      </c>
      <c r="U14" s="40">
        <f t="shared" si="2"/>
        <v>0.55172413793103448</v>
      </c>
      <c r="V14" s="22">
        <v>263</v>
      </c>
      <c r="W14" s="22" t="s">
        <v>95</v>
      </c>
      <c r="X14" s="22" t="s">
        <v>96</v>
      </c>
      <c r="Y14" s="68">
        <v>100</v>
      </c>
      <c r="Z14" s="42"/>
      <c r="AA14" s="1" t="s">
        <v>119</v>
      </c>
      <c r="AB14" s="28" t="s">
        <v>451</v>
      </c>
    </row>
    <row r="15" spans="1:28" x14ac:dyDescent="0.3">
      <c r="A15" s="1" t="s">
        <v>66</v>
      </c>
      <c r="B15" s="1" t="s">
        <v>45</v>
      </c>
      <c r="C15" s="27" t="s">
        <v>47</v>
      </c>
      <c r="D15" s="38">
        <v>15</v>
      </c>
      <c r="E15" s="27">
        <v>33</v>
      </c>
      <c r="F15" s="27">
        <v>7</v>
      </c>
      <c r="G15" s="27">
        <v>18</v>
      </c>
      <c r="H15" s="27"/>
      <c r="I15" s="27"/>
      <c r="J15" s="27">
        <v>2</v>
      </c>
      <c r="K15" s="27">
        <v>2</v>
      </c>
      <c r="L15" s="27">
        <v>3</v>
      </c>
      <c r="M15" s="27">
        <v>6</v>
      </c>
      <c r="N15" s="27">
        <f t="shared" si="0"/>
        <v>9</v>
      </c>
      <c r="O15" s="39">
        <v>4</v>
      </c>
      <c r="P15" s="39">
        <v>4</v>
      </c>
      <c r="Q15" s="39">
        <v>6</v>
      </c>
      <c r="R15" s="39">
        <v>4</v>
      </c>
      <c r="S15" s="39">
        <v>4</v>
      </c>
      <c r="T15" s="27">
        <f t="shared" si="1"/>
        <v>16</v>
      </c>
      <c r="U15" s="40">
        <f t="shared" si="2"/>
        <v>1.0606060606060606</v>
      </c>
      <c r="V15" s="22">
        <v>263</v>
      </c>
      <c r="W15" s="22" t="s">
        <v>95</v>
      </c>
      <c r="X15" s="22" t="s">
        <v>96</v>
      </c>
      <c r="Y15" s="68">
        <v>100</v>
      </c>
      <c r="Z15" s="42"/>
      <c r="AA15" s="1" t="s">
        <v>119</v>
      </c>
      <c r="AB15" s="28" t="s">
        <v>451</v>
      </c>
    </row>
    <row r="16" spans="1:28" x14ac:dyDescent="0.3">
      <c r="A16" s="1" t="s">
        <v>66</v>
      </c>
      <c r="B16" s="1" t="s">
        <v>45</v>
      </c>
      <c r="C16" s="27" t="s">
        <v>120</v>
      </c>
      <c r="D16" s="38">
        <v>50</v>
      </c>
      <c r="E16" s="27">
        <v>26</v>
      </c>
      <c r="F16" s="27">
        <v>5</v>
      </c>
      <c r="G16" s="27">
        <v>13</v>
      </c>
      <c r="H16" s="27"/>
      <c r="I16" s="27"/>
      <c r="J16" s="27">
        <v>1</v>
      </c>
      <c r="K16" s="27">
        <v>4</v>
      </c>
      <c r="L16" s="27">
        <v>0</v>
      </c>
      <c r="M16" s="27">
        <v>2</v>
      </c>
      <c r="N16" s="27">
        <f t="shared" si="0"/>
        <v>2</v>
      </c>
      <c r="O16" s="39">
        <v>2</v>
      </c>
      <c r="P16" s="39">
        <v>5</v>
      </c>
      <c r="Q16" s="39">
        <v>4</v>
      </c>
      <c r="R16" s="39">
        <v>2</v>
      </c>
      <c r="S16" s="39">
        <v>0</v>
      </c>
      <c r="T16" s="27">
        <f t="shared" si="1"/>
        <v>11</v>
      </c>
      <c r="U16" s="40">
        <f t="shared" si="2"/>
        <v>0.73076923076923073</v>
      </c>
      <c r="V16" s="22">
        <v>263</v>
      </c>
      <c r="W16" s="22" t="s">
        <v>95</v>
      </c>
      <c r="X16" s="22" t="s">
        <v>96</v>
      </c>
      <c r="Y16" s="68">
        <v>100</v>
      </c>
      <c r="Z16" s="42"/>
      <c r="AA16" s="1" t="s">
        <v>119</v>
      </c>
      <c r="AB16" s="28" t="s">
        <v>451</v>
      </c>
    </row>
    <row r="17" spans="1:28" x14ac:dyDescent="0.3">
      <c r="A17" s="1" t="s">
        <v>66</v>
      </c>
      <c r="B17" s="1" t="s">
        <v>45</v>
      </c>
      <c r="C17" s="27" t="s">
        <v>50</v>
      </c>
      <c r="D17" s="38">
        <v>10</v>
      </c>
      <c r="E17" s="27">
        <v>30</v>
      </c>
      <c r="F17" s="27">
        <v>1</v>
      </c>
      <c r="G17" s="27">
        <v>4</v>
      </c>
      <c r="H17" s="27"/>
      <c r="I17" s="27"/>
      <c r="J17" s="27">
        <v>2</v>
      </c>
      <c r="K17" s="27">
        <v>2</v>
      </c>
      <c r="L17" s="27">
        <v>1</v>
      </c>
      <c r="M17" s="27">
        <v>2</v>
      </c>
      <c r="N17" s="27">
        <f t="shared" si="0"/>
        <v>3</v>
      </c>
      <c r="O17" s="39">
        <v>7</v>
      </c>
      <c r="P17" s="39">
        <v>4</v>
      </c>
      <c r="Q17" s="39">
        <v>3</v>
      </c>
      <c r="R17" s="39">
        <v>7</v>
      </c>
      <c r="S17" s="39">
        <v>1</v>
      </c>
      <c r="T17" s="27">
        <f t="shared" si="1"/>
        <v>4</v>
      </c>
      <c r="U17" s="40">
        <f t="shared" si="2"/>
        <v>0.56666666666666665</v>
      </c>
      <c r="V17" s="22">
        <v>263</v>
      </c>
      <c r="W17" s="22" t="s">
        <v>95</v>
      </c>
      <c r="X17" s="22" t="s">
        <v>96</v>
      </c>
      <c r="Y17" s="68">
        <v>100</v>
      </c>
      <c r="Z17" s="42"/>
      <c r="AA17" s="1" t="s">
        <v>119</v>
      </c>
      <c r="AB17" s="28" t="s">
        <v>451</v>
      </c>
    </row>
    <row r="18" spans="1:28" x14ac:dyDescent="0.3">
      <c r="A18" s="1" t="s">
        <v>66</v>
      </c>
      <c r="B18" s="1" t="s">
        <v>45</v>
      </c>
      <c r="C18" s="27" t="s">
        <v>56</v>
      </c>
      <c r="D18" s="38">
        <v>20</v>
      </c>
      <c r="E18" s="27">
        <v>8</v>
      </c>
      <c r="F18" s="27">
        <v>1</v>
      </c>
      <c r="G18" s="27">
        <v>4</v>
      </c>
      <c r="H18" s="27"/>
      <c r="I18" s="27"/>
      <c r="J18" s="27">
        <v>0</v>
      </c>
      <c r="K18" s="27">
        <v>0</v>
      </c>
      <c r="L18" s="27">
        <v>1</v>
      </c>
      <c r="M18" s="27">
        <v>2</v>
      </c>
      <c r="N18" s="27">
        <f t="shared" si="0"/>
        <v>3</v>
      </c>
      <c r="O18" s="39">
        <v>0</v>
      </c>
      <c r="P18" s="39">
        <v>1</v>
      </c>
      <c r="Q18" s="39">
        <v>0</v>
      </c>
      <c r="R18" s="39">
        <v>0</v>
      </c>
      <c r="S18" s="39">
        <v>0</v>
      </c>
      <c r="T18" s="27">
        <f t="shared" si="1"/>
        <v>2</v>
      </c>
      <c r="U18" s="40">
        <f t="shared" si="2"/>
        <v>0.625</v>
      </c>
      <c r="V18" s="22">
        <v>263</v>
      </c>
      <c r="W18" s="22" t="s">
        <v>95</v>
      </c>
      <c r="X18" s="22" t="s">
        <v>96</v>
      </c>
      <c r="Y18" s="68">
        <v>100</v>
      </c>
      <c r="Z18" s="42"/>
      <c r="AA18" s="1" t="s">
        <v>119</v>
      </c>
      <c r="AB18" s="28" t="s">
        <v>451</v>
      </c>
    </row>
    <row r="19" spans="1:28" x14ac:dyDescent="0.3">
      <c r="A19" s="1" t="s">
        <v>66</v>
      </c>
      <c r="B19" s="1" t="s">
        <v>45</v>
      </c>
      <c r="C19" s="27" t="s">
        <v>55</v>
      </c>
      <c r="D19" s="38">
        <v>17</v>
      </c>
      <c r="E19" s="27">
        <v>28</v>
      </c>
      <c r="F19" s="27">
        <v>6</v>
      </c>
      <c r="G19" s="27">
        <v>13</v>
      </c>
      <c r="H19" s="27"/>
      <c r="I19" s="27"/>
      <c r="J19" s="27">
        <v>8</v>
      </c>
      <c r="K19" s="27">
        <v>8</v>
      </c>
      <c r="L19" s="27">
        <v>4</v>
      </c>
      <c r="M19" s="27">
        <v>6</v>
      </c>
      <c r="N19" s="27">
        <f t="shared" si="0"/>
        <v>10</v>
      </c>
      <c r="O19" s="39">
        <v>1</v>
      </c>
      <c r="P19" s="39">
        <v>2</v>
      </c>
      <c r="Q19" s="39">
        <v>3</v>
      </c>
      <c r="R19" s="39">
        <v>4</v>
      </c>
      <c r="S19" s="39">
        <v>0</v>
      </c>
      <c r="T19" s="27">
        <f t="shared" si="1"/>
        <v>20</v>
      </c>
      <c r="U19" s="40">
        <f t="shared" si="2"/>
        <v>1.1071428571428572</v>
      </c>
      <c r="V19" s="22">
        <v>263</v>
      </c>
      <c r="W19" s="22" t="s">
        <v>95</v>
      </c>
      <c r="X19" s="22" t="s">
        <v>96</v>
      </c>
      <c r="Y19" s="68">
        <v>100</v>
      </c>
      <c r="Z19" s="42"/>
      <c r="AA19" s="1" t="s">
        <v>119</v>
      </c>
      <c r="AB19" s="28" t="s">
        <v>451</v>
      </c>
    </row>
    <row r="20" spans="1:28" x14ac:dyDescent="0.3">
      <c r="A20" s="1" t="s">
        <v>66</v>
      </c>
      <c r="B20" s="1" t="s">
        <v>45</v>
      </c>
      <c r="C20" s="27" t="s">
        <v>48</v>
      </c>
      <c r="D20" s="38">
        <v>11</v>
      </c>
      <c r="E20" s="27">
        <v>34</v>
      </c>
      <c r="F20" s="27">
        <v>9</v>
      </c>
      <c r="G20" s="27">
        <v>20</v>
      </c>
      <c r="H20" s="27"/>
      <c r="I20" s="27"/>
      <c r="J20" s="27">
        <v>0</v>
      </c>
      <c r="K20" s="27">
        <v>0</v>
      </c>
      <c r="L20" s="27">
        <v>5</v>
      </c>
      <c r="M20" s="27">
        <v>1</v>
      </c>
      <c r="N20" s="27">
        <f t="shared" si="0"/>
        <v>6</v>
      </c>
      <c r="O20" s="39">
        <v>4</v>
      </c>
      <c r="P20" s="39">
        <v>3</v>
      </c>
      <c r="Q20" s="39">
        <v>3</v>
      </c>
      <c r="R20" s="39">
        <v>4</v>
      </c>
      <c r="S20" s="39">
        <v>1</v>
      </c>
      <c r="T20" s="27">
        <f t="shared" si="1"/>
        <v>18</v>
      </c>
      <c r="U20" s="40">
        <f t="shared" si="2"/>
        <v>0.91176470588235292</v>
      </c>
      <c r="V20" s="22">
        <v>263</v>
      </c>
      <c r="W20" s="22" t="s">
        <v>95</v>
      </c>
      <c r="X20" s="22" t="s">
        <v>96</v>
      </c>
      <c r="Y20" s="68">
        <v>100</v>
      </c>
      <c r="Z20" s="42"/>
      <c r="AA20" s="1" t="s">
        <v>119</v>
      </c>
      <c r="AB20" s="28" t="s">
        <v>451</v>
      </c>
    </row>
    <row r="21" spans="1:28" x14ac:dyDescent="0.3">
      <c r="A21" s="1" t="s">
        <v>66</v>
      </c>
      <c r="B21" s="1" t="s">
        <v>45</v>
      </c>
      <c r="C21" s="27" t="s">
        <v>52</v>
      </c>
      <c r="D21" s="38">
        <v>23</v>
      </c>
      <c r="E21" s="27">
        <v>26</v>
      </c>
      <c r="F21" s="27">
        <v>3</v>
      </c>
      <c r="G21" s="27">
        <v>3</v>
      </c>
      <c r="H21" s="27"/>
      <c r="I21" s="27"/>
      <c r="J21" s="27">
        <v>6</v>
      </c>
      <c r="K21" s="27">
        <v>6</v>
      </c>
      <c r="L21" s="27">
        <v>1</v>
      </c>
      <c r="M21" s="27">
        <v>5</v>
      </c>
      <c r="N21" s="27">
        <f t="shared" si="0"/>
        <v>6</v>
      </c>
      <c r="O21" s="39">
        <v>0</v>
      </c>
      <c r="P21" s="39">
        <v>3</v>
      </c>
      <c r="Q21" s="39">
        <v>2</v>
      </c>
      <c r="R21" s="39">
        <v>1</v>
      </c>
      <c r="S21" s="39">
        <v>0</v>
      </c>
      <c r="T21" s="27">
        <f t="shared" si="1"/>
        <v>12</v>
      </c>
      <c r="U21" s="40">
        <f t="shared" si="2"/>
        <v>0.73076923076923073</v>
      </c>
      <c r="V21" s="22">
        <v>263</v>
      </c>
      <c r="W21" s="22" t="s">
        <v>95</v>
      </c>
      <c r="X21" s="22" t="s">
        <v>96</v>
      </c>
      <c r="Y21" s="68">
        <v>100</v>
      </c>
      <c r="Z21" s="42"/>
      <c r="AA21" s="1" t="s">
        <v>119</v>
      </c>
      <c r="AB21" s="28" t="s">
        <v>451</v>
      </c>
    </row>
    <row r="22" spans="1:28" x14ac:dyDescent="0.3">
      <c r="A22" s="1" t="s">
        <v>66</v>
      </c>
      <c r="B22" s="1" t="s">
        <v>45</v>
      </c>
      <c r="C22" s="27" t="s">
        <v>49</v>
      </c>
      <c r="D22" s="38">
        <v>12</v>
      </c>
      <c r="E22" s="27">
        <v>5</v>
      </c>
      <c r="F22" s="27">
        <v>1</v>
      </c>
      <c r="G22" s="27">
        <v>1</v>
      </c>
      <c r="H22" s="27"/>
      <c r="I22" s="27"/>
      <c r="J22" s="27">
        <v>0</v>
      </c>
      <c r="K22" s="27">
        <v>0</v>
      </c>
      <c r="L22" s="27">
        <v>0</v>
      </c>
      <c r="M22" s="27">
        <v>0</v>
      </c>
      <c r="N22" s="27">
        <f t="shared" si="0"/>
        <v>0</v>
      </c>
      <c r="O22" s="39">
        <v>0</v>
      </c>
      <c r="P22" s="39">
        <v>1</v>
      </c>
      <c r="Q22" s="39">
        <v>1</v>
      </c>
      <c r="R22" s="39">
        <v>1</v>
      </c>
      <c r="S22" s="39">
        <v>0</v>
      </c>
      <c r="T22" s="27">
        <f t="shared" si="1"/>
        <v>2</v>
      </c>
      <c r="U22" s="40">
        <f t="shared" si="2"/>
        <v>0.4</v>
      </c>
      <c r="V22" s="22">
        <v>263</v>
      </c>
      <c r="W22" s="22" t="s">
        <v>95</v>
      </c>
      <c r="X22" s="22" t="s">
        <v>96</v>
      </c>
      <c r="Y22" s="68">
        <v>100</v>
      </c>
      <c r="Z22" s="42"/>
      <c r="AA22" s="1" t="s">
        <v>119</v>
      </c>
      <c r="AB22" s="28" t="s">
        <v>451</v>
      </c>
    </row>
    <row r="23" spans="1:28" x14ac:dyDescent="0.3">
      <c r="A23" s="1" t="s">
        <v>66</v>
      </c>
      <c r="B23" s="1" t="s">
        <v>45</v>
      </c>
      <c r="C23" s="27" t="s">
        <v>51</v>
      </c>
      <c r="D23" s="38">
        <v>22</v>
      </c>
      <c r="E23" s="27">
        <v>6</v>
      </c>
      <c r="F23" s="27">
        <v>0</v>
      </c>
      <c r="G23" s="27">
        <v>1</v>
      </c>
      <c r="H23" s="27"/>
      <c r="I23" s="27"/>
      <c r="J23" s="27">
        <v>0</v>
      </c>
      <c r="K23" s="27">
        <v>0</v>
      </c>
      <c r="L23" s="27">
        <v>0</v>
      </c>
      <c r="M23" s="27">
        <v>1</v>
      </c>
      <c r="N23" s="27">
        <f t="shared" si="0"/>
        <v>1</v>
      </c>
      <c r="O23" s="39">
        <v>0</v>
      </c>
      <c r="P23" s="39">
        <v>2</v>
      </c>
      <c r="Q23" s="39">
        <v>0</v>
      </c>
      <c r="R23" s="39">
        <v>1</v>
      </c>
      <c r="S23" s="39">
        <v>0</v>
      </c>
      <c r="T23" s="27">
        <f t="shared" si="1"/>
        <v>0</v>
      </c>
      <c r="U23" s="40">
        <f t="shared" si="2"/>
        <v>0</v>
      </c>
      <c r="V23" s="22">
        <v>263</v>
      </c>
      <c r="W23" s="22" t="s">
        <v>95</v>
      </c>
      <c r="X23" s="22" t="s">
        <v>96</v>
      </c>
      <c r="Y23" s="68">
        <v>100</v>
      </c>
      <c r="Z23" s="42"/>
      <c r="AA23" s="1" t="s">
        <v>119</v>
      </c>
      <c r="AB23" s="28" t="s">
        <v>451</v>
      </c>
    </row>
    <row r="24" spans="1:28" x14ac:dyDescent="0.3">
      <c r="A24" s="44" t="s">
        <v>66</v>
      </c>
      <c r="B24" s="44" t="s">
        <v>45</v>
      </c>
      <c r="C24" s="45" t="s">
        <v>39</v>
      </c>
      <c r="D24" s="44"/>
      <c r="E24" s="45">
        <f t="shared" ref="E24:T24" si="3">SUM(E13:E23)</f>
        <v>240</v>
      </c>
      <c r="F24" s="45">
        <f t="shared" si="3"/>
        <v>41</v>
      </c>
      <c r="G24" s="45">
        <f t="shared" si="3"/>
        <v>96</v>
      </c>
      <c r="H24" s="45">
        <f t="shared" si="3"/>
        <v>0</v>
      </c>
      <c r="I24" s="45">
        <f t="shared" si="3"/>
        <v>0</v>
      </c>
      <c r="J24" s="45">
        <f t="shared" si="3"/>
        <v>23</v>
      </c>
      <c r="K24" s="45">
        <f t="shared" si="3"/>
        <v>29</v>
      </c>
      <c r="L24" s="45">
        <f t="shared" si="3"/>
        <v>19</v>
      </c>
      <c r="M24" s="45">
        <f t="shared" si="3"/>
        <v>26</v>
      </c>
      <c r="N24" s="45">
        <f t="shared" si="3"/>
        <v>45</v>
      </c>
      <c r="O24" s="45">
        <f t="shared" si="3"/>
        <v>19</v>
      </c>
      <c r="P24" s="45">
        <f t="shared" si="3"/>
        <v>31</v>
      </c>
      <c r="Q24" s="45">
        <f t="shared" si="3"/>
        <v>25</v>
      </c>
      <c r="R24" s="45">
        <f t="shared" si="3"/>
        <v>26</v>
      </c>
      <c r="S24" s="45">
        <f t="shared" si="3"/>
        <v>6</v>
      </c>
      <c r="T24" s="45">
        <f t="shared" si="3"/>
        <v>105</v>
      </c>
      <c r="U24" s="46">
        <f>((T24+Q24+N24-R24)+(O24*2))/E24</f>
        <v>0.77916666666666667</v>
      </c>
      <c r="V24" s="47">
        <v>263</v>
      </c>
      <c r="W24" s="47" t="s">
        <v>95</v>
      </c>
      <c r="X24" s="47" t="s">
        <v>96</v>
      </c>
      <c r="Y24" s="69">
        <v>100</v>
      </c>
      <c r="Z24" s="77" t="s">
        <v>427</v>
      </c>
      <c r="AA24" s="44" t="s">
        <v>119</v>
      </c>
      <c r="AB24" s="72" t="s">
        <v>451</v>
      </c>
    </row>
    <row r="25" spans="1:28" x14ac:dyDescent="0.3">
      <c r="A25" s="1"/>
      <c r="B25" s="1"/>
      <c r="C25" s="1"/>
      <c r="D25" s="1"/>
      <c r="F25" s="50" t="s">
        <v>40</v>
      </c>
      <c r="G25" s="51">
        <f>F24/G24</f>
        <v>0.42708333333333331</v>
      </c>
      <c r="H25" s="27"/>
      <c r="I25" s="1"/>
      <c r="J25" s="50" t="s">
        <v>41</v>
      </c>
      <c r="K25" s="52">
        <f>J24/K24</f>
        <v>0.7931034482758621</v>
      </c>
      <c r="L25" s="1"/>
      <c r="M25" s="39" t="s">
        <v>42</v>
      </c>
      <c r="N25" s="53">
        <v>10</v>
      </c>
      <c r="P25" s="1"/>
      <c r="Q25" s="1"/>
      <c r="R25" s="1"/>
      <c r="S25" s="1"/>
      <c r="T25" s="1"/>
      <c r="U25" s="1"/>
      <c r="V25" s="22"/>
      <c r="W25" s="22"/>
      <c r="X25" s="22"/>
      <c r="Y25" s="54"/>
      <c r="Z25" s="42"/>
      <c r="AA25" s="1"/>
      <c r="AB25" s="28"/>
    </row>
    <row r="26" spans="1:28" x14ac:dyDescent="0.3">
      <c r="A26" s="1"/>
      <c r="B26" s="1"/>
      <c r="C26" s="5" t="s">
        <v>43</v>
      </c>
      <c r="V26" s="22"/>
      <c r="W26" s="22"/>
      <c r="X26" s="22"/>
      <c r="Y26" s="54"/>
      <c r="Z26" s="42"/>
      <c r="AA26" s="1"/>
      <c r="AB26" s="28"/>
    </row>
    <row r="27" spans="1:28" x14ac:dyDescent="0.3">
      <c r="B27" s="1"/>
      <c r="C27" s="1" t="s">
        <v>118</v>
      </c>
      <c r="D27" s="5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31"/>
      <c r="Z27" s="42"/>
      <c r="AA27" s="1"/>
      <c r="AB27" s="28"/>
    </row>
    <row r="28" spans="1:28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22"/>
      <c r="W28" s="22"/>
      <c r="X28" s="22"/>
      <c r="Y28" s="54"/>
      <c r="Z28" s="42"/>
      <c r="AA28" s="1"/>
      <c r="AB28" s="1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4"/>
      <c r="Z29" s="42"/>
      <c r="AA29" s="1"/>
      <c r="AB29" s="1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4"/>
      <c r="Z30" s="42"/>
      <c r="AA30" s="1"/>
      <c r="AB30" s="1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4"/>
      <c r="Z31" s="42"/>
      <c r="AA31" s="1"/>
      <c r="AB31" s="1"/>
    </row>
    <row r="32" spans="1:28" x14ac:dyDescent="0.3">
      <c r="B32" s="1"/>
      <c r="C32" s="32" t="s">
        <v>67</v>
      </c>
      <c r="D32" s="33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7" t="s">
        <v>10</v>
      </c>
      <c r="U32" s="1"/>
      <c r="V32" s="35">
        <v>20</v>
      </c>
      <c r="AB32" s="76"/>
    </row>
    <row r="33" spans="1:28" x14ac:dyDescent="0.3">
      <c r="A33" s="36" t="s">
        <v>11</v>
      </c>
      <c r="B33" s="37" t="s">
        <v>12</v>
      </c>
      <c r="C33" s="38" t="s">
        <v>13</v>
      </c>
      <c r="D33" s="38" t="s">
        <v>14</v>
      </c>
      <c r="E33" s="14" t="s">
        <v>15</v>
      </c>
      <c r="F33" s="14" t="s">
        <v>16</v>
      </c>
      <c r="G33" s="14" t="s">
        <v>17</v>
      </c>
      <c r="H33" s="14" t="s">
        <v>18</v>
      </c>
      <c r="I33" s="14" t="s">
        <v>19</v>
      </c>
      <c r="J33" s="14" t="s">
        <v>20</v>
      </c>
      <c r="K33" s="14" t="s">
        <v>21</v>
      </c>
      <c r="L33" s="14" t="s">
        <v>22</v>
      </c>
      <c r="M33" s="14" t="s">
        <v>23</v>
      </c>
      <c r="N33" s="14" t="s">
        <v>24</v>
      </c>
      <c r="O33" s="14" t="s">
        <v>25</v>
      </c>
      <c r="P33" s="14" t="s">
        <v>26</v>
      </c>
      <c r="Q33" s="14" t="s">
        <v>27</v>
      </c>
      <c r="R33" s="14" t="s">
        <v>28</v>
      </c>
      <c r="S33" s="14" t="s">
        <v>29</v>
      </c>
      <c r="T33" s="14" t="s">
        <v>30</v>
      </c>
      <c r="U33" s="14" t="s">
        <v>31</v>
      </c>
      <c r="V33" s="14" t="s">
        <v>3</v>
      </c>
      <c r="W33" s="14" t="s">
        <v>32</v>
      </c>
      <c r="X33" s="14" t="s">
        <v>33</v>
      </c>
      <c r="Y33" s="14" t="s">
        <v>34</v>
      </c>
      <c r="Z33" s="14" t="s">
        <v>35</v>
      </c>
      <c r="AA33" s="14" t="s">
        <v>36</v>
      </c>
      <c r="AB33" s="14" t="s">
        <v>37</v>
      </c>
    </row>
    <row r="34" spans="1:28" x14ac:dyDescent="0.3">
      <c r="A34" s="1" t="s">
        <v>45</v>
      </c>
      <c r="B34" s="1" t="s">
        <v>66</v>
      </c>
      <c r="C34" s="27" t="s">
        <v>94</v>
      </c>
      <c r="D34" s="38">
        <v>34</v>
      </c>
      <c r="E34" s="27">
        <v>36</v>
      </c>
      <c r="F34" s="27">
        <v>12</v>
      </c>
      <c r="G34" s="27">
        <v>19</v>
      </c>
      <c r="H34" s="27"/>
      <c r="I34" s="27"/>
      <c r="J34" s="27">
        <v>7</v>
      </c>
      <c r="K34" s="27">
        <v>13</v>
      </c>
      <c r="L34" s="27">
        <v>3</v>
      </c>
      <c r="M34" s="27">
        <v>7</v>
      </c>
      <c r="N34" s="27">
        <f>SUM(L34:M34)</f>
        <v>10</v>
      </c>
      <c r="O34" s="27">
        <v>0</v>
      </c>
      <c r="P34" s="39">
        <v>4</v>
      </c>
      <c r="Q34" s="27">
        <v>0</v>
      </c>
      <c r="R34" s="27">
        <v>0</v>
      </c>
      <c r="S34" s="27">
        <v>0</v>
      </c>
      <c r="T34" s="27">
        <f>(H34*3)+((F34-H34)*2)+J34</f>
        <v>31</v>
      </c>
      <c r="U34" s="40">
        <f>IFERROR(((T34+Q34+N34-R34)+(O34*2))/E34,"")</f>
        <v>1.1388888888888888</v>
      </c>
      <c r="V34" s="22">
        <v>263</v>
      </c>
      <c r="W34" s="22" t="s">
        <v>84</v>
      </c>
      <c r="X34" s="22" t="s">
        <v>85</v>
      </c>
      <c r="Y34" s="68">
        <v>100</v>
      </c>
      <c r="Z34" s="42"/>
      <c r="AA34" s="1" t="s">
        <v>97</v>
      </c>
      <c r="AB34" s="28" t="s">
        <v>114</v>
      </c>
    </row>
    <row r="35" spans="1:28" x14ac:dyDescent="0.3">
      <c r="A35" s="1" t="s">
        <v>45</v>
      </c>
      <c r="B35" s="1" t="s">
        <v>66</v>
      </c>
      <c r="C35" s="27" t="s">
        <v>99</v>
      </c>
      <c r="D35" s="38">
        <v>12</v>
      </c>
      <c r="E35" s="27">
        <v>11</v>
      </c>
      <c r="F35" s="27">
        <v>0</v>
      </c>
      <c r="G35" s="27">
        <v>2</v>
      </c>
      <c r="H35" s="27"/>
      <c r="I35" s="27"/>
      <c r="J35" s="27">
        <v>1</v>
      </c>
      <c r="K35" s="27">
        <v>2</v>
      </c>
      <c r="L35" s="27">
        <v>0</v>
      </c>
      <c r="M35" s="27">
        <v>0</v>
      </c>
      <c r="N35" s="27">
        <f t="shared" ref="N35:N40" si="4">SUM(L35:M35)</f>
        <v>0</v>
      </c>
      <c r="O35" s="39">
        <v>0</v>
      </c>
      <c r="P35" s="39">
        <v>1</v>
      </c>
      <c r="Q35" s="39">
        <v>0</v>
      </c>
      <c r="R35" s="39">
        <v>2</v>
      </c>
      <c r="S35" s="39">
        <v>0</v>
      </c>
      <c r="T35" s="39">
        <f t="shared" ref="T35:T40" si="5">(H35*3)+((F35-H35)*2)+J35</f>
        <v>1</v>
      </c>
      <c r="U35" s="93">
        <f t="shared" ref="U35:U43" si="6">IFERROR(((T35+Q35+N35-R35)+(O35*2))/E35,"")</f>
        <v>-9.0909090909090912E-2</v>
      </c>
      <c r="V35" s="22">
        <v>263</v>
      </c>
      <c r="W35" s="22" t="s">
        <v>84</v>
      </c>
      <c r="X35" s="22" t="s">
        <v>85</v>
      </c>
      <c r="Y35" s="68">
        <v>100</v>
      </c>
      <c r="Z35" s="42"/>
      <c r="AA35" s="1" t="s">
        <v>97</v>
      </c>
      <c r="AB35" s="28" t="s">
        <v>114</v>
      </c>
    </row>
    <row r="36" spans="1:28" x14ac:dyDescent="0.3">
      <c r="A36" s="1" t="s">
        <v>45</v>
      </c>
      <c r="B36" s="1" t="s">
        <v>66</v>
      </c>
      <c r="C36" s="27" t="s">
        <v>100</v>
      </c>
      <c r="D36" s="38">
        <v>20</v>
      </c>
      <c r="E36" s="27">
        <v>6</v>
      </c>
      <c r="F36" s="27">
        <v>0</v>
      </c>
      <c r="G36" s="27">
        <v>0</v>
      </c>
      <c r="H36" s="27"/>
      <c r="I36" s="27"/>
      <c r="J36" s="27">
        <v>0</v>
      </c>
      <c r="K36" s="27">
        <v>0</v>
      </c>
      <c r="L36" s="27">
        <v>0</v>
      </c>
      <c r="M36" s="27">
        <v>2</v>
      </c>
      <c r="N36" s="27">
        <f t="shared" si="4"/>
        <v>2</v>
      </c>
      <c r="O36" s="39">
        <v>0</v>
      </c>
      <c r="P36" s="39">
        <v>1</v>
      </c>
      <c r="Q36" s="39">
        <v>1</v>
      </c>
      <c r="R36" s="39">
        <v>0</v>
      </c>
      <c r="S36" s="39">
        <v>0</v>
      </c>
      <c r="T36" s="39">
        <f t="shared" si="5"/>
        <v>0</v>
      </c>
      <c r="U36" s="40">
        <f t="shared" si="6"/>
        <v>0.5</v>
      </c>
      <c r="V36" s="22">
        <v>263</v>
      </c>
      <c r="W36" s="22" t="s">
        <v>84</v>
      </c>
      <c r="X36" s="22" t="s">
        <v>85</v>
      </c>
      <c r="Y36" s="68">
        <v>100</v>
      </c>
      <c r="Z36" s="42"/>
      <c r="AA36" s="1" t="s">
        <v>97</v>
      </c>
      <c r="AB36" s="28" t="s">
        <v>114</v>
      </c>
    </row>
    <row r="37" spans="1:28" x14ac:dyDescent="0.3">
      <c r="A37" s="1" t="s">
        <v>45</v>
      </c>
      <c r="B37" s="1" t="s">
        <v>66</v>
      </c>
      <c r="C37" s="27" t="s">
        <v>101</v>
      </c>
      <c r="D37" s="38">
        <v>40</v>
      </c>
      <c r="E37" s="27">
        <v>35</v>
      </c>
      <c r="F37" s="27">
        <v>4</v>
      </c>
      <c r="G37" s="27">
        <v>7</v>
      </c>
      <c r="H37" s="27"/>
      <c r="I37" s="27"/>
      <c r="J37" s="27">
        <v>1</v>
      </c>
      <c r="K37" s="27">
        <v>3</v>
      </c>
      <c r="L37" s="27">
        <v>0</v>
      </c>
      <c r="M37" s="27">
        <v>4</v>
      </c>
      <c r="N37" s="27">
        <f t="shared" si="4"/>
        <v>4</v>
      </c>
      <c r="O37" s="39">
        <v>1</v>
      </c>
      <c r="P37" s="39">
        <v>3</v>
      </c>
      <c r="Q37" s="39">
        <v>0</v>
      </c>
      <c r="R37" s="39">
        <v>5</v>
      </c>
      <c r="S37" s="39">
        <v>0</v>
      </c>
      <c r="T37" s="39">
        <f t="shared" si="5"/>
        <v>9</v>
      </c>
      <c r="U37" s="40">
        <f t="shared" si="6"/>
        <v>0.2857142857142857</v>
      </c>
      <c r="V37" s="22">
        <v>263</v>
      </c>
      <c r="W37" s="22" t="s">
        <v>84</v>
      </c>
      <c r="X37" s="22" t="s">
        <v>85</v>
      </c>
      <c r="Y37" s="68">
        <v>100</v>
      </c>
      <c r="Z37" s="42"/>
      <c r="AA37" s="1" t="s">
        <v>97</v>
      </c>
      <c r="AB37" s="28" t="s">
        <v>114</v>
      </c>
    </row>
    <row r="38" spans="1:28" x14ac:dyDescent="0.3">
      <c r="A38" s="1" t="s">
        <v>45</v>
      </c>
      <c r="B38" s="1" t="s">
        <v>66</v>
      </c>
      <c r="C38" s="27" t="s">
        <v>102</v>
      </c>
      <c r="D38" s="38">
        <v>11</v>
      </c>
      <c r="E38" s="27">
        <v>7</v>
      </c>
      <c r="F38" s="27">
        <v>1</v>
      </c>
      <c r="G38" s="27">
        <v>1</v>
      </c>
      <c r="H38" s="27"/>
      <c r="I38" s="27"/>
      <c r="J38" s="27">
        <v>0</v>
      </c>
      <c r="K38" s="27">
        <v>0</v>
      </c>
      <c r="L38" s="27">
        <v>0</v>
      </c>
      <c r="M38" s="27">
        <v>0</v>
      </c>
      <c r="N38" s="27">
        <f t="shared" si="4"/>
        <v>0</v>
      </c>
      <c r="O38" s="39">
        <v>0</v>
      </c>
      <c r="P38" s="39">
        <v>1</v>
      </c>
      <c r="Q38" s="39">
        <v>0</v>
      </c>
      <c r="R38" s="39">
        <v>5</v>
      </c>
      <c r="S38" s="39">
        <v>0</v>
      </c>
      <c r="T38" s="39">
        <f t="shared" si="5"/>
        <v>2</v>
      </c>
      <c r="U38" s="93">
        <f t="shared" si="6"/>
        <v>-0.42857142857142855</v>
      </c>
      <c r="V38" s="22">
        <v>263</v>
      </c>
      <c r="W38" s="22" t="s">
        <v>84</v>
      </c>
      <c r="X38" s="22" t="s">
        <v>85</v>
      </c>
      <c r="Y38" s="68">
        <v>100</v>
      </c>
      <c r="Z38" s="42"/>
      <c r="AA38" s="1" t="s">
        <v>97</v>
      </c>
      <c r="AB38" s="28" t="s">
        <v>114</v>
      </c>
    </row>
    <row r="39" spans="1:28" x14ac:dyDescent="0.3">
      <c r="A39" s="1" t="s">
        <v>45</v>
      </c>
      <c r="B39" s="1" t="s">
        <v>66</v>
      </c>
      <c r="C39" s="27" t="s">
        <v>103</v>
      </c>
      <c r="D39" s="38">
        <v>42</v>
      </c>
      <c r="E39" s="27">
        <v>30</v>
      </c>
      <c r="F39" s="27">
        <v>2</v>
      </c>
      <c r="G39" s="27">
        <v>3</v>
      </c>
      <c r="H39" s="27"/>
      <c r="I39" s="27"/>
      <c r="J39" s="27">
        <v>2</v>
      </c>
      <c r="K39" s="27">
        <v>2</v>
      </c>
      <c r="L39" s="27">
        <v>1</v>
      </c>
      <c r="M39" s="27">
        <v>0</v>
      </c>
      <c r="N39" s="27">
        <f t="shared" si="4"/>
        <v>1</v>
      </c>
      <c r="O39" s="39">
        <v>3</v>
      </c>
      <c r="P39" s="39">
        <v>2</v>
      </c>
      <c r="Q39" s="39">
        <v>3</v>
      </c>
      <c r="R39" s="39">
        <v>2</v>
      </c>
      <c r="S39" s="39">
        <v>0</v>
      </c>
      <c r="T39" s="39">
        <f t="shared" si="5"/>
        <v>6</v>
      </c>
      <c r="U39" s="40">
        <f t="shared" si="6"/>
        <v>0.46666666666666667</v>
      </c>
      <c r="V39" s="22">
        <v>263</v>
      </c>
      <c r="W39" s="22" t="s">
        <v>84</v>
      </c>
      <c r="X39" s="22" t="s">
        <v>85</v>
      </c>
      <c r="Y39" s="68">
        <v>100</v>
      </c>
      <c r="Z39" s="42"/>
      <c r="AA39" s="1" t="s">
        <v>97</v>
      </c>
      <c r="AB39" s="28" t="s">
        <v>114</v>
      </c>
    </row>
    <row r="40" spans="1:28" x14ac:dyDescent="0.3">
      <c r="A40" s="1" t="s">
        <v>45</v>
      </c>
      <c r="B40" s="1" t="s">
        <v>66</v>
      </c>
      <c r="C40" s="27" t="s">
        <v>115</v>
      </c>
      <c r="D40" s="38">
        <v>30</v>
      </c>
      <c r="E40" s="27">
        <v>32</v>
      </c>
      <c r="F40" s="27">
        <v>2</v>
      </c>
      <c r="G40" s="27">
        <v>8</v>
      </c>
      <c r="H40" s="27"/>
      <c r="I40" s="27"/>
      <c r="J40" s="27">
        <v>6</v>
      </c>
      <c r="K40" s="27">
        <v>8</v>
      </c>
      <c r="L40" s="27">
        <v>1</v>
      </c>
      <c r="M40" s="27">
        <v>4</v>
      </c>
      <c r="N40" s="27">
        <f t="shared" si="4"/>
        <v>5</v>
      </c>
      <c r="O40" s="39">
        <v>3</v>
      </c>
      <c r="P40" s="39">
        <v>2</v>
      </c>
      <c r="Q40" s="39">
        <v>0</v>
      </c>
      <c r="R40" s="39">
        <v>7</v>
      </c>
      <c r="S40" s="39">
        <v>3</v>
      </c>
      <c r="T40" s="39">
        <f t="shared" si="5"/>
        <v>10</v>
      </c>
      <c r="U40" s="40">
        <f t="shared" si="6"/>
        <v>0.4375</v>
      </c>
      <c r="V40" s="22">
        <v>263</v>
      </c>
      <c r="W40" s="22" t="s">
        <v>84</v>
      </c>
      <c r="X40" s="22" t="s">
        <v>85</v>
      </c>
      <c r="Y40" s="68">
        <v>100</v>
      </c>
      <c r="Z40" s="42"/>
      <c r="AA40" s="1" t="s">
        <v>97</v>
      </c>
      <c r="AB40" s="28" t="s">
        <v>114</v>
      </c>
    </row>
    <row r="41" spans="1:28" x14ac:dyDescent="0.3">
      <c r="A41" s="1" t="s">
        <v>45</v>
      </c>
      <c r="B41" s="1" t="s">
        <v>66</v>
      </c>
      <c r="C41" s="27" t="s">
        <v>105</v>
      </c>
      <c r="D41" s="38">
        <v>44</v>
      </c>
      <c r="E41" s="27">
        <v>21</v>
      </c>
      <c r="F41" s="27">
        <v>0</v>
      </c>
      <c r="G41" s="27">
        <v>3</v>
      </c>
      <c r="H41" s="27"/>
      <c r="I41" s="27"/>
      <c r="J41" s="27">
        <v>0</v>
      </c>
      <c r="K41" s="27">
        <v>0</v>
      </c>
      <c r="L41" s="27">
        <v>1</v>
      </c>
      <c r="M41" s="27">
        <v>6</v>
      </c>
      <c r="N41" s="27">
        <f>SUM(L41:M41)</f>
        <v>7</v>
      </c>
      <c r="O41" s="39">
        <v>1</v>
      </c>
      <c r="P41" s="39">
        <v>0</v>
      </c>
      <c r="Q41" s="39">
        <v>1</v>
      </c>
      <c r="R41" s="39">
        <v>5</v>
      </c>
      <c r="S41" s="39">
        <v>1</v>
      </c>
      <c r="T41" s="39">
        <f>(H41*3)+((F41-H41)*2)+J41</f>
        <v>0</v>
      </c>
      <c r="U41" s="40">
        <f t="shared" si="6"/>
        <v>0.23809523809523808</v>
      </c>
      <c r="V41" s="22">
        <v>263</v>
      </c>
      <c r="W41" s="22" t="s">
        <v>84</v>
      </c>
      <c r="X41" s="22" t="s">
        <v>85</v>
      </c>
      <c r="Y41" s="68">
        <v>100</v>
      </c>
      <c r="Z41" s="42"/>
      <c r="AA41" s="1" t="s">
        <v>97</v>
      </c>
      <c r="AB41" s="28" t="s">
        <v>114</v>
      </c>
    </row>
    <row r="42" spans="1:28" x14ac:dyDescent="0.3">
      <c r="A42" s="1" t="s">
        <v>45</v>
      </c>
      <c r="B42" s="1" t="s">
        <v>66</v>
      </c>
      <c r="C42" s="27" t="s">
        <v>116</v>
      </c>
      <c r="D42" s="38">
        <v>24</v>
      </c>
      <c r="E42" s="27">
        <v>43</v>
      </c>
      <c r="F42" s="27">
        <v>3</v>
      </c>
      <c r="G42" s="27">
        <v>14</v>
      </c>
      <c r="H42" s="27"/>
      <c r="I42" s="27"/>
      <c r="J42" s="27">
        <v>5</v>
      </c>
      <c r="K42" s="27">
        <v>10</v>
      </c>
      <c r="L42" s="27">
        <v>0</v>
      </c>
      <c r="M42" s="27">
        <v>1</v>
      </c>
      <c r="N42" s="27">
        <f>SUM(L42:M42)</f>
        <v>1</v>
      </c>
      <c r="O42" s="39">
        <v>7</v>
      </c>
      <c r="P42" s="39">
        <v>4</v>
      </c>
      <c r="Q42" s="39">
        <v>0</v>
      </c>
      <c r="R42" s="39">
        <v>7</v>
      </c>
      <c r="S42" s="39">
        <v>0</v>
      </c>
      <c r="T42" s="39">
        <f>(H42*3)+((F42-H42)*2)+J42</f>
        <v>11</v>
      </c>
      <c r="U42" s="40">
        <f t="shared" si="6"/>
        <v>0.44186046511627908</v>
      </c>
      <c r="V42" s="22">
        <v>263</v>
      </c>
      <c r="W42" s="22" t="s">
        <v>84</v>
      </c>
      <c r="X42" s="22" t="s">
        <v>85</v>
      </c>
      <c r="Y42" s="68">
        <v>100</v>
      </c>
      <c r="Z42" s="42"/>
      <c r="AA42" s="1" t="s">
        <v>97</v>
      </c>
      <c r="AB42" s="28" t="s">
        <v>114</v>
      </c>
    </row>
    <row r="43" spans="1:28" x14ac:dyDescent="0.3">
      <c r="A43" s="1" t="s">
        <v>45</v>
      </c>
      <c r="B43" s="1" t="s">
        <v>66</v>
      </c>
      <c r="C43" s="27" t="s">
        <v>117</v>
      </c>
      <c r="D43" s="38">
        <v>33</v>
      </c>
      <c r="E43" s="27">
        <v>19</v>
      </c>
      <c r="F43" s="27">
        <v>7</v>
      </c>
      <c r="G43" s="27">
        <v>9</v>
      </c>
      <c r="H43" s="27"/>
      <c r="I43" s="27"/>
      <c r="J43" s="27">
        <v>0</v>
      </c>
      <c r="K43" s="27">
        <v>1</v>
      </c>
      <c r="L43" s="27">
        <v>2</v>
      </c>
      <c r="M43" s="27">
        <v>2</v>
      </c>
      <c r="N43" s="27">
        <f>SUM(L43:M43)</f>
        <v>4</v>
      </c>
      <c r="O43" s="39">
        <v>0</v>
      </c>
      <c r="P43" s="39">
        <v>3</v>
      </c>
      <c r="Q43" s="39">
        <v>1</v>
      </c>
      <c r="R43" s="39">
        <v>5</v>
      </c>
      <c r="S43" s="39">
        <v>2</v>
      </c>
      <c r="T43" s="39">
        <f>(H43*3)+((F43-H43)*2)+J43</f>
        <v>14</v>
      </c>
      <c r="U43" s="40">
        <f t="shared" si="6"/>
        <v>0.73684210526315785</v>
      </c>
      <c r="V43" s="22">
        <v>263</v>
      </c>
      <c r="W43" s="22" t="s">
        <v>84</v>
      </c>
      <c r="X43" s="22" t="s">
        <v>85</v>
      </c>
      <c r="Y43" s="68">
        <v>100</v>
      </c>
      <c r="Z43" s="42"/>
      <c r="AA43" s="1" t="s">
        <v>97</v>
      </c>
      <c r="AB43" s="28" t="s">
        <v>114</v>
      </c>
    </row>
    <row r="44" spans="1:28" x14ac:dyDescent="0.3">
      <c r="A44" s="44" t="s">
        <v>45</v>
      </c>
      <c r="B44" s="44" t="s">
        <v>66</v>
      </c>
      <c r="C44" s="45" t="s">
        <v>39</v>
      </c>
      <c r="D44" s="44"/>
      <c r="E44" s="45">
        <f t="shared" ref="E44:T44" si="7">SUM(E34:E43)</f>
        <v>240</v>
      </c>
      <c r="F44" s="45">
        <f t="shared" si="7"/>
        <v>31</v>
      </c>
      <c r="G44" s="45">
        <f t="shared" si="7"/>
        <v>66</v>
      </c>
      <c r="H44" s="45">
        <f t="shared" si="7"/>
        <v>0</v>
      </c>
      <c r="I44" s="45">
        <f t="shared" si="7"/>
        <v>0</v>
      </c>
      <c r="J44" s="45">
        <f t="shared" si="7"/>
        <v>22</v>
      </c>
      <c r="K44" s="45">
        <f t="shared" si="7"/>
        <v>39</v>
      </c>
      <c r="L44" s="45">
        <f t="shared" si="7"/>
        <v>8</v>
      </c>
      <c r="M44" s="45">
        <f t="shared" si="7"/>
        <v>26</v>
      </c>
      <c r="N44" s="45">
        <f t="shared" si="7"/>
        <v>34</v>
      </c>
      <c r="O44" s="45">
        <f t="shared" si="7"/>
        <v>15</v>
      </c>
      <c r="P44" s="45">
        <f t="shared" si="7"/>
        <v>21</v>
      </c>
      <c r="Q44" s="45">
        <f t="shared" si="7"/>
        <v>6</v>
      </c>
      <c r="R44" s="45">
        <f t="shared" si="7"/>
        <v>38</v>
      </c>
      <c r="S44" s="45">
        <f t="shared" si="7"/>
        <v>6</v>
      </c>
      <c r="T44" s="45">
        <f t="shared" si="7"/>
        <v>84</v>
      </c>
      <c r="U44" s="46">
        <f>((T44+Q44+N44-R44)+(O44*2))/E44</f>
        <v>0.48333333333333334</v>
      </c>
      <c r="V44" s="47">
        <v>263</v>
      </c>
      <c r="W44" s="47" t="s">
        <v>84</v>
      </c>
      <c r="X44" s="47" t="s">
        <v>85</v>
      </c>
      <c r="Y44" s="69">
        <v>100</v>
      </c>
      <c r="Z44" s="49"/>
      <c r="AA44" s="44" t="s">
        <v>97</v>
      </c>
      <c r="AB44" s="72" t="s">
        <v>114</v>
      </c>
    </row>
    <row r="45" spans="1:28" x14ac:dyDescent="0.3">
      <c r="A45" s="1"/>
      <c r="B45" s="1"/>
      <c r="C45" s="1"/>
      <c r="D45" s="1"/>
      <c r="F45" s="50" t="s">
        <v>40</v>
      </c>
      <c r="G45" s="51">
        <f>F44/G44</f>
        <v>0.46969696969696972</v>
      </c>
      <c r="H45" s="27"/>
      <c r="I45" s="1"/>
      <c r="J45" s="50" t="s">
        <v>41</v>
      </c>
      <c r="K45" s="52">
        <f>J44/K44</f>
        <v>0.5641025641025641</v>
      </c>
      <c r="L45" s="1"/>
      <c r="M45" s="39" t="s">
        <v>42</v>
      </c>
      <c r="N45" s="53">
        <v>8</v>
      </c>
      <c r="P45" s="1"/>
      <c r="Q45" s="1"/>
      <c r="R45" s="1"/>
      <c r="S45" s="1"/>
      <c r="T45" s="1"/>
      <c r="U45" s="1"/>
      <c r="V45" s="22"/>
      <c r="W45" s="22"/>
      <c r="X45" s="22"/>
      <c r="Y45" s="54"/>
      <c r="Z45" s="42"/>
      <c r="AA45" s="1"/>
      <c r="AB45" s="28"/>
    </row>
    <row r="46" spans="1:28" x14ac:dyDescent="0.3">
      <c r="A46" s="1"/>
      <c r="B46" s="1"/>
      <c r="C46" s="5" t="s">
        <v>43</v>
      </c>
      <c r="V46" s="22"/>
      <c r="W46" s="22"/>
      <c r="X46" s="22"/>
      <c r="Y46" s="54"/>
      <c r="Z46" s="42"/>
      <c r="AA46" s="1"/>
      <c r="AB46" s="28"/>
    </row>
    <row r="47" spans="1:28" x14ac:dyDescent="0.3">
      <c r="B47" s="1"/>
      <c r="C47" s="1"/>
      <c r="D47" s="5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31"/>
      <c r="Z47" s="42"/>
      <c r="AA47" s="1"/>
      <c r="AB47" s="1"/>
    </row>
  </sheetData>
  <pageMargins left="0.7" right="0.7" top="0.75" bottom="0.75" header="0.3" footer="0.3"/>
  <pageSetup orientation="portrait" horizontalDpi="0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0653C0-0BCD-4CF3-9441-054A8B32D1D7}">
  <sheetPr>
    <tabColor rgb="FFFF0000"/>
  </sheetPr>
  <dimension ref="A1:AB49"/>
  <sheetViews>
    <sheetView workbookViewId="0"/>
  </sheetViews>
  <sheetFormatPr defaultRowHeight="14.4" x14ac:dyDescent="0.3"/>
  <cols>
    <col min="1" max="1" width="4.88671875" customWidth="1"/>
    <col min="2" max="2" width="6" customWidth="1"/>
    <col min="3" max="3" width="22.77734375" customWidth="1"/>
    <col min="4" max="4" width="4.21875" customWidth="1"/>
    <col min="5" max="6" width="5.88671875" customWidth="1"/>
    <col min="7" max="7" width="6.88671875" customWidth="1"/>
    <col min="8" max="10" width="5.88671875" customWidth="1"/>
    <col min="11" max="11" width="6.6640625" customWidth="1"/>
    <col min="12" max="19" width="5.88671875" customWidth="1"/>
    <col min="20" max="20" width="6.6640625" customWidth="1"/>
    <col min="21" max="21" width="7.21875" customWidth="1"/>
    <col min="22" max="22" width="4.77734375" customWidth="1"/>
    <col min="23" max="24" width="4.21875" customWidth="1"/>
    <col min="25" max="25" width="6.6640625" customWidth="1"/>
    <col min="26" max="26" width="20.21875" customWidth="1"/>
    <col min="27" max="27" width="15.6640625" customWidth="1"/>
  </cols>
  <sheetData>
    <row r="1" spans="1:28" x14ac:dyDescent="0.3">
      <c r="Z1" s="62" t="s">
        <v>402</v>
      </c>
    </row>
    <row r="2" spans="1:28" x14ac:dyDescent="0.3">
      <c r="B2" s="1"/>
      <c r="C2" s="2" t="s">
        <v>44</v>
      </c>
      <c r="D2" s="3" t="s">
        <v>83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29245</v>
      </c>
      <c r="D3" s="7" t="s">
        <v>0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1</v>
      </c>
      <c r="S3" s="13" t="s">
        <v>2</v>
      </c>
      <c r="T3" s="14" t="s">
        <v>3</v>
      </c>
    </row>
    <row r="4" spans="1:28" x14ac:dyDescent="0.3">
      <c r="B4" s="1"/>
      <c r="C4" s="6" t="s">
        <v>143</v>
      </c>
      <c r="D4" s="7" t="s">
        <v>4</v>
      </c>
      <c r="E4" s="8"/>
      <c r="F4" s="5"/>
      <c r="G4" s="1"/>
      <c r="J4" s="15" t="s">
        <v>230</v>
      </c>
      <c r="K4" s="16" t="s">
        <v>44</v>
      </c>
      <c r="L4" s="17"/>
      <c r="M4" s="18"/>
      <c r="N4" s="19">
        <v>24</v>
      </c>
      <c r="O4" s="19">
        <v>29</v>
      </c>
      <c r="P4" s="19">
        <v>23</v>
      </c>
      <c r="Q4" s="19">
        <v>27</v>
      </c>
      <c r="R4" s="20"/>
      <c r="S4" s="21">
        <f>SUM(N4:R4)</f>
        <v>103</v>
      </c>
      <c r="T4" s="22">
        <v>267</v>
      </c>
    </row>
    <row r="5" spans="1:28" x14ac:dyDescent="0.3">
      <c r="B5" s="1"/>
      <c r="C5" s="6" t="s">
        <v>121</v>
      </c>
      <c r="D5" s="7" t="s">
        <v>5</v>
      </c>
      <c r="E5" s="1"/>
      <c r="F5" s="1"/>
      <c r="G5" s="1"/>
      <c r="J5" s="15" t="s">
        <v>231</v>
      </c>
      <c r="K5" s="16" t="s">
        <v>63</v>
      </c>
      <c r="L5" s="17"/>
      <c r="M5" s="18"/>
      <c r="N5" s="19">
        <v>20</v>
      </c>
      <c r="O5" s="19">
        <v>28</v>
      </c>
      <c r="P5" s="19">
        <v>22</v>
      </c>
      <c r="Q5" s="19">
        <v>31</v>
      </c>
      <c r="R5" s="20"/>
      <c r="S5" s="21">
        <f>SUM(N5:R5)</f>
        <v>101</v>
      </c>
      <c r="T5" s="22">
        <v>267</v>
      </c>
      <c r="U5" s="1"/>
      <c r="V5" s="1"/>
      <c r="W5" s="1"/>
    </row>
    <row r="6" spans="1:28" x14ac:dyDescent="0.3">
      <c r="C6" s="23">
        <v>229</v>
      </c>
      <c r="D6" s="7" t="s">
        <v>6</v>
      </c>
      <c r="F6" s="1"/>
      <c r="T6" s="1"/>
      <c r="U6" s="1"/>
      <c r="V6" s="1"/>
      <c r="W6" s="1"/>
    </row>
    <row r="7" spans="1:28" x14ac:dyDescent="0.3">
      <c r="B7" s="1"/>
      <c r="C7" s="66"/>
      <c r="D7" s="7" t="s">
        <v>7</v>
      </c>
      <c r="G7" s="1"/>
      <c r="S7" s="1"/>
      <c r="T7" s="25" t="s">
        <v>8</v>
      </c>
      <c r="U7" s="1"/>
      <c r="V7" s="26">
        <v>267</v>
      </c>
      <c r="W7" s="1"/>
    </row>
    <row r="8" spans="1:28" x14ac:dyDescent="0.3">
      <c r="B8" s="1"/>
      <c r="C8" s="66"/>
      <c r="D8" s="7" t="s">
        <v>7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67"/>
      <c r="D9" s="7" t="s">
        <v>9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</row>
    <row r="11" spans="1:28" x14ac:dyDescent="0.3">
      <c r="B11" s="1"/>
      <c r="C11" s="55" t="s">
        <v>44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10</v>
      </c>
      <c r="U11" s="1"/>
      <c r="V11" s="56">
        <v>18</v>
      </c>
      <c r="W11" s="1"/>
      <c r="X11" s="1"/>
      <c r="Y11" s="31"/>
      <c r="Z11" s="42"/>
      <c r="AA11" s="1"/>
      <c r="AB11" s="28"/>
    </row>
    <row r="12" spans="1:28" x14ac:dyDescent="0.3">
      <c r="A12" s="36" t="s">
        <v>11</v>
      </c>
      <c r="B12" s="37" t="s">
        <v>12</v>
      </c>
      <c r="C12" s="38" t="s">
        <v>13</v>
      </c>
      <c r="D12" s="38" t="s">
        <v>14</v>
      </c>
      <c r="E12" s="14" t="s">
        <v>15</v>
      </c>
      <c r="F12" s="14" t="s">
        <v>16</v>
      </c>
      <c r="G12" s="14" t="s">
        <v>17</v>
      </c>
      <c r="H12" s="14" t="s">
        <v>18</v>
      </c>
      <c r="I12" s="14" t="s">
        <v>19</v>
      </c>
      <c r="J12" s="14" t="s">
        <v>20</v>
      </c>
      <c r="K12" s="14" t="s">
        <v>21</v>
      </c>
      <c r="L12" s="14" t="s">
        <v>22</v>
      </c>
      <c r="M12" s="14" t="s">
        <v>23</v>
      </c>
      <c r="N12" s="14" t="s">
        <v>24</v>
      </c>
      <c r="O12" s="14" t="s">
        <v>25</v>
      </c>
      <c r="P12" s="14" t="s">
        <v>26</v>
      </c>
      <c r="Q12" s="14" t="s">
        <v>27</v>
      </c>
      <c r="R12" s="14" t="s">
        <v>28</v>
      </c>
      <c r="S12" s="14" t="s">
        <v>29</v>
      </c>
      <c r="T12" s="14" t="s">
        <v>30</v>
      </c>
      <c r="U12" s="14" t="s">
        <v>31</v>
      </c>
      <c r="V12" s="14" t="s">
        <v>3</v>
      </c>
      <c r="W12" s="14" t="s">
        <v>32</v>
      </c>
      <c r="X12" s="14" t="s">
        <v>33</v>
      </c>
      <c r="Y12" s="14" t="s">
        <v>34</v>
      </c>
      <c r="Z12" s="14" t="s">
        <v>35</v>
      </c>
      <c r="AA12" s="14" t="s">
        <v>36</v>
      </c>
      <c r="AB12" s="14" t="s">
        <v>37</v>
      </c>
    </row>
    <row r="13" spans="1:28" x14ac:dyDescent="0.3">
      <c r="A13" s="1" t="s">
        <v>62</v>
      </c>
      <c r="B13" s="1" t="s">
        <v>45</v>
      </c>
      <c r="C13" s="27" t="s">
        <v>53</v>
      </c>
      <c r="D13" s="38">
        <v>40</v>
      </c>
      <c r="E13" s="74"/>
      <c r="F13" s="27">
        <v>2</v>
      </c>
      <c r="G13" s="74"/>
      <c r="H13" s="27"/>
      <c r="I13" s="27"/>
      <c r="J13" s="27">
        <v>2</v>
      </c>
      <c r="K13" s="27">
        <v>2</v>
      </c>
      <c r="L13" s="74"/>
      <c r="M13" s="74"/>
      <c r="N13" s="27">
        <f>SUM(L13:M13)</f>
        <v>0</v>
      </c>
      <c r="O13" s="74"/>
      <c r="P13" s="79"/>
      <c r="Q13" s="74"/>
      <c r="R13" s="74"/>
      <c r="S13" s="27">
        <v>1</v>
      </c>
      <c r="T13" s="27">
        <f>+(F13*2)+J13</f>
        <v>6</v>
      </c>
      <c r="U13" s="40" t="str">
        <f>IFERROR(((T13+Q13+N13-R13)+(O13*2))/E13,"")</f>
        <v/>
      </c>
      <c r="V13" s="22">
        <v>267</v>
      </c>
      <c r="W13" s="22" t="s">
        <v>95</v>
      </c>
      <c r="X13" s="22" t="s">
        <v>96</v>
      </c>
      <c r="Y13" s="68">
        <v>229</v>
      </c>
      <c r="Z13" s="42"/>
      <c r="AA13" s="1" t="s">
        <v>119</v>
      </c>
      <c r="AB13" s="28" t="s">
        <v>237</v>
      </c>
    </row>
    <row r="14" spans="1:28" x14ac:dyDescent="0.3">
      <c r="A14" s="1" t="s">
        <v>62</v>
      </c>
      <c r="B14" s="1" t="s">
        <v>45</v>
      </c>
      <c r="C14" s="27" t="s">
        <v>46</v>
      </c>
      <c r="D14" s="38">
        <v>7</v>
      </c>
      <c r="E14" s="74"/>
      <c r="F14" s="27">
        <v>4</v>
      </c>
      <c r="G14" s="74"/>
      <c r="H14" s="27"/>
      <c r="I14" s="27"/>
      <c r="J14" s="27">
        <v>2</v>
      </c>
      <c r="K14" s="27">
        <v>2</v>
      </c>
      <c r="L14" s="74"/>
      <c r="M14" s="74"/>
      <c r="N14" s="27">
        <f t="shared" ref="N14:N19" si="0">SUM(L14:M14)</f>
        <v>0</v>
      </c>
      <c r="O14" s="79"/>
      <c r="P14" s="79"/>
      <c r="Q14" s="79"/>
      <c r="R14" s="79"/>
      <c r="S14" s="39"/>
      <c r="T14" s="27">
        <f t="shared" ref="T14:T23" si="1">+(F14*2)+J14</f>
        <v>10</v>
      </c>
      <c r="U14" s="40" t="str">
        <f t="shared" ref="U14:U23" si="2">IFERROR(((T14+Q14+N14-R14)+(O14*2))/E14,"")</f>
        <v/>
      </c>
      <c r="V14" s="22">
        <v>267</v>
      </c>
      <c r="W14" s="22" t="s">
        <v>95</v>
      </c>
      <c r="X14" s="22" t="s">
        <v>96</v>
      </c>
      <c r="Y14" s="68">
        <v>229</v>
      </c>
      <c r="Z14" s="42"/>
      <c r="AA14" s="1" t="s">
        <v>119</v>
      </c>
      <c r="AB14" s="28" t="s">
        <v>237</v>
      </c>
    </row>
    <row r="15" spans="1:28" x14ac:dyDescent="0.3">
      <c r="A15" s="1" t="s">
        <v>62</v>
      </c>
      <c r="B15" s="1" t="s">
        <v>45</v>
      </c>
      <c r="C15" s="27" t="s">
        <v>47</v>
      </c>
      <c r="D15" s="38">
        <v>15</v>
      </c>
      <c r="E15" s="74"/>
      <c r="F15" s="27">
        <v>5</v>
      </c>
      <c r="G15" s="74"/>
      <c r="H15" s="27"/>
      <c r="I15" s="27"/>
      <c r="J15" s="27">
        <v>2</v>
      </c>
      <c r="K15" s="27">
        <v>2</v>
      </c>
      <c r="L15" s="74"/>
      <c r="M15" s="27">
        <v>9</v>
      </c>
      <c r="N15" s="27">
        <f t="shared" si="0"/>
        <v>9</v>
      </c>
      <c r="O15" s="79"/>
      <c r="P15" s="79"/>
      <c r="Q15" s="79"/>
      <c r="R15" s="79"/>
      <c r="S15" s="39">
        <v>4</v>
      </c>
      <c r="T15" s="27">
        <f t="shared" si="1"/>
        <v>12</v>
      </c>
      <c r="U15" s="40" t="str">
        <f t="shared" si="2"/>
        <v/>
      </c>
      <c r="V15" s="22">
        <v>267</v>
      </c>
      <c r="W15" s="22" t="s">
        <v>95</v>
      </c>
      <c r="X15" s="22" t="s">
        <v>96</v>
      </c>
      <c r="Y15" s="68">
        <v>229</v>
      </c>
      <c r="Z15" s="42"/>
      <c r="AA15" s="1" t="s">
        <v>119</v>
      </c>
      <c r="AB15" s="28" t="s">
        <v>237</v>
      </c>
    </row>
    <row r="16" spans="1:28" x14ac:dyDescent="0.3">
      <c r="A16" s="1" t="s">
        <v>62</v>
      </c>
      <c r="B16" s="1" t="s">
        <v>45</v>
      </c>
      <c r="C16" s="27" t="s">
        <v>120</v>
      </c>
      <c r="D16" s="38">
        <v>50</v>
      </c>
      <c r="E16" s="74"/>
      <c r="F16" s="27">
        <v>6</v>
      </c>
      <c r="G16" s="74"/>
      <c r="H16" s="27"/>
      <c r="I16" s="27"/>
      <c r="J16" s="27">
        <v>12</v>
      </c>
      <c r="K16" s="27">
        <v>14</v>
      </c>
      <c r="L16" s="74"/>
      <c r="M16" s="74"/>
      <c r="N16" s="27">
        <f t="shared" si="0"/>
        <v>0</v>
      </c>
      <c r="O16" s="39">
        <v>8</v>
      </c>
      <c r="P16" s="79"/>
      <c r="Q16" s="39">
        <v>5</v>
      </c>
      <c r="R16" s="79"/>
      <c r="S16" s="39"/>
      <c r="T16" s="27">
        <f t="shared" si="1"/>
        <v>24</v>
      </c>
      <c r="U16" s="40" t="str">
        <f t="shared" si="2"/>
        <v/>
      </c>
      <c r="V16" s="22">
        <v>267</v>
      </c>
      <c r="W16" s="22" t="s">
        <v>95</v>
      </c>
      <c r="X16" s="22" t="s">
        <v>96</v>
      </c>
      <c r="Y16" s="68">
        <v>229</v>
      </c>
      <c r="Z16" s="42"/>
      <c r="AA16" s="1" t="s">
        <v>119</v>
      </c>
      <c r="AB16" s="28" t="s">
        <v>237</v>
      </c>
    </row>
    <row r="17" spans="1:28" x14ac:dyDescent="0.3">
      <c r="A17" s="1" t="s">
        <v>62</v>
      </c>
      <c r="B17" s="1" t="s">
        <v>45</v>
      </c>
      <c r="C17" s="27" t="s">
        <v>50</v>
      </c>
      <c r="D17" s="38">
        <v>10</v>
      </c>
      <c r="E17" s="74"/>
      <c r="F17" s="27">
        <v>2</v>
      </c>
      <c r="G17" s="74"/>
      <c r="H17" s="27"/>
      <c r="I17" s="27"/>
      <c r="J17" s="27">
        <v>0</v>
      </c>
      <c r="K17" s="27">
        <v>0</v>
      </c>
      <c r="L17" s="74"/>
      <c r="M17" s="74"/>
      <c r="N17" s="27">
        <f t="shared" si="0"/>
        <v>0</v>
      </c>
      <c r="O17" s="79"/>
      <c r="P17" s="79"/>
      <c r="Q17" s="79"/>
      <c r="R17" s="79"/>
      <c r="S17" s="39"/>
      <c r="T17" s="27">
        <f t="shared" si="1"/>
        <v>4</v>
      </c>
      <c r="U17" s="40" t="str">
        <f t="shared" si="2"/>
        <v/>
      </c>
      <c r="V17" s="22">
        <v>267</v>
      </c>
      <c r="W17" s="22" t="s">
        <v>95</v>
      </c>
      <c r="X17" s="22" t="s">
        <v>96</v>
      </c>
      <c r="Y17" s="68">
        <v>229</v>
      </c>
      <c r="Z17" s="42"/>
      <c r="AA17" s="1" t="s">
        <v>119</v>
      </c>
      <c r="AB17" s="28" t="s">
        <v>237</v>
      </c>
    </row>
    <row r="18" spans="1:28" x14ac:dyDescent="0.3">
      <c r="A18" s="1" t="s">
        <v>62</v>
      </c>
      <c r="B18" s="1" t="s">
        <v>45</v>
      </c>
      <c r="C18" s="27" t="s">
        <v>56</v>
      </c>
      <c r="D18" s="38">
        <v>20</v>
      </c>
      <c r="E18" s="74" t="s">
        <v>369</v>
      </c>
      <c r="F18" s="27"/>
      <c r="G18" s="74"/>
      <c r="H18" s="27"/>
      <c r="I18" s="27"/>
      <c r="J18" s="27"/>
      <c r="K18" s="27"/>
      <c r="L18" s="74"/>
      <c r="M18" s="74"/>
      <c r="N18" s="27"/>
      <c r="O18" s="79"/>
      <c r="P18" s="79"/>
      <c r="Q18" s="79"/>
      <c r="R18" s="79"/>
      <c r="S18" s="39"/>
      <c r="T18" s="27"/>
      <c r="U18" s="40"/>
      <c r="V18" s="22">
        <v>267</v>
      </c>
      <c r="W18" s="22" t="s">
        <v>95</v>
      </c>
      <c r="X18" s="22" t="s">
        <v>96</v>
      </c>
      <c r="Y18" s="68">
        <v>229</v>
      </c>
      <c r="Z18" s="42"/>
      <c r="AA18" s="1" t="s">
        <v>119</v>
      </c>
      <c r="AB18" s="28" t="s">
        <v>237</v>
      </c>
    </row>
    <row r="19" spans="1:28" x14ac:dyDescent="0.3">
      <c r="A19" s="1" t="s">
        <v>62</v>
      </c>
      <c r="B19" s="1" t="s">
        <v>45</v>
      </c>
      <c r="C19" s="27" t="s">
        <v>55</v>
      </c>
      <c r="D19" s="38">
        <v>17</v>
      </c>
      <c r="E19" s="74"/>
      <c r="F19" s="27">
        <v>9</v>
      </c>
      <c r="G19" s="74"/>
      <c r="H19" s="27"/>
      <c r="I19" s="27"/>
      <c r="J19" s="27">
        <v>0</v>
      </c>
      <c r="K19" s="27">
        <v>2</v>
      </c>
      <c r="L19" s="74"/>
      <c r="M19" s="27">
        <v>12</v>
      </c>
      <c r="N19" s="27">
        <f t="shared" si="0"/>
        <v>12</v>
      </c>
      <c r="O19" s="79"/>
      <c r="P19" s="57">
        <v>6</v>
      </c>
      <c r="Q19" s="79"/>
      <c r="R19" s="79"/>
      <c r="S19" s="39"/>
      <c r="T19" s="27">
        <f t="shared" si="1"/>
        <v>18</v>
      </c>
      <c r="U19" s="40" t="str">
        <f t="shared" si="2"/>
        <v/>
      </c>
      <c r="V19" s="22">
        <v>267</v>
      </c>
      <c r="W19" s="22" t="s">
        <v>95</v>
      </c>
      <c r="X19" s="22" t="s">
        <v>96</v>
      </c>
      <c r="Y19" s="68">
        <v>229</v>
      </c>
      <c r="Z19" s="42"/>
      <c r="AA19" s="1" t="s">
        <v>119</v>
      </c>
      <c r="AB19" s="28" t="s">
        <v>237</v>
      </c>
    </row>
    <row r="20" spans="1:28" x14ac:dyDescent="0.3">
      <c r="A20" s="1" t="s">
        <v>62</v>
      </c>
      <c r="B20" s="1" t="s">
        <v>45</v>
      </c>
      <c r="C20" s="27" t="s">
        <v>48</v>
      </c>
      <c r="D20" s="38">
        <v>11</v>
      </c>
      <c r="E20" s="74"/>
      <c r="F20" s="27">
        <v>8</v>
      </c>
      <c r="G20" s="74"/>
      <c r="H20" s="27"/>
      <c r="I20" s="27"/>
      <c r="J20" s="27">
        <v>0</v>
      </c>
      <c r="K20" s="27">
        <v>0</v>
      </c>
      <c r="L20" s="74"/>
      <c r="M20" s="74"/>
      <c r="N20" s="27">
        <f>SUM(L20:M20)</f>
        <v>0</v>
      </c>
      <c r="O20" s="39">
        <v>5</v>
      </c>
      <c r="P20" s="79"/>
      <c r="Q20" s="79"/>
      <c r="R20" s="79"/>
      <c r="S20" s="39">
        <v>1</v>
      </c>
      <c r="T20" s="27">
        <f t="shared" si="1"/>
        <v>16</v>
      </c>
      <c r="U20" s="40" t="str">
        <f t="shared" si="2"/>
        <v/>
      </c>
      <c r="V20" s="22">
        <v>267</v>
      </c>
      <c r="W20" s="22" t="s">
        <v>95</v>
      </c>
      <c r="X20" s="22" t="s">
        <v>96</v>
      </c>
      <c r="Y20" s="68">
        <v>229</v>
      </c>
      <c r="Z20" s="42"/>
      <c r="AA20" s="1" t="s">
        <v>119</v>
      </c>
      <c r="AB20" s="28" t="s">
        <v>237</v>
      </c>
    </row>
    <row r="21" spans="1:28" x14ac:dyDescent="0.3">
      <c r="A21" s="1" t="s">
        <v>62</v>
      </c>
      <c r="B21" s="1" t="s">
        <v>45</v>
      </c>
      <c r="C21" s="27" t="s">
        <v>52</v>
      </c>
      <c r="D21" s="38">
        <v>23</v>
      </c>
      <c r="E21" s="74"/>
      <c r="F21" s="27">
        <v>4</v>
      </c>
      <c r="G21" s="74"/>
      <c r="H21" s="27"/>
      <c r="I21" s="27"/>
      <c r="J21" s="27">
        <v>3</v>
      </c>
      <c r="K21" s="27">
        <v>4</v>
      </c>
      <c r="L21" s="74"/>
      <c r="M21" s="74"/>
      <c r="N21" s="27">
        <f>SUM(L21:M21)</f>
        <v>0</v>
      </c>
      <c r="O21" s="79"/>
      <c r="P21" s="79"/>
      <c r="Q21" s="79"/>
      <c r="R21" s="79"/>
      <c r="S21" s="39">
        <v>1</v>
      </c>
      <c r="T21" s="27">
        <f t="shared" si="1"/>
        <v>11</v>
      </c>
      <c r="U21" s="40" t="str">
        <f t="shared" si="2"/>
        <v/>
      </c>
      <c r="V21" s="22">
        <v>267</v>
      </c>
      <c r="W21" s="22" t="s">
        <v>95</v>
      </c>
      <c r="X21" s="22" t="s">
        <v>96</v>
      </c>
      <c r="Y21" s="68">
        <v>229</v>
      </c>
      <c r="Z21" s="42"/>
      <c r="AA21" s="1" t="s">
        <v>119</v>
      </c>
      <c r="AB21" s="28" t="s">
        <v>237</v>
      </c>
    </row>
    <row r="22" spans="1:28" x14ac:dyDescent="0.3">
      <c r="A22" s="1" t="s">
        <v>62</v>
      </c>
      <c r="B22" s="1" t="s">
        <v>45</v>
      </c>
      <c r="C22" s="27" t="s">
        <v>49</v>
      </c>
      <c r="D22" s="38">
        <v>12</v>
      </c>
      <c r="E22" s="74" t="s">
        <v>369</v>
      </c>
      <c r="F22" s="27"/>
      <c r="G22" s="74"/>
      <c r="H22" s="27"/>
      <c r="I22" s="27"/>
      <c r="J22" s="27"/>
      <c r="K22" s="27"/>
      <c r="L22" s="74"/>
      <c r="M22" s="74"/>
      <c r="N22" s="27"/>
      <c r="O22" s="79"/>
      <c r="P22" s="79"/>
      <c r="Q22" s="79"/>
      <c r="R22" s="79"/>
      <c r="S22" s="39"/>
      <c r="T22" s="27"/>
      <c r="U22" s="40" t="str">
        <f t="shared" si="2"/>
        <v/>
      </c>
      <c r="V22" s="22">
        <v>267</v>
      </c>
      <c r="W22" s="22" t="s">
        <v>95</v>
      </c>
      <c r="X22" s="22" t="s">
        <v>96</v>
      </c>
      <c r="Y22" s="68">
        <v>229</v>
      </c>
      <c r="Z22" s="42"/>
      <c r="AA22" s="1" t="s">
        <v>119</v>
      </c>
      <c r="AB22" s="28" t="s">
        <v>237</v>
      </c>
    </row>
    <row r="23" spans="1:28" x14ac:dyDescent="0.3">
      <c r="A23" s="1" t="s">
        <v>62</v>
      </c>
      <c r="B23" s="1" t="s">
        <v>45</v>
      </c>
      <c r="C23" s="27" t="s">
        <v>51</v>
      </c>
      <c r="D23" s="38">
        <v>22</v>
      </c>
      <c r="E23" s="74"/>
      <c r="F23" s="27">
        <v>1</v>
      </c>
      <c r="G23" s="74"/>
      <c r="H23" s="27"/>
      <c r="I23" s="27"/>
      <c r="J23" s="27">
        <v>0</v>
      </c>
      <c r="K23" s="27">
        <v>0</v>
      </c>
      <c r="L23" s="74"/>
      <c r="M23" s="27">
        <v>10</v>
      </c>
      <c r="N23" s="27">
        <f>SUM(L23:M23)</f>
        <v>10</v>
      </c>
      <c r="O23" s="79"/>
      <c r="P23" s="79"/>
      <c r="Q23" s="79"/>
      <c r="R23" s="79"/>
      <c r="S23" s="39"/>
      <c r="T23" s="27">
        <f t="shared" si="1"/>
        <v>2</v>
      </c>
      <c r="U23" s="40" t="str">
        <f t="shared" si="2"/>
        <v/>
      </c>
      <c r="V23" s="22">
        <v>267</v>
      </c>
      <c r="W23" s="22" t="s">
        <v>95</v>
      </c>
      <c r="X23" s="22" t="s">
        <v>96</v>
      </c>
      <c r="Y23" s="68">
        <v>229</v>
      </c>
      <c r="Z23" s="42"/>
      <c r="AA23" s="1" t="s">
        <v>119</v>
      </c>
      <c r="AB23" s="28" t="s">
        <v>237</v>
      </c>
    </row>
    <row r="24" spans="1:28" x14ac:dyDescent="0.3">
      <c r="A24" s="1" t="s">
        <v>62</v>
      </c>
      <c r="B24" s="1" t="s">
        <v>45</v>
      </c>
      <c r="C24" s="57" t="s">
        <v>38</v>
      </c>
      <c r="D24" s="1"/>
      <c r="E24" s="57">
        <v>240</v>
      </c>
      <c r="F24" s="57"/>
      <c r="G24" s="57">
        <v>80</v>
      </c>
      <c r="H24" s="57"/>
      <c r="I24" s="57"/>
      <c r="J24" s="57"/>
      <c r="K24" s="57"/>
      <c r="L24" s="57"/>
      <c r="M24" s="57">
        <v>12</v>
      </c>
      <c r="N24" s="57">
        <v>12</v>
      </c>
      <c r="O24" s="57">
        <v>9</v>
      </c>
      <c r="P24" s="57">
        <v>25</v>
      </c>
      <c r="Q24" s="57">
        <v>12</v>
      </c>
      <c r="R24" s="57">
        <v>32</v>
      </c>
      <c r="S24" s="43"/>
      <c r="T24" s="27"/>
      <c r="U24" s="40" t="str">
        <f t="shared" ref="U24" si="3">_xlfn.IFNA("",((T24+Q24+N24-R24)+(O24*2))/E24)</f>
        <v/>
      </c>
      <c r="V24" s="22">
        <v>267</v>
      </c>
      <c r="W24" s="22" t="s">
        <v>95</v>
      </c>
      <c r="X24" s="22" t="s">
        <v>96</v>
      </c>
      <c r="Y24" s="68">
        <v>229</v>
      </c>
      <c r="Z24" s="42"/>
      <c r="AA24" s="1" t="s">
        <v>119</v>
      </c>
      <c r="AB24" s="28" t="s">
        <v>237</v>
      </c>
    </row>
    <row r="25" spans="1:28" x14ac:dyDescent="0.3">
      <c r="A25" s="44" t="s">
        <v>62</v>
      </c>
      <c r="B25" s="44" t="s">
        <v>45</v>
      </c>
      <c r="C25" s="45" t="s">
        <v>39</v>
      </c>
      <c r="D25" s="44"/>
      <c r="E25" s="45">
        <f t="shared" ref="E25:T25" si="4">SUM(E13:E24)</f>
        <v>240</v>
      </c>
      <c r="F25" s="45">
        <f t="shared" si="4"/>
        <v>41</v>
      </c>
      <c r="G25" s="45">
        <f t="shared" si="4"/>
        <v>80</v>
      </c>
      <c r="H25" s="45">
        <f t="shared" si="4"/>
        <v>0</v>
      </c>
      <c r="I25" s="45">
        <f t="shared" si="4"/>
        <v>0</v>
      </c>
      <c r="J25" s="45">
        <f t="shared" si="4"/>
        <v>21</v>
      </c>
      <c r="K25" s="45">
        <f t="shared" si="4"/>
        <v>26</v>
      </c>
      <c r="L25" s="45">
        <f t="shared" si="4"/>
        <v>0</v>
      </c>
      <c r="M25" s="45">
        <f t="shared" si="4"/>
        <v>43</v>
      </c>
      <c r="N25" s="45">
        <f t="shared" si="4"/>
        <v>43</v>
      </c>
      <c r="O25" s="45">
        <f t="shared" si="4"/>
        <v>22</v>
      </c>
      <c r="P25" s="45">
        <f t="shared" si="4"/>
        <v>31</v>
      </c>
      <c r="Q25" s="45">
        <f t="shared" si="4"/>
        <v>17</v>
      </c>
      <c r="R25" s="45">
        <f t="shared" si="4"/>
        <v>32</v>
      </c>
      <c r="S25" s="45">
        <f t="shared" si="4"/>
        <v>7</v>
      </c>
      <c r="T25" s="45">
        <f t="shared" si="4"/>
        <v>103</v>
      </c>
      <c r="U25" s="46">
        <f>((T25+Q25+N25-R25)+(O25*2))/E25</f>
        <v>0.72916666666666663</v>
      </c>
      <c r="V25" s="47">
        <v>267</v>
      </c>
      <c r="W25" s="47" t="s">
        <v>95</v>
      </c>
      <c r="X25" s="47" t="s">
        <v>96</v>
      </c>
      <c r="Y25" s="69">
        <v>229</v>
      </c>
      <c r="Z25" s="49"/>
      <c r="AA25" s="44" t="s">
        <v>119</v>
      </c>
      <c r="AB25" s="72" t="s">
        <v>237</v>
      </c>
    </row>
    <row r="26" spans="1:28" x14ac:dyDescent="0.3">
      <c r="A26" s="1"/>
      <c r="B26" s="1"/>
      <c r="C26" s="1"/>
      <c r="D26" s="1"/>
      <c r="F26" s="50" t="s">
        <v>40</v>
      </c>
      <c r="G26" s="51">
        <f>F25/G25</f>
        <v>0.51249999999999996</v>
      </c>
      <c r="H26" s="27"/>
      <c r="I26" s="1"/>
      <c r="J26" s="50" t="s">
        <v>41</v>
      </c>
      <c r="K26" s="52">
        <f>J25/K25</f>
        <v>0.80769230769230771</v>
      </c>
      <c r="L26" s="1"/>
      <c r="M26" s="39" t="s">
        <v>42</v>
      </c>
      <c r="N26" s="53"/>
      <c r="P26" s="1"/>
      <c r="Q26" s="1"/>
      <c r="R26" s="1"/>
      <c r="S26" s="1"/>
      <c r="T26" s="1"/>
      <c r="U26" s="1"/>
      <c r="V26" s="22"/>
      <c r="W26" s="22"/>
      <c r="X26" s="22"/>
      <c r="Y26" s="54"/>
      <c r="Z26" s="42"/>
      <c r="AA26" s="1"/>
      <c r="AB26" s="28"/>
    </row>
    <row r="27" spans="1:28" x14ac:dyDescent="0.3">
      <c r="A27" s="1"/>
      <c r="B27" s="1"/>
      <c r="C27" s="5" t="s">
        <v>43</v>
      </c>
      <c r="V27" s="22"/>
      <c r="W27" s="22"/>
      <c r="X27" s="22"/>
      <c r="Y27" s="54"/>
      <c r="Z27" s="42"/>
      <c r="AA27" s="1"/>
      <c r="AB27" s="28"/>
    </row>
    <row r="28" spans="1:28" x14ac:dyDescent="0.3">
      <c r="A28" s="1"/>
      <c r="B28" s="1"/>
      <c r="C28" s="5"/>
      <c r="V28" s="22"/>
      <c r="W28" s="22"/>
      <c r="X28" s="22"/>
      <c r="Y28" s="54"/>
      <c r="Z28" s="42"/>
      <c r="AA28" s="1"/>
      <c r="AB28" s="28"/>
    </row>
    <row r="29" spans="1:28" x14ac:dyDescent="0.3">
      <c r="B29" s="1"/>
      <c r="C29" s="1"/>
      <c r="D29" s="5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31"/>
      <c r="Z29" s="42"/>
      <c r="AA29" s="1"/>
      <c r="AB29" s="1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4"/>
      <c r="Z30" s="42"/>
      <c r="AA30" s="1"/>
      <c r="AB30" s="1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4"/>
      <c r="Z31" s="42"/>
      <c r="AA31" s="1"/>
      <c r="AB31" s="1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4"/>
      <c r="Z32" s="42"/>
      <c r="AA32" s="1"/>
      <c r="AB32" s="1"/>
    </row>
    <row r="33" spans="1:28" x14ac:dyDescent="0.3">
      <c r="B33" s="1"/>
      <c r="C33" s="32" t="s">
        <v>63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10</v>
      </c>
      <c r="U33" s="1"/>
      <c r="V33" s="35">
        <v>23</v>
      </c>
      <c r="AB33" s="76"/>
    </row>
    <row r="34" spans="1:28" x14ac:dyDescent="0.3">
      <c r="A34" s="36" t="s">
        <v>11</v>
      </c>
      <c r="B34" s="37" t="s">
        <v>12</v>
      </c>
      <c r="C34" s="38" t="s">
        <v>13</v>
      </c>
      <c r="D34" s="38" t="s">
        <v>14</v>
      </c>
      <c r="E34" s="14" t="s">
        <v>15</v>
      </c>
      <c r="F34" s="14" t="s">
        <v>16</v>
      </c>
      <c r="G34" s="14" t="s">
        <v>17</v>
      </c>
      <c r="H34" s="14" t="s">
        <v>18</v>
      </c>
      <c r="I34" s="14" t="s">
        <v>19</v>
      </c>
      <c r="J34" s="14" t="s">
        <v>20</v>
      </c>
      <c r="K34" s="14" t="s">
        <v>21</v>
      </c>
      <c r="L34" s="14" t="s">
        <v>22</v>
      </c>
      <c r="M34" s="14" t="s">
        <v>23</v>
      </c>
      <c r="N34" s="14" t="s">
        <v>24</v>
      </c>
      <c r="O34" s="14" t="s">
        <v>25</v>
      </c>
      <c r="P34" s="14" t="s">
        <v>26</v>
      </c>
      <c r="Q34" s="14" t="s">
        <v>27</v>
      </c>
      <c r="R34" s="14" t="s">
        <v>28</v>
      </c>
      <c r="S34" s="14" t="s">
        <v>29</v>
      </c>
      <c r="T34" s="14" t="s">
        <v>30</v>
      </c>
      <c r="U34" s="14" t="s">
        <v>31</v>
      </c>
      <c r="V34" s="14" t="s">
        <v>3</v>
      </c>
      <c r="W34" s="14" t="s">
        <v>32</v>
      </c>
      <c r="X34" s="14" t="s">
        <v>33</v>
      </c>
      <c r="Y34" s="14" t="s">
        <v>34</v>
      </c>
      <c r="Z34" s="14" t="s">
        <v>35</v>
      </c>
      <c r="AA34" s="14" t="s">
        <v>36</v>
      </c>
      <c r="AB34" s="14" t="s">
        <v>37</v>
      </c>
    </row>
    <row r="35" spans="1:28" x14ac:dyDescent="0.3">
      <c r="A35" s="1" t="s">
        <v>45</v>
      </c>
      <c r="B35" s="1" t="s">
        <v>62</v>
      </c>
      <c r="C35" s="27" t="s">
        <v>376</v>
      </c>
      <c r="D35" s="38">
        <v>35</v>
      </c>
      <c r="E35" s="74"/>
      <c r="F35" s="27">
        <v>1</v>
      </c>
      <c r="G35" s="74"/>
      <c r="H35" s="27"/>
      <c r="I35" s="27"/>
      <c r="J35" s="27">
        <v>2</v>
      </c>
      <c r="K35" s="27">
        <v>2</v>
      </c>
      <c r="L35" s="74"/>
      <c r="M35" s="74"/>
      <c r="N35" s="27">
        <f>SUM(L35:M35)</f>
        <v>0</v>
      </c>
      <c r="O35" s="74"/>
      <c r="P35" s="79"/>
      <c r="Q35" s="74"/>
      <c r="R35" s="74"/>
      <c r="S35" s="74"/>
      <c r="T35" s="27">
        <f>(H35*3)+((F35-H35)*2)+J35</f>
        <v>4</v>
      </c>
      <c r="U35" s="40" t="str">
        <f>IFERROR(((T35+Q35+N35-R35)+(O35*2))/E35,"")</f>
        <v/>
      </c>
      <c r="V35" s="22">
        <v>267</v>
      </c>
      <c r="W35" s="22" t="s">
        <v>84</v>
      </c>
      <c r="X35" s="22" t="s">
        <v>85</v>
      </c>
      <c r="Y35" s="68">
        <v>229</v>
      </c>
      <c r="Z35" s="42"/>
      <c r="AA35" s="1" t="s">
        <v>174</v>
      </c>
      <c r="AB35" s="28" t="s">
        <v>233</v>
      </c>
    </row>
    <row r="36" spans="1:28" x14ac:dyDescent="0.3">
      <c r="A36" s="1" t="s">
        <v>45</v>
      </c>
      <c r="B36" s="1" t="s">
        <v>62</v>
      </c>
      <c r="C36" s="27" t="s">
        <v>372</v>
      </c>
      <c r="D36" s="38">
        <v>9</v>
      </c>
      <c r="E36" s="74"/>
      <c r="F36" s="27">
        <v>2</v>
      </c>
      <c r="G36" s="74"/>
      <c r="H36" s="27"/>
      <c r="I36" s="27"/>
      <c r="J36" s="27">
        <v>0</v>
      </c>
      <c r="K36" s="27">
        <v>0</v>
      </c>
      <c r="L36" s="74"/>
      <c r="M36" s="74"/>
      <c r="N36" s="27">
        <f t="shared" ref="N36:N41" si="5">SUM(L36:M36)</f>
        <v>0</v>
      </c>
      <c r="O36" s="79"/>
      <c r="P36" s="79"/>
      <c r="Q36" s="79"/>
      <c r="R36" s="79"/>
      <c r="S36" s="79"/>
      <c r="T36" s="39">
        <f t="shared" ref="T36:T41" si="6">(H36*3)+((F36-H36)*2)+J36</f>
        <v>4</v>
      </c>
      <c r="U36" s="40" t="str">
        <f t="shared" ref="U36:U44" si="7">IFERROR(((T36+Q36+N36-R36)+(O36*2))/E36,"")</f>
        <v/>
      </c>
      <c r="V36" s="22">
        <v>267</v>
      </c>
      <c r="W36" s="22" t="s">
        <v>84</v>
      </c>
      <c r="X36" s="22" t="s">
        <v>85</v>
      </c>
      <c r="Y36" s="68">
        <v>229</v>
      </c>
      <c r="Z36" s="42"/>
      <c r="AA36" s="1" t="s">
        <v>174</v>
      </c>
      <c r="AB36" s="28" t="s">
        <v>233</v>
      </c>
    </row>
    <row r="37" spans="1:28" x14ac:dyDescent="0.3">
      <c r="A37" s="1" t="s">
        <v>45</v>
      </c>
      <c r="B37" s="1" t="s">
        <v>62</v>
      </c>
      <c r="C37" s="27" t="s">
        <v>377</v>
      </c>
      <c r="D37" s="38">
        <v>42</v>
      </c>
      <c r="E37" s="74" t="s">
        <v>369</v>
      </c>
      <c r="F37" s="27"/>
      <c r="G37" s="74"/>
      <c r="H37" s="27"/>
      <c r="I37" s="27"/>
      <c r="J37" s="27"/>
      <c r="K37" s="27"/>
      <c r="L37" s="74"/>
      <c r="M37" s="74"/>
      <c r="N37" s="27"/>
      <c r="O37" s="79"/>
      <c r="P37" s="79"/>
      <c r="Q37" s="79"/>
      <c r="R37" s="79"/>
      <c r="S37" s="79"/>
      <c r="T37" s="39"/>
      <c r="U37" s="40" t="str">
        <f t="shared" si="7"/>
        <v/>
      </c>
      <c r="V37" s="22">
        <v>267</v>
      </c>
      <c r="W37" s="22" t="s">
        <v>84</v>
      </c>
      <c r="X37" s="22" t="s">
        <v>85</v>
      </c>
      <c r="Y37" s="68">
        <v>229</v>
      </c>
      <c r="Z37" s="42"/>
      <c r="AA37" s="1" t="s">
        <v>174</v>
      </c>
      <c r="AB37" s="28" t="s">
        <v>233</v>
      </c>
    </row>
    <row r="38" spans="1:28" x14ac:dyDescent="0.3">
      <c r="A38" s="1" t="s">
        <v>45</v>
      </c>
      <c r="B38" s="1" t="s">
        <v>62</v>
      </c>
      <c r="C38" s="27" t="s">
        <v>306</v>
      </c>
      <c r="D38" s="38">
        <v>32</v>
      </c>
      <c r="E38" s="74"/>
      <c r="F38" s="27">
        <v>1</v>
      </c>
      <c r="G38" s="74"/>
      <c r="H38" s="27"/>
      <c r="I38" s="27"/>
      <c r="J38" s="27">
        <v>6</v>
      </c>
      <c r="K38" s="27">
        <v>7</v>
      </c>
      <c r="L38" s="74"/>
      <c r="M38" s="27">
        <v>6</v>
      </c>
      <c r="N38" s="27">
        <f t="shared" si="5"/>
        <v>6</v>
      </c>
      <c r="O38" s="79"/>
      <c r="P38" s="79"/>
      <c r="Q38" s="79"/>
      <c r="R38" s="79"/>
      <c r="S38" s="79"/>
      <c r="T38" s="39">
        <f t="shared" si="6"/>
        <v>8</v>
      </c>
      <c r="U38" s="40" t="str">
        <f t="shared" si="7"/>
        <v/>
      </c>
      <c r="V38" s="22">
        <v>267</v>
      </c>
      <c r="W38" s="22" t="s">
        <v>84</v>
      </c>
      <c r="X38" s="22" t="s">
        <v>85</v>
      </c>
      <c r="Y38" s="68">
        <v>229</v>
      </c>
      <c r="Z38" s="42"/>
      <c r="AA38" s="1" t="s">
        <v>174</v>
      </c>
      <c r="AB38" s="28" t="s">
        <v>233</v>
      </c>
    </row>
    <row r="39" spans="1:28" x14ac:dyDescent="0.3">
      <c r="A39" s="1" t="s">
        <v>45</v>
      </c>
      <c r="B39" s="1" t="s">
        <v>62</v>
      </c>
      <c r="C39" s="27" t="s">
        <v>309</v>
      </c>
      <c r="D39" s="38">
        <v>12</v>
      </c>
      <c r="E39" s="74" t="s">
        <v>369</v>
      </c>
      <c r="F39" s="27"/>
      <c r="G39" s="74"/>
      <c r="H39" s="27"/>
      <c r="I39" s="27"/>
      <c r="J39" s="27"/>
      <c r="K39" s="27"/>
      <c r="L39" s="74"/>
      <c r="M39" s="74"/>
      <c r="N39" s="27"/>
      <c r="O39" s="79"/>
      <c r="P39" s="79"/>
      <c r="Q39" s="79"/>
      <c r="R39" s="79"/>
      <c r="S39" s="79"/>
      <c r="T39" s="39"/>
      <c r="U39" s="40" t="str">
        <f t="shared" si="7"/>
        <v/>
      </c>
      <c r="V39" s="22">
        <v>267</v>
      </c>
      <c r="W39" s="22" t="s">
        <v>84</v>
      </c>
      <c r="X39" s="22" t="s">
        <v>85</v>
      </c>
      <c r="Y39" s="68">
        <v>229</v>
      </c>
      <c r="Z39" s="42"/>
      <c r="AA39" s="1" t="s">
        <v>174</v>
      </c>
      <c r="AB39" s="28" t="s">
        <v>233</v>
      </c>
    </row>
    <row r="40" spans="1:28" x14ac:dyDescent="0.3">
      <c r="A40" s="1" t="s">
        <v>45</v>
      </c>
      <c r="B40" s="1" t="s">
        <v>62</v>
      </c>
      <c r="C40" s="27" t="s">
        <v>310</v>
      </c>
      <c r="D40" s="38">
        <v>13</v>
      </c>
      <c r="E40" s="74"/>
      <c r="F40" s="27">
        <v>4</v>
      </c>
      <c r="G40" s="74"/>
      <c r="H40" s="27"/>
      <c r="I40" s="27"/>
      <c r="J40" s="27">
        <v>8</v>
      </c>
      <c r="K40" s="27">
        <v>8</v>
      </c>
      <c r="L40" s="74"/>
      <c r="M40" s="27">
        <v>9</v>
      </c>
      <c r="N40" s="27">
        <f t="shared" si="5"/>
        <v>9</v>
      </c>
      <c r="O40" s="79"/>
      <c r="P40" s="79"/>
      <c r="Q40" s="39">
        <v>4</v>
      </c>
      <c r="R40" s="79"/>
      <c r="S40" s="39">
        <v>1</v>
      </c>
      <c r="T40" s="39">
        <f t="shared" si="6"/>
        <v>16</v>
      </c>
      <c r="U40" s="40" t="str">
        <f t="shared" si="7"/>
        <v/>
      </c>
      <c r="V40" s="22">
        <v>267</v>
      </c>
      <c r="W40" s="22" t="s">
        <v>84</v>
      </c>
      <c r="X40" s="22" t="s">
        <v>85</v>
      </c>
      <c r="Y40" s="68">
        <v>229</v>
      </c>
      <c r="Z40" s="42"/>
      <c r="AA40" s="1" t="s">
        <v>174</v>
      </c>
      <c r="AB40" s="28" t="s">
        <v>233</v>
      </c>
    </row>
    <row r="41" spans="1:28" x14ac:dyDescent="0.3">
      <c r="A41" s="1" t="s">
        <v>45</v>
      </c>
      <c r="B41" s="1" t="s">
        <v>62</v>
      </c>
      <c r="C41" s="27" t="s">
        <v>311</v>
      </c>
      <c r="D41" s="38">
        <v>33</v>
      </c>
      <c r="E41" s="74"/>
      <c r="F41" s="27">
        <v>14</v>
      </c>
      <c r="G41" s="27">
        <v>26</v>
      </c>
      <c r="H41" s="27"/>
      <c r="I41" s="27"/>
      <c r="J41" s="27">
        <v>12</v>
      </c>
      <c r="K41" s="27">
        <v>16</v>
      </c>
      <c r="L41" s="74"/>
      <c r="M41" s="27">
        <v>6</v>
      </c>
      <c r="N41" s="27">
        <f t="shared" si="5"/>
        <v>6</v>
      </c>
      <c r="O41" s="79"/>
      <c r="P41" s="79"/>
      <c r="Q41" s="79"/>
      <c r="R41" s="79"/>
      <c r="S41" s="79"/>
      <c r="T41" s="39">
        <f t="shared" si="6"/>
        <v>40</v>
      </c>
      <c r="U41" s="40" t="str">
        <f t="shared" si="7"/>
        <v/>
      </c>
      <c r="V41" s="22">
        <v>267</v>
      </c>
      <c r="W41" s="22" t="s">
        <v>84</v>
      </c>
      <c r="X41" s="22" t="s">
        <v>85</v>
      </c>
      <c r="Y41" s="68">
        <v>229</v>
      </c>
      <c r="Z41" s="42"/>
      <c r="AA41" s="1" t="s">
        <v>174</v>
      </c>
      <c r="AB41" s="28" t="s">
        <v>233</v>
      </c>
    </row>
    <row r="42" spans="1:28" x14ac:dyDescent="0.3">
      <c r="A42" s="1" t="s">
        <v>45</v>
      </c>
      <c r="B42" s="1" t="s">
        <v>62</v>
      </c>
      <c r="C42" s="27" t="s">
        <v>313</v>
      </c>
      <c r="D42" s="38">
        <v>11</v>
      </c>
      <c r="E42" s="74"/>
      <c r="F42" s="27">
        <v>5</v>
      </c>
      <c r="G42" s="74"/>
      <c r="H42" s="27"/>
      <c r="I42" s="27"/>
      <c r="J42" s="27">
        <v>4</v>
      </c>
      <c r="K42" s="27">
        <v>4</v>
      </c>
      <c r="L42" s="74"/>
      <c r="M42" s="74"/>
      <c r="N42" s="27">
        <f>SUM(L42:M42)</f>
        <v>0</v>
      </c>
      <c r="O42" s="39">
        <v>4</v>
      </c>
      <c r="P42" s="79"/>
      <c r="Q42" s="79"/>
      <c r="R42" s="79"/>
      <c r="S42" s="39">
        <v>2</v>
      </c>
      <c r="T42" s="39">
        <f>(H42*3)+((F42-H42)*2)+J42</f>
        <v>14</v>
      </c>
      <c r="U42" s="40" t="str">
        <f t="shared" si="7"/>
        <v/>
      </c>
      <c r="V42" s="22">
        <v>267</v>
      </c>
      <c r="W42" s="22" t="s">
        <v>84</v>
      </c>
      <c r="X42" s="22" t="s">
        <v>85</v>
      </c>
      <c r="Y42" s="68">
        <v>229</v>
      </c>
      <c r="Z42" s="42"/>
      <c r="AA42" s="1" t="s">
        <v>174</v>
      </c>
      <c r="AB42" s="28" t="s">
        <v>233</v>
      </c>
    </row>
    <row r="43" spans="1:28" x14ac:dyDescent="0.3">
      <c r="A43" s="1" t="s">
        <v>45</v>
      </c>
      <c r="B43" s="1" t="s">
        <v>62</v>
      </c>
      <c r="C43" s="27" t="s">
        <v>314</v>
      </c>
      <c r="D43" s="38">
        <v>8</v>
      </c>
      <c r="E43" s="74"/>
      <c r="F43" s="27">
        <v>6</v>
      </c>
      <c r="G43" s="74"/>
      <c r="H43" s="27"/>
      <c r="I43" s="27"/>
      <c r="J43" s="27">
        <v>0</v>
      </c>
      <c r="K43" s="27">
        <v>0</v>
      </c>
      <c r="L43" s="74"/>
      <c r="M43" s="74"/>
      <c r="N43" s="27">
        <f>SUM(L43:M43)</f>
        <v>0</v>
      </c>
      <c r="O43" s="39">
        <v>4</v>
      </c>
      <c r="P43" s="79"/>
      <c r="Q43" s="79"/>
      <c r="R43" s="79"/>
      <c r="S43" s="79"/>
      <c r="T43" s="39">
        <f>(H43*3)+((F43-H43)*2)+J43</f>
        <v>12</v>
      </c>
      <c r="U43" s="40" t="str">
        <f t="shared" si="7"/>
        <v/>
      </c>
      <c r="V43" s="22">
        <v>267</v>
      </c>
      <c r="W43" s="22" t="s">
        <v>84</v>
      </c>
      <c r="X43" s="22" t="s">
        <v>85</v>
      </c>
      <c r="Y43" s="68">
        <v>229</v>
      </c>
      <c r="Z43" s="42"/>
      <c r="AA43" s="1" t="s">
        <v>174</v>
      </c>
      <c r="AB43" s="28" t="s">
        <v>233</v>
      </c>
    </row>
    <row r="44" spans="1:28" x14ac:dyDescent="0.3">
      <c r="A44" s="1" t="s">
        <v>45</v>
      </c>
      <c r="B44" s="1" t="s">
        <v>62</v>
      </c>
      <c r="C44" s="27" t="s">
        <v>315</v>
      </c>
      <c r="D44" s="38">
        <v>22</v>
      </c>
      <c r="E44" s="74"/>
      <c r="F44" s="27">
        <v>1</v>
      </c>
      <c r="G44" s="74"/>
      <c r="H44" s="27"/>
      <c r="I44" s="27"/>
      <c r="J44" s="27">
        <v>1</v>
      </c>
      <c r="K44" s="27">
        <v>4</v>
      </c>
      <c r="L44" s="74"/>
      <c r="M44" s="74"/>
      <c r="N44" s="27">
        <f>SUM(L44:M44)</f>
        <v>0</v>
      </c>
      <c r="O44" s="79"/>
      <c r="P44" s="79"/>
      <c r="Q44" s="79"/>
      <c r="R44" s="79"/>
      <c r="S44" s="39">
        <v>1</v>
      </c>
      <c r="T44" s="39">
        <f>(H44*3)+((F44-H44)*2)+J44</f>
        <v>3</v>
      </c>
      <c r="U44" s="40" t="str">
        <f t="shared" si="7"/>
        <v/>
      </c>
      <c r="V44" s="22">
        <v>267</v>
      </c>
      <c r="W44" s="22" t="s">
        <v>84</v>
      </c>
      <c r="X44" s="22" t="s">
        <v>85</v>
      </c>
      <c r="Y44" s="68">
        <v>229</v>
      </c>
      <c r="Z44" s="42"/>
      <c r="AA44" s="1" t="s">
        <v>174</v>
      </c>
      <c r="AB44" s="28" t="s">
        <v>233</v>
      </c>
    </row>
    <row r="45" spans="1:28" x14ac:dyDescent="0.3">
      <c r="A45" s="1" t="s">
        <v>45</v>
      </c>
      <c r="B45" s="1" t="s">
        <v>62</v>
      </c>
      <c r="C45" s="57" t="s">
        <v>38</v>
      </c>
      <c r="D45" s="1"/>
      <c r="E45" s="57">
        <v>240</v>
      </c>
      <c r="F45" s="57"/>
      <c r="G45" s="57">
        <v>56</v>
      </c>
      <c r="H45" s="57"/>
      <c r="I45" s="57"/>
      <c r="J45" s="57"/>
      <c r="K45" s="57"/>
      <c r="L45" s="57"/>
      <c r="M45" s="57">
        <v>17</v>
      </c>
      <c r="N45" s="57">
        <v>17</v>
      </c>
      <c r="O45" s="57">
        <v>7</v>
      </c>
      <c r="P45" s="57">
        <v>23</v>
      </c>
      <c r="Q45" s="57">
        <v>13</v>
      </c>
      <c r="R45" s="57">
        <v>28</v>
      </c>
      <c r="S45" s="43"/>
      <c r="T45" s="43"/>
      <c r="U45" s="40" t="str">
        <f t="shared" ref="U45" si="8">_xlfn.IFNA("",((T45+Q45+N45-R45)+(O45*2))/E45)</f>
        <v/>
      </c>
      <c r="V45" s="22">
        <v>267</v>
      </c>
      <c r="W45" s="22" t="s">
        <v>84</v>
      </c>
      <c r="X45" s="22" t="s">
        <v>85</v>
      </c>
      <c r="Y45" s="68">
        <v>229</v>
      </c>
      <c r="Z45" s="42"/>
      <c r="AA45" s="1" t="s">
        <v>174</v>
      </c>
      <c r="AB45" s="28" t="s">
        <v>233</v>
      </c>
    </row>
    <row r="46" spans="1:28" x14ac:dyDescent="0.3">
      <c r="A46" s="44" t="s">
        <v>45</v>
      </c>
      <c r="B46" s="44" t="s">
        <v>62</v>
      </c>
      <c r="C46" s="45" t="s">
        <v>39</v>
      </c>
      <c r="D46" s="44"/>
      <c r="E46" s="45">
        <f t="shared" ref="E46:T46" si="9">SUM(E35:E45)</f>
        <v>240</v>
      </c>
      <c r="F46" s="45">
        <f t="shared" si="9"/>
        <v>34</v>
      </c>
      <c r="G46" s="45">
        <f t="shared" si="9"/>
        <v>82</v>
      </c>
      <c r="H46" s="45">
        <f t="shared" si="9"/>
        <v>0</v>
      </c>
      <c r="I46" s="45">
        <f t="shared" si="9"/>
        <v>0</v>
      </c>
      <c r="J46" s="45">
        <f t="shared" si="9"/>
        <v>33</v>
      </c>
      <c r="K46" s="45">
        <f t="shared" si="9"/>
        <v>41</v>
      </c>
      <c r="L46" s="45">
        <f t="shared" si="9"/>
        <v>0</v>
      </c>
      <c r="M46" s="45">
        <f t="shared" si="9"/>
        <v>38</v>
      </c>
      <c r="N46" s="45">
        <f t="shared" si="9"/>
        <v>38</v>
      </c>
      <c r="O46" s="45">
        <f t="shared" si="9"/>
        <v>15</v>
      </c>
      <c r="P46" s="45">
        <f t="shared" si="9"/>
        <v>23</v>
      </c>
      <c r="Q46" s="45">
        <f t="shared" si="9"/>
        <v>17</v>
      </c>
      <c r="R46" s="45">
        <f t="shared" si="9"/>
        <v>28</v>
      </c>
      <c r="S46" s="45">
        <f t="shared" si="9"/>
        <v>4</v>
      </c>
      <c r="T46" s="45">
        <f t="shared" si="9"/>
        <v>101</v>
      </c>
      <c r="U46" s="46">
        <f>((T46+Q46+N46-R46)+(O46*2))/E46</f>
        <v>0.65833333333333333</v>
      </c>
      <c r="V46" s="47">
        <v>267</v>
      </c>
      <c r="W46" s="47" t="s">
        <v>84</v>
      </c>
      <c r="X46" s="47" t="s">
        <v>85</v>
      </c>
      <c r="Y46" s="69">
        <v>229</v>
      </c>
      <c r="Z46" s="49"/>
      <c r="AA46" s="44" t="s">
        <v>174</v>
      </c>
      <c r="AB46" s="72" t="s">
        <v>233</v>
      </c>
    </row>
    <row r="47" spans="1:28" x14ac:dyDescent="0.3">
      <c r="A47" s="1"/>
      <c r="B47" s="1"/>
      <c r="C47" s="1"/>
      <c r="D47" s="1"/>
      <c r="F47" s="50" t="s">
        <v>40</v>
      </c>
      <c r="G47" s="51">
        <f>F46/G46</f>
        <v>0.41463414634146339</v>
      </c>
      <c r="H47" s="27"/>
      <c r="I47" s="1"/>
      <c r="J47" s="50" t="s">
        <v>41</v>
      </c>
      <c r="K47" s="52">
        <f>J46/K46</f>
        <v>0.80487804878048785</v>
      </c>
      <c r="L47" s="1"/>
      <c r="M47" s="39" t="s">
        <v>42</v>
      </c>
      <c r="N47" s="53"/>
      <c r="P47" s="1"/>
      <c r="Q47" s="1"/>
      <c r="R47" s="1"/>
      <c r="S47" s="1"/>
      <c r="T47" s="1"/>
      <c r="U47" s="1"/>
      <c r="V47" s="22"/>
      <c r="W47" s="22"/>
      <c r="X47" s="22"/>
      <c r="Y47" s="54"/>
      <c r="Z47" s="42"/>
      <c r="AA47" s="1"/>
      <c r="AB47" s="28"/>
    </row>
    <row r="48" spans="1:28" x14ac:dyDescent="0.3">
      <c r="A48" s="1"/>
      <c r="B48" s="1"/>
      <c r="C48" s="5" t="s">
        <v>43</v>
      </c>
      <c r="V48" s="22"/>
      <c r="W48" s="22"/>
      <c r="X48" s="22"/>
      <c r="Y48" s="54"/>
      <c r="Z48" s="42"/>
      <c r="AA48" s="1"/>
      <c r="AB48" s="28"/>
    </row>
    <row r="49" spans="1:28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22"/>
      <c r="W49" s="22"/>
      <c r="X49" s="22"/>
      <c r="Y49" s="54"/>
      <c r="Z49" s="42"/>
      <c r="AA49" s="1"/>
      <c r="AB49" s="1"/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3C936D-21D0-478B-A0F8-4F31276BC746}">
  <sheetPr>
    <tabColor rgb="FFFF0000"/>
    <pageSetUpPr fitToPage="1"/>
  </sheetPr>
  <dimension ref="A1:AB49"/>
  <sheetViews>
    <sheetView workbookViewId="0"/>
  </sheetViews>
  <sheetFormatPr defaultRowHeight="14.4" x14ac:dyDescent="0.3"/>
  <cols>
    <col min="1" max="1" width="4.88671875" customWidth="1"/>
    <col min="2" max="2" width="6" customWidth="1"/>
    <col min="3" max="3" width="22.77734375" customWidth="1"/>
    <col min="4" max="4" width="4.21875" customWidth="1"/>
    <col min="5" max="10" width="5.88671875" customWidth="1"/>
    <col min="11" max="11" width="6.6640625" customWidth="1"/>
    <col min="12" max="19" width="5.88671875" customWidth="1"/>
    <col min="20" max="20" width="6.6640625" customWidth="1"/>
    <col min="21" max="21" width="7.21875" customWidth="1"/>
    <col min="22" max="22" width="4.77734375" customWidth="1"/>
    <col min="23" max="24" width="4.21875" customWidth="1"/>
    <col min="25" max="25" width="6.6640625" customWidth="1"/>
    <col min="26" max="26" width="20.21875" customWidth="1"/>
    <col min="27" max="27" width="15.6640625" customWidth="1"/>
  </cols>
  <sheetData>
    <row r="1" spans="1:28" x14ac:dyDescent="0.3">
      <c r="Z1" s="62" t="s">
        <v>388</v>
      </c>
    </row>
    <row r="2" spans="1:28" x14ac:dyDescent="0.3">
      <c r="B2" s="1"/>
      <c r="C2" s="2" t="s">
        <v>44</v>
      </c>
      <c r="D2" s="3" t="s">
        <v>83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29247</v>
      </c>
      <c r="D3" s="7" t="s">
        <v>0</v>
      </c>
      <c r="E3" s="8"/>
      <c r="F3" s="5" t="s">
        <v>446</v>
      </c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1</v>
      </c>
      <c r="S3" s="13" t="s">
        <v>2</v>
      </c>
      <c r="T3" s="14" t="s">
        <v>3</v>
      </c>
    </row>
    <row r="4" spans="1:28" x14ac:dyDescent="0.3">
      <c r="B4" s="1"/>
      <c r="C4" s="6" t="s">
        <v>153</v>
      </c>
      <c r="D4" s="7" t="s">
        <v>4</v>
      </c>
      <c r="E4" s="8"/>
      <c r="F4" s="5"/>
      <c r="G4" s="1"/>
      <c r="J4" s="15" t="s">
        <v>235</v>
      </c>
      <c r="K4" s="16" t="s">
        <v>44</v>
      </c>
      <c r="L4" s="17"/>
      <c r="M4" s="18"/>
      <c r="N4" s="19">
        <v>18</v>
      </c>
      <c r="O4" s="19">
        <v>31</v>
      </c>
      <c r="P4" s="19">
        <v>26</v>
      </c>
      <c r="Q4" s="19">
        <v>23</v>
      </c>
      <c r="R4" s="20"/>
      <c r="S4" s="21">
        <f>SUM(N4:R4)</f>
        <v>98</v>
      </c>
      <c r="T4" s="22">
        <v>271</v>
      </c>
    </row>
    <row r="5" spans="1:28" x14ac:dyDescent="0.3">
      <c r="B5" s="1"/>
      <c r="C5" s="6" t="s">
        <v>234</v>
      </c>
      <c r="D5" s="7" t="s">
        <v>5</v>
      </c>
      <c r="E5" s="1"/>
      <c r="F5" s="42" t="s">
        <v>393</v>
      </c>
      <c r="G5" s="1"/>
      <c r="J5" s="15" t="s">
        <v>236</v>
      </c>
      <c r="K5" s="16" t="s">
        <v>77</v>
      </c>
      <c r="L5" s="17"/>
      <c r="M5" s="18"/>
      <c r="N5" s="19">
        <v>24</v>
      </c>
      <c r="O5" s="19">
        <v>27</v>
      </c>
      <c r="P5" s="19">
        <v>26</v>
      </c>
      <c r="Q5" s="19">
        <v>23</v>
      </c>
      <c r="R5" s="20"/>
      <c r="S5" s="21">
        <f>SUM(N5:R5)</f>
        <v>100</v>
      </c>
      <c r="T5" s="22">
        <v>271</v>
      </c>
      <c r="U5" s="1"/>
      <c r="V5" s="1"/>
      <c r="W5" s="1"/>
    </row>
    <row r="6" spans="1:28" x14ac:dyDescent="0.3">
      <c r="C6" s="23">
        <v>1347</v>
      </c>
      <c r="D6" s="7" t="s">
        <v>6</v>
      </c>
      <c r="F6" s="1"/>
      <c r="T6" s="1"/>
      <c r="U6" s="1"/>
      <c r="V6" s="1"/>
      <c r="W6" s="1"/>
    </row>
    <row r="7" spans="1:28" x14ac:dyDescent="0.3">
      <c r="B7" s="1"/>
      <c r="C7" s="66"/>
      <c r="D7" s="7" t="s">
        <v>7</v>
      </c>
      <c r="G7" s="1"/>
      <c r="S7" s="1"/>
      <c r="T7" s="25" t="s">
        <v>8</v>
      </c>
      <c r="U7" s="1"/>
      <c r="V7" s="26">
        <v>271</v>
      </c>
      <c r="W7" s="1"/>
    </row>
    <row r="8" spans="1:28" x14ac:dyDescent="0.3">
      <c r="B8" s="1"/>
      <c r="C8" s="66"/>
      <c r="D8" s="7" t="s">
        <v>7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67"/>
      <c r="D9" s="7" t="s">
        <v>9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AB10" s="76"/>
    </row>
    <row r="11" spans="1:28" x14ac:dyDescent="0.3">
      <c r="B11" s="1"/>
      <c r="C11" s="32" t="s">
        <v>44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10</v>
      </c>
      <c r="U11" s="1"/>
      <c r="V11" s="35">
        <v>19</v>
      </c>
      <c r="AB11" s="76"/>
    </row>
    <row r="12" spans="1:28" x14ac:dyDescent="0.3">
      <c r="A12" s="36" t="s">
        <v>11</v>
      </c>
      <c r="B12" s="37" t="s">
        <v>12</v>
      </c>
      <c r="C12" s="38" t="s">
        <v>13</v>
      </c>
      <c r="D12" s="38" t="s">
        <v>14</v>
      </c>
      <c r="E12" s="14" t="s">
        <v>15</v>
      </c>
      <c r="F12" s="14" t="s">
        <v>16</v>
      </c>
      <c r="G12" s="14" t="s">
        <v>17</v>
      </c>
      <c r="H12" s="14" t="s">
        <v>18</v>
      </c>
      <c r="I12" s="14" t="s">
        <v>19</v>
      </c>
      <c r="J12" s="14" t="s">
        <v>20</v>
      </c>
      <c r="K12" s="14" t="s">
        <v>21</v>
      </c>
      <c r="L12" s="14" t="s">
        <v>22</v>
      </c>
      <c r="M12" s="14" t="s">
        <v>23</v>
      </c>
      <c r="N12" s="14" t="s">
        <v>24</v>
      </c>
      <c r="O12" s="14" t="s">
        <v>25</v>
      </c>
      <c r="P12" s="14" t="s">
        <v>26</v>
      </c>
      <c r="Q12" s="14" t="s">
        <v>27</v>
      </c>
      <c r="R12" s="14" t="s">
        <v>28</v>
      </c>
      <c r="S12" s="14" t="s">
        <v>29</v>
      </c>
      <c r="T12" s="14" t="s">
        <v>30</v>
      </c>
      <c r="U12" s="14" t="s">
        <v>31</v>
      </c>
      <c r="V12" s="14" t="s">
        <v>3</v>
      </c>
      <c r="W12" s="14" t="s">
        <v>32</v>
      </c>
      <c r="X12" s="14" t="s">
        <v>33</v>
      </c>
      <c r="Y12" s="14" t="s">
        <v>34</v>
      </c>
      <c r="Z12" s="14" t="s">
        <v>35</v>
      </c>
      <c r="AA12" s="14" t="s">
        <v>36</v>
      </c>
      <c r="AB12" s="14" t="s">
        <v>37</v>
      </c>
    </row>
    <row r="13" spans="1:28" x14ac:dyDescent="0.3">
      <c r="A13" s="1" t="s">
        <v>76</v>
      </c>
      <c r="B13" s="1" t="s">
        <v>45</v>
      </c>
      <c r="C13" s="27" t="s">
        <v>53</v>
      </c>
      <c r="D13" s="38">
        <v>40</v>
      </c>
      <c r="E13" s="74"/>
      <c r="F13" s="27">
        <v>4</v>
      </c>
      <c r="G13" s="74"/>
      <c r="H13" s="74"/>
      <c r="I13" s="74"/>
      <c r="J13" s="27">
        <v>3</v>
      </c>
      <c r="K13" s="74"/>
      <c r="L13" s="74"/>
      <c r="M13" s="74"/>
      <c r="N13" s="27">
        <f>SUM(L13:M13)</f>
        <v>0</v>
      </c>
      <c r="O13" s="74"/>
      <c r="P13" s="57">
        <v>6</v>
      </c>
      <c r="Q13" s="74"/>
      <c r="R13" s="74"/>
      <c r="S13" s="74"/>
      <c r="T13" s="27">
        <v>11</v>
      </c>
      <c r="U13" s="40" t="str">
        <f>IFERROR(((T13+Q13+N13-R13)+(O13*2))/E13,"")</f>
        <v/>
      </c>
      <c r="V13" s="22">
        <v>271</v>
      </c>
      <c r="W13" s="22" t="s">
        <v>84</v>
      </c>
      <c r="X13" s="22" t="s">
        <v>85</v>
      </c>
      <c r="Y13" s="68">
        <v>1347</v>
      </c>
      <c r="Z13" s="42"/>
      <c r="AA13" s="1" t="s">
        <v>119</v>
      </c>
      <c r="AB13" s="28" t="s">
        <v>240</v>
      </c>
    </row>
    <row r="14" spans="1:28" x14ac:dyDescent="0.3">
      <c r="A14" s="1" t="s">
        <v>76</v>
      </c>
      <c r="B14" s="1" t="s">
        <v>45</v>
      </c>
      <c r="C14" s="27" t="s">
        <v>46</v>
      </c>
      <c r="D14" s="38">
        <v>7</v>
      </c>
      <c r="E14" s="74"/>
      <c r="F14" s="27">
        <v>4</v>
      </c>
      <c r="G14" s="74"/>
      <c r="H14" s="74"/>
      <c r="I14" s="74"/>
      <c r="J14" s="27">
        <v>0</v>
      </c>
      <c r="K14" s="74"/>
      <c r="L14" s="74"/>
      <c r="M14" s="74"/>
      <c r="N14" s="27">
        <f t="shared" ref="N14:N19" si="0">SUM(L14:M14)</f>
        <v>0</v>
      </c>
      <c r="O14" s="79"/>
      <c r="P14" s="79"/>
      <c r="Q14" s="79"/>
      <c r="R14" s="79"/>
      <c r="S14" s="79"/>
      <c r="T14" s="39">
        <v>8</v>
      </c>
      <c r="U14" s="40" t="str">
        <f t="shared" ref="U14:U23" si="1">IFERROR(((T14+Q14+N14-R14)+(O14*2))/E14,"")</f>
        <v/>
      </c>
      <c r="V14" s="22">
        <v>271</v>
      </c>
      <c r="W14" s="22" t="s">
        <v>84</v>
      </c>
      <c r="X14" s="22" t="s">
        <v>85</v>
      </c>
      <c r="Y14" s="68">
        <v>1347</v>
      </c>
      <c r="Z14" s="42"/>
      <c r="AA14" s="1" t="s">
        <v>119</v>
      </c>
      <c r="AB14" s="28" t="s">
        <v>240</v>
      </c>
    </row>
    <row r="15" spans="1:28" x14ac:dyDescent="0.3">
      <c r="A15" s="1" t="s">
        <v>76</v>
      </c>
      <c r="B15" s="1" t="s">
        <v>45</v>
      </c>
      <c r="C15" s="27" t="s">
        <v>47</v>
      </c>
      <c r="D15" s="38">
        <v>15</v>
      </c>
      <c r="E15" s="74"/>
      <c r="F15" s="27">
        <v>9</v>
      </c>
      <c r="G15" s="74"/>
      <c r="H15" s="74"/>
      <c r="I15" s="74"/>
      <c r="J15" s="27">
        <v>2</v>
      </c>
      <c r="K15" s="74"/>
      <c r="L15" s="74"/>
      <c r="M15" s="74"/>
      <c r="N15" s="27">
        <f t="shared" si="0"/>
        <v>0</v>
      </c>
      <c r="O15" s="79"/>
      <c r="P15" s="79"/>
      <c r="Q15" s="79"/>
      <c r="R15" s="79"/>
      <c r="S15" s="79"/>
      <c r="T15" s="39">
        <v>20</v>
      </c>
      <c r="U15" s="40" t="str">
        <f t="shared" si="1"/>
        <v/>
      </c>
      <c r="V15" s="22">
        <v>271</v>
      </c>
      <c r="W15" s="22" t="s">
        <v>84</v>
      </c>
      <c r="X15" s="22" t="s">
        <v>85</v>
      </c>
      <c r="Y15" s="68">
        <v>1347</v>
      </c>
      <c r="Z15" s="42"/>
      <c r="AA15" s="1" t="s">
        <v>119</v>
      </c>
      <c r="AB15" s="28" t="s">
        <v>240</v>
      </c>
    </row>
    <row r="16" spans="1:28" x14ac:dyDescent="0.3">
      <c r="A16" s="1" t="s">
        <v>76</v>
      </c>
      <c r="B16" s="1" t="s">
        <v>45</v>
      </c>
      <c r="C16" s="27" t="s">
        <v>120</v>
      </c>
      <c r="D16" s="38">
        <v>50</v>
      </c>
      <c r="E16" s="74"/>
      <c r="F16" s="27">
        <v>4</v>
      </c>
      <c r="G16" s="74"/>
      <c r="H16" s="74"/>
      <c r="I16" s="74"/>
      <c r="J16" s="27">
        <v>1</v>
      </c>
      <c r="K16" s="74"/>
      <c r="L16" s="74"/>
      <c r="M16" s="74"/>
      <c r="N16" s="27">
        <f t="shared" si="0"/>
        <v>0</v>
      </c>
      <c r="O16" s="79"/>
      <c r="P16" s="79"/>
      <c r="Q16" s="79"/>
      <c r="R16" s="79"/>
      <c r="S16" s="79"/>
      <c r="T16" s="39">
        <v>9</v>
      </c>
      <c r="U16" s="40" t="str">
        <f t="shared" si="1"/>
        <v/>
      </c>
      <c r="V16" s="22">
        <v>271</v>
      </c>
      <c r="W16" s="22" t="s">
        <v>84</v>
      </c>
      <c r="X16" s="22" t="s">
        <v>85</v>
      </c>
      <c r="Y16" s="68">
        <v>1347</v>
      </c>
      <c r="Z16" s="42"/>
      <c r="AA16" s="1" t="s">
        <v>119</v>
      </c>
      <c r="AB16" s="28" t="s">
        <v>240</v>
      </c>
    </row>
    <row r="17" spans="1:28" x14ac:dyDescent="0.3">
      <c r="A17" s="1" t="s">
        <v>76</v>
      </c>
      <c r="B17" s="1" t="s">
        <v>45</v>
      </c>
      <c r="C17" s="27" t="s">
        <v>50</v>
      </c>
      <c r="D17" s="38">
        <v>10</v>
      </c>
      <c r="E17" s="74"/>
      <c r="F17" s="27">
        <v>3</v>
      </c>
      <c r="G17" s="74"/>
      <c r="H17" s="74"/>
      <c r="I17" s="74"/>
      <c r="J17" s="27">
        <v>2</v>
      </c>
      <c r="K17" s="74"/>
      <c r="L17" s="74"/>
      <c r="M17" s="74"/>
      <c r="N17" s="27">
        <f t="shared" si="0"/>
        <v>0</v>
      </c>
      <c r="O17" s="79"/>
      <c r="P17" s="79"/>
      <c r="Q17" s="79"/>
      <c r="R17" s="79"/>
      <c r="S17" s="79"/>
      <c r="T17" s="39">
        <v>8</v>
      </c>
      <c r="U17" s="40" t="str">
        <f t="shared" si="1"/>
        <v/>
      </c>
      <c r="V17" s="22">
        <v>271</v>
      </c>
      <c r="W17" s="22" t="s">
        <v>84</v>
      </c>
      <c r="X17" s="22" t="s">
        <v>85</v>
      </c>
      <c r="Y17" s="68">
        <v>1347</v>
      </c>
      <c r="Z17" s="42"/>
      <c r="AA17" s="1" t="s">
        <v>119</v>
      </c>
      <c r="AB17" s="28" t="s">
        <v>240</v>
      </c>
    </row>
    <row r="18" spans="1:28" x14ac:dyDescent="0.3">
      <c r="A18" s="1" t="s">
        <v>76</v>
      </c>
      <c r="B18" s="1" t="s">
        <v>45</v>
      </c>
      <c r="C18" s="27" t="s">
        <v>56</v>
      </c>
      <c r="D18" s="38">
        <v>20</v>
      </c>
      <c r="E18" s="74"/>
      <c r="F18" s="27">
        <v>2</v>
      </c>
      <c r="G18" s="74"/>
      <c r="H18" s="74"/>
      <c r="I18" s="74"/>
      <c r="J18" s="27">
        <v>0</v>
      </c>
      <c r="K18" s="74"/>
      <c r="L18" s="74"/>
      <c r="M18" s="74"/>
      <c r="N18" s="27">
        <f t="shared" si="0"/>
        <v>0</v>
      </c>
      <c r="O18" s="79"/>
      <c r="P18" s="79"/>
      <c r="Q18" s="79"/>
      <c r="R18" s="79"/>
      <c r="S18" s="79"/>
      <c r="T18" s="39">
        <v>4</v>
      </c>
      <c r="U18" s="40" t="str">
        <f t="shared" si="1"/>
        <v/>
      </c>
      <c r="V18" s="22">
        <v>271</v>
      </c>
      <c r="W18" s="22" t="s">
        <v>84</v>
      </c>
      <c r="X18" s="22" t="s">
        <v>85</v>
      </c>
      <c r="Y18" s="68">
        <v>1347</v>
      </c>
      <c r="Z18" s="42" t="s">
        <v>396</v>
      </c>
      <c r="AA18" s="1" t="s">
        <v>119</v>
      </c>
      <c r="AB18" s="28" t="s">
        <v>240</v>
      </c>
    </row>
    <row r="19" spans="1:28" x14ac:dyDescent="0.3">
      <c r="A19" s="1" t="s">
        <v>76</v>
      </c>
      <c r="B19" s="1" t="s">
        <v>45</v>
      </c>
      <c r="C19" s="27" t="s">
        <v>55</v>
      </c>
      <c r="D19" s="38">
        <v>17</v>
      </c>
      <c r="E19" s="74"/>
      <c r="F19" s="27">
        <v>7</v>
      </c>
      <c r="G19" s="74"/>
      <c r="H19" s="74"/>
      <c r="I19" s="74"/>
      <c r="J19" s="27">
        <v>3</v>
      </c>
      <c r="K19" s="74"/>
      <c r="L19" s="74"/>
      <c r="M19" s="27">
        <v>10</v>
      </c>
      <c r="N19" s="27">
        <f t="shared" si="0"/>
        <v>10</v>
      </c>
      <c r="O19" s="79"/>
      <c r="P19" s="79"/>
      <c r="Q19" s="79"/>
      <c r="R19" s="79"/>
      <c r="S19" s="79"/>
      <c r="T19" s="39">
        <v>17</v>
      </c>
      <c r="U19" s="40" t="str">
        <f t="shared" si="1"/>
        <v/>
      </c>
      <c r="V19" s="22">
        <v>271</v>
      </c>
      <c r="W19" s="22" t="s">
        <v>84</v>
      </c>
      <c r="X19" s="22" t="s">
        <v>85</v>
      </c>
      <c r="Y19" s="68">
        <v>1347</v>
      </c>
      <c r="Z19" s="42"/>
      <c r="AA19" s="1" t="s">
        <v>119</v>
      </c>
      <c r="AB19" s="28" t="s">
        <v>240</v>
      </c>
    </row>
    <row r="20" spans="1:28" x14ac:dyDescent="0.3">
      <c r="A20" s="1" t="s">
        <v>76</v>
      </c>
      <c r="B20" s="1" t="s">
        <v>45</v>
      </c>
      <c r="C20" s="27" t="s">
        <v>48</v>
      </c>
      <c r="D20" s="38">
        <v>11</v>
      </c>
      <c r="E20" s="74"/>
      <c r="F20" s="27">
        <v>6</v>
      </c>
      <c r="G20" s="74"/>
      <c r="H20" s="74"/>
      <c r="I20" s="74"/>
      <c r="J20" s="27">
        <v>3</v>
      </c>
      <c r="K20" s="74"/>
      <c r="L20" s="74"/>
      <c r="M20" s="74"/>
      <c r="N20" s="27">
        <f>SUM(L20:M20)</f>
        <v>0</v>
      </c>
      <c r="O20" s="79"/>
      <c r="P20" s="79"/>
      <c r="Q20" s="79"/>
      <c r="R20" s="79"/>
      <c r="S20" s="79"/>
      <c r="T20" s="39">
        <v>15</v>
      </c>
      <c r="U20" s="40" t="str">
        <f t="shared" si="1"/>
        <v/>
      </c>
      <c r="V20" s="22">
        <v>271</v>
      </c>
      <c r="W20" s="22" t="s">
        <v>84</v>
      </c>
      <c r="X20" s="22" t="s">
        <v>85</v>
      </c>
      <c r="Y20" s="68">
        <v>1347</v>
      </c>
      <c r="Z20" s="42"/>
      <c r="AA20" s="1" t="s">
        <v>119</v>
      </c>
      <c r="AB20" s="28" t="s">
        <v>240</v>
      </c>
    </row>
    <row r="21" spans="1:28" x14ac:dyDescent="0.3">
      <c r="A21" s="1" t="s">
        <v>76</v>
      </c>
      <c r="B21" s="1" t="s">
        <v>45</v>
      </c>
      <c r="C21" s="27" t="s">
        <v>52</v>
      </c>
      <c r="D21" s="38">
        <v>23</v>
      </c>
      <c r="E21" s="74" t="s">
        <v>369</v>
      </c>
      <c r="F21" s="27"/>
      <c r="G21" s="74"/>
      <c r="H21" s="74"/>
      <c r="I21" s="74"/>
      <c r="J21" s="27"/>
      <c r="K21" s="74"/>
      <c r="L21" s="74"/>
      <c r="M21" s="74"/>
      <c r="N21" s="27"/>
      <c r="O21" s="79"/>
      <c r="P21" s="79"/>
      <c r="Q21" s="79"/>
      <c r="R21" s="79"/>
      <c r="S21" s="79"/>
      <c r="T21" s="39"/>
      <c r="U21" s="40" t="str">
        <f t="shared" si="1"/>
        <v/>
      </c>
      <c r="V21" s="22">
        <v>271</v>
      </c>
      <c r="W21" s="22" t="s">
        <v>84</v>
      </c>
      <c r="X21" s="22" t="s">
        <v>85</v>
      </c>
      <c r="Y21" s="68">
        <v>1347</v>
      </c>
      <c r="Z21" s="42"/>
      <c r="AA21" s="1" t="s">
        <v>119</v>
      </c>
      <c r="AB21" s="28" t="s">
        <v>240</v>
      </c>
    </row>
    <row r="22" spans="1:28" x14ac:dyDescent="0.3">
      <c r="A22" s="1" t="s">
        <v>76</v>
      </c>
      <c r="B22" s="1" t="s">
        <v>45</v>
      </c>
      <c r="C22" s="27" t="s">
        <v>49</v>
      </c>
      <c r="D22" s="38">
        <v>12</v>
      </c>
      <c r="E22" s="74"/>
      <c r="F22" s="27">
        <v>0</v>
      </c>
      <c r="G22" s="74"/>
      <c r="H22" s="74"/>
      <c r="I22" s="74"/>
      <c r="J22" s="27">
        <v>0</v>
      </c>
      <c r="K22" s="74"/>
      <c r="L22" s="74"/>
      <c r="M22" s="74"/>
      <c r="N22" s="27">
        <v>0</v>
      </c>
      <c r="O22" s="79"/>
      <c r="P22" s="79"/>
      <c r="Q22" s="79"/>
      <c r="R22" s="79"/>
      <c r="S22" s="79"/>
      <c r="T22" s="39">
        <v>0</v>
      </c>
      <c r="U22" s="40" t="str">
        <f t="shared" si="1"/>
        <v/>
      </c>
      <c r="V22" s="22">
        <v>271</v>
      </c>
      <c r="W22" s="22" t="s">
        <v>84</v>
      </c>
      <c r="X22" s="22" t="s">
        <v>85</v>
      </c>
      <c r="Y22" s="68">
        <v>1347</v>
      </c>
      <c r="Z22" s="42"/>
      <c r="AA22" s="1" t="s">
        <v>119</v>
      </c>
      <c r="AB22" s="28" t="s">
        <v>240</v>
      </c>
    </row>
    <row r="23" spans="1:28" x14ac:dyDescent="0.3">
      <c r="A23" s="1" t="s">
        <v>76</v>
      </c>
      <c r="B23" s="1" t="s">
        <v>45</v>
      </c>
      <c r="C23" s="27" t="s">
        <v>51</v>
      </c>
      <c r="D23" s="38">
        <v>22</v>
      </c>
      <c r="E23" s="74"/>
      <c r="F23" s="27">
        <v>3</v>
      </c>
      <c r="G23" s="74"/>
      <c r="H23" s="74"/>
      <c r="I23" s="74"/>
      <c r="J23" s="27">
        <v>0</v>
      </c>
      <c r="K23" s="74"/>
      <c r="L23" s="74"/>
      <c r="M23" s="74"/>
      <c r="N23" s="27">
        <f>SUM(L23:M23)</f>
        <v>0</v>
      </c>
      <c r="O23" s="79"/>
      <c r="P23" s="79"/>
      <c r="Q23" s="79"/>
      <c r="R23" s="79"/>
      <c r="S23" s="79"/>
      <c r="T23" s="39">
        <v>6</v>
      </c>
      <c r="U23" s="40" t="str">
        <f t="shared" si="1"/>
        <v/>
      </c>
      <c r="V23" s="22">
        <v>271</v>
      </c>
      <c r="W23" s="22" t="s">
        <v>84</v>
      </c>
      <c r="X23" s="22" t="s">
        <v>85</v>
      </c>
      <c r="Y23" s="68">
        <v>1347</v>
      </c>
      <c r="Z23" s="42"/>
      <c r="AA23" s="1" t="s">
        <v>119</v>
      </c>
      <c r="AB23" s="28" t="s">
        <v>240</v>
      </c>
    </row>
    <row r="24" spans="1:28" x14ac:dyDescent="0.3">
      <c r="A24" s="1" t="s">
        <v>76</v>
      </c>
      <c r="B24" s="1" t="s">
        <v>45</v>
      </c>
      <c r="C24" s="57" t="s">
        <v>38</v>
      </c>
      <c r="D24" s="1"/>
      <c r="E24" s="57">
        <v>240</v>
      </c>
      <c r="F24" s="57"/>
      <c r="G24" s="57"/>
      <c r="H24" s="57"/>
      <c r="I24" s="57"/>
      <c r="J24" s="57"/>
      <c r="K24" s="57"/>
      <c r="L24" s="43"/>
      <c r="M24" s="43"/>
      <c r="N24" s="43"/>
      <c r="O24" s="43"/>
      <c r="P24" s="57">
        <v>22</v>
      </c>
      <c r="Q24" s="43"/>
      <c r="R24" s="43"/>
      <c r="S24" s="43"/>
      <c r="T24" s="43"/>
      <c r="U24" s="40" t="str">
        <f t="shared" ref="U24" si="2">_xlfn.IFNA("",((T24+Q24+N24-R24)+(O24*2))/E24)</f>
        <v/>
      </c>
      <c r="V24" s="22">
        <v>271</v>
      </c>
      <c r="W24" s="22" t="s">
        <v>84</v>
      </c>
      <c r="X24" s="22" t="s">
        <v>85</v>
      </c>
      <c r="Y24" s="68">
        <v>1347</v>
      </c>
      <c r="Z24" s="42"/>
      <c r="AA24" s="1" t="s">
        <v>119</v>
      </c>
      <c r="AB24" s="28" t="s">
        <v>240</v>
      </c>
    </row>
    <row r="25" spans="1:28" x14ac:dyDescent="0.3">
      <c r="A25" s="44" t="s">
        <v>76</v>
      </c>
      <c r="B25" s="44" t="s">
        <v>45</v>
      </c>
      <c r="C25" s="45" t="s">
        <v>39</v>
      </c>
      <c r="D25" s="44"/>
      <c r="E25" s="45">
        <f t="shared" ref="E25:T25" si="3">SUM(E13:E24)</f>
        <v>240</v>
      </c>
      <c r="F25" s="45">
        <f t="shared" si="3"/>
        <v>42</v>
      </c>
      <c r="G25" s="45">
        <f t="shared" si="3"/>
        <v>0</v>
      </c>
      <c r="H25" s="45">
        <f t="shared" si="3"/>
        <v>0</v>
      </c>
      <c r="I25" s="45">
        <f t="shared" si="3"/>
        <v>0</v>
      </c>
      <c r="J25" s="45">
        <f t="shared" si="3"/>
        <v>14</v>
      </c>
      <c r="K25" s="45">
        <f t="shared" si="3"/>
        <v>0</v>
      </c>
      <c r="L25" s="45">
        <f t="shared" si="3"/>
        <v>0</v>
      </c>
      <c r="M25" s="45">
        <f t="shared" si="3"/>
        <v>10</v>
      </c>
      <c r="N25" s="45">
        <f t="shared" si="3"/>
        <v>10</v>
      </c>
      <c r="O25" s="45">
        <f t="shared" si="3"/>
        <v>0</v>
      </c>
      <c r="P25" s="45">
        <f t="shared" si="3"/>
        <v>28</v>
      </c>
      <c r="Q25" s="45">
        <f t="shared" si="3"/>
        <v>0</v>
      </c>
      <c r="R25" s="45">
        <f t="shared" si="3"/>
        <v>0</v>
      </c>
      <c r="S25" s="45">
        <f t="shared" si="3"/>
        <v>0</v>
      </c>
      <c r="T25" s="45">
        <f t="shared" si="3"/>
        <v>98</v>
      </c>
      <c r="U25" s="46">
        <f>((T25+Q25+N25-R25)+(O25*2))/E25</f>
        <v>0.45</v>
      </c>
      <c r="V25" s="47">
        <v>271</v>
      </c>
      <c r="W25" s="47" t="s">
        <v>84</v>
      </c>
      <c r="X25" s="47" t="s">
        <v>85</v>
      </c>
      <c r="Y25" s="69">
        <v>1347</v>
      </c>
      <c r="Z25" s="49"/>
      <c r="AA25" s="44" t="s">
        <v>119</v>
      </c>
      <c r="AB25" s="72" t="s">
        <v>240</v>
      </c>
    </row>
    <row r="26" spans="1:28" x14ac:dyDescent="0.3">
      <c r="A26" s="1"/>
      <c r="B26" s="1"/>
      <c r="C26" s="1"/>
      <c r="D26" s="1"/>
      <c r="F26" s="50" t="s">
        <v>40</v>
      </c>
      <c r="G26" s="51" t="e">
        <f>F25/G25</f>
        <v>#DIV/0!</v>
      </c>
      <c r="H26" s="27"/>
      <c r="I26" s="1"/>
      <c r="J26" s="50" t="s">
        <v>41</v>
      </c>
      <c r="K26" s="52" t="e">
        <f>J25/K25</f>
        <v>#DIV/0!</v>
      </c>
      <c r="L26" s="1"/>
      <c r="M26" s="39" t="s">
        <v>42</v>
      </c>
      <c r="N26" s="53"/>
      <c r="P26" s="1"/>
      <c r="Q26" s="1"/>
      <c r="R26" s="1"/>
      <c r="S26" s="1"/>
      <c r="T26" s="1"/>
      <c r="U26" s="1"/>
      <c r="V26" s="22"/>
      <c r="W26" s="22"/>
      <c r="X26" s="22"/>
      <c r="Y26" s="54"/>
      <c r="Z26" s="42"/>
      <c r="AA26" s="1"/>
      <c r="AB26" s="28"/>
    </row>
    <row r="27" spans="1:28" x14ac:dyDescent="0.3">
      <c r="A27" s="1"/>
      <c r="B27" s="1"/>
      <c r="C27" s="5" t="s">
        <v>43</v>
      </c>
      <c r="V27" s="22"/>
      <c r="W27" s="22"/>
      <c r="X27" s="22"/>
      <c r="Y27" s="54"/>
      <c r="Z27" s="42"/>
      <c r="AA27" s="1"/>
      <c r="AB27" s="28"/>
    </row>
    <row r="28" spans="1:28" x14ac:dyDescent="0.3">
      <c r="A28" s="1"/>
      <c r="B28" s="1"/>
      <c r="C28" s="1" t="s">
        <v>391</v>
      </c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22"/>
      <c r="W28" s="22"/>
      <c r="X28" s="22"/>
      <c r="Y28" s="54"/>
      <c r="Z28" s="42"/>
      <c r="AA28" s="1"/>
      <c r="AB28" s="28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4"/>
      <c r="Z29" s="42"/>
      <c r="AA29" s="1"/>
      <c r="AB29" s="28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4"/>
      <c r="Z30" s="42"/>
      <c r="AA30" s="1"/>
      <c r="AB30" s="28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4"/>
      <c r="Z31" s="42"/>
      <c r="AA31" s="1"/>
      <c r="AB31" s="28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4"/>
      <c r="Z32" s="42"/>
      <c r="AA32" s="1"/>
      <c r="AB32" s="28"/>
    </row>
    <row r="33" spans="1:28" x14ac:dyDescent="0.3">
      <c r="B33" s="1"/>
      <c r="C33" s="55" t="s">
        <v>77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10</v>
      </c>
      <c r="U33" s="1"/>
      <c r="V33" s="56">
        <v>22</v>
      </c>
      <c r="W33" s="1"/>
      <c r="X33" s="1"/>
      <c r="Y33" s="31"/>
      <c r="Z33" s="42"/>
      <c r="AA33" s="1"/>
      <c r="AB33" s="28"/>
    </row>
    <row r="34" spans="1:28" x14ac:dyDescent="0.3">
      <c r="A34" s="36" t="s">
        <v>11</v>
      </c>
      <c r="B34" s="37" t="s">
        <v>12</v>
      </c>
      <c r="C34" s="38" t="s">
        <v>13</v>
      </c>
      <c r="D34" s="38" t="s">
        <v>14</v>
      </c>
      <c r="E34" s="14" t="s">
        <v>15</v>
      </c>
      <c r="F34" s="14" t="s">
        <v>16</v>
      </c>
      <c r="G34" s="14" t="s">
        <v>17</v>
      </c>
      <c r="H34" s="14" t="s">
        <v>18</v>
      </c>
      <c r="I34" s="14" t="s">
        <v>19</v>
      </c>
      <c r="J34" s="14" t="s">
        <v>20</v>
      </c>
      <c r="K34" s="14" t="s">
        <v>21</v>
      </c>
      <c r="L34" s="14" t="s">
        <v>22</v>
      </c>
      <c r="M34" s="14" t="s">
        <v>23</v>
      </c>
      <c r="N34" s="14" t="s">
        <v>24</v>
      </c>
      <c r="O34" s="14" t="s">
        <v>25</v>
      </c>
      <c r="P34" s="14" t="s">
        <v>26</v>
      </c>
      <c r="Q34" s="14" t="s">
        <v>27</v>
      </c>
      <c r="R34" s="14" t="s">
        <v>28</v>
      </c>
      <c r="S34" s="14" t="s">
        <v>29</v>
      </c>
      <c r="T34" s="14" t="s">
        <v>30</v>
      </c>
      <c r="U34" s="14" t="s">
        <v>31</v>
      </c>
      <c r="V34" s="14" t="s">
        <v>3</v>
      </c>
      <c r="W34" s="14" t="s">
        <v>32</v>
      </c>
      <c r="X34" s="14" t="s">
        <v>33</v>
      </c>
      <c r="Y34" s="14" t="s">
        <v>34</v>
      </c>
      <c r="Z34" s="14" t="s">
        <v>35</v>
      </c>
      <c r="AA34" s="14" t="s">
        <v>36</v>
      </c>
      <c r="AB34" s="14" t="s">
        <v>37</v>
      </c>
    </row>
    <row r="35" spans="1:28" x14ac:dyDescent="0.3">
      <c r="A35" s="1" t="s">
        <v>45</v>
      </c>
      <c r="B35" s="1" t="s">
        <v>76</v>
      </c>
      <c r="C35" s="27" t="s">
        <v>281</v>
      </c>
      <c r="D35" s="38">
        <v>22</v>
      </c>
      <c r="E35" s="74"/>
      <c r="F35" s="27">
        <v>2</v>
      </c>
      <c r="G35" s="74"/>
      <c r="H35" s="74"/>
      <c r="I35" s="74"/>
      <c r="J35" s="27">
        <v>2</v>
      </c>
      <c r="K35" s="74"/>
      <c r="L35" s="74"/>
      <c r="M35" s="74"/>
      <c r="N35" s="27">
        <f>SUM(L35:M35)</f>
        <v>0</v>
      </c>
      <c r="O35" s="74"/>
      <c r="P35" s="79"/>
      <c r="Q35" s="74"/>
      <c r="R35" s="74"/>
      <c r="S35" s="74"/>
      <c r="T35" s="27">
        <v>6</v>
      </c>
      <c r="U35" s="40" t="str">
        <f>IFERROR(((T35+Q35+N35-R35)+(O35*2))/E35,"")</f>
        <v/>
      </c>
      <c r="V35" s="22">
        <v>271</v>
      </c>
      <c r="W35" s="22" t="s">
        <v>95</v>
      </c>
      <c r="X35" s="22" t="s">
        <v>96</v>
      </c>
      <c r="Y35" s="68">
        <v>1347</v>
      </c>
      <c r="Z35" s="42"/>
      <c r="AA35" s="1" t="s">
        <v>209</v>
      </c>
      <c r="AB35" s="28" t="s">
        <v>238</v>
      </c>
    </row>
    <row r="36" spans="1:28" x14ac:dyDescent="0.3">
      <c r="A36" s="1" t="s">
        <v>45</v>
      </c>
      <c r="B36" s="1" t="s">
        <v>76</v>
      </c>
      <c r="C36" s="27" t="s">
        <v>271</v>
      </c>
      <c r="D36" s="38">
        <v>15</v>
      </c>
      <c r="E36" s="74"/>
      <c r="F36" s="27">
        <v>1</v>
      </c>
      <c r="G36" s="74"/>
      <c r="H36" s="74"/>
      <c r="I36" s="74"/>
      <c r="J36" s="27">
        <v>2</v>
      </c>
      <c r="K36" s="74"/>
      <c r="L36" s="74"/>
      <c r="M36" s="74"/>
      <c r="N36" s="27">
        <f t="shared" ref="N36:N41" si="4">SUM(L36:M36)</f>
        <v>0</v>
      </c>
      <c r="O36" s="79"/>
      <c r="P36" s="79"/>
      <c r="Q36" s="79"/>
      <c r="R36" s="79"/>
      <c r="S36" s="79"/>
      <c r="T36" s="27">
        <v>4</v>
      </c>
      <c r="U36" s="40" t="str">
        <f t="shared" ref="U36:U44" si="5">IFERROR(((T36+Q36+N36-R36)+(O36*2))/E36,"")</f>
        <v/>
      </c>
      <c r="V36" s="22">
        <v>271</v>
      </c>
      <c r="W36" s="22" t="s">
        <v>95</v>
      </c>
      <c r="X36" s="22" t="s">
        <v>96</v>
      </c>
      <c r="Y36" s="68">
        <v>1347</v>
      </c>
      <c r="Z36" s="42"/>
      <c r="AA36" s="1" t="s">
        <v>209</v>
      </c>
      <c r="AB36" s="28" t="s">
        <v>238</v>
      </c>
    </row>
    <row r="37" spans="1:28" x14ac:dyDescent="0.3">
      <c r="A37" s="1" t="s">
        <v>45</v>
      </c>
      <c r="B37" s="1" t="s">
        <v>76</v>
      </c>
      <c r="C37" s="27" t="s">
        <v>272</v>
      </c>
      <c r="D37" s="38">
        <v>10</v>
      </c>
      <c r="E37" s="74"/>
      <c r="F37" s="27">
        <v>4</v>
      </c>
      <c r="G37" s="74"/>
      <c r="H37" s="74"/>
      <c r="I37" s="74"/>
      <c r="J37" s="27">
        <v>0</v>
      </c>
      <c r="K37" s="74"/>
      <c r="L37" s="74"/>
      <c r="M37" s="74"/>
      <c r="N37" s="27">
        <f t="shared" si="4"/>
        <v>0</v>
      </c>
      <c r="O37" s="39">
        <v>12</v>
      </c>
      <c r="P37" s="79"/>
      <c r="Q37" s="79"/>
      <c r="R37" s="79"/>
      <c r="S37" s="79"/>
      <c r="T37" s="27">
        <v>8</v>
      </c>
      <c r="U37" s="40" t="str">
        <f t="shared" si="5"/>
        <v/>
      </c>
      <c r="V37" s="22">
        <v>271</v>
      </c>
      <c r="W37" s="22" t="s">
        <v>95</v>
      </c>
      <c r="X37" s="22" t="s">
        <v>96</v>
      </c>
      <c r="Y37" s="68">
        <v>1347</v>
      </c>
      <c r="Z37" s="42" t="s">
        <v>445</v>
      </c>
      <c r="AA37" s="1" t="s">
        <v>209</v>
      </c>
      <c r="AB37" s="28" t="s">
        <v>238</v>
      </c>
    </row>
    <row r="38" spans="1:28" x14ac:dyDescent="0.3">
      <c r="A38" s="1" t="s">
        <v>45</v>
      </c>
      <c r="B38" s="1" t="s">
        <v>76</v>
      </c>
      <c r="C38" s="27" t="s">
        <v>273</v>
      </c>
      <c r="D38" s="38">
        <v>12</v>
      </c>
      <c r="E38" s="74" t="s">
        <v>369</v>
      </c>
      <c r="F38" s="27"/>
      <c r="G38" s="74"/>
      <c r="H38" s="74"/>
      <c r="I38" s="74"/>
      <c r="J38" s="27"/>
      <c r="K38" s="74"/>
      <c r="L38" s="74"/>
      <c r="M38" s="74"/>
      <c r="N38" s="27">
        <f t="shared" si="4"/>
        <v>0</v>
      </c>
      <c r="O38" s="79"/>
      <c r="P38" s="79"/>
      <c r="Q38" s="79"/>
      <c r="R38" s="79"/>
      <c r="S38" s="79"/>
      <c r="T38" s="27">
        <f t="shared" ref="T38:T44" si="6">+(F38*2)+J38</f>
        <v>0</v>
      </c>
      <c r="U38" s="40" t="str">
        <f t="shared" si="5"/>
        <v/>
      </c>
      <c r="V38" s="22">
        <v>271</v>
      </c>
      <c r="W38" s="22" t="s">
        <v>95</v>
      </c>
      <c r="X38" s="22" t="s">
        <v>96</v>
      </c>
      <c r="Y38" s="68">
        <v>1347</v>
      </c>
      <c r="Z38" s="42"/>
      <c r="AA38" s="1" t="s">
        <v>209</v>
      </c>
      <c r="AB38" s="28" t="s">
        <v>238</v>
      </c>
    </row>
    <row r="39" spans="1:28" x14ac:dyDescent="0.3">
      <c r="A39" s="1" t="s">
        <v>45</v>
      </c>
      <c r="B39" s="1" t="s">
        <v>76</v>
      </c>
      <c r="C39" s="27" t="s">
        <v>274</v>
      </c>
      <c r="D39" s="38">
        <v>32</v>
      </c>
      <c r="E39" s="74"/>
      <c r="F39" s="27">
        <v>0</v>
      </c>
      <c r="G39" s="74"/>
      <c r="H39" s="74"/>
      <c r="I39" s="74"/>
      <c r="J39" s="27">
        <v>4</v>
      </c>
      <c r="K39" s="74"/>
      <c r="L39" s="74"/>
      <c r="M39" s="74"/>
      <c r="N39" s="27">
        <f t="shared" si="4"/>
        <v>0</v>
      </c>
      <c r="O39" s="79"/>
      <c r="P39" s="79"/>
      <c r="Q39" s="79"/>
      <c r="R39" s="79"/>
      <c r="S39" s="79"/>
      <c r="T39" s="27">
        <v>4</v>
      </c>
      <c r="U39" s="40" t="str">
        <f t="shared" si="5"/>
        <v/>
      </c>
      <c r="V39" s="22">
        <v>271</v>
      </c>
      <c r="W39" s="22" t="s">
        <v>95</v>
      </c>
      <c r="X39" s="22" t="s">
        <v>96</v>
      </c>
      <c r="Y39" s="68">
        <v>1347</v>
      </c>
      <c r="Z39" s="42"/>
      <c r="AA39" s="1" t="s">
        <v>209</v>
      </c>
      <c r="AB39" s="28" t="s">
        <v>238</v>
      </c>
    </row>
    <row r="40" spans="1:28" x14ac:dyDescent="0.3">
      <c r="A40" s="1" t="s">
        <v>45</v>
      </c>
      <c r="B40" s="1" t="s">
        <v>76</v>
      </c>
      <c r="C40" s="27" t="s">
        <v>275</v>
      </c>
      <c r="D40" s="38">
        <v>30</v>
      </c>
      <c r="E40" s="74"/>
      <c r="F40" s="27">
        <v>8</v>
      </c>
      <c r="G40" s="74"/>
      <c r="H40" s="74"/>
      <c r="I40" s="74"/>
      <c r="J40" s="27">
        <v>1</v>
      </c>
      <c r="K40" s="74"/>
      <c r="L40" s="74"/>
      <c r="M40" s="74"/>
      <c r="N40" s="27">
        <f t="shared" si="4"/>
        <v>0</v>
      </c>
      <c r="O40" s="79"/>
      <c r="P40" s="79"/>
      <c r="Q40" s="79"/>
      <c r="R40" s="79"/>
      <c r="S40" s="79"/>
      <c r="T40" s="27">
        <v>17</v>
      </c>
      <c r="U40" s="40" t="str">
        <f t="shared" si="5"/>
        <v/>
      </c>
      <c r="V40" s="22">
        <v>271</v>
      </c>
      <c r="W40" s="22" t="s">
        <v>95</v>
      </c>
      <c r="X40" s="22" t="s">
        <v>96</v>
      </c>
      <c r="Y40" s="68">
        <v>1347</v>
      </c>
      <c r="Z40" s="42"/>
      <c r="AA40" s="1" t="s">
        <v>209</v>
      </c>
      <c r="AB40" s="28" t="s">
        <v>238</v>
      </c>
    </row>
    <row r="41" spans="1:28" x14ac:dyDescent="0.3">
      <c r="A41" s="1" t="s">
        <v>45</v>
      </c>
      <c r="B41" s="1" t="s">
        <v>76</v>
      </c>
      <c r="C41" s="27" t="s">
        <v>277</v>
      </c>
      <c r="D41" s="38">
        <v>31</v>
      </c>
      <c r="E41" s="74"/>
      <c r="F41" s="27">
        <v>9</v>
      </c>
      <c r="G41" s="74"/>
      <c r="H41" s="74"/>
      <c r="I41" s="74"/>
      <c r="J41" s="27">
        <v>12</v>
      </c>
      <c r="K41" s="27">
        <v>19</v>
      </c>
      <c r="L41" s="74"/>
      <c r="M41" s="27">
        <v>13</v>
      </c>
      <c r="N41" s="27">
        <f t="shared" si="4"/>
        <v>13</v>
      </c>
      <c r="O41" s="79"/>
      <c r="P41" s="79"/>
      <c r="Q41" s="79"/>
      <c r="R41" s="79"/>
      <c r="S41" s="79"/>
      <c r="T41" s="27">
        <v>30</v>
      </c>
      <c r="U41" s="40" t="str">
        <f t="shared" si="5"/>
        <v/>
      </c>
      <c r="V41" s="22">
        <v>271</v>
      </c>
      <c r="W41" s="22" t="s">
        <v>95</v>
      </c>
      <c r="X41" s="22" t="s">
        <v>96</v>
      </c>
      <c r="Y41" s="68">
        <v>1347</v>
      </c>
      <c r="Z41" s="42"/>
      <c r="AA41" s="1" t="s">
        <v>209</v>
      </c>
      <c r="AB41" s="28" t="s">
        <v>238</v>
      </c>
    </row>
    <row r="42" spans="1:28" x14ac:dyDescent="0.3">
      <c r="A42" s="1" t="s">
        <v>45</v>
      </c>
      <c r="B42" s="1" t="s">
        <v>76</v>
      </c>
      <c r="C42" s="27" t="s">
        <v>392</v>
      </c>
      <c r="D42" s="38">
        <v>33</v>
      </c>
      <c r="E42" s="74"/>
      <c r="F42" s="27">
        <v>5</v>
      </c>
      <c r="G42" s="74"/>
      <c r="H42" s="74"/>
      <c r="I42" s="74"/>
      <c r="J42" s="27">
        <v>4</v>
      </c>
      <c r="K42" s="74"/>
      <c r="L42" s="74"/>
      <c r="M42" s="27">
        <v>15</v>
      </c>
      <c r="N42" s="27">
        <f>SUM(L42:M42)</f>
        <v>15</v>
      </c>
      <c r="O42" s="79"/>
      <c r="P42" s="79"/>
      <c r="Q42" s="79"/>
      <c r="R42" s="79"/>
      <c r="S42" s="79"/>
      <c r="T42" s="27">
        <v>14</v>
      </c>
      <c r="U42" s="40" t="str">
        <f t="shared" si="5"/>
        <v/>
      </c>
      <c r="V42" s="22">
        <v>271</v>
      </c>
      <c r="W42" s="22" t="s">
        <v>95</v>
      </c>
      <c r="X42" s="22" t="s">
        <v>96</v>
      </c>
      <c r="Y42" s="68">
        <v>1347</v>
      </c>
      <c r="Z42" s="42"/>
      <c r="AA42" s="1" t="s">
        <v>209</v>
      </c>
      <c r="AB42" s="28" t="s">
        <v>238</v>
      </c>
    </row>
    <row r="43" spans="1:28" x14ac:dyDescent="0.3">
      <c r="A43" s="1" t="s">
        <v>45</v>
      </c>
      <c r="B43" s="1" t="s">
        <v>76</v>
      </c>
      <c r="C43" s="27" t="s">
        <v>278</v>
      </c>
      <c r="D43" s="38">
        <v>34</v>
      </c>
      <c r="E43" s="74"/>
      <c r="F43" s="27">
        <v>7</v>
      </c>
      <c r="G43" s="74"/>
      <c r="H43" s="74"/>
      <c r="I43" s="74"/>
      <c r="J43" s="27">
        <v>3</v>
      </c>
      <c r="K43" s="74"/>
      <c r="L43" s="74"/>
      <c r="M43" s="74"/>
      <c r="N43" s="27">
        <f>SUM(L43:M43)</f>
        <v>0</v>
      </c>
      <c r="O43" s="79"/>
      <c r="P43" s="79"/>
      <c r="Q43" s="79"/>
      <c r="R43" s="79"/>
      <c r="S43" s="79"/>
      <c r="T43" s="27">
        <v>17</v>
      </c>
      <c r="U43" s="40" t="str">
        <f t="shared" si="5"/>
        <v/>
      </c>
      <c r="V43" s="22">
        <v>271</v>
      </c>
      <c r="W43" s="22" t="s">
        <v>95</v>
      </c>
      <c r="X43" s="22" t="s">
        <v>96</v>
      </c>
      <c r="Y43" s="68">
        <v>1347</v>
      </c>
      <c r="Z43" s="42"/>
      <c r="AA43" s="1" t="s">
        <v>209</v>
      </c>
      <c r="AB43" s="28" t="s">
        <v>238</v>
      </c>
    </row>
    <row r="44" spans="1:28" x14ac:dyDescent="0.3">
      <c r="A44" s="1" t="s">
        <v>45</v>
      </c>
      <c r="B44" s="1" t="s">
        <v>76</v>
      </c>
      <c r="C44" s="27" t="s">
        <v>280</v>
      </c>
      <c r="D44" s="38">
        <v>11</v>
      </c>
      <c r="E44" s="74"/>
      <c r="F44" s="27">
        <v>0</v>
      </c>
      <c r="G44" s="74"/>
      <c r="H44" s="74"/>
      <c r="I44" s="74"/>
      <c r="J44" s="27">
        <v>0</v>
      </c>
      <c r="K44" s="74"/>
      <c r="L44" s="74"/>
      <c r="M44" s="74"/>
      <c r="N44" s="27">
        <f>SUM(L44:M44)</f>
        <v>0</v>
      </c>
      <c r="O44" s="79"/>
      <c r="P44" s="79"/>
      <c r="Q44" s="79"/>
      <c r="R44" s="79"/>
      <c r="S44" s="79"/>
      <c r="T44" s="27">
        <f t="shared" si="6"/>
        <v>0</v>
      </c>
      <c r="U44" s="40" t="str">
        <f t="shared" si="5"/>
        <v/>
      </c>
      <c r="V44" s="22">
        <v>271</v>
      </c>
      <c r="W44" s="22" t="s">
        <v>95</v>
      </c>
      <c r="X44" s="22" t="s">
        <v>96</v>
      </c>
      <c r="Y44" s="68">
        <v>1347</v>
      </c>
      <c r="Z44" s="42"/>
      <c r="AA44" s="1" t="s">
        <v>209</v>
      </c>
      <c r="AB44" s="28" t="s">
        <v>238</v>
      </c>
    </row>
    <row r="45" spans="1:28" x14ac:dyDescent="0.3">
      <c r="A45" s="1" t="s">
        <v>45</v>
      </c>
      <c r="B45" s="1" t="s">
        <v>76</v>
      </c>
      <c r="C45" s="57" t="s">
        <v>38</v>
      </c>
      <c r="D45" s="1"/>
      <c r="E45" s="57">
        <v>240</v>
      </c>
      <c r="F45" s="57"/>
      <c r="G45" s="57">
        <v>78</v>
      </c>
      <c r="H45" s="57"/>
      <c r="I45" s="57"/>
      <c r="J45" s="57"/>
      <c r="K45" s="57"/>
      <c r="L45" s="57"/>
      <c r="M45" s="57"/>
      <c r="N45" s="5"/>
      <c r="O45" s="57"/>
      <c r="P45" s="57">
        <v>17</v>
      </c>
      <c r="Q45" s="43"/>
      <c r="R45" s="43"/>
      <c r="S45" s="43"/>
      <c r="T45" s="27"/>
      <c r="U45" s="40" t="str">
        <f t="shared" ref="U45" si="7">_xlfn.IFNA("",((T45+Q45+N45-R45)+(O45*2))/E45)</f>
        <v/>
      </c>
      <c r="V45" s="22">
        <v>271</v>
      </c>
      <c r="W45" s="22" t="s">
        <v>95</v>
      </c>
      <c r="X45" s="22" t="s">
        <v>96</v>
      </c>
      <c r="Y45" s="68">
        <v>1347</v>
      </c>
      <c r="Z45" s="42"/>
      <c r="AA45" s="1" t="s">
        <v>209</v>
      </c>
      <c r="AB45" s="28" t="s">
        <v>238</v>
      </c>
    </row>
    <row r="46" spans="1:28" x14ac:dyDescent="0.3">
      <c r="A46" s="44" t="s">
        <v>45</v>
      </c>
      <c r="B46" s="44" t="s">
        <v>76</v>
      </c>
      <c r="C46" s="45" t="s">
        <v>39</v>
      </c>
      <c r="D46" s="44"/>
      <c r="E46" s="45">
        <f t="shared" ref="E46:T46" si="8">SUM(E35:E45)</f>
        <v>240</v>
      </c>
      <c r="F46" s="45">
        <f t="shared" si="8"/>
        <v>36</v>
      </c>
      <c r="G46" s="45">
        <f t="shared" si="8"/>
        <v>78</v>
      </c>
      <c r="H46" s="45">
        <f t="shared" si="8"/>
        <v>0</v>
      </c>
      <c r="I46" s="45">
        <f t="shared" si="8"/>
        <v>0</v>
      </c>
      <c r="J46" s="45">
        <f t="shared" si="8"/>
        <v>28</v>
      </c>
      <c r="K46" s="45">
        <f t="shared" si="8"/>
        <v>19</v>
      </c>
      <c r="L46" s="45">
        <f t="shared" si="8"/>
        <v>0</v>
      </c>
      <c r="M46" s="45">
        <f t="shared" si="8"/>
        <v>28</v>
      </c>
      <c r="N46" s="45">
        <f t="shared" si="8"/>
        <v>28</v>
      </c>
      <c r="O46" s="45">
        <f t="shared" si="8"/>
        <v>12</v>
      </c>
      <c r="P46" s="45">
        <f t="shared" si="8"/>
        <v>17</v>
      </c>
      <c r="Q46" s="45">
        <f t="shared" si="8"/>
        <v>0</v>
      </c>
      <c r="R46" s="45">
        <f t="shared" si="8"/>
        <v>0</v>
      </c>
      <c r="S46" s="45">
        <f t="shared" si="8"/>
        <v>0</v>
      </c>
      <c r="T46" s="45">
        <f t="shared" si="8"/>
        <v>100</v>
      </c>
      <c r="U46" s="46">
        <f>((T46+Q46+N46-R46)+(O46*2))/E46</f>
        <v>0.6333333333333333</v>
      </c>
      <c r="V46" s="47">
        <v>271</v>
      </c>
      <c r="W46" s="47" t="s">
        <v>95</v>
      </c>
      <c r="X46" s="47" t="s">
        <v>96</v>
      </c>
      <c r="Y46" s="69">
        <v>1347</v>
      </c>
      <c r="Z46" s="49"/>
      <c r="AA46" s="44" t="s">
        <v>209</v>
      </c>
      <c r="AB46" s="72" t="s">
        <v>238</v>
      </c>
    </row>
    <row r="47" spans="1:28" x14ac:dyDescent="0.3">
      <c r="A47" s="1"/>
      <c r="B47" s="1"/>
      <c r="C47" s="1"/>
      <c r="D47" s="1"/>
      <c r="F47" s="50" t="s">
        <v>40</v>
      </c>
      <c r="G47" s="52">
        <f>F46/G46</f>
        <v>0.46153846153846156</v>
      </c>
      <c r="H47" s="27"/>
      <c r="I47" s="1"/>
      <c r="J47" s="50" t="s">
        <v>41</v>
      </c>
      <c r="K47" s="52">
        <f>J46/K46</f>
        <v>1.4736842105263157</v>
      </c>
      <c r="L47" s="1"/>
      <c r="M47" s="39" t="s">
        <v>42</v>
      </c>
      <c r="N47" s="53"/>
      <c r="P47" s="1"/>
      <c r="Q47" s="1"/>
      <c r="R47" s="1"/>
      <c r="S47" s="1"/>
      <c r="T47" s="1"/>
      <c r="U47" s="1"/>
      <c r="V47" s="22"/>
      <c r="W47" s="22"/>
      <c r="X47" s="22"/>
      <c r="Y47" s="54"/>
      <c r="Z47" s="42"/>
      <c r="AA47" s="1"/>
      <c r="AB47" s="28"/>
    </row>
    <row r="48" spans="1:28" x14ac:dyDescent="0.3">
      <c r="A48" s="1"/>
      <c r="B48" s="1"/>
      <c r="C48" s="5" t="s">
        <v>43</v>
      </c>
      <c r="V48" s="22"/>
      <c r="W48" s="22"/>
      <c r="X48" s="22"/>
      <c r="Y48" s="54"/>
      <c r="Z48" s="42"/>
      <c r="AA48" s="1"/>
      <c r="AB48" s="28"/>
    </row>
    <row r="49" spans="2:28" x14ac:dyDescent="0.3">
      <c r="B49" s="1"/>
      <c r="C49" s="1"/>
      <c r="D49" s="5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31"/>
      <c r="Z49" s="42"/>
      <c r="AA49" s="1"/>
      <c r="AB49" s="1"/>
    </row>
  </sheetData>
  <pageMargins left="0.25" right="0.25" top="0.75" bottom="0.75" header="0.3" footer="0.3"/>
  <pageSetup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CD32AA-C3CD-4D41-B176-5C6D4255FFD4}">
  <sheetPr>
    <tabColor rgb="FFFF0000"/>
  </sheetPr>
  <dimension ref="A1:AB51"/>
  <sheetViews>
    <sheetView workbookViewId="0"/>
  </sheetViews>
  <sheetFormatPr defaultRowHeight="14.4" x14ac:dyDescent="0.3"/>
  <cols>
    <col min="1" max="1" width="4.88671875" customWidth="1"/>
    <col min="2" max="2" width="6" customWidth="1"/>
    <col min="3" max="3" width="22.77734375" customWidth="1"/>
    <col min="4" max="4" width="4.21875" customWidth="1"/>
    <col min="5" max="6" width="5.88671875" customWidth="1"/>
    <col min="7" max="7" width="6.33203125" bestFit="1" customWidth="1"/>
    <col min="8" max="10" width="5.88671875" customWidth="1"/>
    <col min="11" max="11" width="6.6640625" customWidth="1"/>
    <col min="12" max="19" width="5.88671875" customWidth="1"/>
    <col min="20" max="20" width="6.6640625" customWidth="1"/>
    <col min="21" max="21" width="7.21875" customWidth="1"/>
    <col min="22" max="22" width="4.77734375" customWidth="1"/>
    <col min="23" max="24" width="4.21875" customWidth="1"/>
    <col min="25" max="25" width="6.6640625" customWidth="1"/>
    <col min="26" max="26" width="20.21875" customWidth="1"/>
    <col min="27" max="27" width="15.6640625" customWidth="1"/>
  </cols>
  <sheetData>
    <row r="1" spans="1:28" x14ac:dyDescent="0.3">
      <c r="Z1" s="62" t="s">
        <v>409</v>
      </c>
    </row>
    <row r="2" spans="1:28" x14ac:dyDescent="0.3">
      <c r="B2" s="1"/>
      <c r="C2" s="2" t="s">
        <v>44</v>
      </c>
      <c r="D2" s="3" t="s">
        <v>83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29177</v>
      </c>
      <c r="D3" s="7" t="s">
        <v>0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1</v>
      </c>
      <c r="S3" s="13" t="s">
        <v>2</v>
      </c>
      <c r="T3" s="14" t="s">
        <v>3</v>
      </c>
    </row>
    <row r="4" spans="1:28" x14ac:dyDescent="0.3">
      <c r="B4" s="1"/>
      <c r="C4" s="6" t="s">
        <v>153</v>
      </c>
      <c r="D4" s="7" t="s">
        <v>4</v>
      </c>
      <c r="E4" s="8"/>
      <c r="F4" s="5"/>
      <c r="G4" s="1"/>
      <c r="J4" s="15" t="s">
        <v>155</v>
      </c>
      <c r="K4" s="16" t="s">
        <v>44</v>
      </c>
      <c r="L4" s="17"/>
      <c r="M4" s="18"/>
      <c r="N4" s="19">
        <v>15</v>
      </c>
      <c r="O4" s="19">
        <v>20</v>
      </c>
      <c r="P4" s="19">
        <v>29</v>
      </c>
      <c r="Q4" s="19">
        <v>22</v>
      </c>
      <c r="R4" s="20"/>
      <c r="S4" s="21">
        <f>SUM(N4:R4)</f>
        <v>86</v>
      </c>
      <c r="T4" s="22">
        <v>144</v>
      </c>
    </row>
    <row r="5" spans="1:28" x14ac:dyDescent="0.3">
      <c r="B5" s="1"/>
      <c r="C5" s="6" t="s">
        <v>154</v>
      </c>
      <c r="D5" s="7" t="s">
        <v>5</v>
      </c>
      <c r="E5" s="1"/>
      <c r="F5" s="1"/>
      <c r="G5" s="1"/>
      <c r="J5" s="15" t="s">
        <v>146</v>
      </c>
      <c r="K5" s="16" t="s">
        <v>61</v>
      </c>
      <c r="L5" s="17"/>
      <c r="M5" s="18"/>
      <c r="N5" s="19">
        <v>38</v>
      </c>
      <c r="O5" s="19">
        <v>21</v>
      </c>
      <c r="P5" s="19">
        <v>31</v>
      </c>
      <c r="Q5" s="19">
        <v>34</v>
      </c>
      <c r="R5" s="20"/>
      <c r="S5" s="21">
        <f>SUM(N5:R5)</f>
        <v>124</v>
      </c>
      <c r="T5" s="22">
        <v>144</v>
      </c>
      <c r="U5" s="1"/>
      <c r="V5" s="1"/>
      <c r="W5" s="1"/>
    </row>
    <row r="6" spans="1:28" x14ac:dyDescent="0.3">
      <c r="C6" s="23">
        <v>1895</v>
      </c>
      <c r="D6" s="7" t="s">
        <v>6</v>
      </c>
      <c r="F6" s="1"/>
      <c r="T6" s="1"/>
      <c r="U6" s="1"/>
      <c r="V6" s="1"/>
      <c r="W6" s="1"/>
    </row>
    <row r="7" spans="1:28" x14ac:dyDescent="0.3">
      <c r="B7" s="1"/>
      <c r="C7" s="66"/>
      <c r="D7" s="7" t="s">
        <v>7</v>
      </c>
      <c r="G7" s="1"/>
      <c r="S7" s="1"/>
      <c r="T7" s="25" t="s">
        <v>8</v>
      </c>
      <c r="U7" s="1"/>
      <c r="V7" s="26">
        <v>144</v>
      </c>
      <c r="W7" s="1"/>
    </row>
    <row r="8" spans="1:28" x14ac:dyDescent="0.3">
      <c r="B8" s="1"/>
      <c r="C8" s="66"/>
      <c r="D8" s="7" t="s">
        <v>7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67"/>
      <c r="D9" s="7" t="s">
        <v>9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42"/>
      <c r="P10" s="31"/>
      <c r="Q10" s="31"/>
      <c r="R10" s="31"/>
      <c r="S10" s="31"/>
      <c r="T10" s="31"/>
    </row>
    <row r="11" spans="1:28" x14ac:dyDescent="0.3">
      <c r="B11" s="1"/>
      <c r="C11" s="32" t="str">
        <f>+C2</f>
        <v>California Dreams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63"/>
      <c r="P11" s="34"/>
      <c r="Q11" s="34"/>
      <c r="R11" s="34"/>
      <c r="S11" s="34"/>
      <c r="T11" s="7" t="s">
        <v>10</v>
      </c>
      <c r="U11" s="1"/>
      <c r="V11" s="35">
        <v>2</v>
      </c>
    </row>
    <row r="12" spans="1:28" x14ac:dyDescent="0.3">
      <c r="A12" s="36" t="s">
        <v>11</v>
      </c>
      <c r="B12" s="37" t="s">
        <v>12</v>
      </c>
      <c r="C12" s="38" t="s">
        <v>13</v>
      </c>
      <c r="D12" s="38" t="s">
        <v>14</v>
      </c>
      <c r="E12" s="14" t="s">
        <v>15</v>
      </c>
      <c r="F12" s="14" t="s">
        <v>16</v>
      </c>
      <c r="G12" s="14" t="s">
        <v>17</v>
      </c>
      <c r="H12" s="14" t="s">
        <v>18</v>
      </c>
      <c r="I12" s="14" t="s">
        <v>19</v>
      </c>
      <c r="J12" s="14" t="s">
        <v>20</v>
      </c>
      <c r="K12" s="14" t="s">
        <v>21</v>
      </c>
      <c r="L12" s="14" t="s">
        <v>22</v>
      </c>
      <c r="M12" s="14" t="s">
        <v>23</v>
      </c>
      <c r="N12" s="14" t="s">
        <v>24</v>
      </c>
      <c r="O12" s="14" t="s">
        <v>25</v>
      </c>
      <c r="P12" s="14" t="s">
        <v>26</v>
      </c>
      <c r="Q12" s="14" t="s">
        <v>27</v>
      </c>
      <c r="R12" s="14" t="s">
        <v>28</v>
      </c>
      <c r="S12" s="14" t="s">
        <v>29</v>
      </c>
      <c r="T12" s="14" t="s">
        <v>30</v>
      </c>
      <c r="U12" s="14" t="s">
        <v>31</v>
      </c>
      <c r="V12" s="14" t="s">
        <v>3</v>
      </c>
      <c r="W12" s="14" t="s">
        <v>32</v>
      </c>
      <c r="X12" s="14" t="s">
        <v>33</v>
      </c>
      <c r="Y12" s="14" t="s">
        <v>34</v>
      </c>
      <c r="Z12" s="14" t="s">
        <v>35</v>
      </c>
      <c r="AA12" s="14" t="s">
        <v>36</v>
      </c>
      <c r="AB12" s="14" t="s">
        <v>37</v>
      </c>
    </row>
    <row r="13" spans="1:28" x14ac:dyDescent="0.3">
      <c r="A13" s="1" t="s">
        <v>60</v>
      </c>
      <c r="B13" s="1" t="s">
        <v>45</v>
      </c>
      <c r="C13" s="27" t="s">
        <v>53</v>
      </c>
      <c r="D13" s="38">
        <v>40</v>
      </c>
      <c r="E13" s="74"/>
      <c r="F13" s="27">
        <v>4</v>
      </c>
      <c r="G13" s="74"/>
      <c r="H13" s="27"/>
      <c r="I13" s="27"/>
      <c r="J13" s="27">
        <v>3</v>
      </c>
      <c r="K13" s="27">
        <v>4</v>
      </c>
      <c r="L13" s="74"/>
      <c r="M13" s="74"/>
      <c r="N13" s="27">
        <f>SUM(L13:M13)</f>
        <v>0</v>
      </c>
      <c r="O13" s="74"/>
      <c r="P13" s="79"/>
      <c r="Q13" s="74"/>
      <c r="R13" s="74"/>
      <c r="S13" s="74"/>
      <c r="T13" s="27">
        <f>(H13*3)+((F13-H13)*2)+J13</f>
        <v>11</v>
      </c>
      <c r="U13" s="40" t="str">
        <f>IFERROR(((T13+Q13+N13-R13)+(O13*2))/E13,"")</f>
        <v/>
      </c>
      <c r="V13" s="22">
        <v>144</v>
      </c>
      <c r="W13" s="22" t="s">
        <v>84</v>
      </c>
      <c r="X13" s="22" t="s">
        <v>85</v>
      </c>
      <c r="Y13" s="68">
        <v>1895</v>
      </c>
      <c r="Z13" s="42"/>
      <c r="AA13" s="1" t="s">
        <v>86</v>
      </c>
      <c r="AB13" s="28" t="s">
        <v>156</v>
      </c>
    </row>
    <row r="14" spans="1:28" x14ac:dyDescent="0.3">
      <c r="A14" s="1" t="s">
        <v>60</v>
      </c>
      <c r="B14" s="1" t="s">
        <v>45</v>
      </c>
      <c r="C14" s="27" t="s">
        <v>46</v>
      </c>
      <c r="D14" s="38">
        <v>7</v>
      </c>
      <c r="E14" s="74"/>
      <c r="F14" s="27">
        <v>5</v>
      </c>
      <c r="G14" s="74"/>
      <c r="H14" s="27"/>
      <c r="I14" s="27"/>
      <c r="J14" s="27">
        <v>0</v>
      </c>
      <c r="K14" s="27">
        <v>0</v>
      </c>
      <c r="L14" s="74"/>
      <c r="M14" s="74"/>
      <c r="N14" s="27">
        <f t="shared" ref="N14:N19" si="0">SUM(L14:M14)</f>
        <v>0</v>
      </c>
      <c r="O14" s="79"/>
      <c r="P14" s="57">
        <v>6</v>
      </c>
      <c r="Q14" s="79"/>
      <c r="R14" s="79"/>
      <c r="S14" s="79"/>
      <c r="T14" s="39">
        <f t="shared" ref="T14:T19" si="1">(H14*3)+((F14-H14)*2)+J14</f>
        <v>10</v>
      </c>
      <c r="U14" s="40" t="str">
        <f t="shared" ref="U14:U24" si="2">IFERROR(((T14+Q14+N14-R14)+(O14*2))/E14,"")</f>
        <v/>
      </c>
      <c r="V14" s="22">
        <v>144</v>
      </c>
      <c r="W14" s="22" t="s">
        <v>84</v>
      </c>
      <c r="X14" s="22" t="s">
        <v>85</v>
      </c>
      <c r="Y14" s="68">
        <v>1895</v>
      </c>
      <c r="Z14" s="42"/>
      <c r="AA14" s="1" t="s">
        <v>86</v>
      </c>
      <c r="AB14" s="28" t="s">
        <v>156</v>
      </c>
    </row>
    <row r="15" spans="1:28" x14ac:dyDescent="0.3">
      <c r="A15" s="1" t="s">
        <v>60</v>
      </c>
      <c r="B15" s="1" t="s">
        <v>45</v>
      </c>
      <c r="C15" s="27" t="s">
        <v>47</v>
      </c>
      <c r="D15" s="38">
        <v>15</v>
      </c>
      <c r="E15" s="74"/>
      <c r="F15" s="27">
        <v>3</v>
      </c>
      <c r="G15" s="74"/>
      <c r="H15" s="27"/>
      <c r="I15" s="27"/>
      <c r="J15" s="27">
        <v>5</v>
      </c>
      <c r="K15" s="27">
        <v>7</v>
      </c>
      <c r="L15" s="74"/>
      <c r="M15" s="27">
        <v>5</v>
      </c>
      <c r="N15" s="27">
        <f t="shared" si="0"/>
        <v>5</v>
      </c>
      <c r="O15" s="79"/>
      <c r="P15" s="57">
        <v>6</v>
      </c>
      <c r="Q15" s="79"/>
      <c r="R15" s="79"/>
      <c r="S15" s="79"/>
      <c r="T15" s="39">
        <f t="shared" si="1"/>
        <v>11</v>
      </c>
      <c r="U15" s="40" t="str">
        <f t="shared" si="2"/>
        <v/>
      </c>
      <c r="V15" s="22">
        <v>144</v>
      </c>
      <c r="W15" s="22" t="s">
        <v>84</v>
      </c>
      <c r="X15" s="22" t="s">
        <v>85</v>
      </c>
      <c r="Y15" s="68">
        <v>1895</v>
      </c>
      <c r="Z15" s="42"/>
      <c r="AA15" s="1" t="s">
        <v>86</v>
      </c>
      <c r="AB15" s="28" t="s">
        <v>156</v>
      </c>
    </row>
    <row r="16" spans="1:28" x14ac:dyDescent="0.3">
      <c r="A16" s="1" t="s">
        <v>60</v>
      </c>
      <c r="B16" s="1" t="s">
        <v>45</v>
      </c>
      <c r="C16" s="27" t="s">
        <v>50</v>
      </c>
      <c r="D16" s="38">
        <v>10</v>
      </c>
      <c r="E16" s="74"/>
      <c r="F16" s="27">
        <v>2</v>
      </c>
      <c r="G16" s="74"/>
      <c r="H16" s="27"/>
      <c r="I16" s="27"/>
      <c r="J16" s="27">
        <v>1</v>
      </c>
      <c r="K16" s="27">
        <v>1</v>
      </c>
      <c r="L16" s="74"/>
      <c r="M16" s="74"/>
      <c r="N16" s="27">
        <f t="shared" si="0"/>
        <v>0</v>
      </c>
      <c r="O16" s="81" t="s">
        <v>406</v>
      </c>
      <c r="P16" s="57">
        <v>6</v>
      </c>
      <c r="Q16" s="79"/>
      <c r="R16" s="79"/>
      <c r="S16" s="79"/>
      <c r="T16" s="39">
        <f t="shared" si="1"/>
        <v>5</v>
      </c>
      <c r="U16" s="40" t="str">
        <f t="shared" si="2"/>
        <v/>
      </c>
      <c r="V16" s="22">
        <v>144</v>
      </c>
      <c r="W16" s="22" t="s">
        <v>84</v>
      </c>
      <c r="X16" s="22" t="s">
        <v>85</v>
      </c>
      <c r="Y16" s="68">
        <v>1895</v>
      </c>
      <c r="Z16" s="42"/>
      <c r="AA16" s="1" t="s">
        <v>86</v>
      </c>
      <c r="AB16" s="28" t="s">
        <v>156</v>
      </c>
    </row>
    <row r="17" spans="1:28" x14ac:dyDescent="0.3">
      <c r="A17" s="1" t="s">
        <v>60</v>
      </c>
      <c r="B17" s="1" t="s">
        <v>45</v>
      </c>
      <c r="C17" s="27" t="s">
        <v>56</v>
      </c>
      <c r="D17" s="38">
        <v>20</v>
      </c>
      <c r="E17" s="74"/>
      <c r="F17" s="27">
        <v>3</v>
      </c>
      <c r="G17" s="74"/>
      <c r="H17" s="27"/>
      <c r="I17" s="27"/>
      <c r="J17" s="27">
        <v>0</v>
      </c>
      <c r="K17" s="27">
        <v>0</v>
      </c>
      <c r="L17" s="74"/>
      <c r="M17" s="74"/>
      <c r="N17" s="27">
        <f t="shared" si="0"/>
        <v>0</v>
      </c>
      <c r="O17" s="79"/>
      <c r="P17" s="79"/>
      <c r="Q17" s="79"/>
      <c r="R17" s="79"/>
      <c r="S17" s="79"/>
      <c r="T17" s="39">
        <f t="shared" si="1"/>
        <v>6</v>
      </c>
      <c r="U17" s="40" t="str">
        <f t="shared" si="2"/>
        <v/>
      </c>
      <c r="V17" s="22">
        <v>144</v>
      </c>
      <c r="W17" s="22" t="s">
        <v>84</v>
      </c>
      <c r="X17" s="22" t="s">
        <v>85</v>
      </c>
      <c r="Y17" s="68">
        <v>1895</v>
      </c>
      <c r="Z17" s="42"/>
      <c r="AA17" s="1" t="s">
        <v>86</v>
      </c>
      <c r="AB17" s="28" t="s">
        <v>156</v>
      </c>
    </row>
    <row r="18" spans="1:28" x14ac:dyDescent="0.3">
      <c r="A18" s="1" t="s">
        <v>60</v>
      </c>
      <c r="B18" s="1" t="s">
        <v>45</v>
      </c>
      <c r="C18" s="27" t="s">
        <v>54</v>
      </c>
      <c r="D18" s="38">
        <v>24</v>
      </c>
      <c r="E18" s="74"/>
      <c r="F18" s="27">
        <v>0</v>
      </c>
      <c r="G18" s="74"/>
      <c r="H18" s="27"/>
      <c r="I18" s="27"/>
      <c r="J18" s="27">
        <v>1</v>
      </c>
      <c r="K18" s="27">
        <v>1</v>
      </c>
      <c r="L18" s="74"/>
      <c r="M18" s="74"/>
      <c r="N18" s="27">
        <f t="shared" si="0"/>
        <v>0</v>
      </c>
      <c r="O18" s="79"/>
      <c r="P18" s="79"/>
      <c r="Q18" s="79"/>
      <c r="R18" s="79"/>
      <c r="S18" s="79"/>
      <c r="T18" s="39">
        <f t="shared" si="1"/>
        <v>1</v>
      </c>
      <c r="U18" s="40" t="str">
        <f t="shared" si="2"/>
        <v/>
      </c>
      <c r="V18" s="22">
        <v>144</v>
      </c>
      <c r="W18" s="22" t="s">
        <v>84</v>
      </c>
      <c r="X18" s="22" t="s">
        <v>85</v>
      </c>
      <c r="Y18" s="68">
        <v>1895</v>
      </c>
      <c r="Z18" s="42"/>
      <c r="AA18" s="1" t="s">
        <v>86</v>
      </c>
      <c r="AB18" s="28" t="s">
        <v>156</v>
      </c>
    </row>
    <row r="19" spans="1:28" x14ac:dyDescent="0.3">
      <c r="A19" s="1" t="s">
        <v>60</v>
      </c>
      <c r="B19" s="1" t="s">
        <v>45</v>
      </c>
      <c r="C19" s="27" t="s">
        <v>55</v>
      </c>
      <c r="D19" s="38">
        <v>17</v>
      </c>
      <c r="E19" s="74"/>
      <c r="F19" s="27">
        <v>6</v>
      </c>
      <c r="G19" s="27">
        <v>14</v>
      </c>
      <c r="H19" s="27"/>
      <c r="I19" s="27"/>
      <c r="J19" s="27">
        <v>2</v>
      </c>
      <c r="K19" s="27">
        <v>6</v>
      </c>
      <c r="L19" s="74"/>
      <c r="M19" s="27">
        <v>8</v>
      </c>
      <c r="N19" s="27">
        <f t="shared" si="0"/>
        <v>8</v>
      </c>
      <c r="O19" s="79"/>
      <c r="P19" s="79"/>
      <c r="Q19" s="79"/>
      <c r="R19" s="79"/>
      <c r="S19" s="79"/>
      <c r="T19" s="39">
        <f t="shared" si="1"/>
        <v>14</v>
      </c>
      <c r="U19" s="40" t="str">
        <f t="shared" si="2"/>
        <v/>
      </c>
      <c r="V19" s="22">
        <v>144</v>
      </c>
      <c r="W19" s="22" t="s">
        <v>84</v>
      </c>
      <c r="X19" s="22" t="s">
        <v>85</v>
      </c>
      <c r="Y19" s="68">
        <v>1895</v>
      </c>
      <c r="Z19" s="42" t="s">
        <v>396</v>
      </c>
      <c r="AA19" s="1" t="s">
        <v>86</v>
      </c>
      <c r="AB19" s="28" t="s">
        <v>156</v>
      </c>
    </row>
    <row r="20" spans="1:28" x14ac:dyDescent="0.3">
      <c r="A20" s="1" t="s">
        <v>60</v>
      </c>
      <c r="B20" s="1" t="s">
        <v>45</v>
      </c>
      <c r="C20" s="27" t="s">
        <v>48</v>
      </c>
      <c r="D20" s="38">
        <v>11</v>
      </c>
      <c r="E20" s="74"/>
      <c r="F20" s="27">
        <v>2</v>
      </c>
      <c r="G20" s="74"/>
      <c r="H20" s="27"/>
      <c r="I20" s="27"/>
      <c r="J20" s="27">
        <v>5</v>
      </c>
      <c r="K20" s="27">
        <v>6</v>
      </c>
      <c r="L20" s="74"/>
      <c r="M20" s="74"/>
      <c r="N20" s="27">
        <f>SUM(L20:M20)</f>
        <v>0</v>
      </c>
      <c r="O20" s="79"/>
      <c r="P20" s="79"/>
      <c r="Q20" s="79"/>
      <c r="R20" s="79"/>
      <c r="S20" s="79"/>
      <c r="T20" s="39">
        <f>(H20*3)+((F20-H20)*2)+J20</f>
        <v>9</v>
      </c>
      <c r="U20" s="40" t="str">
        <f t="shared" si="2"/>
        <v/>
      </c>
      <c r="V20" s="22">
        <v>144</v>
      </c>
      <c r="W20" s="22" t="s">
        <v>84</v>
      </c>
      <c r="X20" s="22" t="s">
        <v>85</v>
      </c>
      <c r="Y20" s="68">
        <v>1895</v>
      </c>
      <c r="Z20" s="42"/>
      <c r="AA20" s="1" t="s">
        <v>86</v>
      </c>
      <c r="AB20" s="28" t="s">
        <v>156</v>
      </c>
    </row>
    <row r="21" spans="1:28" x14ac:dyDescent="0.3">
      <c r="A21" s="1" t="s">
        <v>60</v>
      </c>
      <c r="B21" s="1" t="s">
        <v>45</v>
      </c>
      <c r="C21" s="27" t="s">
        <v>52</v>
      </c>
      <c r="D21" s="38">
        <v>23</v>
      </c>
      <c r="E21" s="74"/>
      <c r="F21" s="27">
        <v>1</v>
      </c>
      <c r="G21" s="74"/>
      <c r="H21" s="27"/>
      <c r="I21" s="27"/>
      <c r="J21" s="27">
        <v>2</v>
      </c>
      <c r="K21" s="27">
        <v>4</v>
      </c>
      <c r="L21" s="74"/>
      <c r="M21" s="74"/>
      <c r="N21" s="27">
        <f>SUM(L21:M21)</f>
        <v>0</v>
      </c>
      <c r="O21" s="79"/>
      <c r="P21" s="79"/>
      <c r="Q21" s="79"/>
      <c r="R21" s="79"/>
      <c r="S21" s="79"/>
      <c r="T21" s="39">
        <f>(H21*3)+((F21-H21)*2)+J21</f>
        <v>4</v>
      </c>
      <c r="U21" s="40" t="str">
        <f t="shared" si="2"/>
        <v/>
      </c>
      <c r="V21" s="22">
        <v>144</v>
      </c>
      <c r="W21" s="22" t="s">
        <v>84</v>
      </c>
      <c r="X21" s="22" t="s">
        <v>85</v>
      </c>
      <c r="Y21" s="68">
        <v>1895</v>
      </c>
      <c r="Z21" s="42"/>
      <c r="AA21" s="1" t="s">
        <v>86</v>
      </c>
      <c r="AB21" s="28" t="s">
        <v>156</v>
      </c>
    </row>
    <row r="22" spans="1:28" x14ac:dyDescent="0.3">
      <c r="A22" s="1" t="s">
        <v>60</v>
      </c>
      <c r="B22" s="1" t="s">
        <v>45</v>
      </c>
      <c r="C22" s="27" t="s">
        <v>49</v>
      </c>
      <c r="D22" s="38">
        <v>12</v>
      </c>
      <c r="E22" s="74"/>
      <c r="F22" s="27">
        <v>3</v>
      </c>
      <c r="G22" s="74"/>
      <c r="H22" s="27"/>
      <c r="I22" s="27"/>
      <c r="J22" s="27">
        <v>0</v>
      </c>
      <c r="K22" s="27">
        <v>0</v>
      </c>
      <c r="L22" s="74"/>
      <c r="M22" s="74"/>
      <c r="N22" s="27">
        <f>SUM(L22:M22)</f>
        <v>0</v>
      </c>
      <c r="O22" s="79"/>
      <c r="P22" s="79"/>
      <c r="Q22" s="79"/>
      <c r="R22" s="79"/>
      <c r="S22" s="79"/>
      <c r="T22" s="39">
        <f>(H22*3)+((F22-H22)*2)+J22</f>
        <v>6</v>
      </c>
      <c r="U22" s="40" t="str">
        <f t="shared" si="2"/>
        <v/>
      </c>
      <c r="V22" s="22">
        <v>144</v>
      </c>
      <c r="W22" s="22" t="s">
        <v>84</v>
      </c>
      <c r="X22" s="22" t="s">
        <v>85</v>
      </c>
      <c r="Y22" s="68">
        <v>1895</v>
      </c>
      <c r="Z22" s="42"/>
      <c r="AA22" s="1" t="s">
        <v>86</v>
      </c>
      <c r="AB22" s="28" t="s">
        <v>156</v>
      </c>
    </row>
    <row r="23" spans="1:28" x14ac:dyDescent="0.3">
      <c r="A23" s="1" t="s">
        <v>60</v>
      </c>
      <c r="B23" s="1" t="s">
        <v>45</v>
      </c>
      <c r="C23" s="27" t="s">
        <v>142</v>
      </c>
      <c r="D23" s="38">
        <v>50</v>
      </c>
      <c r="E23" s="74"/>
      <c r="F23" s="27">
        <v>1</v>
      </c>
      <c r="G23" s="74"/>
      <c r="H23" s="27"/>
      <c r="I23" s="27"/>
      <c r="J23" s="27">
        <v>3</v>
      </c>
      <c r="K23" s="27">
        <v>5</v>
      </c>
      <c r="L23" s="74"/>
      <c r="M23" s="74"/>
      <c r="N23" s="27">
        <f>SUM(L23:M23)</f>
        <v>0</v>
      </c>
      <c r="O23" s="79"/>
      <c r="P23" s="79"/>
      <c r="Q23" s="79"/>
      <c r="R23" s="79"/>
      <c r="S23" s="79"/>
      <c r="T23" s="39">
        <f>(H23*3)+((F23-H23)*2)+J23</f>
        <v>5</v>
      </c>
      <c r="U23" s="40" t="str">
        <f t="shared" si="2"/>
        <v/>
      </c>
      <c r="V23" s="22">
        <v>144</v>
      </c>
      <c r="W23" s="22" t="s">
        <v>84</v>
      </c>
      <c r="X23" s="22" t="s">
        <v>85</v>
      </c>
      <c r="Y23" s="68">
        <v>1895</v>
      </c>
      <c r="Z23" s="42"/>
      <c r="AA23" s="1" t="s">
        <v>86</v>
      </c>
      <c r="AB23" s="28" t="s">
        <v>156</v>
      </c>
    </row>
    <row r="24" spans="1:28" x14ac:dyDescent="0.3">
      <c r="A24" s="1" t="s">
        <v>60</v>
      </c>
      <c r="B24" s="1" t="s">
        <v>45</v>
      </c>
      <c r="C24" s="27" t="s">
        <v>51</v>
      </c>
      <c r="D24" s="38">
        <v>22</v>
      </c>
      <c r="E24" s="74"/>
      <c r="F24" s="27">
        <v>1</v>
      </c>
      <c r="G24" s="74"/>
      <c r="H24" s="27"/>
      <c r="I24" s="27"/>
      <c r="J24" s="27">
        <v>2</v>
      </c>
      <c r="K24" s="27">
        <v>3</v>
      </c>
      <c r="L24" s="74"/>
      <c r="M24" s="74"/>
      <c r="N24" s="27">
        <f>SUM(L24:M24)</f>
        <v>0</v>
      </c>
      <c r="O24" s="79"/>
      <c r="P24" s="79"/>
      <c r="Q24" s="79"/>
      <c r="R24" s="79"/>
      <c r="S24" s="79"/>
      <c r="T24" s="39">
        <f>(H24*3)+((F24-H24)*2)+J24</f>
        <v>4</v>
      </c>
      <c r="U24" s="40" t="str">
        <f t="shared" si="2"/>
        <v/>
      </c>
      <c r="V24" s="22">
        <v>144</v>
      </c>
      <c r="W24" s="22" t="s">
        <v>84</v>
      </c>
      <c r="X24" s="22" t="s">
        <v>85</v>
      </c>
      <c r="Y24" s="68">
        <v>1895</v>
      </c>
      <c r="Z24" s="42"/>
      <c r="AA24" s="1" t="s">
        <v>86</v>
      </c>
      <c r="AB24" s="28" t="s">
        <v>156</v>
      </c>
    </row>
    <row r="25" spans="1:28" x14ac:dyDescent="0.3">
      <c r="A25" s="1" t="s">
        <v>60</v>
      </c>
      <c r="B25" s="1" t="s">
        <v>45</v>
      </c>
      <c r="C25" s="57" t="s">
        <v>38</v>
      </c>
      <c r="D25" s="36"/>
      <c r="E25" s="57">
        <v>240</v>
      </c>
      <c r="F25" s="57"/>
      <c r="G25" s="57">
        <v>71</v>
      </c>
      <c r="H25" s="57"/>
      <c r="I25" s="57"/>
      <c r="J25" s="57"/>
      <c r="K25" s="57"/>
      <c r="L25" s="57"/>
      <c r="M25" s="57">
        <v>13</v>
      </c>
      <c r="N25" s="57"/>
      <c r="O25" s="57"/>
      <c r="P25" s="57">
        <v>14</v>
      </c>
      <c r="Q25" s="57"/>
      <c r="R25" s="57">
        <v>21</v>
      </c>
      <c r="S25" s="57"/>
      <c r="T25" s="43"/>
      <c r="U25" s="40" t="str">
        <f t="shared" ref="U25" si="3">_xlfn.IFNA("",((T25+Q25+N25-R25)+(O25*2))/E25)</f>
        <v/>
      </c>
      <c r="V25" s="22">
        <v>144</v>
      </c>
      <c r="W25" s="22" t="s">
        <v>84</v>
      </c>
      <c r="X25" s="22" t="s">
        <v>85</v>
      </c>
      <c r="Y25" s="68">
        <v>1895</v>
      </c>
      <c r="Z25" s="42"/>
      <c r="AA25" s="1" t="s">
        <v>86</v>
      </c>
      <c r="AB25" s="28" t="s">
        <v>156</v>
      </c>
    </row>
    <row r="26" spans="1:28" x14ac:dyDescent="0.3">
      <c r="A26" s="44" t="s">
        <v>60</v>
      </c>
      <c r="B26" s="44" t="s">
        <v>45</v>
      </c>
      <c r="C26" s="45" t="s">
        <v>39</v>
      </c>
      <c r="D26" s="44"/>
      <c r="E26" s="45">
        <f t="shared" ref="E26:T26" si="4">SUM(E13:E25)</f>
        <v>240</v>
      </c>
      <c r="F26" s="45">
        <f t="shared" si="4"/>
        <v>31</v>
      </c>
      <c r="G26" s="45">
        <f t="shared" si="4"/>
        <v>85</v>
      </c>
      <c r="H26" s="45">
        <f t="shared" si="4"/>
        <v>0</v>
      </c>
      <c r="I26" s="45">
        <f t="shared" si="4"/>
        <v>0</v>
      </c>
      <c r="J26" s="45">
        <f t="shared" si="4"/>
        <v>24</v>
      </c>
      <c r="K26" s="45">
        <f t="shared" si="4"/>
        <v>37</v>
      </c>
      <c r="L26" s="45">
        <f t="shared" si="4"/>
        <v>0</v>
      </c>
      <c r="M26" s="45">
        <f t="shared" si="4"/>
        <v>26</v>
      </c>
      <c r="N26" s="45">
        <f t="shared" si="4"/>
        <v>13</v>
      </c>
      <c r="O26" s="45">
        <f t="shared" si="4"/>
        <v>0</v>
      </c>
      <c r="P26" s="45">
        <f t="shared" si="4"/>
        <v>32</v>
      </c>
      <c r="Q26" s="45">
        <f t="shared" si="4"/>
        <v>0</v>
      </c>
      <c r="R26" s="45">
        <f t="shared" si="4"/>
        <v>21</v>
      </c>
      <c r="S26" s="45">
        <f t="shared" si="4"/>
        <v>0</v>
      </c>
      <c r="T26" s="45">
        <f t="shared" si="4"/>
        <v>86</v>
      </c>
      <c r="U26" s="46">
        <f>((T26+Q26+N26-R26)+(O26*2))/E26</f>
        <v>0.32500000000000001</v>
      </c>
      <c r="V26" s="47">
        <v>144</v>
      </c>
      <c r="W26" s="47" t="s">
        <v>84</v>
      </c>
      <c r="X26" s="47" t="s">
        <v>85</v>
      </c>
      <c r="Y26" s="69">
        <v>1895</v>
      </c>
      <c r="Z26" s="49"/>
      <c r="AA26" s="44" t="s">
        <v>86</v>
      </c>
      <c r="AB26" s="72" t="s">
        <v>156</v>
      </c>
    </row>
    <row r="27" spans="1:28" x14ac:dyDescent="0.3">
      <c r="A27" s="1"/>
      <c r="B27" s="1"/>
      <c r="C27" s="1"/>
      <c r="D27" s="1"/>
      <c r="F27" s="50" t="s">
        <v>40</v>
      </c>
      <c r="G27" s="51">
        <f>F26/G26</f>
        <v>0.36470588235294116</v>
      </c>
      <c r="H27" s="27"/>
      <c r="I27" s="1"/>
      <c r="J27" s="50" t="s">
        <v>41</v>
      </c>
      <c r="K27" s="52">
        <f>J26/K26</f>
        <v>0.64864864864864868</v>
      </c>
      <c r="L27" s="1"/>
      <c r="M27" s="39" t="s">
        <v>42</v>
      </c>
      <c r="N27" s="53"/>
      <c r="O27" s="71" t="s">
        <v>408</v>
      </c>
      <c r="P27" s="1"/>
      <c r="Q27" s="1"/>
      <c r="R27" s="1"/>
      <c r="S27" s="1"/>
      <c r="T27" s="1"/>
      <c r="U27" s="1"/>
      <c r="V27" s="22"/>
      <c r="W27" s="22"/>
      <c r="X27" s="22"/>
      <c r="Y27" s="54"/>
      <c r="Z27" s="42"/>
      <c r="AA27" s="1"/>
      <c r="AB27" s="1"/>
    </row>
    <row r="28" spans="1:28" x14ac:dyDescent="0.3">
      <c r="A28" s="1"/>
      <c r="B28" s="1"/>
      <c r="C28" s="5" t="s">
        <v>43</v>
      </c>
      <c r="V28" s="22"/>
      <c r="W28" s="22"/>
      <c r="X28" s="22"/>
      <c r="Y28" s="54"/>
      <c r="Z28" s="42"/>
      <c r="AA28" s="1"/>
      <c r="AB28" s="1"/>
    </row>
    <row r="29" spans="1:28" x14ac:dyDescent="0.3">
      <c r="A29" s="1"/>
      <c r="B29" s="1"/>
      <c r="C29" s="1" t="s">
        <v>411</v>
      </c>
      <c r="D29" s="1" t="s">
        <v>412</v>
      </c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4"/>
      <c r="Z29" s="42"/>
      <c r="AA29" s="1"/>
      <c r="AB29" s="1"/>
    </row>
    <row r="30" spans="1:28" x14ac:dyDescent="0.3">
      <c r="A30" s="1"/>
      <c r="B30" s="1"/>
      <c r="D30" s="1" t="s">
        <v>441</v>
      </c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4"/>
      <c r="Z30" s="42"/>
      <c r="AA30" s="1"/>
      <c r="AB30" s="1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4"/>
      <c r="Z31" s="42"/>
      <c r="AA31" s="1"/>
      <c r="AB31" s="1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4"/>
      <c r="Z32" s="42"/>
      <c r="AA32" s="1"/>
      <c r="AB32" s="1"/>
    </row>
    <row r="33" spans="1:28" x14ac:dyDescent="0.3">
      <c r="B33" s="1"/>
      <c r="C33" s="55" t="s">
        <v>61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10</v>
      </c>
      <c r="U33" s="1"/>
      <c r="V33" s="56">
        <v>1</v>
      </c>
      <c r="W33" s="1"/>
      <c r="X33" s="1"/>
      <c r="Y33" s="31"/>
      <c r="Z33" s="42"/>
      <c r="AA33" s="1"/>
      <c r="AB33" s="1"/>
    </row>
    <row r="34" spans="1:28" x14ac:dyDescent="0.3">
      <c r="A34" s="36" t="s">
        <v>11</v>
      </c>
      <c r="B34" s="37" t="s">
        <v>12</v>
      </c>
      <c r="C34" s="38" t="s">
        <v>13</v>
      </c>
      <c r="D34" s="38" t="s">
        <v>14</v>
      </c>
      <c r="E34" s="14" t="s">
        <v>15</v>
      </c>
      <c r="F34" s="14" t="s">
        <v>16</v>
      </c>
      <c r="G34" s="14" t="s">
        <v>17</v>
      </c>
      <c r="H34" s="14" t="s">
        <v>18</v>
      </c>
      <c r="I34" s="14" t="s">
        <v>19</v>
      </c>
      <c r="J34" s="14" t="s">
        <v>20</v>
      </c>
      <c r="K34" s="14" t="s">
        <v>21</v>
      </c>
      <c r="L34" s="14" t="s">
        <v>22</v>
      </c>
      <c r="M34" s="14" t="s">
        <v>23</v>
      </c>
      <c r="N34" s="14" t="s">
        <v>24</v>
      </c>
      <c r="O34" s="14" t="s">
        <v>25</v>
      </c>
      <c r="P34" s="14" t="s">
        <v>26</v>
      </c>
      <c r="Q34" s="14" t="s">
        <v>27</v>
      </c>
      <c r="R34" s="14" t="s">
        <v>28</v>
      </c>
      <c r="S34" s="14" t="s">
        <v>29</v>
      </c>
      <c r="T34" s="14" t="s">
        <v>30</v>
      </c>
      <c r="U34" s="14" t="s">
        <v>31</v>
      </c>
      <c r="V34" s="14" t="s">
        <v>3</v>
      </c>
      <c r="W34" s="14" t="s">
        <v>32</v>
      </c>
      <c r="X34" s="14" t="s">
        <v>33</v>
      </c>
      <c r="Y34" s="14" t="s">
        <v>34</v>
      </c>
      <c r="Z34" s="14" t="s">
        <v>35</v>
      </c>
      <c r="AA34" s="14" t="s">
        <v>36</v>
      </c>
      <c r="AB34" s="14" t="s">
        <v>37</v>
      </c>
    </row>
    <row r="35" spans="1:28" x14ac:dyDescent="0.3">
      <c r="A35" s="1" t="s">
        <v>45</v>
      </c>
      <c r="B35" s="1" t="s">
        <v>60</v>
      </c>
      <c r="C35" s="27" t="s">
        <v>158</v>
      </c>
      <c r="D35" s="38">
        <v>30</v>
      </c>
      <c r="E35" s="74"/>
      <c r="F35" s="27">
        <v>14</v>
      </c>
      <c r="G35" s="27">
        <v>27</v>
      </c>
      <c r="H35" s="27"/>
      <c r="I35" s="27"/>
      <c r="J35" s="27">
        <v>10</v>
      </c>
      <c r="K35" s="27">
        <v>10</v>
      </c>
      <c r="L35" s="74"/>
      <c r="M35" s="74"/>
      <c r="N35" s="27">
        <f>SUM(L35:M35)</f>
        <v>0</v>
      </c>
      <c r="O35" s="74"/>
      <c r="P35" s="79"/>
      <c r="Q35" s="74"/>
      <c r="R35" s="74"/>
      <c r="S35" s="74"/>
      <c r="T35" s="27">
        <f>+(F35*2)+J35</f>
        <v>38</v>
      </c>
      <c r="U35" s="40" t="str">
        <f>IFERROR(((T35+Q35+N35-R35)+(O35*2))/E35,"")</f>
        <v/>
      </c>
      <c r="V35" s="22">
        <v>144</v>
      </c>
      <c r="W35" s="22" t="s">
        <v>95</v>
      </c>
      <c r="X35" s="22" t="s">
        <v>96</v>
      </c>
      <c r="Y35" s="68">
        <v>1895</v>
      </c>
      <c r="Z35" s="42" t="s">
        <v>410</v>
      </c>
      <c r="AA35" s="1" t="s">
        <v>157</v>
      </c>
      <c r="AB35" s="28" t="s">
        <v>148</v>
      </c>
    </row>
    <row r="36" spans="1:28" x14ac:dyDescent="0.3">
      <c r="A36" s="1" t="s">
        <v>45</v>
      </c>
      <c r="B36" s="1" t="s">
        <v>60</v>
      </c>
      <c r="C36" s="27" t="s">
        <v>159</v>
      </c>
      <c r="D36" s="38">
        <v>50</v>
      </c>
      <c r="E36" s="74"/>
      <c r="F36" s="27">
        <v>4</v>
      </c>
      <c r="G36" s="74"/>
      <c r="H36" s="27"/>
      <c r="I36" s="27"/>
      <c r="J36" s="27">
        <v>8</v>
      </c>
      <c r="K36" s="27">
        <v>10</v>
      </c>
      <c r="L36" s="74"/>
      <c r="M36" s="27">
        <v>13</v>
      </c>
      <c r="N36" s="27">
        <f t="shared" ref="N36:N41" si="5">SUM(L36:M36)</f>
        <v>13</v>
      </c>
      <c r="O36" s="79"/>
      <c r="P36" s="79"/>
      <c r="Q36" s="79"/>
      <c r="R36" s="79"/>
      <c r="S36" s="79"/>
      <c r="T36" s="27">
        <f t="shared" ref="T36:T45" si="6">+(F36*2)+J36</f>
        <v>16</v>
      </c>
      <c r="U36" s="40" t="str">
        <f t="shared" ref="U36:U45" si="7">IFERROR(((T36+Q36+N36-R36)+(O36*2))/E36,"")</f>
        <v/>
      </c>
      <c r="V36" s="22">
        <v>144</v>
      </c>
      <c r="W36" s="22" t="s">
        <v>95</v>
      </c>
      <c r="X36" s="22" t="s">
        <v>96</v>
      </c>
      <c r="Y36" s="68">
        <v>1895</v>
      </c>
      <c r="Z36" s="42"/>
      <c r="AA36" s="1" t="s">
        <v>157</v>
      </c>
      <c r="AB36" s="28" t="s">
        <v>148</v>
      </c>
    </row>
    <row r="37" spans="1:28" x14ac:dyDescent="0.3">
      <c r="A37" s="1" t="s">
        <v>45</v>
      </c>
      <c r="B37" s="1" t="s">
        <v>60</v>
      </c>
      <c r="C37" s="27" t="s">
        <v>160</v>
      </c>
      <c r="D37" s="38">
        <v>12</v>
      </c>
      <c r="E37" s="74"/>
      <c r="F37" s="27">
        <v>6</v>
      </c>
      <c r="G37" s="27">
        <v>6</v>
      </c>
      <c r="H37" s="27"/>
      <c r="I37" s="27"/>
      <c r="J37" s="27">
        <v>1</v>
      </c>
      <c r="K37" s="27">
        <v>2</v>
      </c>
      <c r="L37" s="74"/>
      <c r="M37" s="74"/>
      <c r="N37" s="27">
        <f t="shared" si="5"/>
        <v>0</v>
      </c>
      <c r="O37" s="39">
        <v>12</v>
      </c>
      <c r="P37" s="79"/>
      <c r="Q37" s="79"/>
      <c r="R37" s="79"/>
      <c r="S37" s="79"/>
      <c r="T37" s="27">
        <f t="shared" si="6"/>
        <v>13</v>
      </c>
      <c r="U37" s="40" t="str">
        <f t="shared" si="7"/>
        <v/>
      </c>
      <c r="V37" s="22">
        <v>144</v>
      </c>
      <c r="W37" s="22" t="s">
        <v>95</v>
      </c>
      <c r="X37" s="22" t="s">
        <v>96</v>
      </c>
      <c r="Y37" s="68">
        <v>1895</v>
      </c>
      <c r="Z37" s="42"/>
      <c r="AA37" s="1" t="s">
        <v>157</v>
      </c>
      <c r="AB37" s="28" t="s">
        <v>148</v>
      </c>
    </row>
    <row r="38" spans="1:28" x14ac:dyDescent="0.3">
      <c r="A38" s="1" t="s">
        <v>45</v>
      </c>
      <c r="B38" s="1" t="s">
        <v>60</v>
      </c>
      <c r="C38" s="27" t="s">
        <v>161</v>
      </c>
      <c r="D38" s="38">
        <v>34</v>
      </c>
      <c r="E38" s="74"/>
      <c r="F38" s="27">
        <v>3</v>
      </c>
      <c r="G38" s="74"/>
      <c r="H38" s="27"/>
      <c r="I38" s="27"/>
      <c r="J38" s="27">
        <v>6</v>
      </c>
      <c r="K38" s="27">
        <v>6</v>
      </c>
      <c r="L38" s="74"/>
      <c r="M38" s="74"/>
      <c r="N38" s="27">
        <f t="shared" si="5"/>
        <v>0</v>
      </c>
      <c r="O38" s="79"/>
      <c r="P38" s="79"/>
      <c r="Q38" s="79"/>
      <c r="R38" s="79"/>
      <c r="S38" s="79"/>
      <c r="T38" s="27">
        <f t="shared" si="6"/>
        <v>12</v>
      </c>
      <c r="U38" s="40" t="str">
        <f t="shared" si="7"/>
        <v/>
      </c>
      <c r="V38" s="22">
        <v>144</v>
      </c>
      <c r="W38" s="22" t="s">
        <v>95</v>
      </c>
      <c r="X38" s="22" t="s">
        <v>96</v>
      </c>
      <c r="Y38" s="68">
        <v>1895</v>
      </c>
      <c r="Z38" s="42"/>
      <c r="AA38" s="1" t="s">
        <v>157</v>
      </c>
      <c r="AB38" s="28" t="s">
        <v>148</v>
      </c>
    </row>
    <row r="39" spans="1:28" x14ac:dyDescent="0.3">
      <c r="A39" s="1" t="s">
        <v>45</v>
      </c>
      <c r="B39" s="1" t="s">
        <v>60</v>
      </c>
      <c r="C39" s="27" t="s">
        <v>162</v>
      </c>
      <c r="D39" s="38">
        <v>44</v>
      </c>
      <c r="E39" s="74"/>
      <c r="F39" s="27">
        <v>2</v>
      </c>
      <c r="G39" s="74"/>
      <c r="H39" s="27"/>
      <c r="I39" s="27"/>
      <c r="J39" s="27">
        <v>1</v>
      </c>
      <c r="K39" s="27">
        <v>5</v>
      </c>
      <c r="L39" s="74"/>
      <c r="M39" s="74"/>
      <c r="N39" s="27">
        <f t="shared" si="5"/>
        <v>0</v>
      </c>
      <c r="O39" s="79"/>
      <c r="P39" s="79"/>
      <c r="Q39" s="79"/>
      <c r="R39" s="79"/>
      <c r="S39" s="79"/>
      <c r="T39" s="27">
        <f t="shared" si="6"/>
        <v>5</v>
      </c>
      <c r="U39" s="40" t="str">
        <f t="shared" si="7"/>
        <v/>
      </c>
      <c r="V39" s="22">
        <v>144</v>
      </c>
      <c r="W39" s="22" t="s">
        <v>95</v>
      </c>
      <c r="X39" s="22" t="s">
        <v>96</v>
      </c>
      <c r="Y39" s="68">
        <v>1895</v>
      </c>
      <c r="Z39" s="42"/>
      <c r="AA39" s="1" t="s">
        <v>157</v>
      </c>
      <c r="AB39" s="28" t="s">
        <v>148</v>
      </c>
    </row>
    <row r="40" spans="1:28" x14ac:dyDescent="0.3">
      <c r="A40" s="1" t="s">
        <v>45</v>
      </c>
      <c r="B40" s="1" t="s">
        <v>60</v>
      </c>
      <c r="C40" s="27" t="s">
        <v>163</v>
      </c>
      <c r="D40" s="38">
        <v>52</v>
      </c>
      <c r="E40" s="74"/>
      <c r="F40" s="27">
        <v>5</v>
      </c>
      <c r="G40" s="74"/>
      <c r="H40" s="27"/>
      <c r="I40" s="27"/>
      <c r="J40" s="27">
        <v>4</v>
      </c>
      <c r="K40" s="27">
        <v>5</v>
      </c>
      <c r="L40" s="74"/>
      <c r="M40" s="27">
        <v>11</v>
      </c>
      <c r="N40" s="27">
        <f t="shared" si="5"/>
        <v>11</v>
      </c>
      <c r="O40" s="79"/>
      <c r="P40" s="79"/>
      <c r="Q40" s="79"/>
      <c r="R40" s="79"/>
      <c r="S40" s="79"/>
      <c r="T40" s="27">
        <f t="shared" si="6"/>
        <v>14</v>
      </c>
      <c r="U40" s="40" t="str">
        <f t="shared" si="7"/>
        <v/>
      </c>
      <c r="V40" s="22">
        <v>144</v>
      </c>
      <c r="W40" s="22" t="s">
        <v>95</v>
      </c>
      <c r="X40" s="22" t="s">
        <v>96</v>
      </c>
      <c r="Y40" s="68">
        <v>1895</v>
      </c>
      <c r="Z40" s="42"/>
      <c r="AA40" s="1" t="s">
        <v>157</v>
      </c>
      <c r="AB40" s="28" t="s">
        <v>148</v>
      </c>
    </row>
    <row r="41" spans="1:28" x14ac:dyDescent="0.3">
      <c r="A41" s="1" t="s">
        <v>45</v>
      </c>
      <c r="B41" s="1" t="s">
        <v>60</v>
      </c>
      <c r="C41" s="27" t="s">
        <v>164</v>
      </c>
      <c r="D41" s="38">
        <v>32</v>
      </c>
      <c r="E41" s="74"/>
      <c r="F41" s="27">
        <v>1</v>
      </c>
      <c r="G41" s="74"/>
      <c r="H41" s="27"/>
      <c r="I41" s="27"/>
      <c r="J41" s="27">
        <v>0</v>
      </c>
      <c r="K41" s="27">
        <v>0</v>
      </c>
      <c r="L41" s="74"/>
      <c r="M41" s="74"/>
      <c r="N41" s="27">
        <f t="shared" si="5"/>
        <v>0</v>
      </c>
      <c r="O41" s="79"/>
      <c r="P41" s="79"/>
      <c r="Q41" s="79"/>
      <c r="R41" s="79"/>
      <c r="S41" s="79"/>
      <c r="T41" s="27">
        <f t="shared" si="6"/>
        <v>2</v>
      </c>
      <c r="U41" s="40" t="str">
        <f t="shared" si="7"/>
        <v/>
      </c>
      <c r="V41" s="22">
        <v>144</v>
      </c>
      <c r="W41" s="22" t="s">
        <v>95</v>
      </c>
      <c r="X41" s="22" t="s">
        <v>96</v>
      </c>
      <c r="Y41" s="68">
        <v>1895</v>
      </c>
      <c r="Z41" s="42"/>
      <c r="AA41" s="1" t="s">
        <v>157</v>
      </c>
      <c r="AB41" s="28" t="s">
        <v>148</v>
      </c>
    </row>
    <row r="42" spans="1:28" x14ac:dyDescent="0.3">
      <c r="A42" s="1" t="s">
        <v>45</v>
      </c>
      <c r="B42" s="1" t="s">
        <v>60</v>
      </c>
      <c r="C42" s="27" t="s">
        <v>165</v>
      </c>
      <c r="D42" s="38">
        <v>20</v>
      </c>
      <c r="E42" s="74"/>
      <c r="F42" s="27">
        <v>3</v>
      </c>
      <c r="G42" s="74"/>
      <c r="H42" s="27"/>
      <c r="I42" s="27"/>
      <c r="J42" s="27">
        <v>2</v>
      </c>
      <c r="K42" s="27">
        <v>2</v>
      </c>
      <c r="L42" s="74"/>
      <c r="M42" s="74"/>
      <c r="N42" s="27">
        <f>SUM(L42:M42)</f>
        <v>0</v>
      </c>
      <c r="O42" s="79"/>
      <c r="P42" s="57">
        <v>6</v>
      </c>
      <c r="Q42" s="79"/>
      <c r="R42" s="79"/>
      <c r="S42" s="79"/>
      <c r="T42" s="27">
        <f t="shared" si="6"/>
        <v>8</v>
      </c>
      <c r="U42" s="40" t="str">
        <f t="shared" si="7"/>
        <v/>
      </c>
      <c r="V42" s="22">
        <v>144</v>
      </c>
      <c r="W42" s="22" t="s">
        <v>95</v>
      </c>
      <c r="X42" s="22" t="s">
        <v>96</v>
      </c>
      <c r="Y42" s="68">
        <v>1895</v>
      </c>
      <c r="Z42" s="42"/>
      <c r="AA42" s="1" t="s">
        <v>157</v>
      </c>
      <c r="AB42" s="28" t="s">
        <v>148</v>
      </c>
    </row>
    <row r="43" spans="1:28" x14ac:dyDescent="0.3">
      <c r="A43" s="1" t="s">
        <v>45</v>
      </c>
      <c r="B43" s="1" t="s">
        <v>60</v>
      </c>
      <c r="C43" s="27" t="s">
        <v>166</v>
      </c>
      <c r="D43" s="38">
        <v>40</v>
      </c>
      <c r="E43" s="74"/>
      <c r="F43" s="27">
        <v>5</v>
      </c>
      <c r="G43" s="74"/>
      <c r="H43" s="27"/>
      <c r="I43" s="27"/>
      <c r="J43" s="27">
        <v>0</v>
      </c>
      <c r="K43" s="27">
        <v>0</v>
      </c>
      <c r="L43" s="74"/>
      <c r="M43" s="74"/>
      <c r="N43" s="27">
        <f>SUM(L43:M43)</f>
        <v>0</v>
      </c>
      <c r="O43" s="79"/>
      <c r="P43" s="79"/>
      <c r="Q43" s="79"/>
      <c r="R43" s="79"/>
      <c r="S43" s="79"/>
      <c r="T43" s="27">
        <f t="shared" si="6"/>
        <v>10</v>
      </c>
      <c r="U43" s="40" t="str">
        <f t="shared" si="7"/>
        <v/>
      </c>
      <c r="V43" s="22">
        <v>144</v>
      </c>
      <c r="W43" s="22" t="s">
        <v>95</v>
      </c>
      <c r="X43" s="22" t="s">
        <v>96</v>
      </c>
      <c r="Y43" s="68">
        <v>1895</v>
      </c>
      <c r="Z43" s="42"/>
      <c r="AA43" s="1" t="s">
        <v>157</v>
      </c>
      <c r="AB43" s="28" t="s">
        <v>148</v>
      </c>
    </row>
    <row r="44" spans="1:28" x14ac:dyDescent="0.3">
      <c r="A44" s="1" t="s">
        <v>45</v>
      </c>
      <c r="B44" s="1" t="s">
        <v>60</v>
      </c>
      <c r="C44" s="27" t="s">
        <v>167</v>
      </c>
      <c r="D44" s="38">
        <v>10</v>
      </c>
      <c r="E44" s="74"/>
      <c r="F44" s="27">
        <v>0</v>
      </c>
      <c r="G44" s="74"/>
      <c r="H44" s="27"/>
      <c r="I44" s="27"/>
      <c r="J44" s="27">
        <v>0</v>
      </c>
      <c r="K44" s="27">
        <v>0</v>
      </c>
      <c r="L44" s="74"/>
      <c r="M44" s="74"/>
      <c r="N44" s="27">
        <f>SUM(L44:M44)</f>
        <v>0</v>
      </c>
      <c r="O44" s="39">
        <v>10</v>
      </c>
      <c r="P44" s="79"/>
      <c r="Q44" s="79"/>
      <c r="R44" s="79"/>
      <c r="S44" s="79"/>
      <c r="T44" s="27">
        <f t="shared" si="6"/>
        <v>0</v>
      </c>
      <c r="U44" s="40" t="str">
        <f t="shared" si="7"/>
        <v/>
      </c>
      <c r="V44" s="22">
        <v>144</v>
      </c>
      <c r="W44" s="22" t="s">
        <v>95</v>
      </c>
      <c r="X44" s="22" t="s">
        <v>96</v>
      </c>
      <c r="Y44" s="68">
        <v>1895</v>
      </c>
      <c r="Z44" s="42"/>
      <c r="AA44" s="1" t="s">
        <v>157</v>
      </c>
      <c r="AB44" s="28" t="s">
        <v>148</v>
      </c>
    </row>
    <row r="45" spans="1:28" x14ac:dyDescent="0.3">
      <c r="A45" s="1" t="s">
        <v>45</v>
      </c>
      <c r="B45" s="1" t="s">
        <v>60</v>
      </c>
      <c r="C45" s="27" t="s">
        <v>168</v>
      </c>
      <c r="D45" s="38">
        <v>14</v>
      </c>
      <c r="E45" s="74"/>
      <c r="F45" s="27">
        <v>3</v>
      </c>
      <c r="G45" s="74"/>
      <c r="H45" s="27"/>
      <c r="I45" s="27"/>
      <c r="J45" s="27">
        <v>0</v>
      </c>
      <c r="K45" s="27">
        <v>0</v>
      </c>
      <c r="L45" s="74"/>
      <c r="M45" s="74"/>
      <c r="N45" s="27">
        <f>SUM(L45:M45)</f>
        <v>0</v>
      </c>
      <c r="O45" s="79"/>
      <c r="P45" s="79"/>
      <c r="Q45" s="79"/>
      <c r="R45" s="79"/>
      <c r="S45" s="79"/>
      <c r="T45" s="27">
        <f t="shared" si="6"/>
        <v>6</v>
      </c>
      <c r="U45" s="40" t="str">
        <f t="shared" si="7"/>
        <v/>
      </c>
      <c r="V45" s="22">
        <v>144</v>
      </c>
      <c r="W45" s="22" t="s">
        <v>95</v>
      </c>
      <c r="X45" s="22" t="s">
        <v>96</v>
      </c>
      <c r="Y45" s="68">
        <v>1895</v>
      </c>
      <c r="Z45" s="42"/>
      <c r="AA45" s="1" t="s">
        <v>157</v>
      </c>
      <c r="AB45" s="28" t="s">
        <v>148</v>
      </c>
    </row>
    <row r="46" spans="1:28" x14ac:dyDescent="0.3">
      <c r="A46" s="1" t="s">
        <v>45</v>
      </c>
      <c r="B46" s="1" t="s">
        <v>60</v>
      </c>
      <c r="C46" s="57" t="s">
        <v>38</v>
      </c>
      <c r="D46" s="1"/>
      <c r="E46" s="57">
        <v>240</v>
      </c>
      <c r="F46" s="57"/>
      <c r="G46" s="57">
        <v>59</v>
      </c>
      <c r="H46" s="57"/>
      <c r="I46" s="57"/>
      <c r="J46" s="57"/>
      <c r="K46" s="57"/>
      <c r="L46" s="57"/>
      <c r="M46" s="57">
        <v>22</v>
      </c>
      <c r="N46" s="5"/>
      <c r="O46" s="57"/>
      <c r="P46" s="57">
        <v>26</v>
      </c>
      <c r="Q46" s="57">
        <v>21</v>
      </c>
      <c r="R46" s="57"/>
      <c r="S46" s="43"/>
      <c r="T46" s="27"/>
      <c r="U46" s="40" t="str">
        <f t="shared" ref="U46" si="8">_xlfn.IFNA("",((T46+Q46+N46-R46)+(O46*2))/E46)</f>
        <v/>
      </c>
      <c r="V46" s="22">
        <v>144</v>
      </c>
      <c r="W46" s="22" t="s">
        <v>95</v>
      </c>
      <c r="X46" s="22" t="s">
        <v>96</v>
      </c>
      <c r="Y46" s="68">
        <v>1895</v>
      </c>
      <c r="Z46" s="42"/>
      <c r="AA46" s="1" t="s">
        <v>157</v>
      </c>
      <c r="AB46" s="28" t="s">
        <v>148</v>
      </c>
    </row>
    <row r="47" spans="1:28" x14ac:dyDescent="0.3">
      <c r="A47" s="44" t="s">
        <v>45</v>
      </c>
      <c r="B47" s="44" t="s">
        <v>60</v>
      </c>
      <c r="C47" s="45" t="s">
        <v>39</v>
      </c>
      <c r="D47" s="44"/>
      <c r="E47" s="45">
        <f t="shared" ref="E47:T47" si="9">SUM(E35:E46)</f>
        <v>240</v>
      </c>
      <c r="F47" s="45">
        <f t="shared" si="9"/>
        <v>46</v>
      </c>
      <c r="G47" s="45">
        <f t="shared" si="9"/>
        <v>92</v>
      </c>
      <c r="H47" s="45">
        <f t="shared" si="9"/>
        <v>0</v>
      </c>
      <c r="I47" s="45">
        <f t="shared" si="9"/>
        <v>0</v>
      </c>
      <c r="J47" s="45">
        <f t="shared" si="9"/>
        <v>32</v>
      </c>
      <c r="K47" s="45">
        <f t="shared" si="9"/>
        <v>40</v>
      </c>
      <c r="L47" s="45">
        <f t="shared" si="9"/>
        <v>0</v>
      </c>
      <c r="M47" s="45">
        <f t="shared" si="9"/>
        <v>46</v>
      </c>
      <c r="N47" s="45">
        <f t="shared" si="9"/>
        <v>24</v>
      </c>
      <c r="O47" s="45">
        <f t="shared" si="9"/>
        <v>22</v>
      </c>
      <c r="P47" s="45">
        <f t="shared" si="9"/>
        <v>32</v>
      </c>
      <c r="Q47" s="45">
        <f t="shared" si="9"/>
        <v>21</v>
      </c>
      <c r="R47" s="45">
        <f t="shared" si="9"/>
        <v>0</v>
      </c>
      <c r="S47" s="45">
        <f t="shared" si="9"/>
        <v>0</v>
      </c>
      <c r="T47" s="45">
        <f t="shared" si="9"/>
        <v>124</v>
      </c>
      <c r="U47" s="46">
        <f>((T47+Q47+N47-R47)+(O47*2))/E47</f>
        <v>0.88749999999999996</v>
      </c>
      <c r="V47" s="47">
        <v>144</v>
      </c>
      <c r="W47" s="47" t="s">
        <v>95</v>
      </c>
      <c r="X47" s="47" t="s">
        <v>96</v>
      </c>
      <c r="Y47" s="69">
        <v>1895</v>
      </c>
      <c r="Z47" s="49"/>
      <c r="AA47" s="44" t="s">
        <v>157</v>
      </c>
      <c r="AB47" s="72" t="s">
        <v>148</v>
      </c>
    </row>
    <row r="48" spans="1:28" x14ac:dyDescent="0.3">
      <c r="A48" s="1"/>
      <c r="B48" s="1"/>
      <c r="C48" s="1"/>
      <c r="D48" s="1"/>
      <c r="F48" s="50" t="s">
        <v>40</v>
      </c>
      <c r="G48" s="51">
        <f>F47/G47</f>
        <v>0.5</v>
      </c>
      <c r="H48" s="27"/>
      <c r="I48" s="1"/>
      <c r="J48" s="50" t="s">
        <v>41</v>
      </c>
      <c r="K48" s="52">
        <f>J47/K47</f>
        <v>0.8</v>
      </c>
      <c r="L48" s="1"/>
      <c r="M48" s="39" t="s">
        <v>42</v>
      </c>
      <c r="N48" s="53"/>
      <c r="P48" s="1"/>
      <c r="Q48" s="1"/>
      <c r="R48" s="1"/>
      <c r="S48" s="1"/>
      <c r="T48" s="1"/>
      <c r="U48" s="1"/>
      <c r="V48" s="22"/>
      <c r="W48" s="22"/>
      <c r="X48" s="22"/>
      <c r="Y48" s="54"/>
      <c r="Z48" s="42"/>
      <c r="AA48" s="1"/>
      <c r="AB48" s="1"/>
    </row>
    <row r="49" spans="1:28" x14ac:dyDescent="0.3">
      <c r="A49" s="1"/>
      <c r="B49" s="1"/>
      <c r="C49" s="5" t="s">
        <v>43</v>
      </c>
      <c r="V49" s="22"/>
      <c r="W49" s="22"/>
      <c r="X49" s="22"/>
      <c r="Y49" s="54"/>
      <c r="Z49" s="42"/>
      <c r="AA49" s="1"/>
      <c r="AB49" s="1"/>
    </row>
    <row r="50" spans="1:28" x14ac:dyDescent="0.3">
      <c r="B50" s="1"/>
      <c r="C50" s="1" t="s">
        <v>412</v>
      </c>
      <c r="D50" s="5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31"/>
      <c r="Z50" s="42"/>
      <c r="AA50" s="1"/>
      <c r="AB50" s="1"/>
    </row>
    <row r="51" spans="1:28" x14ac:dyDescent="0.3">
      <c r="C51" s="1" t="s">
        <v>441</v>
      </c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003E23-5190-4931-A92D-DD2AD9BC3762}">
  <sheetPr>
    <tabColor rgb="FFFF0000"/>
  </sheetPr>
  <dimension ref="A1:AB48"/>
  <sheetViews>
    <sheetView workbookViewId="0">
      <selection activeCell="AB26" sqref="AB26"/>
    </sheetView>
  </sheetViews>
  <sheetFormatPr defaultRowHeight="14.4" x14ac:dyDescent="0.3"/>
  <cols>
    <col min="1" max="1" width="4.88671875" customWidth="1"/>
    <col min="2" max="2" width="6" customWidth="1"/>
    <col min="3" max="3" width="22.77734375" customWidth="1"/>
    <col min="4" max="4" width="4.21875" customWidth="1"/>
    <col min="5" max="10" width="5.88671875" customWidth="1"/>
    <col min="11" max="11" width="6.6640625" customWidth="1"/>
    <col min="12" max="19" width="5.88671875" customWidth="1"/>
    <col min="20" max="20" width="6.6640625" customWidth="1"/>
    <col min="21" max="21" width="7.21875" customWidth="1"/>
    <col min="22" max="22" width="4.77734375" customWidth="1"/>
    <col min="23" max="24" width="4.21875" customWidth="1"/>
    <col min="25" max="25" width="6.6640625" customWidth="1"/>
    <col min="26" max="26" width="20.21875" customWidth="1"/>
    <col min="27" max="27" width="15.6640625" customWidth="1"/>
  </cols>
  <sheetData>
    <row r="1" spans="1:28" x14ac:dyDescent="0.3">
      <c r="Z1" s="62" t="s">
        <v>388</v>
      </c>
    </row>
    <row r="2" spans="1:28" x14ac:dyDescent="0.3">
      <c r="B2" s="1"/>
      <c r="C2" s="2" t="s">
        <v>44</v>
      </c>
      <c r="D2" s="3" t="s">
        <v>83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29255</v>
      </c>
      <c r="D3" s="7" t="s">
        <v>0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1</v>
      </c>
      <c r="S3" s="13" t="s">
        <v>2</v>
      </c>
      <c r="T3" s="14" t="s">
        <v>3</v>
      </c>
    </row>
    <row r="4" spans="1:28" x14ac:dyDescent="0.3">
      <c r="B4" s="1"/>
      <c r="C4" s="6" t="s">
        <v>193</v>
      </c>
      <c r="D4" s="7" t="s">
        <v>4</v>
      </c>
      <c r="E4" s="8"/>
      <c r="F4" s="5"/>
      <c r="G4" s="1"/>
      <c r="J4" s="15" t="s">
        <v>113</v>
      </c>
      <c r="K4" s="16" t="s">
        <v>44</v>
      </c>
      <c r="L4" s="17"/>
      <c r="M4" s="18"/>
      <c r="N4" s="19">
        <v>29</v>
      </c>
      <c r="O4" s="19">
        <v>25</v>
      </c>
      <c r="P4" s="19">
        <v>21</v>
      </c>
      <c r="Q4" s="19">
        <v>24</v>
      </c>
      <c r="R4" s="20"/>
      <c r="S4" s="21">
        <f>SUM(N4:R4)</f>
        <v>99</v>
      </c>
      <c r="T4" s="22">
        <v>278</v>
      </c>
    </row>
    <row r="5" spans="1:28" x14ac:dyDescent="0.3">
      <c r="B5" s="1"/>
      <c r="C5" s="6" t="s">
        <v>121</v>
      </c>
      <c r="D5" s="7" t="s">
        <v>5</v>
      </c>
      <c r="E5" s="1"/>
      <c r="F5" s="1"/>
      <c r="G5" s="1"/>
      <c r="J5" s="15" t="s">
        <v>239</v>
      </c>
      <c r="K5" s="16" t="s">
        <v>65</v>
      </c>
      <c r="L5" s="17"/>
      <c r="M5" s="18"/>
      <c r="N5" s="19">
        <v>22</v>
      </c>
      <c r="O5" s="19">
        <v>28</v>
      </c>
      <c r="P5" s="19">
        <v>27</v>
      </c>
      <c r="Q5" s="19">
        <v>28</v>
      </c>
      <c r="R5" s="20"/>
      <c r="S5" s="21">
        <f>SUM(N5:R5)</f>
        <v>105</v>
      </c>
      <c r="T5" s="22">
        <v>278</v>
      </c>
      <c r="U5" s="1"/>
      <c r="V5" s="1"/>
      <c r="W5" s="1"/>
    </row>
    <row r="6" spans="1:28" x14ac:dyDescent="0.3">
      <c r="C6" s="23">
        <v>90</v>
      </c>
      <c r="D6" s="7" t="s">
        <v>6</v>
      </c>
      <c r="F6" s="1"/>
      <c r="T6" s="1"/>
      <c r="U6" s="1"/>
      <c r="V6" s="1"/>
      <c r="W6" s="1"/>
    </row>
    <row r="7" spans="1:28" x14ac:dyDescent="0.3">
      <c r="B7" s="1"/>
      <c r="C7" s="66"/>
      <c r="D7" s="7" t="s">
        <v>7</v>
      </c>
      <c r="G7" s="1"/>
      <c r="S7" s="1"/>
      <c r="T7" s="25" t="s">
        <v>8</v>
      </c>
      <c r="U7" s="1"/>
      <c r="V7" s="26">
        <v>278</v>
      </c>
      <c r="W7" s="1"/>
    </row>
    <row r="8" spans="1:28" x14ac:dyDescent="0.3">
      <c r="B8" s="1"/>
      <c r="C8" s="66"/>
      <c r="D8" s="7" t="s">
        <v>7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67"/>
      <c r="D9" s="7" t="s">
        <v>9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</row>
    <row r="11" spans="1:28" x14ac:dyDescent="0.3">
      <c r="B11" s="1"/>
      <c r="C11" s="32" t="s">
        <v>44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10</v>
      </c>
      <c r="U11" s="1"/>
      <c r="V11" s="35">
        <v>20</v>
      </c>
      <c r="AB11" s="76"/>
    </row>
    <row r="12" spans="1:28" x14ac:dyDescent="0.3">
      <c r="A12" s="36" t="s">
        <v>11</v>
      </c>
      <c r="B12" s="37" t="s">
        <v>12</v>
      </c>
      <c r="C12" s="38" t="s">
        <v>13</v>
      </c>
      <c r="D12" s="38" t="s">
        <v>14</v>
      </c>
      <c r="E12" s="14" t="s">
        <v>15</v>
      </c>
      <c r="F12" s="14" t="s">
        <v>16</v>
      </c>
      <c r="G12" s="14" t="s">
        <v>17</v>
      </c>
      <c r="H12" s="14" t="s">
        <v>18</v>
      </c>
      <c r="I12" s="14" t="s">
        <v>19</v>
      </c>
      <c r="J12" s="14" t="s">
        <v>20</v>
      </c>
      <c r="K12" s="14" t="s">
        <v>21</v>
      </c>
      <c r="L12" s="14" t="s">
        <v>22</v>
      </c>
      <c r="M12" s="14" t="s">
        <v>23</v>
      </c>
      <c r="N12" s="14" t="s">
        <v>24</v>
      </c>
      <c r="O12" s="14" t="s">
        <v>25</v>
      </c>
      <c r="P12" s="14" t="s">
        <v>26</v>
      </c>
      <c r="Q12" s="14" t="s">
        <v>27</v>
      </c>
      <c r="R12" s="14" t="s">
        <v>28</v>
      </c>
      <c r="S12" s="14" t="s">
        <v>29</v>
      </c>
      <c r="T12" s="14" t="s">
        <v>30</v>
      </c>
      <c r="U12" s="14" t="s">
        <v>31</v>
      </c>
      <c r="V12" s="14" t="s">
        <v>3</v>
      </c>
      <c r="W12" s="14" t="s">
        <v>32</v>
      </c>
      <c r="X12" s="14" t="s">
        <v>33</v>
      </c>
      <c r="Y12" s="14" t="s">
        <v>34</v>
      </c>
      <c r="Z12" s="14" t="s">
        <v>35</v>
      </c>
      <c r="AA12" s="14" t="s">
        <v>36</v>
      </c>
      <c r="AB12" s="14" t="s">
        <v>37</v>
      </c>
    </row>
    <row r="13" spans="1:28" x14ac:dyDescent="0.3">
      <c r="A13" s="1" t="s">
        <v>64</v>
      </c>
      <c r="B13" s="1" t="s">
        <v>45</v>
      </c>
      <c r="C13" s="27" t="s">
        <v>53</v>
      </c>
      <c r="D13" s="38">
        <v>40</v>
      </c>
      <c r="E13" s="74"/>
      <c r="F13" s="74"/>
      <c r="G13" s="74"/>
      <c r="H13" s="27"/>
      <c r="I13" s="27"/>
      <c r="J13" s="74"/>
      <c r="K13" s="74"/>
      <c r="L13" s="74"/>
      <c r="M13" s="74"/>
      <c r="N13" s="27">
        <f>SUM(L13:M13)</f>
        <v>0</v>
      </c>
      <c r="O13" s="74"/>
      <c r="P13" s="79"/>
      <c r="Q13" s="74"/>
      <c r="R13" s="74"/>
      <c r="S13" s="74"/>
      <c r="T13" s="27">
        <v>3</v>
      </c>
      <c r="U13" s="40" t="str">
        <f>IFERROR(((T13+Q13+N13-R13)+(O13*2))/E13,"")</f>
        <v/>
      </c>
      <c r="V13" s="22">
        <v>278</v>
      </c>
      <c r="W13" s="22" t="s">
        <v>95</v>
      </c>
      <c r="X13" s="22" t="s">
        <v>85</v>
      </c>
      <c r="Y13" s="68">
        <v>90</v>
      </c>
      <c r="Z13" s="42"/>
      <c r="AA13" s="1" t="s">
        <v>119</v>
      </c>
      <c r="AB13" s="28" t="s">
        <v>452</v>
      </c>
    </row>
    <row r="14" spans="1:28" x14ac:dyDescent="0.3">
      <c r="A14" s="1" t="s">
        <v>64</v>
      </c>
      <c r="B14" s="1" t="s">
        <v>45</v>
      </c>
      <c r="C14" s="27" t="s">
        <v>46</v>
      </c>
      <c r="D14" s="38">
        <v>7</v>
      </c>
      <c r="E14" s="74"/>
      <c r="F14" s="74"/>
      <c r="G14" s="74"/>
      <c r="H14" s="27"/>
      <c r="I14" s="27"/>
      <c r="J14" s="74"/>
      <c r="K14" s="74"/>
      <c r="L14" s="74"/>
      <c r="M14" s="74"/>
      <c r="N14" s="27">
        <f t="shared" ref="N14:N19" si="0">SUM(L14:M14)</f>
        <v>0</v>
      </c>
      <c r="O14" s="79"/>
      <c r="P14" s="79"/>
      <c r="Q14" s="79"/>
      <c r="R14" s="79"/>
      <c r="S14" s="79"/>
      <c r="T14" s="39">
        <v>11</v>
      </c>
      <c r="U14" s="40" t="str">
        <f t="shared" ref="U14:U23" si="1">IFERROR(((T14+Q14+N14-R14)+(O14*2))/E14,"")</f>
        <v/>
      </c>
      <c r="V14" s="22">
        <v>278</v>
      </c>
      <c r="W14" s="22" t="s">
        <v>95</v>
      </c>
      <c r="X14" s="22" t="s">
        <v>85</v>
      </c>
      <c r="Y14" s="68">
        <v>90</v>
      </c>
      <c r="Z14" s="42"/>
      <c r="AA14" s="1" t="s">
        <v>119</v>
      </c>
      <c r="AB14" s="28" t="s">
        <v>452</v>
      </c>
    </row>
    <row r="15" spans="1:28" x14ac:dyDescent="0.3">
      <c r="A15" s="1" t="s">
        <v>64</v>
      </c>
      <c r="B15" s="1" t="s">
        <v>45</v>
      </c>
      <c r="C15" s="27" t="s">
        <v>47</v>
      </c>
      <c r="D15" s="38">
        <v>15</v>
      </c>
      <c r="E15" s="74"/>
      <c r="F15" s="74"/>
      <c r="G15" s="74"/>
      <c r="H15" s="27"/>
      <c r="I15" s="27"/>
      <c r="J15" s="74"/>
      <c r="K15" s="74"/>
      <c r="L15" s="74"/>
      <c r="M15" s="74"/>
      <c r="N15" s="27">
        <f t="shared" si="0"/>
        <v>0</v>
      </c>
      <c r="O15" s="79"/>
      <c r="P15" s="79"/>
      <c r="Q15" s="79"/>
      <c r="R15" s="79"/>
      <c r="S15" s="79"/>
      <c r="T15" s="39">
        <v>20</v>
      </c>
      <c r="U15" s="40" t="str">
        <f t="shared" si="1"/>
        <v/>
      </c>
      <c r="V15" s="22">
        <v>278</v>
      </c>
      <c r="W15" s="22" t="s">
        <v>95</v>
      </c>
      <c r="X15" s="22" t="s">
        <v>85</v>
      </c>
      <c r="Y15" s="68">
        <v>90</v>
      </c>
      <c r="Z15" s="42"/>
      <c r="AA15" s="1" t="s">
        <v>119</v>
      </c>
      <c r="AB15" s="28" t="s">
        <v>452</v>
      </c>
    </row>
    <row r="16" spans="1:28" x14ac:dyDescent="0.3">
      <c r="A16" s="1" t="s">
        <v>64</v>
      </c>
      <c r="B16" s="1" t="s">
        <v>45</v>
      </c>
      <c r="C16" s="27" t="s">
        <v>120</v>
      </c>
      <c r="D16" s="38">
        <v>50</v>
      </c>
      <c r="E16" s="74"/>
      <c r="F16" s="74"/>
      <c r="G16" s="74"/>
      <c r="H16" s="27"/>
      <c r="I16" s="27"/>
      <c r="J16" s="74"/>
      <c r="K16" s="74"/>
      <c r="L16" s="74"/>
      <c r="M16" s="74"/>
      <c r="N16" s="27">
        <f t="shared" si="0"/>
        <v>0</v>
      </c>
      <c r="O16" s="79"/>
      <c r="P16" s="79"/>
      <c r="Q16" s="79"/>
      <c r="R16" s="79"/>
      <c r="S16" s="79"/>
      <c r="T16" s="39">
        <v>17</v>
      </c>
      <c r="U16" s="40" t="str">
        <f t="shared" si="1"/>
        <v/>
      </c>
      <c r="V16" s="22">
        <v>278</v>
      </c>
      <c r="W16" s="22" t="s">
        <v>95</v>
      </c>
      <c r="X16" s="22" t="s">
        <v>85</v>
      </c>
      <c r="Y16" s="68">
        <v>90</v>
      </c>
      <c r="Z16" s="42"/>
      <c r="AA16" s="1" t="s">
        <v>119</v>
      </c>
      <c r="AB16" s="28" t="s">
        <v>452</v>
      </c>
    </row>
    <row r="17" spans="1:28" x14ac:dyDescent="0.3">
      <c r="A17" s="1" t="s">
        <v>64</v>
      </c>
      <c r="B17" s="1" t="s">
        <v>45</v>
      </c>
      <c r="C17" s="27" t="s">
        <v>50</v>
      </c>
      <c r="D17" s="38">
        <v>10</v>
      </c>
      <c r="E17" s="74"/>
      <c r="F17" s="74"/>
      <c r="G17" s="74"/>
      <c r="H17" s="27"/>
      <c r="I17" s="27"/>
      <c r="J17" s="74"/>
      <c r="K17" s="74"/>
      <c r="L17" s="74"/>
      <c r="M17" s="74"/>
      <c r="N17" s="27">
        <f t="shared" si="0"/>
        <v>0</v>
      </c>
      <c r="O17" s="79"/>
      <c r="P17" s="79"/>
      <c r="Q17" s="79"/>
      <c r="R17" s="79"/>
      <c r="S17" s="79"/>
      <c r="T17" s="39">
        <v>2</v>
      </c>
      <c r="U17" s="40" t="str">
        <f t="shared" si="1"/>
        <v/>
      </c>
      <c r="V17" s="22">
        <v>278</v>
      </c>
      <c r="W17" s="22" t="s">
        <v>95</v>
      </c>
      <c r="X17" s="22" t="s">
        <v>85</v>
      </c>
      <c r="Y17" s="68">
        <v>90</v>
      </c>
      <c r="Z17" s="42"/>
      <c r="AA17" s="1" t="s">
        <v>119</v>
      </c>
      <c r="AB17" s="28" t="s">
        <v>452</v>
      </c>
    </row>
    <row r="18" spans="1:28" x14ac:dyDescent="0.3">
      <c r="A18" s="1" t="s">
        <v>64</v>
      </c>
      <c r="B18" s="1" t="s">
        <v>45</v>
      </c>
      <c r="C18" s="27" t="s">
        <v>56</v>
      </c>
      <c r="D18" s="38">
        <v>20</v>
      </c>
      <c r="E18" s="74"/>
      <c r="F18" s="74"/>
      <c r="G18" s="74"/>
      <c r="H18" s="27"/>
      <c r="I18" s="27"/>
      <c r="J18" s="74"/>
      <c r="K18" s="74"/>
      <c r="L18" s="74"/>
      <c r="M18" s="74"/>
      <c r="N18" s="27">
        <f t="shared" si="0"/>
        <v>0</v>
      </c>
      <c r="O18" s="79"/>
      <c r="P18" s="79"/>
      <c r="Q18" s="79"/>
      <c r="R18" s="79"/>
      <c r="S18" s="79"/>
      <c r="T18" s="39">
        <v>6</v>
      </c>
      <c r="U18" s="40" t="str">
        <f t="shared" si="1"/>
        <v/>
      </c>
      <c r="V18" s="22">
        <v>278</v>
      </c>
      <c r="W18" s="22" t="s">
        <v>95</v>
      </c>
      <c r="X18" s="22" t="s">
        <v>85</v>
      </c>
      <c r="Y18" s="68">
        <v>90</v>
      </c>
      <c r="Z18" s="42"/>
      <c r="AA18" s="1" t="s">
        <v>119</v>
      </c>
      <c r="AB18" s="28" t="s">
        <v>452</v>
      </c>
    </row>
    <row r="19" spans="1:28" x14ac:dyDescent="0.3">
      <c r="A19" s="1" t="s">
        <v>64</v>
      </c>
      <c r="B19" s="1" t="s">
        <v>45</v>
      </c>
      <c r="C19" s="27" t="s">
        <v>55</v>
      </c>
      <c r="D19" s="38">
        <v>17</v>
      </c>
      <c r="E19" s="74"/>
      <c r="F19" s="74"/>
      <c r="G19" s="74"/>
      <c r="H19" s="27"/>
      <c r="I19" s="27"/>
      <c r="J19" s="74"/>
      <c r="K19" s="74"/>
      <c r="L19" s="74"/>
      <c r="M19" s="74"/>
      <c r="N19" s="27">
        <f t="shared" si="0"/>
        <v>0</v>
      </c>
      <c r="O19" s="79"/>
      <c r="P19" s="79"/>
      <c r="Q19" s="79"/>
      <c r="R19" s="79"/>
      <c r="S19" s="79"/>
      <c r="T19" s="39">
        <v>14</v>
      </c>
      <c r="U19" s="40" t="str">
        <f t="shared" si="1"/>
        <v/>
      </c>
      <c r="V19" s="22">
        <v>278</v>
      </c>
      <c r="W19" s="22" t="s">
        <v>95</v>
      </c>
      <c r="X19" s="22" t="s">
        <v>85</v>
      </c>
      <c r="Y19" s="68">
        <v>90</v>
      </c>
      <c r="Z19" s="42"/>
      <c r="AA19" s="1" t="s">
        <v>119</v>
      </c>
      <c r="AB19" s="28" t="s">
        <v>452</v>
      </c>
    </row>
    <row r="20" spans="1:28" x14ac:dyDescent="0.3">
      <c r="A20" s="1" t="s">
        <v>64</v>
      </c>
      <c r="B20" s="1" t="s">
        <v>45</v>
      </c>
      <c r="C20" s="27" t="s">
        <v>48</v>
      </c>
      <c r="D20" s="38">
        <v>11</v>
      </c>
      <c r="E20" s="74"/>
      <c r="F20" s="74"/>
      <c r="G20" s="74"/>
      <c r="H20" s="27"/>
      <c r="I20" s="27"/>
      <c r="J20" s="74"/>
      <c r="K20" s="74"/>
      <c r="L20" s="74"/>
      <c r="M20" s="74"/>
      <c r="N20" s="27">
        <f>SUM(L20:M20)</f>
        <v>0</v>
      </c>
      <c r="O20" s="79"/>
      <c r="P20" s="79"/>
      <c r="Q20" s="79"/>
      <c r="R20" s="79"/>
      <c r="S20" s="79"/>
      <c r="T20" s="39">
        <v>16</v>
      </c>
      <c r="U20" s="40" t="str">
        <f t="shared" si="1"/>
        <v/>
      </c>
      <c r="V20" s="22">
        <v>278</v>
      </c>
      <c r="W20" s="22" t="s">
        <v>95</v>
      </c>
      <c r="X20" s="22" t="s">
        <v>85</v>
      </c>
      <c r="Y20" s="68">
        <v>90</v>
      </c>
      <c r="Z20" s="42"/>
      <c r="AA20" s="1" t="s">
        <v>119</v>
      </c>
      <c r="AB20" s="28" t="s">
        <v>452</v>
      </c>
    </row>
    <row r="21" spans="1:28" x14ac:dyDescent="0.3">
      <c r="A21" s="1" t="s">
        <v>64</v>
      </c>
      <c r="B21" s="1" t="s">
        <v>45</v>
      </c>
      <c r="C21" s="27" t="s">
        <v>52</v>
      </c>
      <c r="D21" s="38">
        <v>23</v>
      </c>
      <c r="E21" s="74" t="s">
        <v>369</v>
      </c>
      <c r="F21" s="74"/>
      <c r="G21" s="74"/>
      <c r="H21" s="27"/>
      <c r="I21" s="27"/>
      <c r="J21" s="74"/>
      <c r="K21" s="74"/>
      <c r="L21" s="74"/>
      <c r="M21" s="74"/>
      <c r="N21" s="27"/>
      <c r="O21" s="79"/>
      <c r="P21" s="79"/>
      <c r="Q21" s="79"/>
      <c r="R21" s="79"/>
      <c r="S21" s="79"/>
      <c r="T21" s="39"/>
      <c r="U21" s="40" t="str">
        <f t="shared" si="1"/>
        <v/>
      </c>
      <c r="V21" s="22">
        <v>278</v>
      </c>
      <c r="W21" s="22" t="s">
        <v>95</v>
      </c>
      <c r="X21" s="22" t="s">
        <v>85</v>
      </c>
      <c r="Y21" s="68">
        <v>90</v>
      </c>
      <c r="Z21" s="42"/>
      <c r="AA21" s="1" t="s">
        <v>119</v>
      </c>
      <c r="AB21" s="28" t="s">
        <v>452</v>
      </c>
    </row>
    <row r="22" spans="1:28" x14ac:dyDescent="0.3">
      <c r="A22" s="1" t="s">
        <v>64</v>
      </c>
      <c r="B22" s="1" t="s">
        <v>45</v>
      </c>
      <c r="C22" s="27" t="s">
        <v>49</v>
      </c>
      <c r="D22" s="38">
        <v>12</v>
      </c>
      <c r="E22" s="74" t="s">
        <v>369</v>
      </c>
      <c r="F22" s="74"/>
      <c r="G22" s="74"/>
      <c r="H22" s="27"/>
      <c r="I22" s="27"/>
      <c r="J22" s="74"/>
      <c r="K22" s="74"/>
      <c r="L22" s="74"/>
      <c r="M22" s="74"/>
      <c r="N22" s="27"/>
      <c r="O22" s="79"/>
      <c r="P22" s="79"/>
      <c r="Q22" s="79"/>
      <c r="R22" s="79"/>
      <c r="S22" s="79"/>
      <c r="T22" s="39"/>
      <c r="U22" s="40" t="str">
        <f t="shared" si="1"/>
        <v/>
      </c>
      <c r="V22" s="22">
        <v>278</v>
      </c>
      <c r="W22" s="22" t="s">
        <v>95</v>
      </c>
      <c r="X22" s="22" t="s">
        <v>85</v>
      </c>
      <c r="Y22" s="68">
        <v>90</v>
      </c>
      <c r="Z22" s="42"/>
      <c r="AA22" s="1" t="s">
        <v>119</v>
      </c>
      <c r="AB22" s="28" t="s">
        <v>452</v>
      </c>
    </row>
    <row r="23" spans="1:28" x14ac:dyDescent="0.3">
      <c r="A23" s="1" t="s">
        <v>64</v>
      </c>
      <c r="B23" s="1" t="s">
        <v>45</v>
      </c>
      <c r="C23" s="27" t="s">
        <v>51</v>
      </c>
      <c r="D23" s="38">
        <v>22</v>
      </c>
      <c r="E23" s="74"/>
      <c r="F23" s="74"/>
      <c r="G23" s="74"/>
      <c r="H23" s="27"/>
      <c r="I23" s="27"/>
      <c r="J23" s="74"/>
      <c r="K23" s="74"/>
      <c r="L23" s="74"/>
      <c r="M23" s="74"/>
      <c r="N23" s="27">
        <f>SUM(L23:M23)</f>
        <v>0</v>
      </c>
      <c r="O23" s="79"/>
      <c r="P23" s="79"/>
      <c r="Q23" s="79"/>
      <c r="R23" s="79"/>
      <c r="S23" s="79"/>
      <c r="T23" s="39">
        <v>10</v>
      </c>
      <c r="U23" s="40" t="str">
        <f t="shared" si="1"/>
        <v/>
      </c>
      <c r="V23" s="22">
        <v>278</v>
      </c>
      <c r="W23" s="22" t="s">
        <v>95</v>
      </c>
      <c r="X23" s="22" t="s">
        <v>85</v>
      </c>
      <c r="Y23" s="68">
        <v>90</v>
      </c>
      <c r="Z23" s="42"/>
      <c r="AA23" s="1" t="s">
        <v>119</v>
      </c>
      <c r="AB23" s="28" t="s">
        <v>452</v>
      </c>
    </row>
    <row r="24" spans="1:28" x14ac:dyDescent="0.3">
      <c r="A24" s="1" t="s">
        <v>64</v>
      </c>
      <c r="B24" s="1" t="s">
        <v>45</v>
      </c>
      <c r="C24" s="57" t="s">
        <v>38</v>
      </c>
      <c r="D24" s="36"/>
      <c r="E24" s="57">
        <v>240</v>
      </c>
      <c r="F24" s="57"/>
      <c r="G24" s="57"/>
      <c r="H24" s="57"/>
      <c r="I24" s="57"/>
      <c r="J24" s="57"/>
      <c r="K24" s="57"/>
      <c r="L24" s="57"/>
      <c r="M24" s="57"/>
      <c r="N24" s="57"/>
      <c r="O24" s="57"/>
      <c r="P24" s="57">
        <v>32</v>
      </c>
      <c r="Q24" s="43"/>
      <c r="R24" s="43"/>
      <c r="S24" s="43"/>
      <c r="T24" s="43"/>
      <c r="U24" s="40" t="str">
        <f t="shared" ref="U24" si="2">_xlfn.IFNA("",((T24+Q24+N24-R24)+(O24*2))/E24)</f>
        <v/>
      </c>
      <c r="V24" s="22">
        <v>278</v>
      </c>
      <c r="W24" s="22" t="s">
        <v>95</v>
      </c>
      <c r="X24" s="22" t="s">
        <v>85</v>
      </c>
      <c r="Y24" s="68">
        <v>90</v>
      </c>
      <c r="Z24" s="42"/>
      <c r="AA24" s="1" t="s">
        <v>119</v>
      </c>
      <c r="AB24" s="28" t="s">
        <v>452</v>
      </c>
    </row>
    <row r="25" spans="1:28" x14ac:dyDescent="0.3">
      <c r="A25" s="44" t="s">
        <v>64</v>
      </c>
      <c r="B25" s="44" t="s">
        <v>45</v>
      </c>
      <c r="C25" s="45" t="s">
        <v>39</v>
      </c>
      <c r="D25" s="44"/>
      <c r="E25" s="45">
        <f t="shared" ref="E25:T25" si="3">SUM(E13:E24)</f>
        <v>240</v>
      </c>
      <c r="F25" s="45">
        <f t="shared" si="3"/>
        <v>0</v>
      </c>
      <c r="G25" s="45">
        <f t="shared" si="3"/>
        <v>0</v>
      </c>
      <c r="H25" s="45">
        <f t="shared" si="3"/>
        <v>0</v>
      </c>
      <c r="I25" s="45">
        <f t="shared" si="3"/>
        <v>0</v>
      </c>
      <c r="J25" s="45">
        <f t="shared" si="3"/>
        <v>0</v>
      </c>
      <c r="K25" s="45">
        <f t="shared" si="3"/>
        <v>0</v>
      </c>
      <c r="L25" s="45">
        <f t="shared" si="3"/>
        <v>0</v>
      </c>
      <c r="M25" s="45">
        <f t="shared" si="3"/>
        <v>0</v>
      </c>
      <c r="N25" s="45">
        <f t="shared" si="3"/>
        <v>0</v>
      </c>
      <c r="O25" s="45">
        <f t="shared" si="3"/>
        <v>0</v>
      </c>
      <c r="P25" s="45">
        <f t="shared" si="3"/>
        <v>32</v>
      </c>
      <c r="Q25" s="45">
        <f t="shared" si="3"/>
        <v>0</v>
      </c>
      <c r="R25" s="45">
        <f t="shared" si="3"/>
        <v>0</v>
      </c>
      <c r="S25" s="45">
        <f t="shared" si="3"/>
        <v>0</v>
      </c>
      <c r="T25" s="45">
        <f t="shared" si="3"/>
        <v>99</v>
      </c>
      <c r="U25" s="46">
        <f>((T25+Q25+N25-R25)+(O25*2))/E25</f>
        <v>0.41249999999999998</v>
      </c>
      <c r="V25" s="47">
        <v>278</v>
      </c>
      <c r="W25" s="47" t="s">
        <v>95</v>
      </c>
      <c r="X25" s="47" t="s">
        <v>85</v>
      </c>
      <c r="Y25" s="69">
        <v>90</v>
      </c>
      <c r="Z25" s="49"/>
      <c r="AA25" s="44" t="s">
        <v>119</v>
      </c>
      <c r="AB25" s="72" t="s">
        <v>452</v>
      </c>
    </row>
    <row r="26" spans="1:28" x14ac:dyDescent="0.3">
      <c r="A26" s="1"/>
      <c r="B26" s="1"/>
      <c r="C26" s="1"/>
      <c r="D26" s="1"/>
      <c r="F26" s="50" t="s">
        <v>40</v>
      </c>
      <c r="G26" s="51" t="e">
        <f>F25/G25</f>
        <v>#DIV/0!</v>
      </c>
      <c r="H26" s="27"/>
      <c r="I26" s="1"/>
      <c r="J26" s="50" t="s">
        <v>41</v>
      </c>
      <c r="K26" s="52" t="e">
        <f>J25/K25</f>
        <v>#DIV/0!</v>
      </c>
      <c r="L26" s="1"/>
      <c r="M26" s="39" t="s">
        <v>42</v>
      </c>
      <c r="N26" s="53"/>
      <c r="P26" s="1"/>
      <c r="Q26" s="1"/>
      <c r="R26" s="1"/>
      <c r="S26" s="1"/>
      <c r="T26" s="1"/>
      <c r="U26" s="1"/>
      <c r="V26" s="22"/>
      <c r="W26" s="22"/>
      <c r="X26" s="22"/>
      <c r="Y26" s="54"/>
      <c r="Z26" s="42"/>
      <c r="AA26" s="1"/>
      <c r="AB26" s="28"/>
    </row>
    <row r="27" spans="1:28" x14ac:dyDescent="0.3">
      <c r="A27" s="1"/>
      <c r="B27" s="1"/>
      <c r="C27" s="5" t="s">
        <v>43</v>
      </c>
      <c r="V27" s="22"/>
      <c r="W27" s="22"/>
      <c r="X27" s="22"/>
      <c r="Y27" s="54"/>
      <c r="Z27" s="42"/>
      <c r="AA27" s="1"/>
      <c r="AB27" s="28"/>
    </row>
    <row r="28" spans="1:28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22"/>
      <c r="W28" s="22"/>
      <c r="X28" s="22"/>
      <c r="Y28" s="54"/>
      <c r="Z28" s="42"/>
      <c r="AA28" s="1"/>
      <c r="AB28" s="1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4"/>
      <c r="Z29" s="42"/>
      <c r="AA29" s="1"/>
      <c r="AB29" s="1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4"/>
      <c r="Z30" s="42"/>
      <c r="AA30" s="1"/>
      <c r="AB30" s="1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4"/>
      <c r="Z31" s="42"/>
      <c r="AA31" s="1"/>
      <c r="AB31" s="1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4"/>
      <c r="Z32" s="42"/>
      <c r="AA32" s="1"/>
      <c r="AB32" s="1"/>
    </row>
    <row r="33" spans="1:28" x14ac:dyDescent="0.3">
      <c r="B33" s="1"/>
      <c r="C33" s="55" t="s">
        <v>65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10</v>
      </c>
      <c r="U33" s="1"/>
      <c r="V33" s="56">
        <v>20</v>
      </c>
      <c r="W33" s="1"/>
      <c r="X33" s="1"/>
      <c r="Y33" s="31"/>
      <c r="Z33" s="42"/>
      <c r="AA33" s="1"/>
      <c r="AB33" s="28"/>
    </row>
    <row r="34" spans="1:28" x14ac:dyDescent="0.3">
      <c r="A34" s="36" t="s">
        <v>11</v>
      </c>
      <c r="B34" s="37" t="s">
        <v>12</v>
      </c>
      <c r="C34" s="38" t="s">
        <v>13</v>
      </c>
      <c r="D34" s="38" t="s">
        <v>14</v>
      </c>
      <c r="E34" s="14" t="s">
        <v>15</v>
      </c>
      <c r="F34" s="14" t="s">
        <v>16</v>
      </c>
      <c r="G34" s="14" t="s">
        <v>17</v>
      </c>
      <c r="H34" s="14" t="s">
        <v>18</v>
      </c>
      <c r="I34" s="14" t="s">
        <v>19</v>
      </c>
      <c r="J34" s="14" t="s">
        <v>20</v>
      </c>
      <c r="K34" s="14" t="s">
        <v>21</v>
      </c>
      <c r="L34" s="14" t="s">
        <v>22</v>
      </c>
      <c r="M34" s="14" t="s">
        <v>23</v>
      </c>
      <c r="N34" s="14" t="s">
        <v>24</v>
      </c>
      <c r="O34" s="14" t="s">
        <v>25</v>
      </c>
      <c r="P34" s="14" t="s">
        <v>26</v>
      </c>
      <c r="Q34" s="14" t="s">
        <v>27</v>
      </c>
      <c r="R34" s="14" t="s">
        <v>28</v>
      </c>
      <c r="S34" s="14" t="s">
        <v>29</v>
      </c>
      <c r="T34" s="14" t="s">
        <v>30</v>
      </c>
      <c r="U34" s="14" t="s">
        <v>31</v>
      </c>
      <c r="V34" s="14" t="s">
        <v>3</v>
      </c>
      <c r="W34" s="14" t="s">
        <v>32</v>
      </c>
      <c r="X34" s="14" t="s">
        <v>33</v>
      </c>
      <c r="Y34" s="14" t="s">
        <v>34</v>
      </c>
      <c r="Z34" s="14" t="s">
        <v>35</v>
      </c>
      <c r="AA34" s="14" t="s">
        <v>36</v>
      </c>
      <c r="AB34" s="14" t="s">
        <v>37</v>
      </c>
    </row>
    <row r="35" spans="1:28" x14ac:dyDescent="0.3">
      <c r="A35" s="1" t="s">
        <v>45</v>
      </c>
      <c r="B35" s="1" t="s">
        <v>64</v>
      </c>
      <c r="C35" s="27" t="s">
        <v>293</v>
      </c>
      <c r="D35" s="38">
        <v>11</v>
      </c>
      <c r="E35" s="74"/>
      <c r="F35" s="74"/>
      <c r="G35" s="74"/>
      <c r="H35" s="27"/>
      <c r="I35" s="27"/>
      <c r="J35" s="74"/>
      <c r="K35" s="74"/>
      <c r="L35" s="74"/>
      <c r="M35" s="74"/>
      <c r="N35" s="27">
        <f>SUM(L35:M35)</f>
        <v>0</v>
      </c>
      <c r="O35" s="74"/>
      <c r="P35" s="79"/>
      <c r="Q35" s="74"/>
      <c r="R35" s="74"/>
      <c r="S35" s="74"/>
      <c r="T35" s="27">
        <v>13</v>
      </c>
      <c r="U35" s="40" t="str">
        <f>IFERROR(((T35+Q35+N35-R35)+(O35*2))/E35,"")</f>
        <v/>
      </c>
      <c r="V35" s="22">
        <v>278</v>
      </c>
      <c r="W35" s="22" t="s">
        <v>84</v>
      </c>
      <c r="X35" s="22" t="s">
        <v>96</v>
      </c>
      <c r="Y35" s="68">
        <v>90</v>
      </c>
      <c r="Z35" s="42"/>
      <c r="AA35" s="1" t="s">
        <v>180</v>
      </c>
      <c r="AB35" s="28" t="s">
        <v>241</v>
      </c>
    </row>
    <row r="36" spans="1:28" x14ac:dyDescent="0.3">
      <c r="A36" s="1" t="s">
        <v>45</v>
      </c>
      <c r="B36" s="1" t="s">
        <v>64</v>
      </c>
      <c r="C36" s="27" t="s">
        <v>294</v>
      </c>
      <c r="D36" s="38">
        <v>24</v>
      </c>
      <c r="E36" s="74"/>
      <c r="F36" s="74"/>
      <c r="G36" s="74"/>
      <c r="H36" s="27"/>
      <c r="I36" s="27"/>
      <c r="J36" s="74"/>
      <c r="K36" s="74"/>
      <c r="L36" s="74"/>
      <c r="M36" s="74"/>
      <c r="N36" s="27">
        <f t="shared" ref="N36:N41" si="4">SUM(L36:M36)</f>
        <v>0</v>
      </c>
      <c r="O36" s="79"/>
      <c r="P36" s="79"/>
      <c r="Q36" s="79"/>
      <c r="R36" s="79"/>
      <c r="S36" s="79"/>
      <c r="T36" s="27">
        <v>16</v>
      </c>
      <c r="U36" s="40" t="str">
        <f t="shared" ref="U36:U43" si="5">IFERROR(((T36+Q36+N36-R36)+(O36*2))/E36,"")</f>
        <v/>
      </c>
      <c r="V36" s="22">
        <v>278</v>
      </c>
      <c r="W36" s="22" t="s">
        <v>84</v>
      </c>
      <c r="X36" s="22" t="s">
        <v>96</v>
      </c>
      <c r="Y36" s="68">
        <v>90</v>
      </c>
      <c r="Z36" s="42"/>
      <c r="AA36" s="1" t="s">
        <v>180</v>
      </c>
      <c r="AB36" s="28" t="s">
        <v>241</v>
      </c>
    </row>
    <row r="37" spans="1:28" x14ac:dyDescent="0.3">
      <c r="A37" s="1" t="s">
        <v>45</v>
      </c>
      <c r="B37" s="1" t="s">
        <v>64</v>
      </c>
      <c r="C37" s="27" t="s">
        <v>295</v>
      </c>
      <c r="D37" s="38">
        <v>22</v>
      </c>
      <c r="E37" s="74"/>
      <c r="F37" s="74"/>
      <c r="G37" s="74"/>
      <c r="H37" s="27"/>
      <c r="I37" s="27"/>
      <c r="J37" s="74"/>
      <c r="K37" s="74"/>
      <c r="L37" s="74"/>
      <c r="M37" s="74"/>
      <c r="N37" s="27">
        <f t="shared" si="4"/>
        <v>0</v>
      </c>
      <c r="O37" s="79"/>
      <c r="P37" s="79"/>
      <c r="Q37" s="79"/>
      <c r="R37" s="79"/>
      <c r="S37" s="79"/>
      <c r="T37" s="27">
        <v>8</v>
      </c>
      <c r="U37" s="40" t="str">
        <f t="shared" si="5"/>
        <v/>
      </c>
      <c r="V37" s="22">
        <v>278</v>
      </c>
      <c r="W37" s="22" t="s">
        <v>84</v>
      </c>
      <c r="X37" s="22" t="s">
        <v>96</v>
      </c>
      <c r="Y37" s="68">
        <v>90</v>
      </c>
      <c r="Z37" s="42"/>
      <c r="AA37" s="1" t="s">
        <v>180</v>
      </c>
      <c r="AB37" s="28" t="s">
        <v>241</v>
      </c>
    </row>
    <row r="38" spans="1:28" x14ac:dyDescent="0.3">
      <c r="A38" s="1" t="s">
        <v>45</v>
      </c>
      <c r="B38" s="1" t="s">
        <v>64</v>
      </c>
      <c r="C38" s="27" t="s">
        <v>296</v>
      </c>
      <c r="D38" s="38">
        <v>3</v>
      </c>
      <c r="E38" s="74" t="s">
        <v>369</v>
      </c>
      <c r="F38" s="74"/>
      <c r="G38" s="74"/>
      <c r="H38" s="27"/>
      <c r="I38" s="27"/>
      <c r="J38" s="74"/>
      <c r="K38" s="74"/>
      <c r="L38" s="74"/>
      <c r="M38" s="74"/>
      <c r="N38" s="27"/>
      <c r="O38" s="79"/>
      <c r="P38" s="79"/>
      <c r="Q38" s="79"/>
      <c r="R38" s="79"/>
      <c r="S38" s="79"/>
      <c r="T38" s="27"/>
      <c r="U38" s="40" t="str">
        <f t="shared" si="5"/>
        <v/>
      </c>
      <c r="V38" s="22">
        <v>278</v>
      </c>
      <c r="W38" s="22" t="s">
        <v>84</v>
      </c>
      <c r="X38" s="22" t="s">
        <v>96</v>
      </c>
      <c r="Y38" s="68">
        <v>90</v>
      </c>
      <c r="Z38" s="42"/>
      <c r="AA38" s="1" t="s">
        <v>180</v>
      </c>
      <c r="AB38" s="28" t="s">
        <v>241</v>
      </c>
    </row>
    <row r="39" spans="1:28" x14ac:dyDescent="0.3">
      <c r="A39" s="1" t="s">
        <v>45</v>
      </c>
      <c r="B39" s="1" t="s">
        <v>64</v>
      </c>
      <c r="C39" s="27" t="s">
        <v>297</v>
      </c>
      <c r="D39" s="38">
        <v>45</v>
      </c>
      <c r="E39" s="74"/>
      <c r="F39" s="74"/>
      <c r="G39" s="74"/>
      <c r="H39" s="27"/>
      <c r="I39" s="27"/>
      <c r="J39" s="74"/>
      <c r="K39" s="74"/>
      <c r="L39" s="74"/>
      <c r="M39" s="74"/>
      <c r="N39" s="27">
        <f t="shared" si="4"/>
        <v>0</v>
      </c>
      <c r="O39" s="79"/>
      <c r="P39" s="79"/>
      <c r="Q39" s="79"/>
      <c r="R39" s="79"/>
      <c r="S39" s="79"/>
      <c r="T39" s="27">
        <v>6</v>
      </c>
      <c r="U39" s="40" t="str">
        <f t="shared" si="5"/>
        <v/>
      </c>
      <c r="V39" s="22">
        <v>278</v>
      </c>
      <c r="W39" s="22" t="s">
        <v>84</v>
      </c>
      <c r="X39" s="22" t="s">
        <v>96</v>
      </c>
      <c r="Y39" s="68">
        <v>90</v>
      </c>
      <c r="Z39" s="42"/>
      <c r="AA39" s="1" t="s">
        <v>180</v>
      </c>
      <c r="AB39" s="28" t="s">
        <v>241</v>
      </c>
    </row>
    <row r="40" spans="1:28" x14ac:dyDescent="0.3">
      <c r="A40" s="1" t="s">
        <v>45</v>
      </c>
      <c r="B40" s="1" t="s">
        <v>64</v>
      </c>
      <c r="C40" s="27" t="s">
        <v>298</v>
      </c>
      <c r="D40" s="38">
        <v>23</v>
      </c>
      <c r="E40" s="74"/>
      <c r="F40" s="74"/>
      <c r="G40" s="74"/>
      <c r="H40" s="27"/>
      <c r="I40" s="27"/>
      <c r="J40" s="74"/>
      <c r="K40" s="74"/>
      <c r="L40" s="74"/>
      <c r="M40" s="74"/>
      <c r="N40" s="27">
        <f t="shared" si="4"/>
        <v>0</v>
      </c>
      <c r="O40" s="79"/>
      <c r="P40" s="79"/>
      <c r="Q40" s="79"/>
      <c r="R40" s="79"/>
      <c r="S40" s="79"/>
      <c r="T40" s="27">
        <v>14</v>
      </c>
      <c r="U40" s="40" t="str">
        <f t="shared" si="5"/>
        <v/>
      </c>
      <c r="V40" s="22">
        <v>278</v>
      </c>
      <c r="W40" s="22" t="s">
        <v>84</v>
      </c>
      <c r="X40" s="22" t="s">
        <v>96</v>
      </c>
      <c r="Y40" s="68">
        <v>90</v>
      </c>
      <c r="Z40" s="42"/>
      <c r="AA40" s="1" t="s">
        <v>180</v>
      </c>
      <c r="AB40" s="28" t="s">
        <v>241</v>
      </c>
    </row>
    <row r="41" spans="1:28" x14ac:dyDescent="0.3">
      <c r="A41" s="1" t="s">
        <v>45</v>
      </c>
      <c r="B41" s="1" t="s">
        <v>64</v>
      </c>
      <c r="C41" s="27" t="s">
        <v>299</v>
      </c>
      <c r="D41" s="38">
        <v>40</v>
      </c>
      <c r="E41" s="74"/>
      <c r="F41" s="74"/>
      <c r="G41" s="74"/>
      <c r="H41" s="27"/>
      <c r="I41" s="27"/>
      <c r="J41" s="74"/>
      <c r="K41" s="74"/>
      <c r="L41" s="74"/>
      <c r="M41" s="74"/>
      <c r="N41" s="27">
        <f t="shared" si="4"/>
        <v>0</v>
      </c>
      <c r="O41" s="79"/>
      <c r="P41" s="79"/>
      <c r="Q41" s="79"/>
      <c r="R41" s="79"/>
      <c r="S41" s="79"/>
      <c r="T41" s="27">
        <v>6</v>
      </c>
      <c r="U41" s="40" t="str">
        <f t="shared" si="5"/>
        <v/>
      </c>
      <c r="V41" s="22">
        <v>278</v>
      </c>
      <c r="W41" s="22" t="s">
        <v>84</v>
      </c>
      <c r="X41" s="22" t="s">
        <v>96</v>
      </c>
      <c r="Y41" s="68">
        <v>90</v>
      </c>
      <c r="Z41" s="42"/>
      <c r="AA41" s="1" t="s">
        <v>180</v>
      </c>
      <c r="AB41" s="28" t="s">
        <v>241</v>
      </c>
    </row>
    <row r="42" spans="1:28" x14ac:dyDescent="0.3">
      <c r="A42" s="1" t="s">
        <v>45</v>
      </c>
      <c r="B42" s="1" t="s">
        <v>64</v>
      </c>
      <c r="C42" s="27" t="s">
        <v>301</v>
      </c>
      <c r="D42" s="38">
        <v>10</v>
      </c>
      <c r="E42" s="74"/>
      <c r="F42" s="74"/>
      <c r="G42" s="74"/>
      <c r="H42" s="27"/>
      <c r="I42" s="27"/>
      <c r="J42" s="74"/>
      <c r="K42" s="74"/>
      <c r="L42" s="74"/>
      <c r="M42" s="74"/>
      <c r="N42" s="27">
        <f>SUM(L42:M42)</f>
        <v>0</v>
      </c>
      <c r="O42" s="79"/>
      <c r="P42" s="79"/>
      <c r="Q42" s="79"/>
      <c r="R42" s="79"/>
      <c r="S42" s="79"/>
      <c r="T42" s="27">
        <v>37</v>
      </c>
      <c r="U42" s="40" t="str">
        <f t="shared" si="5"/>
        <v/>
      </c>
      <c r="V42" s="22">
        <v>278</v>
      </c>
      <c r="W42" s="22" t="s">
        <v>84</v>
      </c>
      <c r="X42" s="22" t="s">
        <v>96</v>
      </c>
      <c r="Y42" s="68">
        <v>90</v>
      </c>
      <c r="Z42" s="42"/>
      <c r="AA42" s="1" t="s">
        <v>180</v>
      </c>
      <c r="AB42" s="28" t="s">
        <v>241</v>
      </c>
    </row>
    <row r="43" spans="1:28" x14ac:dyDescent="0.3">
      <c r="A43" s="1" t="s">
        <v>45</v>
      </c>
      <c r="B43" s="1" t="s">
        <v>64</v>
      </c>
      <c r="C43" s="27" t="s">
        <v>303</v>
      </c>
      <c r="D43" s="38">
        <v>15</v>
      </c>
      <c r="E43" s="74"/>
      <c r="F43" s="74"/>
      <c r="G43" s="74"/>
      <c r="H43" s="27"/>
      <c r="I43" s="27"/>
      <c r="J43" s="74"/>
      <c r="K43" s="74"/>
      <c r="L43" s="74"/>
      <c r="M43" s="74"/>
      <c r="N43" s="27">
        <f>SUM(L43:M43)</f>
        <v>0</v>
      </c>
      <c r="O43" s="79"/>
      <c r="P43" s="79"/>
      <c r="Q43" s="79"/>
      <c r="R43" s="79"/>
      <c r="S43" s="79"/>
      <c r="T43" s="27">
        <v>5</v>
      </c>
      <c r="U43" s="40" t="str">
        <f t="shared" si="5"/>
        <v/>
      </c>
      <c r="V43" s="22">
        <v>278</v>
      </c>
      <c r="W43" s="22" t="s">
        <v>84</v>
      </c>
      <c r="X43" s="22" t="s">
        <v>96</v>
      </c>
      <c r="Y43" s="68">
        <v>90</v>
      </c>
      <c r="Z43" s="42"/>
      <c r="AA43" s="1" t="s">
        <v>180</v>
      </c>
      <c r="AB43" s="28" t="s">
        <v>241</v>
      </c>
    </row>
    <row r="44" spans="1:28" x14ac:dyDescent="0.3">
      <c r="A44" s="1" t="s">
        <v>45</v>
      </c>
      <c r="B44" s="1" t="s">
        <v>64</v>
      </c>
      <c r="C44" s="57" t="s">
        <v>38</v>
      </c>
      <c r="D44" s="36"/>
      <c r="E44" s="57">
        <v>240</v>
      </c>
      <c r="F44" s="57"/>
      <c r="G44" s="57"/>
      <c r="H44" s="57"/>
      <c r="I44" s="57"/>
      <c r="J44" s="57"/>
      <c r="K44" s="57"/>
      <c r="L44" s="57"/>
      <c r="M44" s="57"/>
      <c r="N44" s="5"/>
      <c r="O44" s="57"/>
      <c r="P44" s="57">
        <v>18</v>
      </c>
      <c r="Q44" s="57"/>
      <c r="R44" s="43"/>
      <c r="S44" s="43"/>
      <c r="T44" s="27"/>
      <c r="U44" s="40" t="str">
        <f t="shared" ref="U44" si="6">_xlfn.IFNA("",((T44+Q44+N44-R44)+(O44*2))/E44)</f>
        <v/>
      </c>
      <c r="V44" s="22">
        <v>278</v>
      </c>
      <c r="W44" s="22" t="s">
        <v>84</v>
      </c>
      <c r="X44" s="22" t="s">
        <v>96</v>
      </c>
      <c r="Y44" s="68">
        <v>90</v>
      </c>
      <c r="Z44" s="42"/>
      <c r="AA44" s="1" t="s">
        <v>180</v>
      </c>
      <c r="AB44" s="28" t="s">
        <v>241</v>
      </c>
    </row>
    <row r="45" spans="1:28" x14ac:dyDescent="0.3">
      <c r="A45" s="44" t="s">
        <v>45</v>
      </c>
      <c r="B45" s="44" t="s">
        <v>64</v>
      </c>
      <c r="C45" s="45" t="s">
        <v>39</v>
      </c>
      <c r="D45" s="44"/>
      <c r="E45" s="45">
        <f t="shared" ref="E45:T45" si="7">SUM(E35:E44)</f>
        <v>240</v>
      </c>
      <c r="F45" s="45">
        <f t="shared" si="7"/>
        <v>0</v>
      </c>
      <c r="G45" s="45">
        <f t="shared" si="7"/>
        <v>0</v>
      </c>
      <c r="H45" s="45">
        <f t="shared" si="7"/>
        <v>0</v>
      </c>
      <c r="I45" s="45">
        <f t="shared" si="7"/>
        <v>0</v>
      </c>
      <c r="J45" s="45">
        <f t="shared" si="7"/>
        <v>0</v>
      </c>
      <c r="K45" s="45">
        <f t="shared" si="7"/>
        <v>0</v>
      </c>
      <c r="L45" s="45">
        <f t="shared" si="7"/>
        <v>0</v>
      </c>
      <c r="M45" s="45">
        <f t="shared" si="7"/>
        <v>0</v>
      </c>
      <c r="N45" s="45">
        <f t="shared" si="7"/>
        <v>0</v>
      </c>
      <c r="O45" s="45">
        <f t="shared" si="7"/>
        <v>0</v>
      </c>
      <c r="P45" s="45">
        <f t="shared" si="7"/>
        <v>18</v>
      </c>
      <c r="Q45" s="45">
        <f t="shared" si="7"/>
        <v>0</v>
      </c>
      <c r="R45" s="45">
        <f t="shared" si="7"/>
        <v>0</v>
      </c>
      <c r="S45" s="45">
        <f t="shared" si="7"/>
        <v>0</v>
      </c>
      <c r="T45" s="45">
        <f t="shared" si="7"/>
        <v>105</v>
      </c>
      <c r="U45" s="46">
        <f>((T45+Q45+N45-R45)+(O45*2))/E45</f>
        <v>0.4375</v>
      </c>
      <c r="V45" s="47">
        <v>278</v>
      </c>
      <c r="W45" s="47" t="s">
        <v>84</v>
      </c>
      <c r="X45" s="47" t="s">
        <v>96</v>
      </c>
      <c r="Y45" s="69">
        <v>90</v>
      </c>
      <c r="Z45" s="49"/>
      <c r="AA45" s="44" t="s">
        <v>180</v>
      </c>
      <c r="AB45" s="72" t="s">
        <v>241</v>
      </c>
    </row>
    <row r="46" spans="1:28" x14ac:dyDescent="0.3">
      <c r="A46" s="1"/>
      <c r="B46" s="1"/>
      <c r="C46" s="1"/>
      <c r="D46" s="1"/>
      <c r="F46" s="50" t="s">
        <v>40</v>
      </c>
      <c r="G46" s="51" t="e">
        <f>F45/G45</f>
        <v>#DIV/0!</v>
      </c>
      <c r="H46" s="27"/>
      <c r="I46" s="1"/>
      <c r="J46" s="50" t="s">
        <v>41</v>
      </c>
      <c r="K46" s="52" t="e">
        <f>J45/K45</f>
        <v>#DIV/0!</v>
      </c>
      <c r="L46" s="1"/>
      <c r="M46" s="39" t="s">
        <v>42</v>
      </c>
      <c r="N46" s="53"/>
      <c r="P46" s="1"/>
      <c r="Q46" s="1"/>
      <c r="R46" s="1"/>
      <c r="S46" s="1"/>
      <c r="T46" s="1"/>
      <c r="U46" s="1"/>
      <c r="V46" s="22"/>
      <c r="W46" s="22"/>
      <c r="X46" s="22"/>
      <c r="Y46" s="54"/>
      <c r="Z46" s="42"/>
      <c r="AA46" s="1"/>
      <c r="AB46" s="28"/>
    </row>
    <row r="47" spans="1:28" x14ac:dyDescent="0.3">
      <c r="A47" s="1"/>
      <c r="B47" s="1"/>
      <c r="C47" s="5" t="s">
        <v>43</v>
      </c>
      <c r="V47" s="22"/>
      <c r="W47" s="22"/>
      <c r="X47" s="22"/>
      <c r="Y47" s="54"/>
      <c r="Z47" s="42"/>
      <c r="AA47" s="1"/>
      <c r="AB47" s="28"/>
    </row>
    <row r="48" spans="1:28" x14ac:dyDescent="0.3">
      <c r="B48" s="1"/>
      <c r="C48" s="1"/>
      <c r="D48" s="5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31"/>
      <c r="Z48" s="42"/>
      <c r="AA48" s="1"/>
      <c r="AB48" s="1"/>
    </row>
  </sheetData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A8E572-9BF6-4F79-8AF4-60155BED56FD}">
  <sheetPr>
    <tabColor rgb="FFFF0000"/>
  </sheetPr>
  <dimension ref="A1:AB49"/>
  <sheetViews>
    <sheetView workbookViewId="0"/>
  </sheetViews>
  <sheetFormatPr defaultRowHeight="14.4" x14ac:dyDescent="0.3"/>
  <cols>
    <col min="1" max="1" width="4.88671875" customWidth="1"/>
    <col min="2" max="2" width="6" customWidth="1"/>
    <col min="3" max="3" width="22.77734375" customWidth="1"/>
    <col min="4" max="4" width="4.21875" customWidth="1"/>
    <col min="5" max="6" width="5.88671875" customWidth="1"/>
    <col min="7" max="7" width="6.33203125" bestFit="1" customWidth="1"/>
    <col min="8" max="10" width="5.88671875" customWidth="1"/>
    <col min="11" max="11" width="6.6640625" customWidth="1"/>
    <col min="12" max="19" width="5.88671875" customWidth="1"/>
    <col min="20" max="20" width="6.6640625" customWidth="1"/>
    <col min="21" max="21" width="7.21875" customWidth="1"/>
    <col min="22" max="22" width="4.77734375" customWidth="1"/>
    <col min="23" max="24" width="4.21875" customWidth="1"/>
    <col min="25" max="25" width="6.6640625" customWidth="1"/>
    <col min="26" max="26" width="20.21875" customWidth="1"/>
    <col min="27" max="27" width="15.6640625" customWidth="1"/>
  </cols>
  <sheetData>
    <row r="1" spans="1:28" x14ac:dyDescent="0.3">
      <c r="Z1" s="62" t="s">
        <v>402</v>
      </c>
    </row>
    <row r="2" spans="1:28" x14ac:dyDescent="0.3">
      <c r="B2" s="1"/>
      <c r="C2" s="2" t="s">
        <v>44</v>
      </c>
      <c r="D2" s="3" t="s">
        <v>83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29258</v>
      </c>
      <c r="D3" s="7" t="s">
        <v>0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1</v>
      </c>
      <c r="S3" s="13" t="s">
        <v>2</v>
      </c>
      <c r="T3" s="14" t="s">
        <v>3</v>
      </c>
    </row>
    <row r="4" spans="1:28" x14ac:dyDescent="0.3">
      <c r="B4" s="1"/>
      <c r="C4" s="6" t="s">
        <v>182</v>
      </c>
      <c r="D4" s="7" t="s">
        <v>4</v>
      </c>
      <c r="E4" s="8"/>
      <c r="F4" s="5"/>
      <c r="G4" s="1"/>
      <c r="J4" s="15" t="s">
        <v>242</v>
      </c>
      <c r="K4" s="16" t="s">
        <v>44</v>
      </c>
      <c r="L4" s="17"/>
      <c r="M4" s="18"/>
      <c r="N4" s="19">
        <v>26</v>
      </c>
      <c r="O4" s="19">
        <v>16</v>
      </c>
      <c r="P4" s="19">
        <v>24</v>
      </c>
      <c r="Q4" s="19">
        <v>27</v>
      </c>
      <c r="R4" s="20"/>
      <c r="S4" s="21">
        <f>SUM(N4:R4)</f>
        <v>93</v>
      </c>
      <c r="T4" s="22">
        <v>285</v>
      </c>
    </row>
    <row r="5" spans="1:28" x14ac:dyDescent="0.3">
      <c r="B5" s="1"/>
      <c r="C5" s="6" t="s">
        <v>121</v>
      </c>
      <c r="D5" s="7" t="s">
        <v>5</v>
      </c>
      <c r="E5" s="1"/>
      <c r="F5" s="1"/>
      <c r="G5" s="1"/>
      <c r="J5" s="15" t="s">
        <v>243</v>
      </c>
      <c r="K5" s="16" t="s">
        <v>63</v>
      </c>
      <c r="L5" s="17"/>
      <c r="M5" s="18"/>
      <c r="N5" s="19">
        <v>22</v>
      </c>
      <c r="O5" s="19">
        <v>21</v>
      </c>
      <c r="P5" s="19">
        <v>16</v>
      </c>
      <c r="Q5" s="19">
        <v>23</v>
      </c>
      <c r="R5" s="20"/>
      <c r="S5" s="21">
        <f>SUM(N5:R5)</f>
        <v>82</v>
      </c>
      <c r="T5" s="22">
        <v>285</v>
      </c>
      <c r="U5" s="1"/>
      <c r="V5" s="1"/>
      <c r="W5" s="1"/>
    </row>
    <row r="6" spans="1:28" x14ac:dyDescent="0.3">
      <c r="C6" s="23">
        <v>200</v>
      </c>
      <c r="D6" s="7" t="s">
        <v>6</v>
      </c>
      <c r="F6" s="1"/>
      <c r="T6" s="1"/>
      <c r="U6" s="1"/>
      <c r="V6" s="1"/>
      <c r="W6" s="1"/>
    </row>
    <row r="7" spans="1:28" x14ac:dyDescent="0.3">
      <c r="B7" s="1"/>
      <c r="C7" s="66"/>
      <c r="D7" s="7" t="s">
        <v>7</v>
      </c>
      <c r="G7" s="1"/>
      <c r="S7" s="1"/>
      <c r="T7" s="25" t="s">
        <v>8</v>
      </c>
      <c r="U7" s="1"/>
      <c r="V7" s="26">
        <v>285</v>
      </c>
      <c r="W7" s="1"/>
    </row>
    <row r="8" spans="1:28" x14ac:dyDescent="0.3">
      <c r="B8" s="1"/>
      <c r="C8" s="66"/>
      <c r="D8" s="7" t="s">
        <v>7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67"/>
      <c r="D9" s="7" t="s">
        <v>9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</row>
    <row r="11" spans="1:28" x14ac:dyDescent="0.3">
      <c r="B11" s="1"/>
      <c r="C11" s="55" t="s">
        <v>44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10</v>
      </c>
      <c r="U11" s="1"/>
      <c r="V11" s="56">
        <v>21</v>
      </c>
      <c r="W11" s="1"/>
      <c r="X11" s="1"/>
      <c r="Y11" s="31"/>
      <c r="Z11" s="42"/>
      <c r="AA11" s="1"/>
      <c r="AB11" s="28"/>
    </row>
    <row r="12" spans="1:28" x14ac:dyDescent="0.3">
      <c r="A12" s="36" t="s">
        <v>11</v>
      </c>
      <c r="B12" s="37" t="s">
        <v>12</v>
      </c>
      <c r="C12" s="38" t="s">
        <v>13</v>
      </c>
      <c r="D12" s="38" t="s">
        <v>14</v>
      </c>
      <c r="E12" s="14" t="s">
        <v>15</v>
      </c>
      <c r="F12" s="14" t="s">
        <v>16</v>
      </c>
      <c r="G12" s="14" t="s">
        <v>17</v>
      </c>
      <c r="H12" s="14" t="s">
        <v>18</v>
      </c>
      <c r="I12" s="14" t="s">
        <v>19</v>
      </c>
      <c r="J12" s="14" t="s">
        <v>20</v>
      </c>
      <c r="K12" s="14" t="s">
        <v>21</v>
      </c>
      <c r="L12" s="14" t="s">
        <v>22</v>
      </c>
      <c r="M12" s="14" t="s">
        <v>23</v>
      </c>
      <c r="N12" s="14" t="s">
        <v>24</v>
      </c>
      <c r="O12" s="14" t="s">
        <v>25</v>
      </c>
      <c r="P12" s="14" t="s">
        <v>26</v>
      </c>
      <c r="Q12" s="14" t="s">
        <v>27</v>
      </c>
      <c r="R12" s="14" t="s">
        <v>28</v>
      </c>
      <c r="S12" s="14" t="s">
        <v>29</v>
      </c>
      <c r="T12" s="14" t="s">
        <v>30</v>
      </c>
      <c r="U12" s="14" t="s">
        <v>31</v>
      </c>
      <c r="V12" s="14" t="s">
        <v>3</v>
      </c>
      <c r="W12" s="14" t="s">
        <v>32</v>
      </c>
      <c r="X12" s="14" t="s">
        <v>33</v>
      </c>
      <c r="Y12" s="14" t="s">
        <v>34</v>
      </c>
      <c r="Z12" s="14" t="s">
        <v>35</v>
      </c>
      <c r="AA12" s="14" t="s">
        <v>36</v>
      </c>
      <c r="AB12" s="14" t="s">
        <v>37</v>
      </c>
    </row>
    <row r="13" spans="1:28" x14ac:dyDescent="0.3">
      <c r="A13" s="1" t="s">
        <v>62</v>
      </c>
      <c r="B13" s="1" t="s">
        <v>45</v>
      </c>
      <c r="C13" s="27" t="s">
        <v>53</v>
      </c>
      <c r="D13" s="38">
        <v>40</v>
      </c>
      <c r="E13" s="74"/>
      <c r="F13" s="27">
        <v>5</v>
      </c>
      <c r="G13" s="74"/>
      <c r="H13" s="27"/>
      <c r="I13" s="27"/>
      <c r="J13" s="27">
        <v>1</v>
      </c>
      <c r="K13" s="27">
        <v>2</v>
      </c>
      <c r="L13" s="74"/>
      <c r="M13" s="27">
        <v>10</v>
      </c>
      <c r="N13" s="27">
        <f>SUM(L13:M13)</f>
        <v>10</v>
      </c>
      <c r="O13" s="74"/>
      <c r="P13" s="79"/>
      <c r="Q13" s="74"/>
      <c r="R13" s="74"/>
      <c r="S13" s="27">
        <v>2</v>
      </c>
      <c r="T13" s="27">
        <f>+(F13*2)+J13</f>
        <v>11</v>
      </c>
      <c r="U13" s="40" t="str">
        <f>IFERROR(((T13+Q13+N13-R13)+(O13*2))/E13,"")</f>
        <v/>
      </c>
      <c r="V13" s="22">
        <v>285</v>
      </c>
      <c r="W13" s="22" t="s">
        <v>95</v>
      </c>
      <c r="X13" s="22" t="s">
        <v>96</v>
      </c>
      <c r="Y13" s="68">
        <v>200</v>
      </c>
      <c r="Z13" s="42"/>
      <c r="AA13" s="1" t="s">
        <v>126</v>
      </c>
      <c r="AB13" s="28" t="s">
        <v>148</v>
      </c>
    </row>
    <row r="14" spans="1:28" x14ac:dyDescent="0.3">
      <c r="A14" s="1" t="s">
        <v>62</v>
      </c>
      <c r="B14" s="1" t="s">
        <v>45</v>
      </c>
      <c r="C14" s="27" t="s">
        <v>46</v>
      </c>
      <c r="D14" s="38">
        <v>7</v>
      </c>
      <c r="E14" s="74"/>
      <c r="F14" s="27">
        <v>5</v>
      </c>
      <c r="G14" s="74"/>
      <c r="H14" s="27"/>
      <c r="I14" s="27"/>
      <c r="J14" s="27">
        <v>0</v>
      </c>
      <c r="K14" s="27">
        <v>0</v>
      </c>
      <c r="L14" s="74"/>
      <c r="M14" s="74"/>
      <c r="N14" s="27">
        <f t="shared" ref="N14:N19" si="0">SUM(L14:M14)</f>
        <v>0</v>
      </c>
      <c r="O14" s="79"/>
      <c r="P14" s="79"/>
      <c r="Q14" s="79"/>
      <c r="R14" s="79"/>
      <c r="S14" s="79"/>
      <c r="T14" s="27">
        <f t="shared" ref="T14:T23" si="1">+(F14*2)+J14</f>
        <v>10</v>
      </c>
      <c r="U14" s="40" t="str">
        <f t="shared" ref="U14:U23" si="2">IFERROR(((T14+Q14+N14-R14)+(O14*2))/E14,"")</f>
        <v/>
      </c>
      <c r="V14" s="22">
        <v>285</v>
      </c>
      <c r="W14" s="22" t="s">
        <v>95</v>
      </c>
      <c r="X14" s="22" t="s">
        <v>96</v>
      </c>
      <c r="Y14" s="68">
        <v>200</v>
      </c>
      <c r="Z14" s="42"/>
      <c r="AA14" s="1" t="s">
        <v>126</v>
      </c>
      <c r="AB14" s="28" t="s">
        <v>148</v>
      </c>
    </row>
    <row r="15" spans="1:28" x14ac:dyDescent="0.3">
      <c r="A15" s="1" t="s">
        <v>62</v>
      </c>
      <c r="B15" s="1" t="s">
        <v>45</v>
      </c>
      <c r="C15" s="27" t="s">
        <v>47</v>
      </c>
      <c r="D15" s="38">
        <v>15</v>
      </c>
      <c r="E15" s="74"/>
      <c r="F15" s="27">
        <v>5</v>
      </c>
      <c r="G15" s="74"/>
      <c r="H15" s="27"/>
      <c r="I15" s="27"/>
      <c r="J15" s="27">
        <v>7</v>
      </c>
      <c r="K15" s="27">
        <v>8</v>
      </c>
      <c r="L15" s="74"/>
      <c r="M15" s="27">
        <v>12</v>
      </c>
      <c r="N15" s="27">
        <f t="shared" si="0"/>
        <v>12</v>
      </c>
      <c r="O15" s="39">
        <v>3</v>
      </c>
      <c r="P15" s="79"/>
      <c r="Q15" s="79"/>
      <c r="R15" s="79"/>
      <c r="S15" s="79"/>
      <c r="T15" s="27">
        <f t="shared" si="1"/>
        <v>17</v>
      </c>
      <c r="U15" s="40" t="str">
        <f t="shared" si="2"/>
        <v/>
      </c>
      <c r="V15" s="22">
        <v>285</v>
      </c>
      <c r="W15" s="22" t="s">
        <v>95</v>
      </c>
      <c r="X15" s="22" t="s">
        <v>96</v>
      </c>
      <c r="Y15" s="68">
        <v>200</v>
      </c>
      <c r="Z15" s="42"/>
      <c r="AA15" s="1" t="s">
        <v>126</v>
      </c>
      <c r="AB15" s="28" t="s">
        <v>148</v>
      </c>
    </row>
    <row r="16" spans="1:28" x14ac:dyDescent="0.3">
      <c r="A16" s="1" t="s">
        <v>62</v>
      </c>
      <c r="B16" s="1" t="s">
        <v>45</v>
      </c>
      <c r="C16" s="27" t="s">
        <v>120</v>
      </c>
      <c r="D16" s="38">
        <v>50</v>
      </c>
      <c r="E16" s="74"/>
      <c r="F16" s="27">
        <v>3</v>
      </c>
      <c r="G16" s="74"/>
      <c r="H16" s="27"/>
      <c r="I16" s="27"/>
      <c r="J16" s="27">
        <v>8</v>
      </c>
      <c r="K16" s="27">
        <v>11</v>
      </c>
      <c r="L16" s="74"/>
      <c r="M16" s="74"/>
      <c r="N16" s="27">
        <f t="shared" si="0"/>
        <v>0</v>
      </c>
      <c r="O16" s="39">
        <v>3</v>
      </c>
      <c r="P16" s="79"/>
      <c r="Q16" s="79"/>
      <c r="R16" s="79"/>
      <c r="S16" s="79"/>
      <c r="T16" s="27">
        <f t="shared" si="1"/>
        <v>14</v>
      </c>
      <c r="U16" s="40" t="str">
        <f t="shared" si="2"/>
        <v/>
      </c>
      <c r="V16" s="22">
        <v>285</v>
      </c>
      <c r="W16" s="22" t="s">
        <v>95</v>
      </c>
      <c r="X16" s="22" t="s">
        <v>96</v>
      </c>
      <c r="Y16" s="68">
        <v>200</v>
      </c>
      <c r="Z16" s="42"/>
      <c r="AA16" s="1" t="s">
        <v>126</v>
      </c>
      <c r="AB16" s="28" t="s">
        <v>148</v>
      </c>
    </row>
    <row r="17" spans="1:28" x14ac:dyDescent="0.3">
      <c r="A17" s="1" t="s">
        <v>62</v>
      </c>
      <c r="B17" s="1" t="s">
        <v>45</v>
      </c>
      <c r="C17" s="27" t="s">
        <v>50</v>
      </c>
      <c r="D17" s="38">
        <v>10</v>
      </c>
      <c r="E17" s="74"/>
      <c r="F17" s="27">
        <v>1</v>
      </c>
      <c r="G17" s="74"/>
      <c r="H17" s="27"/>
      <c r="I17" s="27"/>
      <c r="J17" s="27">
        <v>4</v>
      </c>
      <c r="K17" s="27">
        <v>4</v>
      </c>
      <c r="L17" s="74"/>
      <c r="M17" s="74"/>
      <c r="N17" s="27">
        <f t="shared" si="0"/>
        <v>0</v>
      </c>
      <c r="O17" s="39">
        <v>3</v>
      </c>
      <c r="P17" s="79"/>
      <c r="Q17" s="39">
        <v>3</v>
      </c>
      <c r="R17" s="79"/>
      <c r="S17" s="79"/>
      <c r="T17" s="27">
        <f t="shared" si="1"/>
        <v>6</v>
      </c>
      <c r="U17" s="40" t="str">
        <f t="shared" si="2"/>
        <v/>
      </c>
      <c r="V17" s="22">
        <v>285</v>
      </c>
      <c r="W17" s="22" t="s">
        <v>95</v>
      </c>
      <c r="X17" s="22" t="s">
        <v>96</v>
      </c>
      <c r="Y17" s="68">
        <v>200</v>
      </c>
      <c r="Z17" s="42"/>
      <c r="AA17" s="1" t="s">
        <v>126</v>
      </c>
      <c r="AB17" s="28" t="s">
        <v>148</v>
      </c>
    </row>
    <row r="18" spans="1:28" x14ac:dyDescent="0.3">
      <c r="A18" s="1" t="s">
        <v>62</v>
      </c>
      <c r="B18" s="1" t="s">
        <v>45</v>
      </c>
      <c r="C18" s="27" t="s">
        <v>56</v>
      </c>
      <c r="D18" s="38">
        <v>20</v>
      </c>
      <c r="E18" s="74"/>
      <c r="F18" s="27">
        <v>0</v>
      </c>
      <c r="G18" s="74"/>
      <c r="H18" s="27"/>
      <c r="I18" s="27"/>
      <c r="J18" s="27">
        <v>2</v>
      </c>
      <c r="K18" s="27">
        <v>3</v>
      </c>
      <c r="L18" s="74"/>
      <c r="M18" s="74"/>
      <c r="N18" s="27">
        <f t="shared" si="0"/>
        <v>0</v>
      </c>
      <c r="O18" s="79"/>
      <c r="P18" s="79"/>
      <c r="Q18" s="79"/>
      <c r="R18" s="79"/>
      <c r="S18" s="79"/>
      <c r="T18" s="27">
        <f t="shared" si="1"/>
        <v>2</v>
      </c>
      <c r="U18" s="40" t="str">
        <f t="shared" si="2"/>
        <v/>
      </c>
      <c r="V18" s="22">
        <v>285</v>
      </c>
      <c r="W18" s="22" t="s">
        <v>95</v>
      </c>
      <c r="X18" s="22" t="s">
        <v>96</v>
      </c>
      <c r="Y18" s="68">
        <v>200</v>
      </c>
      <c r="Z18" s="42"/>
      <c r="AA18" s="1" t="s">
        <v>126</v>
      </c>
      <c r="AB18" s="28" t="s">
        <v>148</v>
      </c>
    </row>
    <row r="19" spans="1:28" x14ac:dyDescent="0.3">
      <c r="A19" s="1" t="s">
        <v>62</v>
      </c>
      <c r="B19" s="1" t="s">
        <v>45</v>
      </c>
      <c r="C19" s="27" t="s">
        <v>55</v>
      </c>
      <c r="D19" s="38">
        <v>17</v>
      </c>
      <c r="E19" s="74"/>
      <c r="F19" s="27">
        <v>1</v>
      </c>
      <c r="G19" s="74"/>
      <c r="H19" s="27"/>
      <c r="I19" s="27"/>
      <c r="J19" s="27">
        <v>0</v>
      </c>
      <c r="K19" s="27">
        <v>0</v>
      </c>
      <c r="L19" s="74"/>
      <c r="M19" s="74"/>
      <c r="N19" s="27">
        <f t="shared" si="0"/>
        <v>0</v>
      </c>
      <c r="O19" s="79"/>
      <c r="P19" s="79"/>
      <c r="Q19" s="79"/>
      <c r="R19" s="79"/>
      <c r="S19" s="79"/>
      <c r="T19" s="27">
        <f t="shared" si="1"/>
        <v>2</v>
      </c>
      <c r="U19" s="40" t="str">
        <f t="shared" si="2"/>
        <v/>
      </c>
      <c r="V19" s="22">
        <v>285</v>
      </c>
      <c r="W19" s="22" t="s">
        <v>95</v>
      </c>
      <c r="X19" s="22" t="s">
        <v>96</v>
      </c>
      <c r="Y19" s="68">
        <v>200</v>
      </c>
      <c r="Z19" s="42"/>
      <c r="AA19" s="1" t="s">
        <v>126</v>
      </c>
      <c r="AB19" s="28" t="s">
        <v>148</v>
      </c>
    </row>
    <row r="20" spans="1:28" x14ac:dyDescent="0.3">
      <c r="A20" s="1" t="s">
        <v>62</v>
      </c>
      <c r="B20" s="1" t="s">
        <v>45</v>
      </c>
      <c r="C20" s="27" t="s">
        <v>48</v>
      </c>
      <c r="D20" s="38">
        <v>11</v>
      </c>
      <c r="E20" s="74"/>
      <c r="F20" s="27">
        <v>2</v>
      </c>
      <c r="G20" s="74"/>
      <c r="H20" s="27"/>
      <c r="I20" s="27"/>
      <c r="J20" s="27">
        <v>3</v>
      </c>
      <c r="K20" s="27">
        <v>4</v>
      </c>
      <c r="L20" s="74"/>
      <c r="M20" s="74"/>
      <c r="N20" s="27">
        <f>SUM(L20:M20)</f>
        <v>0</v>
      </c>
      <c r="O20" s="79"/>
      <c r="P20" s="79"/>
      <c r="Q20" s="79"/>
      <c r="R20" s="79"/>
      <c r="S20" s="79"/>
      <c r="T20" s="27">
        <f t="shared" si="1"/>
        <v>7</v>
      </c>
      <c r="U20" s="40" t="str">
        <f t="shared" si="2"/>
        <v/>
      </c>
      <c r="V20" s="22">
        <v>285</v>
      </c>
      <c r="W20" s="22" t="s">
        <v>95</v>
      </c>
      <c r="X20" s="22" t="s">
        <v>96</v>
      </c>
      <c r="Y20" s="68">
        <v>200</v>
      </c>
      <c r="Z20" s="42"/>
      <c r="AA20" s="1" t="s">
        <v>126</v>
      </c>
      <c r="AB20" s="28" t="s">
        <v>148</v>
      </c>
    </row>
    <row r="21" spans="1:28" x14ac:dyDescent="0.3">
      <c r="A21" s="1" t="s">
        <v>62</v>
      </c>
      <c r="B21" s="1" t="s">
        <v>45</v>
      </c>
      <c r="C21" s="27" t="s">
        <v>52</v>
      </c>
      <c r="D21" s="38">
        <v>23</v>
      </c>
      <c r="E21" s="74"/>
      <c r="F21" s="27">
        <v>1</v>
      </c>
      <c r="G21" s="74"/>
      <c r="H21" s="27"/>
      <c r="I21" s="27"/>
      <c r="J21" s="27">
        <v>0</v>
      </c>
      <c r="K21" s="27">
        <v>0</v>
      </c>
      <c r="L21" s="74"/>
      <c r="M21" s="74"/>
      <c r="N21" s="27">
        <f>SUM(L21:M21)</f>
        <v>0</v>
      </c>
      <c r="O21" s="79"/>
      <c r="P21" s="79"/>
      <c r="Q21" s="79"/>
      <c r="R21" s="79"/>
      <c r="S21" s="79"/>
      <c r="T21" s="27">
        <f t="shared" si="1"/>
        <v>2</v>
      </c>
      <c r="U21" s="40" t="str">
        <f t="shared" si="2"/>
        <v/>
      </c>
      <c r="V21" s="22">
        <v>285</v>
      </c>
      <c r="W21" s="22" t="s">
        <v>95</v>
      </c>
      <c r="X21" s="22" t="s">
        <v>96</v>
      </c>
      <c r="Y21" s="68">
        <v>200</v>
      </c>
      <c r="Z21" s="42"/>
      <c r="AA21" s="1" t="s">
        <v>126</v>
      </c>
      <c r="AB21" s="28" t="s">
        <v>148</v>
      </c>
    </row>
    <row r="22" spans="1:28" x14ac:dyDescent="0.3">
      <c r="A22" s="1" t="s">
        <v>62</v>
      </c>
      <c r="B22" s="1" t="s">
        <v>45</v>
      </c>
      <c r="C22" s="27" t="s">
        <v>49</v>
      </c>
      <c r="D22" s="38">
        <v>12</v>
      </c>
      <c r="E22" s="74"/>
      <c r="F22" s="27">
        <v>0</v>
      </c>
      <c r="G22" s="74"/>
      <c r="H22" s="27"/>
      <c r="I22" s="27"/>
      <c r="J22" s="27">
        <v>2</v>
      </c>
      <c r="K22" s="27">
        <v>2</v>
      </c>
      <c r="L22" s="74"/>
      <c r="M22" s="74"/>
      <c r="N22" s="27">
        <f>SUM(L22:M22)</f>
        <v>0</v>
      </c>
      <c r="O22" s="79"/>
      <c r="P22" s="79"/>
      <c r="Q22" s="79"/>
      <c r="R22" s="79"/>
      <c r="S22" s="79"/>
      <c r="T22" s="27">
        <f t="shared" si="1"/>
        <v>2</v>
      </c>
      <c r="U22" s="40" t="str">
        <f t="shared" si="2"/>
        <v/>
      </c>
      <c r="V22" s="22">
        <v>285</v>
      </c>
      <c r="W22" s="22" t="s">
        <v>95</v>
      </c>
      <c r="X22" s="22" t="s">
        <v>96</v>
      </c>
      <c r="Y22" s="68">
        <v>200</v>
      </c>
      <c r="Z22" s="42"/>
      <c r="AA22" s="1" t="s">
        <v>126</v>
      </c>
      <c r="AB22" s="28" t="s">
        <v>148</v>
      </c>
    </row>
    <row r="23" spans="1:28" x14ac:dyDescent="0.3">
      <c r="A23" s="1" t="s">
        <v>62</v>
      </c>
      <c r="B23" s="1" t="s">
        <v>45</v>
      </c>
      <c r="C23" s="27" t="s">
        <v>51</v>
      </c>
      <c r="D23" s="38">
        <v>22</v>
      </c>
      <c r="E23" s="74"/>
      <c r="F23" s="27">
        <v>9</v>
      </c>
      <c r="G23" s="74"/>
      <c r="H23" s="27"/>
      <c r="I23" s="27"/>
      <c r="J23" s="27">
        <v>2</v>
      </c>
      <c r="K23" s="27">
        <v>2</v>
      </c>
      <c r="L23" s="74"/>
      <c r="M23" s="27">
        <v>10</v>
      </c>
      <c r="N23" s="27">
        <f>SUM(L23:M23)</f>
        <v>10</v>
      </c>
      <c r="O23" s="79"/>
      <c r="P23" s="79"/>
      <c r="Q23" s="39">
        <v>3</v>
      </c>
      <c r="R23" s="79"/>
      <c r="S23" s="79"/>
      <c r="T23" s="27">
        <f t="shared" si="1"/>
        <v>20</v>
      </c>
      <c r="U23" s="40" t="str">
        <f t="shared" si="2"/>
        <v/>
      </c>
      <c r="V23" s="22">
        <v>285</v>
      </c>
      <c r="W23" s="22" t="s">
        <v>95</v>
      </c>
      <c r="X23" s="22" t="s">
        <v>96</v>
      </c>
      <c r="Y23" s="68">
        <v>200</v>
      </c>
      <c r="Z23" s="42"/>
      <c r="AA23" s="1" t="s">
        <v>126</v>
      </c>
      <c r="AB23" s="28" t="s">
        <v>148</v>
      </c>
    </row>
    <row r="24" spans="1:28" x14ac:dyDescent="0.3">
      <c r="A24" s="1" t="s">
        <v>62</v>
      </c>
      <c r="B24" s="1" t="s">
        <v>45</v>
      </c>
      <c r="C24" s="57" t="s">
        <v>38</v>
      </c>
      <c r="D24" s="1"/>
      <c r="E24" s="57">
        <v>240</v>
      </c>
      <c r="F24" s="57"/>
      <c r="G24" s="57">
        <v>82</v>
      </c>
      <c r="H24" s="57"/>
      <c r="I24" s="57"/>
      <c r="J24" s="57"/>
      <c r="K24" s="57"/>
      <c r="L24" s="57"/>
      <c r="M24" s="57">
        <v>17</v>
      </c>
      <c r="N24" s="57">
        <v>17</v>
      </c>
      <c r="O24" s="57"/>
      <c r="P24" s="57">
        <v>23</v>
      </c>
      <c r="Q24" s="57">
        <v>8</v>
      </c>
      <c r="R24" s="57">
        <v>26</v>
      </c>
      <c r="S24" s="57">
        <v>3</v>
      </c>
      <c r="T24" s="27"/>
      <c r="U24" s="40" t="str">
        <f t="shared" ref="U24" si="3">_xlfn.IFNA("",((T24+Q24+N24-R24)+(O24*2))/E24)</f>
        <v/>
      </c>
      <c r="V24" s="22">
        <v>285</v>
      </c>
      <c r="W24" s="22" t="s">
        <v>95</v>
      </c>
      <c r="X24" s="22" t="s">
        <v>96</v>
      </c>
      <c r="Y24" s="68">
        <v>200</v>
      </c>
      <c r="Z24" s="42"/>
      <c r="AA24" s="1" t="s">
        <v>126</v>
      </c>
      <c r="AB24" s="28" t="s">
        <v>148</v>
      </c>
    </row>
    <row r="25" spans="1:28" x14ac:dyDescent="0.3">
      <c r="A25" s="44" t="s">
        <v>62</v>
      </c>
      <c r="B25" s="44" t="s">
        <v>45</v>
      </c>
      <c r="C25" s="45" t="s">
        <v>39</v>
      </c>
      <c r="D25" s="44"/>
      <c r="E25" s="45">
        <f t="shared" ref="E25:T25" si="4">SUM(E13:E24)</f>
        <v>240</v>
      </c>
      <c r="F25" s="45">
        <f t="shared" si="4"/>
        <v>32</v>
      </c>
      <c r="G25" s="45">
        <f t="shared" si="4"/>
        <v>82</v>
      </c>
      <c r="H25" s="45">
        <f t="shared" si="4"/>
        <v>0</v>
      </c>
      <c r="I25" s="45">
        <f t="shared" si="4"/>
        <v>0</v>
      </c>
      <c r="J25" s="45">
        <f t="shared" si="4"/>
        <v>29</v>
      </c>
      <c r="K25" s="45">
        <f t="shared" si="4"/>
        <v>36</v>
      </c>
      <c r="L25" s="45">
        <f t="shared" si="4"/>
        <v>0</v>
      </c>
      <c r="M25" s="45">
        <f t="shared" si="4"/>
        <v>49</v>
      </c>
      <c r="N25" s="45">
        <f t="shared" si="4"/>
        <v>49</v>
      </c>
      <c r="O25" s="45">
        <f t="shared" si="4"/>
        <v>9</v>
      </c>
      <c r="P25" s="45">
        <f t="shared" si="4"/>
        <v>23</v>
      </c>
      <c r="Q25" s="45">
        <f t="shared" si="4"/>
        <v>14</v>
      </c>
      <c r="R25" s="45">
        <f t="shared" si="4"/>
        <v>26</v>
      </c>
      <c r="S25" s="45">
        <f t="shared" si="4"/>
        <v>5</v>
      </c>
      <c r="T25" s="45">
        <f t="shared" si="4"/>
        <v>93</v>
      </c>
      <c r="U25" s="46">
        <f>((T25+Q25+N25-R25)+(O25*2))/E25</f>
        <v>0.6166666666666667</v>
      </c>
      <c r="V25" s="47">
        <v>285</v>
      </c>
      <c r="W25" s="47" t="s">
        <v>95</v>
      </c>
      <c r="X25" s="47" t="s">
        <v>96</v>
      </c>
      <c r="Y25" s="69">
        <v>200</v>
      </c>
      <c r="Z25" s="49"/>
      <c r="AA25" s="44" t="s">
        <v>126</v>
      </c>
      <c r="AB25" s="72" t="s">
        <v>148</v>
      </c>
    </row>
    <row r="26" spans="1:28" x14ac:dyDescent="0.3">
      <c r="A26" s="1"/>
      <c r="B26" s="1"/>
      <c r="C26" s="1"/>
      <c r="D26" s="1"/>
      <c r="F26" s="50" t="s">
        <v>40</v>
      </c>
      <c r="G26" s="51">
        <f>F25/G25</f>
        <v>0.3902439024390244</v>
      </c>
      <c r="H26" s="27"/>
      <c r="I26" s="1"/>
      <c r="J26" s="50" t="s">
        <v>41</v>
      </c>
      <c r="K26" s="52">
        <f>J25/K25</f>
        <v>0.80555555555555558</v>
      </c>
      <c r="L26" s="1"/>
      <c r="M26" s="39" t="s">
        <v>42</v>
      </c>
      <c r="N26" s="53"/>
      <c r="P26" s="1"/>
      <c r="Q26" s="1"/>
      <c r="R26" s="1"/>
      <c r="S26" s="1"/>
      <c r="T26" s="1"/>
      <c r="U26" s="1"/>
      <c r="V26" s="22"/>
      <c r="W26" s="22"/>
      <c r="X26" s="22"/>
      <c r="Y26" s="54"/>
      <c r="Z26" s="42"/>
      <c r="AA26" s="1"/>
      <c r="AB26" s="28"/>
    </row>
    <row r="27" spans="1:28" x14ac:dyDescent="0.3">
      <c r="A27" s="1"/>
      <c r="B27" s="1"/>
      <c r="C27" s="5" t="s">
        <v>43</v>
      </c>
      <c r="V27" s="22"/>
      <c r="W27" s="22"/>
      <c r="X27" s="22"/>
      <c r="Y27" s="54"/>
      <c r="Z27" s="42"/>
      <c r="AA27" s="1"/>
      <c r="AB27" s="28"/>
    </row>
    <row r="28" spans="1:28" x14ac:dyDescent="0.3">
      <c r="B28" s="1"/>
      <c r="C28" s="1"/>
      <c r="D28" s="5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31"/>
      <c r="Z28" s="42"/>
      <c r="AA28" s="1"/>
      <c r="AB28" s="1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4"/>
      <c r="Z29" s="42"/>
      <c r="AA29" s="1"/>
      <c r="AB29" s="1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4"/>
      <c r="Z30" s="42"/>
      <c r="AA30" s="1"/>
      <c r="AB30" s="1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4"/>
      <c r="Z31" s="42"/>
      <c r="AA31" s="1"/>
      <c r="AB31" s="1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4"/>
      <c r="Z32" s="42"/>
      <c r="AA32" s="1"/>
      <c r="AB32" s="1"/>
    </row>
    <row r="33" spans="1:28" x14ac:dyDescent="0.3">
      <c r="B33" s="1"/>
      <c r="C33" s="32" t="s">
        <v>63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10</v>
      </c>
      <c r="U33" s="1"/>
      <c r="V33" s="35">
        <v>26</v>
      </c>
      <c r="AB33" s="76"/>
    </row>
    <row r="34" spans="1:28" x14ac:dyDescent="0.3">
      <c r="A34" s="36" t="s">
        <v>11</v>
      </c>
      <c r="B34" s="37" t="s">
        <v>12</v>
      </c>
      <c r="C34" s="38" t="s">
        <v>13</v>
      </c>
      <c r="D34" s="38" t="s">
        <v>14</v>
      </c>
      <c r="E34" s="14" t="s">
        <v>15</v>
      </c>
      <c r="F34" s="14" t="s">
        <v>16</v>
      </c>
      <c r="G34" s="14" t="s">
        <v>17</v>
      </c>
      <c r="H34" s="14" t="s">
        <v>18</v>
      </c>
      <c r="I34" s="14" t="s">
        <v>19</v>
      </c>
      <c r="J34" s="14" t="s">
        <v>20</v>
      </c>
      <c r="K34" s="14" t="s">
        <v>21</v>
      </c>
      <c r="L34" s="14" t="s">
        <v>22</v>
      </c>
      <c r="M34" s="14" t="s">
        <v>23</v>
      </c>
      <c r="N34" s="14" t="s">
        <v>24</v>
      </c>
      <c r="O34" s="14" t="s">
        <v>25</v>
      </c>
      <c r="P34" s="14" t="s">
        <v>26</v>
      </c>
      <c r="Q34" s="14" t="s">
        <v>27</v>
      </c>
      <c r="R34" s="14" t="s">
        <v>28</v>
      </c>
      <c r="S34" s="14" t="s">
        <v>29</v>
      </c>
      <c r="T34" s="14" t="s">
        <v>30</v>
      </c>
      <c r="U34" s="14" t="s">
        <v>31</v>
      </c>
      <c r="V34" s="14" t="s">
        <v>3</v>
      </c>
      <c r="W34" s="14" t="s">
        <v>32</v>
      </c>
      <c r="X34" s="14" t="s">
        <v>33</v>
      </c>
      <c r="Y34" s="14" t="s">
        <v>34</v>
      </c>
      <c r="Z34" s="14" t="s">
        <v>35</v>
      </c>
      <c r="AA34" s="14" t="s">
        <v>36</v>
      </c>
      <c r="AB34" s="14" t="s">
        <v>37</v>
      </c>
    </row>
    <row r="35" spans="1:28" x14ac:dyDescent="0.3">
      <c r="A35" s="1" t="s">
        <v>45</v>
      </c>
      <c r="B35" s="1" t="s">
        <v>62</v>
      </c>
      <c r="C35" s="27" t="s">
        <v>376</v>
      </c>
      <c r="D35" s="38">
        <v>35</v>
      </c>
      <c r="E35" s="74"/>
      <c r="F35" s="27">
        <v>2</v>
      </c>
      <c r="G35" s="74"/>
      <c r="H35" s="27"/>
      <c r="I35" s="27"/>
      <c r="J35" s="27">
        <v>2</v>
      </c>
      <c r="K35" s="27">
        <v>2</v>
      </c>
      <c r="L35" s="74"/>
      <c r="M35" s="74"/>
      <c r="N35" s="27">
        <f>SUM(L35:M35)</f>
        <v>0</v>
      </c>
      <c r="O35" s="74"/>
      <c r="P35" s="79"/>
      <c r="Q35" s="74"/>
      <c r="R35" s="74"/>
      <c r="S35" s="74"/>
      <c r="T35" s="27">
        <f>(H35*3)+((F35-H35)*2)+J35</f>
        <v>6</v>
      </c>
      <c r="U35" s="40" t="str">
        <f>IFERROR(((T35+Q35+N35-R35)+(O35*2))/E35,"")</f>
        <v/>
      </c>
      <c r="V35" s="22">
        <v>285</v>
      </c>
      <c r="W35" s="22" t="s">
        <v>84</v>
      </c>
      <c r="X35" s="22" t="s">
        <v>85</v>
      </c>
      <c r="Y35" s="68">
        <v>200</v>
      </c>
      <c r="Z35" s="42"/>
      <c r="AA35" s="1" t="s">
        <v>174</v>
      </c>
      <c r="AB35" s="28" t="s">
        <v>244</v>
      </c>
    </row>
    <row r="36" spans="1:28" x14ac:dyDescent="0.3">
      <c r="A36" s="1" t="s">
        <v>45</v>
      </c>
      <c r="B36" s="1" t="s">
        <v>62</v>
      </c>
      <c r="C36" s="27" t="s">
        <v>377</v>
      </c>
      <c r="D36" s="38">
        <v>42</v>
      </c>
      <c r="E36" s="74" t="s">
        <v>369</v>
      </c>
      <c r="F36" s="27"/>
      <c r="G36" s="74"/>
      <c r="H36" s="27"/>
      <c r="I36" s="27"/>
      <c r="J36" s="27"/>
      <c r="K36" s="27"/>
      <c r="L36" s="74"/>
      <c r="M36" s="74"/>
      <c r="N36" s="27"/>
      <c r="O36" s="79"/>
      <c r="P36" s="79"/>
      <c r="Q36" s="79"/>
      <c r="R36" s="79"/>
      <c r="S36" s="79"/>
      <c r="T36" s="39"/>
      <c r="U36" s="40" t="str">
        <f t="shared" ref="U36:U43" si="5">IFERROR(((T36+Q36+N36-R36)+(O36*2))/E36,"")</f>
        <v/>
      </c>
      <c r="V36" s="22">
        <v>285</v>
      </c>
      <c r="W36" s="22" t="s">
        <v>84</v>
      </c>
      <c r="X36" s="22" t="s">
        <v>85</v>
      </c>
      <c r="Y36" s="68">
        <v>200</v>
      </c>
      <c r="Z36" s="42"/>
      <c r="AA36" s="1" t="s">
        <v>174</v>
      </c>
      <c r="AB36" s="28" t="s">
        <v>244</v>
      </c>
    </row>
    <row r="37" spans="1:28" x14ac:dyDescent="0.3">
      <c r="A37" s="1" t="s">
        <v>45</v>
      </c>
      <c r="B37" s="1" t="s">
        <v>62</v>
      </c>
      <c r="C37" s="27" t="s">
        <v>306</v>
      </c>
      <c r="D37" s="38">
        <v>32</v>
      </c>
      <c r="E37" s="74"/>
      <c r="F37" s="27">
        <v>9</v>
      </c>
      <c r="G37" s="74"/>
      <c r="H37" s="27"/>
      <c r="I37" s="27"/>
      <c r="J37" s="27">
        <v>5</v>
      </c>
      <c r="K37" s="27">
        <v>8</v>
      </c>
      <c r="L37" s="74"/>
      <c r="M37" s="27">
        <v>8</v>
      </c>
      <c r="N37" s="27">
        <f t="shared" ref="N37:N40" si="6">SUM(L37:M37)</f>
        <v>8</v>
      </c>
      <c r="O37" s="79"/>
      <c r="P37" s="79"/>
      <c r="Q37" s="79"/>
      <c r="R37" s="79"/>
      <c r="S37" s="79"/>
      <c r="T37" s="39">
        <f t="shared" ref="T37:T40" si="7">(H37*3)+((F37-H37)*2)+J37</f>
        <v>23</v>
      </c>
      <c r="U37" s="40" t="str">
        <f t="shared" si="5"/>
        <v/>
      </c>
      <c r="V37" s="22">
        <v>285</v>
      </c>
      <c r="W37" s="22" t="s">
        <v>84</v>
      </c>
      <c r="X37" s="22" t="s">
        <v>85</v>
      </c>
      <c r="Y37" s="68">
        <v>200</v>
      </c>
      <c r="Z37" s="42"/>
      <c r="AA37" s="1" t="s">
        <v>174</v>
      </c>
      <c r="AB37" s="28" t="s">
        <v>244</v>
      </c>
    </row>
    <row r="38" spans="1:28" x14ac:dyDescent="0.3">
      <c r="A38" s="1" t="s">
        <v>45</v>
      </c>
      <c r="B38" s="1" t="s">
        <v>62</v>
      </c>
      <c r="C38" s="27" t="s">
        <v>308</v>
      </c>
      <c r="D38" s="38">
        <v>45</v>
      </c>
      <c r="E38" s="74"/>
      <c r="F38" s="27">
        <v>0</v>
      </c>
      <c r="G38" s="74"/>
      <c r="H38" s="27"/>
      <c r="I38" s="27"/>
      <c r="J38" s="27">
        <v>1</v>
      </c>
      <c r="K38" s="27">
        <v>2</v>
      </c>
      <c r="L38" s="74"/>
      <c r="M38" s="74"/>
      <c r="N38" s="27">
        <f t="shared" si="6"/>
        <v>0</v>
      </c>
      <c r="O38" s="79"/>
      <c r="P38" s="79"/>
      <c r="Q38" s="79"/>
      <c r="R38" s="79"/>
      <c r="S38" s="79"/>
      <c r="T38" s="39">
        <f t="shared" si="7"/>
        <v>1</v>
      </c>
      <c r="U38" s="40" t="str">
        <f t="shared" si="5"/>
        <v/>
      </c>
      <c r="V38" s="22">
        <v>285</v>
      </c>
      <c r="W38" s="22" t="s">
        <v>84</v>
      </c>
      <c r="X38" s="22" t="s">
        <v>85</v>
      </c>
      <c r="Y38" s="68">
        <v>200</v>
      </c>
      <c r="Z38" s="42"/>
      <c r="AA38" s="1" t="s">
        <v>174</v>
      </c>
      <c r="AB38" s="28" t="s">
        <v>244</v>
      </c>
    </row>
    <row r="39" spans="1:28" x14ac:dyDescent="0.3">
      <c r="A39" s="1" t="s">
        <v>45</v>
      </c>
      <c r="B39" s="1" t="s">
        <v>62</v>
      </c>
      <c r="C39" s="27" t="s">
        <v>310</v>
      </c>
      <c r="D39" s="38">
        <v>13</v>
      </c>
      <c r="E39" s="74"/>
      <c r="F39" s="27">
        <v>3</v>
      </c>
      <c r="G39" s="74"/>
      <c r="H39" s="27"/>
      <c r="I39" s="27"/>
      <c r="J39" s="27">
        <v>4</v>
      </c>
      <c r="K39" s="27">
        <v>6</v>
      </c>
      <c r="L39" s="74"/>
      <c r="M39" s="27">
        <v>5</v>
      </c>
      <c r="N39" s="27">
        <f t="shared" si="6"/>
        <v>5</v>
      </c>
      <c r="O39" s="79"/>
      <c r="P39" s="79"/>
      <c r="Q39" s="39">
        <v>6</v>
      </c>
      <c r="R39" s="79"/>
      <c r="S39" s="79"/>
      <c r="T39" s="39">
        <f t="shared" si="7"/>
        <v>10</v>
      </c>
      <c r="U39" s="40" t="str">
        <f t="shared" si="5"/>
        <v/>
      </c>
      <c r="V39" s="22">
        <v>285</v>
      </c>
      <c r="W39" s="22" t="s">
        <v>84</v>
      </c>
      <c r="X39" s="22" t="s">
        <v>85</v>
      </c>
      <c r="Y39" s="68">
        <v>200</v>
      </c>
      <c r="Z39" s="42"/>
      <c r="AA39" s="1" t="s">
        <v>174</v>
      </c>
      <c r="AB39" s="28" t="s">
        <v>244</v>
      </c>
    </row>
    <row r="40" spans="1:28" x14ac:dyDescent="0.3">
      <c r="A40" s="1" t="s">
        <v>45</v>
      </c>
      <c r="B40" s="1" t="s">
        <v>62</v>
      </c>
      <c r="C40" s="27" t="s">
        <v>311</v>
      </c>
      <c r="D40" s="38">
        <v>33</v>
      </c>
      <c r="E40" s="74"/>
      <c r="F40" s="27">
        <v>1</v>
      </c>
      <c r="G40" s="74"/>
      <c r="H40" s="27"/>
      <c r="I40" s="27"/>
      <c r="J40" s="27">
        <v>5</v>
      </c>
      <c r="K40" s="27">
        <v>6</v>
      </c>
      <c r="L40" s="74"/>
      <c r="M40" s="74"/>
      <c r="N40" s="27">
        <f t="shared" si="6"/>
        <v>0</v>
      </c>
      <c r="O40" s="39">
        <v>5</v>
      </c>
      <c r="P40" s="79"/>
      <c r="Q40" s="39">
        <v>3</v>
      </c>
      <c r="R40" s="79"/>
      <c r="S40" s="79"/>
      <c r="T40" s="39">
        <f t="shared" si="7"/>
        <v>7</v>
      </c>
      <c r="U40" s="40" t="str">
        <f t="shared" si="5"/>
        <v/>
      </c>
      <c r="V40" s="22">
        <v>285</v>
      </c>
      <c r="W40" s="22" t="s">
        <v>84</v>
      </c>
      <c r="X40" s="22" t="s">
        <v>85</v>
      </c>
      <c r="Y40" s="68">
        <v>200</v>
      </c>
      <c r="Z40" s="42"/>
      <c r="AA40" s="1" t="s">
        <v>174</v>
      </c>
      <c r="AB40" s="28" t="s">
        <v>244</v>
      </c>
    </row>
    <row r="41" spans="1:28" x14ac:dyDescent="0.3">
      <c r="A41" s="1" t="s">
        <v>45</v>
      </c>
      <c r="B41" s="1" t="s">
        <v>62</v>
      </c>
      <c r="C41" s="27" t="s">
        <v>313</v>
      </c>
      <c r="D41" s="38">
        <v>11</v>
      </c>
      <c r="E41" s="74"/>
      <c r="F41" s="27">
        <v>6</v>
      </c>
      <c r="G41" s="74"/>
      <c r="H41" s="27"/>
      <c r="I41" s="27"/>
      <c r="J41" s="27">
        <v>9</v>
      </c>
      <c r="K41" s="27">
        <v>11</v>
      </c>
      <c r="L41" s="74"/>
      <c r="M41" s="74"/>
      <c r="N41" s="27">
        <f>SUM(L41:M41)</f>
        <v>0</v>
      </c>
      <c r="O41" s="39">
        <v>5</v>
      </c>
      <c r="P41" s="79"/>
      <c r="Q41" s="79"/>
      <c r="R41" s="79"/>
      <c r="S41" s="79">
        <v>2</v>
      </c>
      <c r="T41" s="39">
        <f>(H41*3)+((F41-H41)*2)+J41</f>
        <v>21</v>
      </c>
      <c r="U41" s="40" t="str">
        <f t="shared" si="5"/>
        <v/>
      </c>
      <c r="V41" s="22">
        <v>285</v>
      </c>
      <c r="W41" s="22" t="s">
        <v>84</v>
      </c>
      <c r="X41" s="22" t="s">
        <v>85</v>
      </c>
      <c r="Y41" s="68">
        <v>200</v>
      </c>
      <c r="Z41" s="42"/>
      <c r="AA41" s="1" t="s">
        <v>174</v>
      </c>
      <c r="AB41" s="28" t="s">
        <v>244</v>
      </c>
    </row>
    <row r="42" spans="1:28" x14ac:dyDescent="0.3">
      <c r="A42" s="1" t="s">
        <v>45</v>
      </c>
      <c r="B42" s="1" t="s">
        <v>62</v>
      </c>
      <c r="C42" s="27" t="s">
        <v>314</v>
      </c>
      <c r="D42" s="38">
        <v>8</v>
      </c>
      <c r="E42" s="74"/>
      <c r="F42" s="27">
        <v>1</v>
      </c>
      <c r="G42" s="74"/>
      <c r="H42" s="27"/>
      <c r="I42" s="27"/>
      <c r="J42" s="27">
        <v>0</v>
      </c>
      <c r="K42" s="27">
        <v>0</v>
      </c>
      <c r="L42" s="74"/>
      <c r="M42" s="74"/>
      <c r="N42" s="27">
        <f>SUM(L42:M42)</f>
        <v>0</v>
      </c>
      <c r="O42" s="79"/>
      <c r="P42" s="79"/>
      <c r="Q42" s="79"/>
      <c r="R42" s="79"/>
      <c r="S42" s="79"/>
      <c r="T42" s="39">
        <f>(H42*3)+((F42-H42)*2)+J42</f>
        <v>2</v>
      </c>
      <c r="U42" s="40" t="str">
        <f t="shared" si="5"/>
        <v/>
      </c>
      <c r="V42" s="22">
        <v>285</v>
      </c>
      <c r="W42" s="22" t="s">
        <v>84</v>
      </c>
      <c r="X42" s="22" t="s">
        <v>85</v>
      </c>
      <c r="Y42" s="68">
        <v>200</v>
      </c>
      <c r="Z42" s="42"/>
      <c r="AA42" s="1" t="s">
        <v>174</v>
      </c>
      <c r="AB42" s="28" t="s">
        <v>244</v>
      </c>
    </row>
    <row r="43" spans="1:28" x14ac:dyDescent="0.3">
      <c r="A43" s="1" t="s">
        <v>45</v>
      </c>
      <c r="B43" s="1" t="s">
        <v>62</v>
      </c>
      <c r="C43" s="27" t="s">
        <v>315</v>
      </c>
      <c r="D43" s="38">
        <v>22</v>
      </c>
      <c r="E43" s="74"/>
      <c r="F43" s="27">
        <v>5</v>
      </c>
      <c r="G43" s="74"/>
      <c r="H43" s="27"/>
      <c r="I43" s="27"/>
      <c r="J43" s="27">
        <v>2</v>
      </c>
      <c r="K43" s="27">
        <v>2</v>
      </c>
      <c r="L43" s="74"/>
      <c r="M43" s="74"/>
      <c r="N43" s="27">
        <f>SUM(L43:M43)</f>
        <v>0</v>
      </c>
      <c r="O43" s="79"/>
      <c r="P43" s="79"/>
      <c r="Q43" s="79"/>
      <c r="R43" s="79"/>
      <c r="S43" s="79"/>
      <c r="T43" s="39">
        <f>(H43*3)+((F43-H43)*2)+J43</f>
        <v>12</v>
      </c>
      <c r="U43" s="40" t="str">
        <f t="shared" si="5"/>
        <v/>
      </c>
      <c r="V43" s="22">
        <v>285</v>
      </c>
      <c r="W43" s="22" t="s">
        <v>84</v>
      </c>
      <c r="X43" s="22" t="s">
        <v>85</v>
      </c>
      <c r="Y43" s="68">
        <v>200</v>
      </c>
      <c r="Z43" s="42"/>
      <c r="AA43" s="1" t="s">
        <v>174</v>
      </c>
      <c r="AB43" s="28" t="s">
        <v>244</v>
      </c>
    </row>
    <row r="44" spans="1:28" x14ac:dyDescent="0.3">
      <c r="A44" s="1" t="s">
        <v>45</v>
      </c>
      <c r="B44" s="1" t="s">
        <v>62</v>
      </c>
      <c r="C44" s="57" t="s">
        <v>38</v>
      </c>
      <c r="D44" s="1"/>
      <c r="E44" s="57">
        <v>240</v>
      </c>
      <c r="F44" s="57"/>
      <c r="G44" s="57">
        <v>78</v>
      </c>
      <c r="H44" s="57"/>
      <c r="I44" s="57"/>
      <c r="J44" s="57"/>
      <c r="K44" s="57"/>
      <c r="L44" s="57"/>
      <c r="M44" s="57">
        <v>24</v>
      </c>
      <c r="N44" s="57">
        <v>24</v>
      </c>
      <c r="O44" s="57"/>
      <c r="P44" s="57">
        <v>25</v>
      </c>
      <c r="Q44" s="57">
        <v>5</v>
      </c>
      <c r="R44" s="57">
        <v>23</v>
      </c>
      <c r="S44" s="43"/>
      <c r="T44" s="43"/>
      <c r="U44" s="40" t="str">
        <f t="shared" ref="U44" si="8">_xlfn.IFNA("",((T44+Q44+N44-R44)+(O44*2))/E44)</f>
        <v/>
      </c>
      <c r="V44" s="22">
        <v>285</v>
      </c>
      <c r="W44" s="22" t="s">
        <v>84</v>
      </c>
      <c r="X44" s="22" t="s">
        <v>85</v>
      </c>
      <c r="Y44" s="68">
        <v>200</v>
      </c>
      <c r="Z44" s="42"/>
      <c r="AA44" s="1" t="s">
        <v>174</v>
      </c>
      <c r="AB44" s="28" t="s">
        <v>244</v>
      </c>
    </row>
    <row r="45" spans="1:28" x14ac:dyDescent="0.3">
      <c r="A45" s="44" t="s">
        <v>45</v>
      </c>
      <c r="B45" s="44" t="s">
        <v>62</v>
      </c>
      <c r="C45" s="45" t="s">
        <v>39</v>
      </c>
      <c r="D45" s="44"/>
      <c r="E45" s="45">
        <f t="shared" ref="E45:T45" si="9">SUM(E35:E44)</f>
        <v>240</v>
      </c>
      <c r="F45" s="45">
        <f t="shared" si="9"/>
        <v>27</v>
      </c>
      <c r="G45" s="45">
        <f t="shared" si="9"/>
        <v>78</v>
      </c>
      <c r="H45" s="45">
        <f t="shared" si="9"/>
        <v>0</v>
      </c>
      <c r="I45" s="45">
        <f t="shared" si="9"/>
        <v>0</v>
      </c>
      <c r="J45" s="45">
        <f t="shared" si="9"/>
        <v>28</v>
      </c>
      <c r="K45" s="45">
        <f t="shared" si="9"/>
        <v>37</v>
      </c>
      <c r="L45" s="45">
        <f t="shared" si="9"/>
        <v>0</v>
      </c>
      <c r="M45" s="45">
        <f t="shared" si="9"/>
        <v>37</v>
      </c>
      <c r="N45" s="45">
        <f t="shared" si="9"/>
        <v>37</v>
      </c>
      <c r="O45" s="45">
        <f t="shared" si="9"/>
        <v>10</v>
      </c>
      <c r="P45" s="45">
        <f t="shared" si="9"/>
        <v>25</v>
      </c>
      <c r="Q45" s="45">
        <f t="shared" si="9"/>
        <v>14</v>
      </c>
      <c r="R45" s="45">
        <f t="shared" si="9"/>
        <v>23</v>
      </c>
      <c r="S45" s="45">
        <f t="shared" si="9"/>
        <v>2</v>
      </c>
      <c r="T45" s="45">
        <f t="shared" si="9"/>
        <v>82</v>
      </c>
      <c r="U45" s="46">
        <f>((T45+Q45+N45-R45)+(O45*2))/E45</f>
        <v>0.54166666666666663</v>
      </c>
      <c r="V45" s="47">
        <v>285</v>
      </c>
      <c r="W45" s="47" t="s">
        <v>84</v>
      </c>
      <c r="X45" s="47" t="s">
        <v>85</v>
      </c>
      <c r="Y45" s="69">
        <v>200</v>
      </c>
      <c r="Z45" s="49"/>
      <c r="AA45" s="44" t="s">
        <v>174</v>
      </c>
      <c r="AB45" s="72" t="s">
        <v>244</v>
      </c>
    </row>
    <row r="46" spans="1:28" x14ac:dyDescent="0.3">
      <c r="A46" s="1"/>
      <c r="B46" s="1"/>
      <c r="C46" s="1"/>
      <c r="D46" s="1"/>
      <c r="F46" s="50" t="s">
        <v>40</v>
      </c>
      <c r="G46" s="51">
        <f>F45/G45</f>
        <v>0.34615384615384615</v>
      </c>
      <c r="H46" s="27"/>
      <c r="I46" s="1"/>
      <c r="J46" s="50" t="s">
        <v>41</v>
      </c>
      <c r="K46" s="52">
        <f>J45/K45</f>
        <v>0.7567567567567568</v>
      </c>
      <c r="L46" s="1"/>
      <c r="M46" s="39" t="s">
        <v>42</v>
      </c>
      <c r="N46" s="53"/>
      <c r="P46" s="1"/>
      <c r="Q46" s="1"/>
      <c r="R46" s="1"/>
      <c r="S46" s="1"/>
      <c r="T46" s="1"/>
      <c r="U46" s="1"/>
      <c r="V46" s="22"/>
      <c r="W46" s="22"/>
      <c r="X46" s="22"/>
      <c r="Y46" s="54"/>
      <c r="Z46" s="42"/>
      <c r="AA46" s="1"/>
      <c r="AB46" s="28"/>
    </row>
    <row r="47" spans="1:28" x14ac:dyDescent="0.3">
      <c r="A47" s="1"/>
      <c r="B47" s="1"/>
      <c r="C47" s="5" t="s">
        <v>43</v>
      </c>
      <c r="V47" s="22"/>
      <c r="W47" s="22"/>
      <c r="X47" s="22"/>
      <c r="Y47" s="54"/>
      <c r="Z47" s="42"/>
      <c r="AA47" s="1"/>
      <c r="AB47" s="28"/>
    </row>
    <row r="48" spans="1:28" x14ac:dyDescent="0.3">
      <c r="A48" s="1"/>
      <c r="B48" s="1"/>
      <c r="C48" s="5"/>
      <c r="V48" s="22"/>
      <c r="W48" s="22"/>
      <c r="X48" s="22"/>
      <c r="Y48" s="54"/>
      <c r="Z48" s="42"/>
      <c r="AA48" s="1"/>
      <c r="AB48" s="1"/>
    </row>
    <row r="49" spans="2:28" x14ac:dyDescent="0.3">
      <c r="B49" s="1"/>
      <c r="C49" s="1"/>
      <c r="D49" s="5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31"/>
      <c r="Z49" s="42"/>
      <c r="AA49" s="1"/>
      <c r="AB49" s="1"/>
    </row>
  </sheetData>
  <pageMargins left="0.7" right="0.7" top="0.75" bottom="0.75" header="0.3" footer="0.3"/>
  <pageSetup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34E551-EA60-4A7D-A488-4B6903D615FA}">
  <sheetPr>
    <tabColor rgb="FFFF0000"/>
  </sheetPr>
  <dimension ref="A1:AB50"/>
  <sheetViews>
    <sheetView topLeftCell="A21" workbookViewId="0">
      <selection activeCell="E22" sqref="E22"/>
    </sheetView>
  </sheetViews>
  <sheetFormatPr defaultRowHeight="14.4" x14ac:dyDescent="0.3"/>
  <cols>
    <col min="1" max="1" width="4.88671875" customWidth="1"/>
    <col min="2" max="2" width="6" customWidth="1"/>
    <col min="3" max="3" width="22.77734375" customWidth="1"/>
    <col min="4" max="4" width="4.21875" customWidth="1"/>
    <col min="5" max="10" width="5.88671875" customWidth="1"/>
    <col min="11" max="11" width="6.6640625" customWidth="1"/>
    <col min="12" max="19" width="5.88671875" customWidth="1"/>
    <col min="20" max="20" width="6.6640625" customWidth="1"/>
    <col min="21" max="21" width="7.21875" customWidth="1"/>
    <col min="22" max="22" width="4.77734375" customWidth="1"/>
    <col min="23" max="24" width="4.21875" customWidth="1"/>
    <col min="25" max="25" width="6.6640625" customWidth="1"/>
    <col min="26" max="26" width="20.21875" customWidth="1"/>
    <col min="27" max="27" width="15.6640625" customWidth="1"/>
  </cols>
  <sheetData>
    <row r="1" spans="1:28" x14ac:dyDescent="0.3">
      <c r="Z1" s="62" t="s">
        <v>428</v>
      </c>
    </row>
    <row r="2" spans="1:28" x14ac:dyDescent="0.3">
      <c r="B2" s="1"/>
      <c r="C2" s="2" t="s">
        <v>44</v>
      </c>
      <c r="D2" s="3" t="s">
        <v>83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29260</v>
      </c>
      <c r="D3" s="7" t="s">
        <v>0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1</v>
      </c>
      <c r="S3" s="13" t="s">
        <v>2</v>
      </c>
      <c r="T3" s="14" t="s">
        <v>3</v>
      </c>
    </row>
    <row r="4" spans="1:28" x14ac:dyDescent="0.3">
      <c r="B4" s="1"/>
      <c r="C4" s="6" t="s">
        <v>169</v>
      </c>
      <c r="D4" s="7" t="s">
        <v>4</v>
      </c>
      <c r="E4" s="8"/>
      <c r="F4" s="5"/>
      <c r="G4" s="1"/>
      <c r="J4" s="15" t="s">
        <v>245</v>
      </c>
      <c r="K4" s="16" t="s">
        <v>44</v>
      </c>
      <c r="L4" s="17"/>
      <c r="M4" s="18"/>
      <c r="N4" s="19">
        <v>19</v>
      </c>
      <c r="O4" s="19">
        <v>34</v>
      </c>
      <c r="P4" s="19">
        <v>24</v>
      </c>
      <c r="Q4" s="19">
        <v>28</v>
      </c>
      <c r="R4" s="19">
        <v>10</v>
      </c>
      <c r="S4" s="21">
        <f>SUM(N4:R4)</f>
        <v>115</v>
      </c>
      <c r="T4" s="22">
        <v>287</v>
      </c>
    </row>
    <row r="5" spans="1:28" x14ac:dyDescent="0.3">
      <c r="B5" s="1"/>
      <c r="C5" s="6" t="s">
        <v>121</v>
      </c>
      <c r="D5" s="7" t="s">
        <v>5</v>
      </c>
      <c r="E5" s="1"/>
      <c r="F5" s="1"/>
      <c r="G5" s="1"/>
      <c r="J5" s="15" t="s">
        <v>246</v>
      </c>
      <c r="K5" s="16" t="s">
        <v>61</v>
      </c>
      <c r="L5" s="17"/>
      <c r="M5" s="18"/>
      <c r="N5" s="19">
        <v>30</v>
      </c>
      <c r="O5" s="19">
        <v>26</v>
      </c>
      <c r="P5" s="19">
        <v>19</v>
      </c>
      <c r="Q5" s="19">
        <v>30</v>
      </c>
      <c r="R5" s="19">
        <v>7</v>
      </c>
      <c r="S5" s="21">
        <f>SUM(N5:R5)</f>
        <v>112</v>
      </c>
      <c r="T5" s="22">
        <v>287</v>
      </c>
      <c r="U5" s="1"/>
      <c r="V5" s="1"/>
      <c r="W5" s="1"/>
    </row>
    <row r="6" spans="1:28" x14ac:dyDescent="0.3">
      <c r="C6" s="23">
        <v>210</v>
      </c>
      <c r="D6" s="7" t="s">
        <v>6</v>
      </c>
      <c r="F6" s="1"/>
      <c r="T6" s="1"/>
      <c r="U6" s="1"/>
      <c r="V6" s="1"/>
      <c r="W6" s="1"/>
    </row>
    <row r="7" spans="1:28" x14ac:dyDescent="0.3">
      <c r="B7" s="1"/>
      <c r="C7" s="66"/>
      <c r="D7" s="7" t="s">
        <v>7</v>
      </c>
      <c r="G7" s="1"/>
      <c r="S7" s="1"/>
      <c r="T7" s="25" t="s">
        <v>8</v>
      </c>
      <c r="U7" s="1"/>
      <c r="V7" s="26">
        <v>287</v>
      </c>
      <c r="W7" s="1"/>
    </row>
    <row r="8" spans="1:28" x14ac:dyDescent="0.3">
      <c r="B8" s="1"/>
      <c r="C8" s="66"/>
      <c r="D8" s="7" t="s">
        <v>7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67"/>
      <c r="D9" s="7" t="s">
        <v>9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</row>
    <row r="11" spans="1:28" x14ac:dyDescent="0.3">
      <c r="B11" s="1"/>
      <c r="C11" s="55" t="s">
        <v>44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10</v>
      </c>
      <c r="U11" s="1"/>
      <c r="V11" s="56">
        <v>22</v>
      </c>
      <c r="W11" s="1"/>
      <c r="X11" s="1"/>
      <c r="Y11" s="31"/>
      <c r="Z11" s="42"/>
      <c r="AA11" s="1"/>
      <c r="AB11" s="28"/>
    </row>
    <row r="12" spans="1:28" x14ac:dyDescent="0.3">
      <c r="A12" s="36" t="s">
        <v>11</v>
      </c>
      <c r="B12" s="37" t="s">
        <v>12</v>
      </c>
      <c r="C12" s="38" t="s">
        <v>13</v>
      </c>
      <c r="D12" s="38" t="s">
        <v>14</v>
      </c>
      <c r="E12" s="14" t="s">
        <v>15</v>
      </c>
      <c r="F12" s="14" t="s">
        <v>16</v>
      </c>
      <c r="G12" s="14" t="s">
        <v>17</v>
      </c>
      <c r="H12" s="14" t="s">
        <v>18</v>
      </c>
      <c r="I12" s="14" t="s">
        <v>19</v>
      </c>
      <c r="J12" s="14" t="s">
        <v>20</v>
      </c>
      <c r="K12" s="14" t="s">
        <v>21</v>
      </c>
      <c r="L12" s="14" t="s">
        <v>22</v>
      </c>
      <c r="M12" s="14" t="s">
        <v>23</v>
      </c>
      <c r="N12" s="14" t="s">
        <v>24</v>
      </c>
      <c r="O12" s="14" t="s">
        <v>25</v>
      </c>
      <c r="P12" s="14" t="s">
        <v>26</v>
      </c>
      <c r="Q12" s="14" t="s">
        <v>27</v>
      </c>
      <c r="R12" s="14" t="s">
        <v>28</v>
      </c>
      <c r="S12" s="14" t="s">
        <v>29</v>
      </c>
      <c r="T12" s="14" t="s">
        <v>30</v>
      </c>
      <c r="U12" s="14" t="s">
        <v>31</v>
      </c>
      <c r="V12" s="14" t="s">
        <v>3</v>
      </c>
      <c r="W12" s="14" t="s">
        <v>32</v>
      </c>
      <c r="X12" s="14" t="s">
        <v>33</v>
      </c>
      <c r="Y12" s="14" t="s">
        <v>34</v>
      </c>
      <c r="Z12" s="14" t="s">
        <v>35</v>
      </c>
      <c r="AA12" s="14" t="s">
        <v>36</v>
      </c>
      <c r="AB12" s="14" t="s">
        <v>37</v>
      </c>
    </row>
    <row r="13" spans="1:28" x14ac:dyDescent="0.3">
      <c r="A13" s="1" t="s">
        <v>60</v>
      </c>
      <c r="B13" s="1" t="s">
        <v>45</v>
      </c>
      <c r="C13" s="27" t="s">
        <v>53</v>
      </c>
      <c r="D13" s="38">
        <v>40</v>
      </c>
      <c r="E13" s="74"/>
      <c r="F13" s="27">
        <v>2</v>
      </c>
      <c r="G13" s="74"/>
      <c r="H13" s="27"/>
      <c r="I13" s="27"/>
      <c r="J13" s="27">
        <v>3</v>
      </c>
      <c r="K13" s="27">
        <v>4</v>
      </c>
      <c r="L13" s="74"/>
      <c r="M13" s="74"/>
      <c r="N13" s="27">
        <f>SUM(L13:M13)</f>
        <v>0</v>
      </c>
      <c r="O13" s="74"/>
      <c r="P13" s="79"/>
      <c r="Q13" s="74"/>
      <c r="R13" s="74"/>
      <c r="S13" s="74"/>
      <c r="T13" s="27">
        <f>+(F13*2)+J13</f>
        <v>7</v>
      </c>
      <c r="U13" s="40" t="str">
        <f>IFERROR(((T13+Q13+N13-R13)+(O13*2))/E13,"")</f>
        <v/>
      </c>
      <c r="V13" s="22">
        <v>287</v>
      </c>
      <c r="W13" s="22" t="s">
        <v>95</v>
      </c>
      <c r="X13" s="22" t="s">
        <v>96</v>
      </c>
      <c r="Y13" s="68">
        <v>210</v>
      </c>
      <c r="Z13" s="36" t="s">
        <v>1</v>
      </c>
      <c r="AA13" s="1" t="s">
        <v>126</v>
      </c>
      <c r="AB13" s="28" t="s">
        <v>181</v>
      </c>
    </row>
    <row r="14" spans="1:28" x14ac:dyDescent="0.3">
      <c r="A14" s="1" t="s">
        <v>60</v>
      </c>
      <c r="B14" s="1" t="s">
        <v>45</v>
      </c>
      <c r="C14" s="27" t="s">
        <v>46</v>
      </c>
      <c r="D14" s="38">
        <v>7</v>
      </c>
      <c r="E14" s="74"/>
      <c r="F14" s="27">
        <v>1</v>
      </c>
      <c r="G14" s="74"/>
      <c r="H14" s="27"/>
      <c r="I14" s="27"/>
      <c r="J14" s="27">
        <v>2</v>
      </c>
      <c r="K14" s="27">
        <v>2</v>
      </c>
      <c r="L14" s="74"/>
      <c r="M14" s="74"/>
      <c r="N14" s="27">
        <f t="shared" ref="N14:N19" si="0">SUM(L14:M14)</f>
        <v>0</v>
      </c>
      <c r="O14" s="79"/>
      <c r="P14" s="79"/>
      <c r="Q14" s="79"/>
      <c r="R14" s="79"/>
      <c r="S14" s="79"/>
      <c r="T14" s="27">
        <f t="shared" ref="T14:T23" si="1">+(F14*2)+J14</f>
        <v>4</v>
      </c>
      <c r="U14" s="40" t="str">
        <f t="shared" ref="U14:U23" si="2">IFERROR(((T14+Q14+N14-R14)+(O14*2))/E14,"")</f>
        <v/>
      </c>
      <c r="V14" s="22">
        <v>287</v>
      </c>
      <c r="W14" s="22" t="s">
        <v>95</v>
      </c>
      <c r="X14" s="22" t="s">
        <v>96</v>
      </c>
      <c r="Y14" s="68">
        <v>210</v>
      </c>
      <c r="Z14" s="36" t="s">
        <v>1</v>
      </c>
      <c r="AA14" s="1" t="s">
        <v>126</v>
      </c>
      <c r="AB14" s="28" t="s">
        <v>181</v>
      </c>
    </row>
    <row r="15" spans="1:28" x14ac:dyDescent="0.3">
      <c r="A15" s="1" t="s">
        <v>60</v>
      </c>
      <c r="B15" s="1" t="s">
        <v>45</v>
      </c>
      <c r="C15" s="27" t="s">
        <v>47</v>
      </c>
      <c r="D15" s="38">
        <v>15</v>
      </c>
      <c r="E15" s="74"/>
      <c r="F15" s="27">
        <v>3</v>
      </c>
      <c r="G15" s="74"/>
      <c r="H15" s="27"/>
      <c r="I15" s="27"/>
      <c r="J15" s="27">
        <v>2</v>
      </c>
      <c r="K15" s="27">
        <v>2</v>
      </c>
      <c r="L15" s="74"/>
      <c r="M15" s="74"/>
      <c r="N15" s="27">
        <f t="shared" si="0"/>
        <v>0</v>
      </c>
      <c r="O15" s="79"/>
      <c r="P15" s="79"/>
      <c r="Q15" s="79"/>
      <c r="R15" s="79"/>
      <c r="S15" s="79"/>
      <c r="T15" s="27">
        <f t="shared" si="1"/>
        <v>8</v>
      </c>
      <c r="U15" s="40" t="str">
        <f t="shared" si="2"/>
        <v/>
      </c>
      <c r="V15" s="22">
        <v>287</v>
      </c>
      <c r="W15" s="22" t="s">
        <v>95</v>
      </c>
      <c r="X15" s="22" t="s">
        <v>96</v>
      </c>
      <c r="Y15" s="68">
        <v>210</v>
      </c>
      <c r="Z15" s="36" t="s">
        <v>1</v>
      </c>
      <c r="AA15" s="1" t="s">
        <v>126</v>
      </c>
      <c r="AB15" s="28" t="s">
        <v>181</v>
      </c>
    </row>
    <row r="16" spans="1:28" x14ac:dyDescent="0.3">
      <c r="A16" s="1" t="s">
        <v>60</v>
      </c>
      <c r="B16" s="1" t="s">
        <v>45</v>
      </c>
      <c r="C16" s="27" t="s">
        <v>120</v>
      </c>
      <c r="D16" s="38">
        <v>50</v>
      </c>
      <c r="E16" s="74"/>
      <c r="F16" s="27">
        <v>14</v>
      </c>
      <c r="G16" s="74"/>
      <c r="H16" s="27"/>
      <c r="I16" s="27"/>
      <c r="J16" s="27">
        <v>9</v>
      </c>
      <c r="K16" s="27">
        <v>13</v>
      </c>
      <c r="L16" s="74"/>
      <c r="M16" s="74"/>
      <c r="N16" s="27">
        <f t="shared" si="0"/>
        <v>0</v>
      </c>
      <c r="O16" s="79"/>
      <c r="P16" s="79"/>
      <c r="Q16" s="79"/>
      <c r="R16" s="79"/>
      <c r="S16" s="79"/>
      <c r="T16" s="27">
        <f t="shared" si="1"/>
        <v>37</v>
      </c>
      <c r="U16" s="40" t="str">
        <f t="shared" si="2"/>
        <v/>
      </c>
      <c r="V16" s="22">
        <v>287</v>
      </c>
      <c r="W16" s="22" t="s">
        <v>95</v>
      </c>
      <c r="X16" s="22" t="s">
        <v>96</v>
      </c>
      <c r="Y16" s="68">
        <v>210</v>
      </c>
      <c r="Z16" s="36" t="s">
        <v>1</v>
      </c>
      <c r="AA16" s="1" t="s">
        <v>126</v>
      </c>
      <c r="AB16" s="28" t="s">
        <v>181</v>
      </c>
    </row>
    <row r="17" spans="1:28" x14ac:dyDescent="0.3">
      <c r="A17" s="1" t="s">
        <v>60</v>
      </c>
      <c r="B17" s="1" t="s">
        <v>45</v>
      </c>
      <c r="C17" s="27" t="s">
        <v>50</v>
      </c>
      <c r="D17" s="38">
        <v>10</v>
      </c>
      <c r="E17" s="74"/>
      <c r="F17" s="27">
        <v>0</v>
      </c>
      <c r="G17" s="74"/>
      <c r="H17" s="27"/>
      <c r="I17" s="27"/>
      <c r="J17" s="27">
        <v>2</v>
      </c>
      <c r="K17" s="27">
        <v>2</v>
      </c>
      <c r="L17" s="74"/>
      <c r="M17" s="74"/>
      <c r="N17" s="27">
        <f t="shared" si="0"/>
        <v>0</v>
      </c>
      <c r="O17" s="79"/>
      <c r="P17" s="79"/>
      <c r="Q17" s="79"/>
      <c r="R17" s="79"/>
      <c r="S17" s="79"/>
      <c r="T17" s="27">
        <f t="shared" si="1"/>
        <v>2</v>
      </c>
      <c r="U17" s="40" t="str">
        <f t="shared" si="2"/>
        <v/>
      </c>
      <c r="V17" s="22">
        <v>287</v>
      </c>
      <c r="W17" s="22" t="s">
        <v>95</v>
      </c>
      <c r="X17" s="22" t="s">
        <v>96</v>
      </c>
      <c r="Y17" s="68">
        <v>210</v>
      </c>
      <c r="Z17" s="36" t="s">
        <v>1</v>
      </c>
      <c r="AA17" s="1" t="s">
        <v>126</v>
      </c>
      <c r="AB17" s="28" t="s">
        <v>181</v>
      </c>
    </row>
    <row r="18" spans="1:28" x14ac:dyDescent="0.3">
      <c r="A18" s="1" t="s">
        <v>60</v>
      </c>
      <c r="B18" s="1" t="s">
        <v>45</v>
      </c>
      <c r="C18" s="27" t="s">
        <v>56</v>
      </c>
      <c r="D18" s="38">
        <v>20</v>
      </c>
      <c r="E18" s="74" t="s">
        <v>369</v>
      </c>
      <c r="F18" s="27"/>
      <c r="G18" s="74"/>
      <c r="H18" s="27"/>
      <c r="I18" s="27"/>
      <c r="J18" s="27"/>
      <c r="K18" s="27"/>
      <c r="L18" s="74"/>
      <c r="M18" s="74"/>
      <c r="N18" s="27"/>
      <c r="O18" s="79"/>
      <c r="P18" s="79"/>
      <c r="Q18" s="79"/>
      <c r="R18" s="79"/>
      <c r="S18" s="79"/>
      <c r="T18" s="27"/>
      <c r="U18" s="40" t="str">
        <f t="shared" si="2"/>
        <v/>
      </c>
      <c r="V18" s="22">
        <v>287</v>
      </c>
      <c r="W18" s="22" t="s">
        <v>95</v>
      </c>
      <c r="X18" s="22" t="s">
        <v>96</v>
      </c>
      <c r="Y18" s="68">
        <v>210</v>
      </c>
      <c r="Z18" s="36" t="s">
        <v>1</v>
      </c>
      <c r="AA18" s="1" t="s">
        <v>126</v>
      </c>
      <c r="AB18" s="28" t="s">
        <v>181</v>
      </c>
    </row>
    <row r="19" spans="1:28" x14ac:dyDescent="0.3">
      <c r="A19" s="1" t="s">
        <v>60</v>
      </c>
      <c r="B19" s="1" t="s">
        <v>45</v>
      </c>
      <c r="C19" s="27" t="s">
        <v>55</v>
      </c>
      <c r="D19" s="38">
        <v>17</v>
      </c>
      <c r="E19" s="74"/>
      <c r="F19" s="27">
        <v>10</v>
      </c>
      <c r="G19" s="74"/>
      <c r="H19" s="27"/>
      <c r="I19" s="27"/>
      <c r="J19" s="27">
        <v>4</v>
      </c>
      <c r="K19" s="27">
        <v>5</v>
      </c>
      <c r="L19" s="74"/>
      <c r="M19" s="74"/>
      <c r="N19" s="27">
        <f t="shared" si="0"/>
        <v>0</v>
      </c>
      <c r="O19" s="79"/>
      <c r="P19" s="79"/>
      <c r="Q19" s="79"/>
      <c r="R19" s="79"/>
      <c r="S19" s="79"/>
      <c r="T19" s="27">
        <f t="shared" si="1"/>
        <v>24</v>
      </c>
      <c r="U19" s="40" t="str">
        <f t="shared" si="2"/>
        <v/>
      </c>
      <c r="V19" s="22">
        <v>287</v>
      </c>
      <c r="W19" s="22" t="s">
        <v>95</v>
      </c>
      <c r="X19" s="22" t="s">
        <v>96</v>
      </c>
      <c r="Y19" s="68">
        <v>210</v>
      </c>
      <c r="Z19" s="36" t="s">
        <v>1</v>
      </c>
      <c r="AA19" s="1" t="s">
        <v>126</v>
      </c>
      <c r="AB19" s="28" t="s">
        <v>181</v>
      </c>
    </row>
    <row r="20" spans="1:28" x14ac:dyDescent="0.3">
      <c r="A20" s="1" t="s">
        <v>60</v>
      </c>
      <c r="B20" s="1" t="s">
        <v>45</v>
      </c>
      <c r="C20" s="27" t="s">
        <v>48</v>
      </c>
      <c r="D20" s="38">
        <v>11</v>
      </c>
      <c r="E20" s="74"/>
      <c r="F20" s="27">
        <v>10</v>
      </c>
      <c r="G20" s="74"/>
      <c r="H20" s="27"/>
      <c r="I20" s="27"/>
      <c r="J20" s="27">
        <v>1</v>
      </c>
      <c r="K20" s="27">
        <v>2</v>
      </c>
      <c r="L20" s="74"/>
      <c r="M20" s="74"/>
      <c r="N20" s="27">
        <f>SUM(L20:M20)</f>
        <v>0</v>
      </c>
      <c r="O20" s="79"/>
      <c r="P20" s="79"/>
      <c r="Q20" s="79"/>
      <c r="R20" s="79"/>
      <c r="S20" s="79"/>
      <c r="T20" s="27">
        <f t="shared" si="1"/>
        <v>21</v>
      </c>
      <c r="U20" s="40" t="str">
        <f t="shared" si="2"/>
        <v/>
      </c>
      <c r="V20" s="22">
        <v>287</v>
      </c>
      <c r="W20" s="22" t="s">
        <v>95</v>
      </c>
      <c r="X20" s="22" t="s">
        <v>96</v>
      </c>
      <c r="Y20" s="68">
        <v>210</v>
      </c>
      <c r="Z20" s="36" t="s">
        <v>1</v>
      </c>
      <c r="AA20" s="1" t="s">
        <v>126</v>
      </c>
      <c r="AB20" s="28" t="s">
        <v>181</v>
      </c>
    </row>
    <row r="21" spans="1:28" x14ac:dyDescent="0.3">
      <c r="A21" s="1" t="s">
        <v>60</v>
      </c>
      <c r="B21" s="1" t="s">
        <v>45</v>
      </c>
      <c r="C21" s="27" t="s">
        <v>52</v>
      </c>
      <c r="D21" s="38">
        <v>23</v>
      </c>
      <c r="E21" s="74"/>
      <c r="F21" s="27">
        <v>1</v>
      </c>
      <c r="G21" s="74"/>
      <c r="H21" s="27"/>
      <c r="I21" s="27"/>
      <c r="J21" s="27">
        <v>1</v>
      </c>
      <c r="K21" s="27">
        <v>2</v>
      </c>
      <c r="L21" s="74"/>
      <c r="M21" s="74"/>
      <c r="N21" s="27">
        <f>SUM(L21:M21)</f>
        <v>0</v>
      </c>
      <c r="O21" s="79"/>
      <c r="P21" s="79"/>
      <c r="Q21" s="79"/>
      <c r="R21" s="79"/>
      <c r="S21" s="79"/>
      <c r="T21" s="27">
        <f t="shared" si="1"/>
        <v>3</v>
      </c>
      <c r="U21" s="40" t="str">
        <f t="shared" si="2"/>
        <v/>
      </c>
      <c r="V21" s="22">
        <v>287</v>
      </c>
      <c r="W21" s="22" t="s">
        <v>95</v>
      </c>
      <c r="X21" s="22" t="s">
        <v>96</v>
      </c>
      <c r="Y21" s="68">
        <v>210</v>
      </c>
      <c r="Z21" s="36" t="s">
        <v>1</v>
      </c>
      <c r="AA21" s="1" t="s">
        <v>126</v>
      </c>
      <c r="AB21" s="28" t="s">
        <v>181</v>
      </c>
    </row>
    <row r="22" spans="1:28" x14ac:dyDescent="0.3">
      <c r="A22" s="1" t="s">
        <v>60</v>
      </c>
      <c r="B22" s="1" t="s">
        <v>45</v>
      </c>
      <c r="C22" s="27" t="s">
        <v>49</v>
      </c>
      <c r="D22" s="38">
        <v>12</v>
      </c>
      <c r="E22" s="74" t="s">
        <v>369</v>
      </c>
      <c r="F22" s="27"/>
      <c r="G22" s="74"/>
      <c r="H22" s="27"/>
      <c r="I22" s="27"/>
      <c r="J22" s="27"/>
      <c r="K22" s="27"/>
      <c r="L22" s="74"/>
      <c r="M22" s="74"/>
      <c r="N22" s="27"/>
      <c r="O22" s="79"/>
      <c r="P22" s="79"/>
      <c r="Q22" s="79"/>
      <c r="R22" s="79"/>
      <c r="S22" s="79"/>
      <c r="T22" s="27"/>
      <c r="U22" s="40" t="str">
        <f t="shared" si="2"/>
        <v/>
      </c>
      <c r="V22" s="22">
        <v>287</v>
      </c>
      <c r="W22" s="22" t="s">
        <v>95</v>
      </c>
      <c r="X22" s="22" t="s">
        <v>96</v>
      </c>
      <c r="Y22" s="68">
        <v>210</v>
      </c>
      <c r="Z22" s="36" t="s">
        <v>1</v>
      </c>
      <c r="AA22" s="1" t="s">
        <v>126</v>
      </c>
      <c r="AB22" s="28" t="s">
        <v>181</v>
      </c>
    </row>
    <row r="23" spans="1:28" x14ac:dyDescent="0.3">
      <c r="A23" s="1" t="s">
        <v>60</v>
      </c>
      <c r="B23" s="1" t="s">
        <v>45</v>
      </c>
      <c r="C23" s="27" t="s">
        <v>51</v>
      </c>
      <c r="D23" s="38">
        <v>22</v>
      </c>
      <c r="E23" s="74"/>
      <c r="F23" s="27">
        <v>4</v>
      </c>
      <c r="G23" s="74"/>
      <c r="H23" s="27"/>
      <c r="I23" s="27"/>
      <c r="J23" s="27">
        <v>1</v>
      </c>
      <c r="K23" s="27">
        <v>2</v>
      </c>
      <c r="L23" s="74"/>
      <c r="M23" s="74"/>
      <c r="N23" s="27">
        <f>SUM(L23:M23)</f>
        <v>0</v>
      </c>
      <c r="O23" s="79"/>
      <c r="P23" s="79"/>
      <c r="Q23" s="79"/>
      <c r="R23" s="79"/>
      <c r="S23" s="79"/>
      <c r="T23" s="27">
        <f t="shared" si="1"/>
        <v>9</v>
      </c>
      <c r="U23" s="40" t="str">
        <f t="shared" si="2"/>
        <v/>
      </c>
      <c r="V23" s="22">
        <v>287</v>
      </c>
      <c r="W23" s="22" t="s">
        <v>95</v>
      </c>
      <c r="X23" s="22" t="s">
        <v>96</v>
      </c>
      <c r="Y23" s="68">
        <v>210</v>
      </c>
      <c r="Z23" s="36" t="s">
        <v>1</v>
      </c>
      <c r="AA23" s="1" t="s">
        <v>126</v>
      </c>
      <c r="AB23" s="28" t="s">
        <v>181</v>
      </c>
    </row>
    <row r="24" spans="1:28" x14ac:dyDescent="0.3">
      <c r="A24" s="1" t="s">
        <v>60</v>
      </c>
      <c r="B24" s="1" t="s">
        <v>45</v>
      </c>
      <c r="C24" s="57" t="s">
        <v>38</v>
      </c>
      <c r="D24" s="1"/>
      <c r="E24" s="57">
        <v>240</v>
      </c>
      <c r="F24" s="57"/>
      <c r="G24" s="57"/>
      <c r="H24" s="57"/>
      <c r="I24" s="57"/>
      <c r="J24" s="57"/>
      <c r="K24" s="57"/>
      <c r="L24" s="57"/>
      <c r="M24" s="57"/>
      <c r="N24" s="5"/>
      <c r="O24" s="57"/>
      <c r="P24" s="57">
        <v>32</v>
      </c>
      <c r="Q24" s="43"/>
      <c r="R24" s="43"/>
      <c r="S24" s="43"/>
      <c r="T24" s="27"/>
      <c r="U24" s="40" t="str">
        <f t="shared" ref="U24" si="3">_xlfn.IFNA("",((T24+Q24+N24-R24)+(O24*2))/E24)</f>
        <v/>
      </c>
      <c r="V24" s="22">
        <v>287</v>
      </c>
      <c r="W24" s="22" t="s">
        <v>95</v>
      </c>
      <c r="X24" s="22" t="s">
        <v>96</v>
      </c>
      <c r="Y24" s="68">
        <v>210</v>
      </c>
      <c r="Z24" s="36" t="s">
        <v>1</v>
      </c>
      <c r="AA24" s="1" t="s">
        <v>126</v>
      </c>
      <c r="AB24" s="28" t="s">
        <v>181</v>
      </c>
    </row>
    <row r="25" spans="1:28" x14ac:dyDescent="0.3">
      <c r="A25" s="44" t="s">
        <v>60</v>
      </c>
      <c r="B25" s="44" t="s">
        <v>45</v>
      </c>
      <c r="C25" s="45" t="s">
        <v>39</v>
      </c>
      <c r="D25" s="44"/>
      <c r="E25" s="45">
        <f t="shared" ref="E25:T25" si="4">SUM(E13:E24)</f>
        <v>240</v>
      </c>
      <c r="F25" s="45">
        <f t="shared" si="4"/>
        <v>45</v>
      </c>
      <c r="G25" s="45">
        <f t="shared" si="4"/>
        <v>0</v>
      </c>
      <c r="H25" s="45">
        <f t="shared" si="4"/>
        <v>0</v>
      </c>
      <c r="I25" s="45">
        <f t="shared" si="4"/>
        <v>0</v>
      </c>
      <c r="J25" s="45">
        <f t="shared" si="4"/>
        <v>25</v>
      </c>
      <c r="K25" s="45">
        <f t="shared" si="4"/>
        <v>34</v>
      </c>
      <c r="L25" s="45">
        <f t="shared" si="4"/>
        <v>0</v>
      </c>
      <c r="M25" s="45">
        <f t="shared" si="4"/>
        <v>0</v>
      </c>
      <c r="N25" s="45">
        <f t="shared" si="4"/>
        <v>0</v>
      </c>
      <c r="O25" s="45">
        <f t="shared" si="4"/>
        <v>0</v>
      </c>
      <c r="P25" s="45">
        <f t="shared" si="4"/>
        <v>32</v>
      </c>
      <c r="Q25" s="45">
        <f t="shared" si="4"/>
        <v>0</v>
      </c>
      <c r="R25" s="45">
        <f t="shared" si="4"/>
        <v>0</v>
      </c>
      <c r="S25" s="45">
        <f t="shared" si="4"/>
        <v>0</v>
      </c>
      <c r="T25" s="45">
        <f t="shared" si="4"/>
        <v>115</v>
      </c>
      <c r="U25" s="46">
        <f>((T25+Q25+N25-R25)+(O25*2))/E25</f>
        <v>0.47916666666666669</v>
      </c>
      <c r="V25" s="47">
        <v>287</v>
      </c>
      <c r="W25" s="47" t="s">
        <v>95</v>
      </c>
      <c r="X25" s="47" t="s">
        <v>96</v>
      </c>
      <c r="Y25" s="69">
        <v>210</v>
      </c>
      <c r="Z25" s="59" t="s">
        <v>1</v>
      </c>
      <c r="AA25" s="44" t="s">
        <v>126</v>
      </c>
      <c r="AB25" s="72" t="s">
        <v>181</v>
      </c>
    </row>
    <row r="26" spans="1:28" x14ac:dyDescent="0.3">
      <c r="A26" s="1"/>
      <c r="B26" s="1"/>
      <c r="C26" s="1"/>
      <c r="D26" s="1"/>
      <c r="F26" s="50" t="s">
        <v>40</v>
      </c>
      <c r="G26" s="51" t="e">
        <f>F25/G25</f>
        <v>#DIV/0!</v>
      </c>
      <c r="H26" s="27"/>
      <c r="I26" s="1"/>
      <c r="J26" s="50" t="s">
        <v>41</v>
      </c>
      <c r="K26" s="52">
        <f>J25/K25</f>
        <v>0.73529411764705888</v>
      </c>
      <c r="L26" s="1"/>
      <c r="M26" s="39" t="s">
        <v>42</v>
      </c>
      <c r="N26" s="53"/>
      <c r="P26" s="1"/>
      <c r="Q26" s="1"/>
      <c r="R26" s="1"/>
      <c r="S26" s="1"/>
      <c r="T26" s="1"/>
      <c r="U26" s="1"/>
      <c r="V26" s="22"/>
      <c r="W26" s="22"/>
      <c r="X26" s="22"/>
      <c r="Y26" s="54"/>
      <c r="Z26" s="42"/>
      <c r="AA26" s="1"/>
      <c r="AB26" s="28"/>
    </row>
    <row r="27" spans="1:28" x14ac:dyDescent="0.3">
      <c r="A27" s="1"/>
      <c r="B27" s="1"/>
      <c r="C27" s="5" t="s">
        <v>43</v>
      </c>
      <c r="V27" s="22"/>
      <c r="W27" s="22"/>
      <c r="X27" s="22"/>
      <c r="Y27" s="54"/>
      <c r="Z27" s="42"/>
      <c r="AA27" s="1"/>
      <c r="AB27" s="28"/>
    </row>
    <row r="28" spans="1:28" x14ac:dyDescent="0.3">
      <c r="A28" s="1"/>
      <c r="B28" s="1"/>
      <c r="C28" s="5"/>
      <c r="V28" s="22"/>
      <c r="W28" s="22"/>
      <c r="X28" s="22"/>
      <c r="Y28" s="54"/>
      <c r="Z28" s="42"/>
      <c r="AA28" s="1"/>
      <c r="AB28" s="28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4"/>
      <c r="Z29" s="42"/>
      <c r="AA29" s="1"/>
      <c r="AB29" s="1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4"/>
      <c r="Z30" s="42"/>
      <c r="AA30" s="1"/>
      <c r="AB30" s="1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4"/>
      <c r="Z31" s="42"/>
      <c r="AA31" s="1"/>
      <c r="AB31" s="1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4"/>
      <c r="Z32" s="42"/>
      <c r="AA32" s="1"/>
      <c r="AB32" s="1"/>
    </row>
    <row r="33" spans="1:28" x14ac:dyDescent="0.3">
      <c r="B33" s="1"/>
      <c r="C33" s="32" t="s">
        <v>61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10</v>
      </c>
      <c r="U33" s="1"/>
      <c r="V33" s="35">
        <v>24</v>
      </c>
      <c r="AB33" s="76"/>
    </row>
    <row r="34" spans="1:28" x14ac:dyDescent="0.3">
      <c r="A34" s="36" t="s">
        <v>11</v>
      </c>
      <c r="B34" s="37" t="s">
        <v>12</v>
      </c>
      <c r="C34" s="38" t="s">
        <v>13</v>
      </c>
      <c r="D34" s="38" t="s">
        <v>14</v>
      </c>
      <c r="E34" s="14" t="s">
        <v>15</v>
      </c>
      <c r="F34" s="14" t="s">
        <v>16</v>
      </c>
      <c r="G34" s="14" t="s">
        <v>17</v>
      </c>
      <c r="H34" s="14" t="s">
        <v>18</v>
      </c>
      <c r="I34" s="14" t="s">
        <v>19</v>
      </c>
      <c r="J34" s="14" t="s">
        <v>20</v>
      </c>
      <c r="K34" s="14" t="s">
        <v>21</v>
      </c>
      <c r="L34" s="14" t="s">
        <v>22</v>
      </c>
      <c r="M34" s="14" t="s">
        <v>23</v>
      </c>
      <c r="N34" s="14" t="s">
        <v>24</v>
      </c>
      <c r="O34" s="14" t="s">
        <v>25</v>
      </c>
      <c r="P34" s="14" t="s">
        <v>26</v>
      </c>
      <c r="Q34" s="14" t="s">
        <v>27</v>
      </c>
      <c r="R34" s="14" t="s">
        <v>28</v>
      </c>
      <c r="S34" s="14" t="s">
        <v>29</v>
      </c>
      <c r="T34" s="14" t="s">
        <v>30</v>
      </c>
      <c r="U34" s="14" t="s">
        <v>31</v>
      </c>
      <c r="V34" s="14" t="s">
        <v>3</v>
      </c>
      <c r="W34" s="14" t="s">
        <v>32</v>
      </c>
      <c r="X34" s="14" t="s">
        <v>33</v>
      </c>
      <c r="Y34" s="14" t="s">
        <v>34</v>
      </c>
      <c r="Z34" s="14" t="s">
        <v>35</v>
      </c>
      <c r="AA34" s="14" t="s">
        <v>36</v>
      </c>
      <c r="AB34" s="14" t="s">
        <v>37</v>
      </c>
    </row>
    <row r="35" spans="1:28" x14ac:dyDescent="0.3">
      <c r="A35" s="1" t="s">
        <v>45</v>
      </c>
      <c r="B35" s="1" t="s">
        <v>60</v>
      </c>
      <c r="C35" s="27" t="s">
        <v>158</v>
      </c>
      <c r="D35" s="38">
        <v>30</v>
      </c>
      <c r="E35" s="74"/>
      <c r="F35" s="27">
        <v>11</v>
      </c>
      <c r="G35" s="74"/>
      <c r="H35" s="27"/>
      <c r="I35" s="27"/>
      <c r="J35" s="27">
        <v>3</v>
      </c>
      <c r="K35" s="27">
        <v>4</v>
      </c>
      <c r="L35" s="74"/>
      <c r="M35" s="74"/>
      <c r="N35" s="27">
        <f>SUM(L35:M35)</f>
        <v>0</v>
      </c>
      <c r="O35" s="74"/>
      <c r="P35" s="79"/>
      <c r="Q35" s="74"/>
      <c r="R35" s="74"/>
      <c r="S35" s="74"/>
      <c r="T35" s="27">
        <f>(H35*3)+((F35-H35)*2)+J35</f>
        <v>25</v>
      </c>
      <c r="U35" s="40" t="str">
        <f>IFERROR(((T35+Q35+N35-R35)+(O35*2))/E35,"")</f>
        <v/>
      </c>
      <c r="V35" s="22">
        <v>287</v>
      </c>
      <c r="W35" s="22" t="s">
        <v>84</v>
      </c>
      <c r="X35" s="22" t="s">
        <v>85</v>
      </c>
      <c r="Y35" s="68">
        <v>210</v>
      </c>
      <c r="Z35" s="36" t="s">
        <v>1</v>
      </c>
      <c r="AA35" s="1" t="s">
        <v>157</v>
      </c>
      <c r="AB35" s="28" t="s">
        <v>247</v>
      </c>
    </row>
    <row r="36" spans="1:28" x14ac:dyDescent="0.3">
      <c r="A36" s="1" t="s">
        <v>45</v>
      </c>
      <c r="B36" s="1" t="s">
        <v>60</v>
      </c>
      <c r="C36" s="27" t="s">
        <v>318</v>
      </c>
      <c r="D36" s="38">
        <v>20</v>
      </c>
      <c r="E36" s="74"/>
      <c r="F36" s="27">
        <v>0</v>
      </c>
      <c r="G36" s="74"/>
      <c r="H36" s="27"/>
      <c r="I36" s="27"/>
      <c r="J36" s="27">
        <v>2</v>
      </c>
      <c r="K36" s="27">
        <v>2</v>
      </c>
      <c r="L36" s="74"/>
      <c r="M36" s="74"/>
      <c r="N36" s="27">
        <f t="shared" ref="N36" si="5">SUM(L36:M36)</f>
        <v>0</v>
      </c>
      <c r="O36" s="79"/>
      <c r="P36" s="79"/>
      <c r="Q36" s="79"/>
      <c r="R36" s="79"/>
      <c r="S36" s="79"/>
      <c r="T36" s="39">
        <f t="shared" ref="T36:T41" si="6">(H36*3)+((F36-H36)*2)+J36</f>
        <v>2</v>
      </c>
      <c r="U36" s="40" t="str">
        <f t="shared" ref="U36:U45" si="7">IFERROR(((T36+Q36+N36-R36)+(O36*2))/E36,"")</f>
        <v/>
      </c>
      <c r="V36" s="22">
        <v>287</v>
      </c>
      <c r="W36" s="22" t="s">
        <v>84</v>
      </c>
      <c r="X36" s="22" t="s">
        <v>85</v>
      </c>
      <c r="Y36" s="68">
        <v>210</v>
      </c>
      <c r="Z36" s="36" t="s">
        <v>1</v>
      </c>
      <c r="AA36" s="1" t="s">
        <v>157</v>
      </c>
      <c r="AB36" s="28" t="s">
        <v>247</v>
      </c>
    </row>
    <row r="37" spans="1:28" x14ac:dyDescent="0.3">
      <c r="A37" s="1" t="s">
        <v>45</v>
      </c>
      <c r="B37" s="1" t="s">
        <v>60</v>
      </c>
      <c r="C37" s="27" t="s">
        <v>159</v>
      </c>
      <c r="D37" s="38">
        <v>50</v>
      </c>
      <c r="E37" s="74"/>
      <c r="F37" s="27">
        <v>9</v>
      </c>
      <c r="G37" s="74"/>
      <c r="H37" s="27"/>
      <c r="I37" s="27"/>
      <c r="J37" s="27">
        <v>6</v>
      </c>
      <c r="K37" s="27">
        <v>12</v>
      </c>
      <c r="L37" s="74"/>
      <c r="M37" s="74"/>
      <c r="N37" s="27">
        <f t="shared" ref="N37:N41" si="8">SUM(L37:M37)</f>
        <v>0</v>
      </c>
      <c r="O37" s="79"/>
      <c r="P37" s="79"/>
      <c r="Q37" s="79"/>
      <c r="R37" s="79"/>
      <c r="S37" s="79"/>
      <c r="T37" s="39">
        <f t="shared" si="6"/>
        <v>24</v>
      </c>
      <c r="U37" s="40" t="str">
        <f t="shared" si="7"/>
        <v/>
      </c>
      <c r="V37" s="22">
        <v>287</v>
      </c>
      <c r="W37" s="22" t="s">
        <v>84</v>
      </c>
      <c r="X37" s="22" t="s">
        <v>85</v>
      </c>
      <c r="Y37" s="68">
        <v>210</v>
      </c>
      <c r="Z37" s="36" t="s">
        <v>1</v>
      </c>
      <c r="AA37" s="1" t="s">
        <v>157</v>
      </c>
      <c r="AB37" s="28" t="s">
        <v>247</v>
      </c>
    </row>
    <row r="38" spans="1:28" x14ac:dyDescent="0.3">
      <c r="A38" s="1" t="s">
        <v>45</v>
      </c>
      <c r="B38" s="1" t="s">
        <v>60</v>
      </c>
      <c r="C38" s="27" t="s">
        <v>333</v>
      </c>
      <c r="D38" s="38">
        <v>22</v>
      </c>
      <c r="E38" s="74" t="s">
        <v>369</v>
      </c>
      <c r="F38" s="27"/>
      <c r="G38" s="74"/>
      <c r="H38" s="27"/>
      <c r="I38" s="27"/>
      <c r="J38" s="27"/>
      <c r="K38" s="27"/>
      <c r="L38" s="74"/>
      <c r="M38" s="74"/>
      <c r="N38" s="27"/>
      <c r="O38" s="79"/>
      <c r="P38" s="79"/>
      <c r="Q38" s="79"/>
      <c r="R38" s="79"/>
      <c r="S38" s="79"/>
      <c r="T38" s="39"/>
      <c r="U38" s="40" t="str">
        <f t="shared" si="7"/>
        <v/>
      </c>
      <c r="V38" s="22">
        <v>287</v>
      </c>
      <c r="W38" s="22" t="s">
        <v>84</v>
      </c>
      <c r="X38" s="22" t="s">
        <v>85</v>
      </c>
      <c r="Y38" s="68">
        <v>210</v>
      </c>
      <c r="Z38" s="36" t="s">
        <v>1</v>
      </c>
      <c r="AA38" s="1" t="s">
        <v>157</v>
      </c>
      <c r="AB38" s="28" t="s">
        <v>247</v>
      </c>
    </row>
    <row r="39" spans="1:28" x14ac:dyDescent="0.3">
      <c r="A39" s="1" t="s">
        <v>45</v>
      </c>
      <c r="B39" s="1" t="s">
        <v>60</v>
      </c>
      <c r="C39" s="27" t="s">
        <v>160</v>
      </c>
      <c r="D39" s="38">
        <v>12</v>
      </c>
      <c r="E39" s="74"/>
      <c r="F39" s="27">
        <v>7</v>
      </c>
      <c r="G39" s="74"/>
      <c r="H39" s="27"/>
      <c r="I39" s="27"/>
      <c r="J39" s="27">
        <v>0</v>
      </c>
      <c r="K39" s="27">
        <v>5</v>
      </c>
      <c r="L39" s="74"/>
      <c r="M39" s="74"/>
      <c r="N39" s="27">
        <f t="shared" si="8"/>
        <v>0</v>
      </c>
      <c r="O39" s="79"/>
      <c r="P39" s="79"/>
      <c r="Q39" s="79"/>
      <c r="R39" s="79"/>
      <c r="S39" s="79"/>
      <c r="T39" s="39">
        <f t="shared" si="6"/>
        <v>14</v>
      </c>
      <c r="U39" s="40" t="str">
        <f t="shared" si="7"/>
        <v/>
      </c>
      <c r="V39" s="22">
        <v>287</v>
      </c>
      <c r="W39" s="22" t="s">
        <v>84</v>
      </c>
      <c r="X39" s="22" t="s">
        <v>85</v>
      </c>
      <c r="Y39" s="68">
        <v>210</v>
      </c>
      <c r="Z39" s="36" t="s">
        <v>1</v>
      </c>
      <c r="AA39" s="1" t="s">
        <v>157</v>
      </c>
      <c r="AB39" s="28" t="s">
        <v>247</v>
      </c>
    </row>
    <row r="40" spans="1:28" x14ac:dyDescent="0.3">
      <c r="A40" s="1" t="s">
        <v>45</v>
      </c>
      <c r="B40" s="1" t="s">
        <v>60</v>
      </c>
      <c r="C40" s="27" t="s">
        <v>161</v>
      </c>
      <c r="D40" s="38">
        <v>34</v>
      </c>
      <c r="E40" s="74"/>
      <c r="F40" s="27">
        <v>9</v>
      </c>
      <c r="G40" s="74"/>
      <c r="H40" s="27"/>
      <c r="I40" s="27"/>
      <c r="J40" s="27">
        <v>4</v>
      </c>
      <c r="K40" s="27">
        <v>6</v>
      </c>
      <c r="L40" s="74"/>
      <c r="M40" s="74"/>
      <c r="N40" s="27">
        <f t="shared" si="8"/>
        <v>0</v>
      </c>
      <c r="O40" s="79"/>
      <c r="P40" s="79"/>
      <c r="Q40" s="79"/>
      <c r="R40" s="79"/>
      <c r="S40" s="79"/>
      <c r="T40" s="39">
        <f t="shared" si="6"/>
        <v>22</v>
      </c>
      <c r="U40" s="40" t="str">
        <f t="shared" si="7"/>
        <v/>
      </c>
      <c r="V40" s="22">
        <v>287</v>
      </c>
      <c r="W40" s="22" t="s">
        <v>84</v>
      </c>
      <c r="X40" s="22" t="s">
        <v>85</v>
      </c>
      <c r="Y40" s="68">
        <v>210</v>
      </c>
      <c r="Z40" s="36" t="s">
        <v>1</v>
      </c>
      <c r="AA40" s="1" t="s">
        <v>157</v>
      </c>
      <c r="AB40" s="28" t="s">
        <v>247</v>
      </c>
    </row>
    <row r="41" spans="1:28" x14ac:dyDescent="0.3">
      <c r="A41" s="1" t="s">
        <v>45</v>
      </c>
      <c r="B41" s="1" t="s">
        <v>60</v>
      </c>
      <c r="C41" s="27" t="s">
        <v>162</v>
      </c>
      <c r="D41" s="38">
        <v>44</v>
      </c>
      <c r="E41" s="74"/>
      <c r="F41" s="27">
        <v>4</v>
      </c>
      <c r="G41" s="74"/>
      <c r="H41" s="27"/>
      <c r="I41" s="27"/>
      <c r="J41" s="27">
        <v>3</v>
      </c>
      <c r="K41" s="27">
        <v>4</v>
      </c>
      <c r="L41" s="74"/>
      <c r="M41" s="74"/>
      <c r="N41" s="27">
        <f t="shared" si="8"/>
        <v>0</v>
      </c>
      <c r="O41" s="79"/>
      <c r="P41" s="79"/>
      <c r="Q41" s="79"/>
      <c r="R41" s="79"/>
      <c r="S41" s="79"/>
      <c r="T41" s="39">
        <f t="shared" si="6"/>
        <v>11</v>
      </c>
      <c r="U41" s="40" t="str">
        <f t="shared" si="7"/>
        <v/>
      </c>
      <c r="V41" s="22">
        <v>287</v>
      </c>
      <c r="W41" s="22" t="s">
        <v>84</v>
      </c>
      <c r="X41" s="22" t="s">
        <v>85</v>
      </c>
      <c r="Y41" s="68">
        <v>210</v>
      </c>
      <c r="Z41" s="36" t="s">
        <v>1</v>
      </c>
      <c r="AA41" s="1" t="s">
        <v>157</v>
      </c>
      <c r="AB41" s="28" t="s">
        <v>247</v>
      </c>
    </row>
    <row r="42" spans="1:28" x14ac:dyDescent="0.3">
      <c r="A42" s="1" t="s">
        <v>45</v>
      </c>
      <c r="B42" s="1" t="s">
        <v>60</v>
      </c>
      <c r="C42" s="27" t="s">
        <v>163</v>
      </c>
      <c r="D42" s="38">
        <v>52</v>
      </c>
      <c r="E42" s="74"/>
      <c r="F42" s="27">
        <v>2</v>
      </c>
      <c r="G42" s="74"/>
      <c r="H42" s="27"/>
      <c r="I42" s="27"/>
      <c r="J42" s="27">
        <v>4</v>
      </c>
      <c r="K42" s="27">
        <v>5</v>
      </c>
      <c r="L42" s="74"/>
      <c r="M42" s="74"/>
      <c r="N42" s="27">
        <f>SUM(L42:M42)</f>
        <v>0</v>
      </c>
      <c r="O42" s="79"/>
      <c r="P42" s="79"/>
      <c r="Q42" s="79"/>
      <c r="R42" s="79"/>
      <c r="S42" s="79"/>
      <c r="T42" s="39">
        <f>(H42*3)+((F42-H42)*2)+J42</f>
        <v>8</v>
      </c>
      <c r="U42" s="40" t="str">
        <f t="shared" si="7"/>
        <v/>
      </c>
      <c r="V42" s="22">
        <v>287</v>
      </c>
      <c r="W42" s="22" t="s">
        <v>84</v>
      </c>
      <c r="X42" s="22" t="s">
        <v>85</v>
      </c>
      <c r="Y42" s="68">
        <v>210</v>
      </c>
      <c r="Z42" s="36" t="s">
        <v>1</v>
      </c>
      <c r="AA42" s="1" t="s">
        <v>157</v>
      </c>
      <c r="AB42" s="28" t="s">
        <v>247</v>
      </c>
    </row>
    <row r="43" spans="1:28" x14ac:dyDescent="0.3">
      <c r="A43" s="1" t="s">
        <v>45</v>
      </c>
      <c r="B43" s="1" t="s">
        <v>60</v>
      </c>
      <c r="C43" s="27" t="s">
        <v>164</v>
      </c>
      <c r="D43" s="38">
        <v>32</v>
      </c>
      <c r="E43" s="74" t="s">
        <v>369</v>
      </c>
      <c r="F43" s="27"/>
      <c r="G43" s="74"/>
      <c r="H43" s="27"/>
      <c r="I43" s="27"/>
      <c r="J43" s="27"/>
      <c r="K43" s="27"/>
      <c r="L43" s="74"/>
      <c r="M43" s="74"/>
      <c r="N43" s="27"/>
      <c r="O43" s="79"/>
      <c r="P43" s="79"/>
      <c r="Q43" s="79"/>
      <c r="R43" s="79"/>
      <c r="S43" s="79"/>
      <c r="T43" s="39"/>
      <c r="U43" s="40" t="str">
        <f t="shared" si="7"/>
        <v/>
      </c>
      <c r="V43" s="22">
        <v>287</v>
      </c>
      <c r="W43" s="22" t="s">
        <v>84</v>
      </c>
      <c r="X43" s="22" t="s">
        <v>85</v>
      </c>
      <c r="Y43" s="68">
        <v>210</v>
      </c>
      <c r="Z43" s="36" t="s">
        <v>1</v>
      </c>
      <c r="AA43" s="1" t="s">
        <v>157</v>
      </c>
      <c r="AB43" s="28" t="s">
        <v>247</v>
      </c>
    </row>
    <row r="44" spans="1:28" x14ac:dyDescent="0.3">
      <c r="A44" s="1" t="s">
        <v>45</v>
      </c>
      <c r="B44" s="1" t="s">
        <v>60</v>
      </c>
      <c r="C44" s="27" t="s">
        <v>166</v>
      </c>
      <c r="D44" s="38">
        <v>40</v>
      </c>
      <c r="E44" s="74" t="s">
        <v>369</v>
      </c>
      <c r="F44" s="27"/>
      <c r="G44" s="74"/>
      <c r="H44" s="27"/>
      <c r="I44" s="27"/>
      <c r="J44" s="27"/>
      <c r="K44" s="27"/>
      <c r="L44" s="74"/>
      <c r="M44" s="74"/>
      <c r="N44" s="27"/>
      <c r="O44" s="79"/>
      <c r="P44" s="79"/>
      <c r="Q44" s="79"/>
      <c r="R44" s="79"/>
      <c r="S44" s="79"/>
      <c r="T44" s="39"/>
      <c r="U44" s="40" t="str">
        <f t="shared" si="7"/>
        <v/>
      </c>
      <c r="V44" s="22">
        <v>287</v>
      </c>
      <c r="W44" s="22" t="s">
        <v>84</v>
      </c>
      <c r="X44" s="22" t="s">
        <v>85</v>
      </c>
      <c r="Y44" s="68">
        <v>210</v>
      </c>
      <c r="Z44" s="36" t="s">
        <v>1</v>
      </c>
      <c r="AA44" s="1" t="s">
        <v>157</v>
      </c>
      <c r="AB44" s="28" t="s">
        <v>247</v>
      </c>
    </row>
    <row r="45" spans="1:28" x14ac:dyDescent="0.3">
      <c r="A45" s="1" t="s">
        <v>45</v>
      </c>
      <c r="B45" s="1" t="s">
        <v>60</v>
      </c>
      <c r="C45" s="27" t="s">
        <v>167</v>
      </c>
      <c r="D45" s="38">
        <v>10</v>
      </c>
      <c r="E45" s="74"/>
      <c r="F45" s="27">
        <v>1</v>
      </c>
      <c r="G45" s="74"/>
      <c r="H45" s="27"/>
      <c r="I45" s="27"/>
      <c r="J45" s="27">
        <v>4</v>
      </c>
      <c r="K45" s="27">
        <v>4</v>
      </c>
      <c r="L45" s="74"/>
      <c r="M45" s="74"/>
      <c r="N45" s="27">
        <f>SUM(L45:M45)</f>
        <v>0</v>
      </c>
      <c r="O45" s="79"/>
      <c r="P45" s="79"/>
      <c r="Q45" s="79"/>
      <c r="R45" s="79"/>
      <c r="S45" s="79"/>
      <c r="T45" s="39">
        <f>(H45*3)+((F45-H45)*2)+J45</f>
        <v>6</v>
      </c>
      <c r="U45" s="40" t="str">
        <f t="shared" si="7"/>
        <v/>
      </c>
      <c r="V45" s="22">
        <v>287</v>
      </c>
      <c r="W45" s="22" t="s">
        <v>84</v>
      </c>
      <c r="X45" s="22" t="s">
        <v>85</v>
      </c>
      <c r="Y45" s="68">
        <v>210</v>
      </c>
      <c r="Z45" s="36" t="s">
        <v>1</v>
      </c>
      <c r="AA45" s="1" t="s">
        <v>157</v>
      </c>
      <c r="AB45" s="28" t="s">
        <v>247</v>
      </c>
    </row>
    <row r="46" spans="1:28" x14ac:dyDescent="0.3">
      <c r="A46" s="1" t="s">
        <v>45</v>
      </c>
      <c r="B46" s="1" t="s">
        <v>60</v>
      </c>
      <c r="C46" s="57" t="s">
        <v>38</v>
      </c>
      <c r="D46" s="1"/>
      <c r="E46" s="57">
        <v>240</v>
      </c>
      <c r="F46" s="57"/>
      <c r="G46" s="57"/>
      <c r="H46" s="57"/>
      <c r="I46" s="57"/>
      <c r="J46" s="57"/>
      <c r="K46" s="57"/>
      <c r="L46" s="57"/>
      <c r="M46" s="57"/>
      <c r="N46" s="57"/>
      <c r="O46" s="57"/>
      <c r="P46" s="57">
        <v>29</v>
      </c>
      <c r="Q46" s="43"/>
      <c r="R46" s="43"/>
      <c r="S46" s="43"/>
      <c r="T46" s="43"/>
      <c r="U46" s="40" t="str">
        <f t="shared" ref="U46" si="9">_xlfn.IFNA("",((T46+Q46+N46-R46)+(O46*2))/E46)</f>
        <v/>
      </c>
      <c r="V46" s="22">
        <v>287</v>
      </c>
      <c r="W46" s="22" t="s">
        <v>84</v>
      </c>
      <c r="X46" s="22" t="s">
        <v>85</v>
      </c>
      <c r="Y46" s="68">
        <v>210</v>
      </c>
      <c r="Z46" s="36" t="s">
        <v>1</v>
      </c>
      <c r="AA46" s="1" t="s">
        <v>157</v>
      </c>
      <c r="AB46" s="28" t="s">
        <v>247</v>
      </c>
    </row>
    <row r="47" spans="1:28" x14ac:dyDescent="0.3">
      <c r="A47" s="44" t="s">
        <v>45</v>
      </c>
      <c r="B47" s="44" t="s">
        <v>60</v>
      </c>
      <c r="C47" s="45" t="s">
        <v>39</v>
      </c>
      <c r="D47" s="44"/>
      <c r="E47" s="45">
        <f t="shared" ref="E47:T47" si="10">SUM(E35:E46)</f>
        <v>240</v>
      </c>
      <c r="F47" s="45">
        <f t="shared" si="10"/>
        <v>43</v>
      </c>
      <c r="G47" s="45">
        <f t="shared" si="10"/>
        <v>0</v>
      </c>
      <c r="H47" s="45">
        <f t="shared" si="10"/>
        <v>0</v>
      </c>
      <c r="I47" s="45">
        <f t="shared" si="10"/>
        <v>0</v>
      </c>
      <c r="J47" s="45">
        <f t="shared" si="10"/>
        <v>26</v>
      </c>
      <c r="K47" s="45">
        <f t="shared" si="10"/>
        <v>42</v>
      </c>
      <c r="L47" s="45">
        <f t="shared" si="10"/>
        <v>0</v>
      </c>
      <c r="M47" s="45">
        <f t="shared" si="10"/>
        <v>0</v>
      </c>
      <c r="N47" s="45">
        <f t="shared" si="10"/>
        <v>0</v>
      </c>
      <c r="O47" s="45">
        <f t="shared" si="10"/>
        <v>0</v>
      </c>
      <c r="P47" s="45">
        <f t="shared" si="10"/>
        <v>29</v>
      </c>
      <c r="Q47" s="45">
        <f t="shared" si="10"/>
        <v>0</v>
      </c>
      <c r="R47" s="45">
        <f t="shared" si="10"/>
        <v>0</v>
      </c>
      <c r="S47" s="45">
        <f t="shared" si="10"/>
        <v>0</v>
      </c>
      <c r="T47" s="45">
        <f t="shared" si="10"/>
        <v>112</v>
      </c>
      <c r="U47" s="46">
        <f>((T47+Q47+N47-R47)+(O47*2))/E47</f>
        <v>0.46666666666666667</v>
      </c>
      <c r="V47" s="47">
        <v>287</v>
      </c>
      <c r="W47" s="47" t="s">
        <v>84</v>
      </c>
      <c r="X47" s="47" t="s">
        <v>85</v>
      </c>
      <c r="Y47" s="69">
        <v>210</v>
      </c>
      <c r="Z47" s="59" t="s">
        <v>1</v>
      </c>
      <c r="AA47" s="44" t="s">
        <v>157</v>
      </c>
      <c r="AB47" s="72" t="s">
        <v>247</v>
      </c>
    </row>
    <row r="48" spans="1:28" x14ac:dyDescent="0.3">
      <c r="A48" s="1"/>
      <c r="B48" s="1"/>
      <c r="C48" s="1"/>
      <c r="D48" s="1"/>
      <c r="F48" s="50" t="s">
        <v>40</v>
      </c>
      <c r="G48" s="51" t="e">
        <f>F47/G47</f>
        <v>#DIV/0!</v>
      </c>
      <c r="H48" s="27"/>
      <c r="I48" s="1"/>
      <c r="J48" s="50" t="s">
        <v>41</v>
      </c>
      <c r="K48" s="52">
        <f>J47/K47</f>
        <v>0.61904761904761907</v>
      </c>
      <c r="L48" s="1"/>
      <c r="M48" s="39" t="s">
        <v>42</v>
      </c>
      <c r="N48" s="53"/>
      <c r="P48" s="1"/>
      <c r="Q48" s="1"/>
      <c r="R48" s="1"/>
      <c r="S48" s="1"/>
      <c r="T48" s="1"/>
      <c r="U48" s="1"/>
      <c r="V48" s="22"/>
      <c r="W48" s="22"/>
      <c r="X48" s="22"/>
      <c r="Y48" s="54"/>
      <c r="Z48" s="42"/>
      <c r="AA48" s="1"/>
      <c r="AB48" s="28"/>
    </row>
    <row r="49" spans="1:28" x14ac:dyDescent="0.3">
      <c r="A49" s="1"/>
      <c r="B49" s="1"/>
      <c r="C49" s="5" t="s">
        <v>43</v>
      </c>
      <c r="V49" s="22"/>
      <c r="W49" s="22"/>
      <c r="X49" s="22"/>
      <c r="Y49" s="54"/>
      <c r="Z49" s="42"/>
      <c r="AA49" s="1"/>
      <c r="AB49" s="28"/>
    </row>
    <row r="50" spans="1:28" x14ac:dyDescent="0.3">
      <c r="B50" s="1"/>
      <c r="C50" s="1"/>
      <c r="D50" s="5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31"/>
      <c r="Z50" s="42"/>
      <c r="AA50" s="1"/>
      <c r="AB50" s="1"/>
    </row>
  </sheetData>
  <pageMargins left="0.7" right="0.7" top="0.75" bottom="0.75" header="0.3" footer="0.3"/>
  <pageSetup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E3DD49-D5D9-4E27-B373-F6049814082C}">
  <sheetPr>
    <tabColor rgb="FFFF0000"/>
    <pageSetUpPr fitToPage="1"/>
  </sheetPr>
  <dimension ref="A1:AB52"/>
  <sheetViews>
    <sheetView workbookViewId="0"/>
  </sheetViews>
  <sheetFormatPr defaultRowHeight="14.4" x14ac:dyDescent="0.3"/>
  <cols>
    <col min="1" max="1" width="4.88671875" customWidth="1"/>
    <col min="2" max="2" width="6" customWidth="1"/>
    <col min="3" max="3" width="22.77734375" customWidth="1"/>
    <col min="4" max="4" width="4.21875" customWidth="1"/>
    <col min="5" max="10" width="5.88671875" customWidth="1"/>
    <col min="11" max="11" width="6.6640625" customWidth="1"/>
    <col min="12" max="19" width="5.88671875" customWidth="1"/>
    <col min="20" max="20" width="6.6640625" customWidth="1"/>
    <col min="21" max="21" width="7.21875" customWidth="1"/>
    <col min="22" max="22" width="4.77734375" customWidth="1"/>
    <col min="23" max="24" width="4.21875" customWidth="1"/>
    <col min="25" max="25" width="6.6640625" customWidth="1"/>
    <col min="26" max="26" width="20.21875" customWidth="1"/>
    <col min="27" max="27" width="15.6640625" customWidth="1"/>
  </cols>
  <sheetData>
    <row r="1" spans="1:28" x14ac:dyDescent="0.3">
      <c r="Z1" s="62" t="s">
        <v>388</v>
      </c>
    </row>
    <row r="2" spans="1:28" x14ac:dyDescent="0.3">
      <c r="B2" s="1"/>
      <c r="C2" s="2" t="s">
        <v>44</v>
      </c>
      <c r="D2" s="3" t="s">
        <v>83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29262</v>
      </c>
      <c r="D3" s="7" t="s">
        <v>0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1</v>
      </c>
      <c r="S3" s="13" t="s">
        <v>2</v>
      </c>
      <c r="T3" s="14" t="s">
        <v>3</v>
      </c>
    </row>
    <row r="4" spans="1:28" x14ac:dyDescent="0.3">
      <c r="B4" s="1"/>
      <c r="C4" s="6" t="s">
        <v>193</v>
      </c>
      <c r="D4" s="7" t="s">
        <v>4</v>
      </c>
      <c r="E4" s="8"/>
      <c r="F4" s="5"/>
      <c r="G4" s="1"/>
      <c r="J4" s="15" t="s">
        <v>248</v>
      </c>
      <c r="K4" s="16" t="s">
        <v>44</v>
      </c>
      <c r="L4" s="17"/>
      <c r="M4" s="18"/>
      <c r="N4" s="19">
        <v>18</v>
      </c>
      <c r="O4" s="19">
        <v>26</v>
      </c>
      <c r="P4" s="19">
        <v>23</v>
      </c>
      <c r="Q4" s="19">
        <v>33</v>
      </c>
      <c r="R4" s="20"/>
      <c r="S4" s="21">
        <f>SUM(N4:R4)</f>
        <v>100</v>
      </c>
      <c r="T4" s="22">
        <v>292</v>
      </c>
    </row>
    <row r="5" spans="1:28" x14ac:dyDescent="0.3">
      <c r="B5" s="1"/>
      <c r="C5" s="6" t="s">
        <v>121</v>
      </c>
      <c r="D5" s="7" t="s">
        <v>5</v>
      </c>
      <c r="E5" s="1"/>
      <c r="F5" s="1"/>
      <c r="G5" s="1"/>
      <c r="J5" s="15" t="s">
        <v>249</v>
      </c>
      <c r="K5" s="16" t="s">
        <v>77</v>
      </c>
      <c r="L5" s="17"/>
      <c r="M5" s="18"/>
      <c r="N5" s="19">
        <v>37</v>
      </c>
      <c r="O5" s="19">
        <v>18</v>
      </c>
      <c r="P5" s="19">
        <v>33</v>
      </c>
      <c r="Q5" s="19">
        <v>25</v>
      </c>
      <c r="R5" s="20"/>
      <c r="S5" s="21">
        <f>SUM(N5:R5)</f>
        <v>113</v>
      </c>
      <c r="T5" s="22">
        <v>292</v>
      </c>
      <c r="U5" s="1"/>
      <c r="V5" s="1"/>
      <c r="W5" s="1"/>
    </row>
    <row r="6" spans="1:28" x14ac:dyDescent="0.3">
      <c r="C6" s="23">
        <v>123</v>
      </c>
      <c r="D6" s="7" t="s">
        <v>6</v>
      </c>
      <c r="F6" s="1"/>
      <c r="T6" s="1"/>
      <c r="U6" s="1"/>
      <c r="V6" s="1"/>
      <c r="W6" s="1"/>
    </row>
    <row r="7" spans="1:28" x14ac:dyDescent="0.3">
      <c r="B7" s="1"/>
      <c r="C7" s="66"/>
      <c r="D7" s="7" t="s">
        <v>7</v>
      </c>
      <c r="G7" s="1"/>
      <c r="S7" s="1"/>
      <c r="T7" s="25" t="s">
        <v>8</v>
      </c>
      <c r="U7" s="1"/>
      <c r="V7" s="26">
        <v>292</v>
      </c>
      <c r="W7" s="1"/>
    </row>
    <row r="8" spans="1:28" x14ac:dyDescent="0.3">
      <c r="B8" s="1"/>
      <c r="C8" s="66"/>
      <c r="D8" s="7" t="s">
        <v>7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67"/>
      <c r="D9" s="7" t="s">
        <v>9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  <c r="AB9" s="76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AB10" s="76"/>
    </row>
    <row r="11" spans="1:28" x14ac:dyDescent="0.3">
      <c r="B11" s="1"/>
      <c r="C11" s="32" t="str">
        <f>+C2</f>
        <v>California Dreams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10</v>
      </c>
      <c r="U11" s="1"/>
      <c r="V11" s="35">
        <v>23</v>
      </c>
      <c r="AB11" s="76"/>
    </row>
    <row r="12" spans="1:28" x14ac:dyDescent="0.3">
      <c r="A12" s="36" t="s">
        <v>11</v>
      </c>
      <c r="B12" s="37" t="s">
        <v>12</v>
      </c>
      <c r="C12" s="38" t="s">
        <v>13</v>
      </c>
      <c r="D12" s="38" t="s">
        <v>14</v>
      </c>
      <c r="E12" s="14" t="s">
        <v>15</v>
      </c>
      <c r="F12" s="14" t="s">
        <v>16</v>
      </c>
      <c r="G12" s="14" t="s">
        <v>17</v>
      </c>
      <c r="H12" s="14" t="s">
        <v>18</v>
      </c>
      <c r="I12" s="14" t="s">
        <v>19</v>
      </c>
      <c r="J12" s="14" t="s">
        <v>20</v>
      </c>
      <c r="K12" s="14" t="s">
        <v>21</v>
      </c>
      <c r="L12" s="14" t="s">
        <v>22</v>
      </c>
      <c r="M12" s="14" t="s">
        <v>23</v>
      </c>
      <c r="N12" s="14" t="s">
        <v>24</v>
      </c>
      <c r="O12" s="14" t="s">
        <v>25</v>
      </c>
      <c r="P12" s="14" t="s">
        <v>26</v>
      </c>
      <c r="Q12" s="14" t="s">
        <v>27</v>
      </c>
      <c r="R12" s="14" t="s">
        <v>28</v>
      </c>
      <c r="S12" s="14" t="s">
        <v>29</v>
      </c>
      <c r="T12" s="14" t="s">
        <v>30</v>
      </c>
      <c r="U12" s="14" t="s">
        <v>31</v>
      </c>
      <c r="V12" s="14" t="s">
        <v>3</v>
      </c>
      <c r="W12" s="14" t="s">
        <v>32</v>
      </c>
      <c r="X12" s="14" t="s">
        <v>33</v>
      </c>
      <c r="Y12" s="14" t="s">
        <v>34</v>
      </c>
      <c r="Z12" s="14" t="s">
        <v>35</v>
      </c>
      <c r="AA12" s="14" t="s">
        <v>36</v>
      </c>
      <c r="AB12" s="14" t="s">
        <v>37</v>
      </c>
    </row>
    <row r="13" spans="1:28" x14ac:dyDescent="0.3">
      <c r="A13" s="1" t="s">
        <v>76</v>
      </c>
      <c r="B13" s="1" t="s">
        <v>45</v>
      </c>
      <c r="C13" s="27" t="s">
        <v>53</v>
      </c>
      <c r="D13" s="38">
        <v>40</v>
      </c>
      <c r="E13" s="74"/>
      <c r="F13" s="74"/>
      <c r="G13" s="74"/>
      <c r="H13" s="27"/>
      <c r="I13" s="27"/>
      <c r="J13" s="74"/>
      <c r="K13" s="74"/>
      <c r="L13" s="74"/>
      <c r="M13" s="74"/>
      <c r="N13" s="27">
        <f>SUM(L13:M13)</f>
        <v>0</v>
      </c>
      <c r="O13" s="74"/>
      <c r="P13" s="79"/>
      <c r="Q13" s="74"/>
      <c r="R13" s="74"/>
      <c r="S13" s="74"/>
      <c r="T13" s="27">
        <v>2</v>
      </c>
      <c r="U13" s="40" t="str">
        <f>IFERROR(((T13+Q13+N13-R13)+(O13*2))/E13,"")</f>
        <v/>
      </c>
      <c r="V13" s="22">
        <v>292</v>
      </c>
      <c r="W13" s="22" t="s">
        <v>95</v>
      </c>
      <c r="X13" s="22" t="s">
        <v>172</v>
      </c>
      <c r="Y13" s="68">
        <v>123</v>
      </c>
      <c r="Z13" s="42"/>
      <c r="AA13" s="1" t="s">
        <v>126</v>
      </c>
      <c r="AB13" s="28" t="s">
        <v>250</v>
      </c>
    </row>
    <row r="14" spans="1:28" x14ac:dyDescent="0.3">
      <c r="A14" s="1" t="s">
        <v>76</v>
      </c>
      <c r="B14" s="1" t="s">
        <v>45</v>
      </c>
      <c r="C14" s="27" t="s">
        <v>46</v>
      </c>
      <c r="D14" s="38">
        <v>7</v>
      </c>
      <c r="E14" s="74"/>
      <c r="F14" s="74"/>
      <c r="G14" s="74"/>
      <c r="H14" s="27"/>
      <c r="I14" s="27"/>
      <c r="J14" s="74"/>
      <c r="K14" s="74"/>
      <c r="L14" s="74"/>
      <c r="M14" s="74"/>
      <c r="N14" s="27">
        <f t="shared" ref="N14:N19" si="0">SUM(L14:M14)</f>
        <v>0</v>
      </c>
      <c r="O14" s="79"/>
      <c r="P14" s="79"/>
      <c r="Q14" s="79"/>
      <c r="R14" s="79"/>
      <c r="S14" s="79"/>
      <c r="T14" s="39">
        <v>10</v>
      </c>
      <c r="U14" s="40" t="str">
        <f t="shared" ref="U14:U23" si="1">IFERROR(((T14+Q14+N14-R14)+(O14*2))/E14,"")</f>
        <v/>
      </c>
      <c r="V14" s="22">
        <v>292</v>
      </c>
      <c r="W14" s="22" t="s">
        <v>95</v>
      </c>
      <c r="X14" s="22" t="s">
        <v>172</v>
      </c>
      <c r="Y14" s="68">
        <v>123</v>
      </c>
      <c r="Z14" s="42"/>
      <c r="AA14" s="1" t="s">
        <v>126</v>
      </c>
      <c r="AB14" s="28" t="s">
        <v>250</v>
      </c>
    </row>
    <row r="15" spans="1:28" x14ac:dyDescent="0.3">
      <c r="A15" s="1" t="s">
        <v>76</v>
      </c>
      <c r="B15" s="1" t="s">
        <v>45</v>
      </c>
      <c r="C15" s="27" t="s">
        <v>47</v>
      </c>
      <c r="D15" s="38">
        <v>15</v>
      </c>
      <c r="E15" s="74"/>
      <c r="F15" s="74"/>
      <c r="G15" s="74"/>
      <c r="H15" s="27"/>
      <c r="I15" s="27"/>
      <c r="J15" s="74"/>
      <c r="K15" s="74"/>
      <c r="L15" s="74"/>
      <c r="M15" s="74"/>
      <c r="N15" s="27">
        <f t="shared" si="0"/>
        <v>0</v>
      </c>
      <c r="O15" s="79"/>
      <c r="P15" s="79"/>
      <c r="Q15" s="79"/>
      <c r="R15" s="79"/>
      <c r="S15" s="79"/>
      <c r="T15" s="39">
        <v>21</v>
      </c>
      <c r="U15" s="40" t="str">
        <f t="shared" si="1"/>
        <v/>
      </c>
      <c r="V15" s="22">
        <v>292</v>
      </c>
      <c r="W15" s="22" t="s">
        <v>95</v>
      </c>
      <c r="X15" s="22" t="s">
        <v>172</v>
      </c>
      <c r="Y15" s="68">
        <v>123</v>
      </c>
      <c r="Z15" s="42"/>
      <c r="AA15" s="1" t="s">
        <v>126</v>
      </c>
      <c r="AB15" s="28" t="s">
        <v>250</v>
      </c>
    </row>
    <row r="16" spans="1:28" x14ac:dyDescent="0.3">
      <c r="A16" s="1" t="s">
        <v>76</v>
      </c>
      <c r="B16" s="1" t="s">
        <v>45</v>
      </c>
      <c r="C16" s="27" t="s">
        <v>120</v>
      </c>
      <c r="D16" s="38">
        <v>50</v>
      </c>
      <c r="E16" s="74"/>
      <c r="F16" s="74"/>
      <c r="G16" s="74"/>
      <c r="H16" s="27"/>
      <c r="I16" s="27"/>
      <c r="J16" s="74"/>
      <c r="K16" s="74"/>
      <c r="L16" s="74"/>
      <c r="M16" s="74"/>
      <c r="N16" s="27">
        <f t="shared" si="0"/>
        <v>0</v>
      </c>
      <c r="O16" s="79"/>
      <c r="P16" s="79"/>
      <c r="Q16" s="79"/>
      <c r="R16" s="79"/>
      <c r="S16" s="79"/>
      <c r="T16" s="39">
        <v>19</v>
      </c>
      <c r="U16" s="40" t="str">
        <f t="shared" si="1"/>
        <v/>
      </c>
      <c r="V16" s="22">
        <v>292</v>
      </c>
      <c r="W16" s="22" t="s">
        <v>95</v>
      </c>
      <c r="X16" s="22" t="s">
        <v>172</v>
      </c>
      <c r="Y16" s="68">
        <v>123</v>
      </c>
      <c r="Z16" s="42"/>
      <c r="AA16" s="1" t="s">
        <v>126</v>
      </c>
      <c r="AB16" s="28" t="s">
        <v>250</v>
      </c>
    </row>
    <row r="17" spans="1:28" x14ac:dyDescent="0.3">
      <c r="A17" s="1" t="s">
        <v>76</v>
      </c>
      <c r="B17" s="1" t="s">
        <v>45</v>
      </c>
      <c r="C17" s="27" t="s">
        <v>50</v>
      </c>
      <c r="D17" s="38">
        <v>10</v>
      </c>
      <c r="E17" s="74"/>
      <c r="F17" s="74"/>
      <c r="G17" s="74"/>
      <c r="H17" s="27"/>
      <c r="I17" s="27"/>
      <c r="J17" s="74"/>
      <c r="K17" s="74"/>
      <c r="L17" s="74"/>
      <c r="M17" s="74"/>
      <c r="N17" s="27">
        <f t="shared" si="0"/>
        <v>0</v>
      </c>
      <c r="O17" s="79"/>
      <c r="P17" s="79"/>
      <c r="Q17" s="79"/>
      <c r="R17" s="79"/>
      <c r="S17" s="79"/>
      <c r="T17" s="39">
        <v>5</v>
      </c>
      <c r="U17" s="40" t="str">
        <f t="shared" si="1"/>
        <v/>
      </c>
      <c r="V17" s="22">
        <v>292</v>
      </c>
      <c r="W17" s="22" t="s">
        <v>95</v>
      </c>
      <c r="X17" s="22" t="s">
        <v>172</v>
      </c>
      <c r="Y17" s="68">
        <v>123</v>
      </c>
      <c r="Z17" s="42"/>
      <c r="AA17" s="1" t="s">
        <v>126</v>
      </c>
      <c r="AB17" s="28" t="s">
        <v>250</v>
      </c>
    </row>
    <row r="18" spans="1:28" x14ac:dyDescent="0.3">
      <c r="A18" s="1" t="s">
        <v>76</v>
      </c>
      <c r="B18" s="1" t="s">
        <v>45</v>
      </c>
      <c r="C18" s="27" t="s">
        <v>56</v>
      </c>
      <c r="D18" s="38">
        <v>20</v>
      </c>
      <c r="E18" s="74"/>
      <c r="F18" s="74"/>
      <c r="G18" s="74"/>
      <c r="H18" s="27"/>
      <c r="I18" s="27"/>
      <c r="J18" s="74"/>
      <c r="K18" s="74"/>
      <c r="L18" s="74"/>
      <c r="M18" s="74"/>
      <c r="N18" s="27">
        <f t="shared" si="0"/>
        <v>0</v>
      </c>
      <c r="O18" s="79"/>
      <c r="P18" s="79"/>
      <c r="Q18" s="79"/>
      <c r="R18" s="79"/>
      <c r="S18" s="79"/>
      <c r="T18" s="39">
        <v>9</v>
      </c>
      <c r="U18" s="40" t="str">
        <f t="shared" si="1"/>
        <v/>
      </c>
      <c r="V18" s="22">
        <v>292</v>
      </c>
      <c r="W18" s="22" t="s">
        <v>95</v>
      </c>
      <c r="X18" s="22" t="s">
        <v>172</v>
      </c>
      <c r="Y18" s="68">
        <v>123</v>
      </c>
      <c r="Z18" s="42"/>
      <c r="AA18" s="1" t="s">
        <v>126</v>
      </c>
      <c r="AB18" s="28" t="s">
        <v>250</v>
      </c>
    </row>
    <row r="19" spans="1:28" x14ac:dyDescent="0.3">
      <c r="A19" s="1" t="s">
        <v>76</v>
      </c>
      <c r="B19" s="1" t="s">
        <v>45</v>
      </c>
      <c r="C19" s="27" t="s">
        <v>55</v>
      </c>
      <c r="D19" s="38">
        <v>17</v>
      </c>
      <c r="E19" s="74"/>
      <c r="F19" s="74"/>
      <c r="G19" s="74"/>
      <c r="H19" s="27"/>
      <c r="I19" s="27"/>
      <c r="J19" s="74"/>
      <c r="K19" s="74"/>
      <c r="L19" s="74"/>
      <c r="M19" s="74"/>
      <c r="N19" s="27">
        <f t="shared" si="0"/>
        <v>0</v>
      </c>
      <c r="O19" s="79"/>
      <c r="P19" s="79"/>
      <c r="Q19" s="79"/>
      <c r="R19" s="79"/>
      <c r="S19" s="79"/>
      <c r="T19" s="39">
        <v>16</v>
      </c>
      <c r="U19" s="40" t="str">
        <f t="shared" si="1"/>
        <v/>
      </c>
      <c r="V19" s="22">
        <v>292</v>
      </c>
      <c r="W19" s="22" t="s">
        <v>95</v>
      </c>
      <c r="X19" s="22" t="s">
        <v>172</v>
      </c>
      <c r="Y19" s="68">
        <v>123</v>
      </c>
      <c r="Z19" s="42"/>
      <c r="AA19" s="1" t="s">
        <v>126</v>
      </c>
      <c r="AB19" s="28" t="s">
        <v>250</v>
      </c>
    </row>
    <row r="20" spans="1:28" x14ac:dyDescent="0.3">
      <c r="A20" s="1" t="s">
        <v>76</v>
      </c>
      <c r="B20" s="1" t="s">
        <v>45</v>
      </c>
      <c r="C20" s="27" t="s">
        <v>48</v>
      </c>
      <c r="D20" s="38">
        <v>11</v>
      </c>
      <c r="E20" s="74"/>
      <c r="F20" s="74"/>
      <c r="G20" s="74"/>
      <c r="H20" s="27"/>
      <c r="I20" s="27"/>
      <c r="J20" s="74"/>
      <c r="K20" s="74"/>
      <c r="L20" s="74"/>
      <c r="M20" s="74"/>
      <c r="N20" s="27">
        <f>SUM(L20:M20)</f>
        <v>0</v>
      </c>
      <c r="O20" s="79"/>
      <c r="P20" s="79"/>
      <c r="Q20" s="79"/>
      <c r="R20" s="79"/>
      <c r="S20" s="79"/>
      <c r="T20" s="39">
        <v>4</v>
      </c>
      <c r="U20" s="40" t="str">
        <f t="shared" si="1"/>
        <v/>
      </c>
      <c r="V20" s="22">
        <v>292</v>
      </c>
      <c r="W20" s="22" t="s">
        <v>95</v>
      </c>
      <c r="X20" s="22" t="s">
        <v>172</v>
      </c>
      <c r="Y20" s="68">
        <v>123</v>
      </c>
      <c r="Z20" s="42"/>
      <c r="AA20" s="1" t="s">
        <v>126</v>
      </c>
      <c r="AB20" s="28" t="s">
        <v>250</v>
      </c>
    </row>
    <row r="21" spans="1:28" x14ac:dyDescent="0.3">
      <c r="A21" s="1" t="s">
        <v>76</v>
      </c>
      <c r="B21" s="1" t="s">
        <v>45</v>
      </c>
      <c r="C21" s="27" t="s">
        <v>52</v>
      </c>
      <c r="D21" s="38">
        <v>23</v>
      </c>
      <c r="E21" s="74"/>
      <c r="F21" s="74"/>
      <c r="G21" s="74"/>
      <c r="H21" s="27"/>
      <c r="I21" s="27"/>
      <c r="J21" s="74"/>
      <c r="K21" s="74"/>
      <c r="L21" s="74"/>
      <c r="M21" s="74"/>
      <c r="N21" s="27">
        <f>SUM(L21:M21)</f>
        <v>0</v>
      </c>
      <c r="O21" s="79"/>
      <c r="P21" s="79"/>
      <c r="Q21" s="79"/>
      <c r="R21" s="79"/>
      <c r="S21" s="79"/>
      <c r="T21" s="39">
        <v>8</v>
      </c>
      <c r="U21" s="40" t="str">
        <f t="shared" si="1"/>
        <v/>
      </c>
      <c r="V21" s="22">
        <v>292</v>
      </c>
      <c r="W21" s="22" t="s">
        <v>95</v>
      </c>
      <c r="X21" s="22" t="s">
        <v>172</v>
      </c>
      <c r="Y21" s="68">
        <v>123</v>
      </c>
      <c r="Z21" s="42"/>
      <c r="AA21" s="1" t="s">
        <v>126</v>
      </c>
      <c r="AB21" s="28" t="s">
        <v>250</v>
      </c>
    </row>
    <row r="22" spans="1:28" x14ac:dyDescent="0.3">
      <c r="A22" s="1" t="s">
        <v>76</v>
      </c>
      <c r="B22" s="1" t="s">
        <v>45</v>
      </c>
      <c r="C22" s="27" t="s">
        <v>49</v>
      </c>
      <c r="D22" s="38">
        <v>12</v>
      </c>
      <c r="E22" s="74" t="s">
        <v>369</v>
      </c>
      <c r="F22" s="74"/>
      <c r="G22" s="74"/>
      <c r="H22" s="27"/>
      <c r="I22" s="27"/>
      <c r="J22" s="74"/>
      <c r="K22" s="74"/>
      <c r="L22" s="74"/>
      <c r="M22" s="74"/>
      <c r="N22" s="27"/>
      <c r="O22" s="79"/>
      <c r="P22" s="79"/>
      <c r="Q22" s="79"/>
      <c r="R22" s="79"/>
      <c r="S22" s="79"/>
      <c r="T22" s="39"/>
      <c r="U22" s="40" t="str">
        <f t="shared" si="1"/>
        <v/>
      </c>
      <c r="V22" s="22">
        <v>292</v>
      </c>
      <c r="W22" s="22" t="s">
        <v>95</v>
      </c>
      <c r="X22" s="22" t="s">
        <v>172</v>
      </c>
      <c r="Y22" s="68">
        <v>123</v>
      </c>
      <c r="Z22" s="42"/>
      <c r="AA22" s="1" t="s">
        <v>126</v>
      </c>
      <c r="AB22" s="28" t="s">
        <v>250</v>
      </c>
    </row>
    <row r="23" spans="1:28" x14ac:dyDescent="0.3">
      <c r="A23" s="1" t="s">
        <v>76</v>
      </c>
      <c r="B23" s="1" t="s">
        <v>45</v>
      </c>
      <c r="C23" s="27" t="s">
        <v>51</v>
      </c>
      <c r="D23" s="38">
        <v>22</v>
      </c>
      <c r="E23" s="74"/>
      <c r="F23" s="74"/>
      <c r="G23" s="74"/>
      <c r="H23" s="27"/>
      <c r="I23" s="27"/>
      <c r="J23" s="74"/>
      <c r="K23" s="74"/>
      <c r="L23" s="74"/>
      <c r="M23" s="74"/>
      <c r="N23" s="27">
        <f>SUM(L23:M23)</f>
        <v>0</v>
      </c>
      <c r="O23" s="79"/>
      <c r="P23" s="79"/>
      <c r="Q23" s="79"/>
      <c r="R23" s="79"/>
      <c r="S23" s="79"/>
      <c r="T23" s="39">
        <v>6</v>
      </c>
      <c r="U23" s="40" t="str">
        <f t="shared" si="1"/>
        <v/>
      </c>
      <c r="V23" s="22">
        <v>292</v>
      </c>
      <c r="W23" s="22" t="s">
        <v>95</v>
      </c>
      <c r="X23" s="22" t="s">
        <v>172</v>
      </c>
      <c r="Y23" s="68">
        <v>123</v>
      </c>
      <c r="Z23" s="42"/>
      <c r="AA23" s="1" t="s">
        <v>126</v>
      </c>
      <c r="AB23" s="28" t="s">
        <v>250</v>
      </c>
    </row>
    <row r="24" spans="1:28" x14ac:dyDescent="0.3">
      <c r="A24" s="1" t="s">
        <v>76</v>
      </c>
      <c r="B24" s="1" t="s">
        <v>45</v>
      </c>
      <c r="C24" s="57" t="s">
        <v>38</v>
      </c>
      <c r="D24" s="1"/>
      <c r="E24" s="57">
        <v>240</v>
      </c>
      <c r="F24" s="57"/>
      <c r="G24" s="57"/>
      <c r="H24" s="57"/>
      <c r="I24" s="57"/>
      <c r="J24" s="57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0" t="str">
        <f t="shared" ref="U24" si="2">_xlfn.IFNA("",((T24+Q24+N24-R24)+(O24*2))/E24)</f>
        <v/>
      </c>
      <c r="V24" s="22">
        <v>292</v>
      </c>
      <c r="W24" s="22" t="s">
        <v>95</v>
      </c>
      <c r="X24" s="22" t="s">
        <v>172</v>
      </c>
      <c r="Y24" s="68">
        <v>123</v>
      </c>
      <c r="Z24" s="42"/>
      <c r="AA24" s="1" t="s">
        <v>126</v>
      </c>
      <c r="AB24" s="28" t="s">
        <v>250</v>
      </c>
    </row>
    <row r="25" spans="1:28" x14ac:dyDescent="0.3">
      <c r="A25" s="44" t="s">
        <v>76</v>
      </c>
      <c r="B25" s="44" t="s">
        <v>45</v>
      </c>
      <c r="C25" s="45" t="s">
        <v>39</v>
      </c>
      <c r="D25" s="44"/>
      <c r="E25" s="45">
        <f t="shared" ref="E25:T25" si="3">SUM(E13:E24)</f>
        <v>240</v>
      </c>
      <c r="F25" s="45">
        <f t="shared" si="3"/>
        <v>0</v>
      </c>
      <c r="G25" s="45">
        <f t="shared" si="3"/>
        <v>0</v>
      </c>
      <c r="H25" s="45">
        <f t="shared" si="3"/>
        <v>0</v>
      </c>
      <c r="I25" s="45">
        <f t="shared" si="3"/>
        <v>0</v>
      </c>
      <c r="J25" s="45">
        <f t="shared" si="3"/>
        <v>0</v>
      </c>
      <c r="K25" s="45">
        <f t="shared" si="3"/>
        <v>0</v>
      </c>
      <c r="L25" s="45">
        <f t="shared" si="3"/>
        <v>0</v>
      </c>
      <c r="M25" s="45">
        <f t="shared" si="3"/>
        <v>0</v>
      </c>
      <c r="N25" s="45">
        <f t="shared" si="3"/>
        <v>0</v>
      </c>
      <c r="O25" s="45">
        <f t="shared" si="3"/>
        <v>0</v>
      </c>
      <c r="P25" s="45">
        <f t="shared" si="3"/>
        <v>0</v>
      </c>
      <c r="Q25" s="45">
        <f t="shared" si="3"/>
        <v>0</v>
      </c>
      <c r="R25" s="45">
        <f t="shared" si="3"/>
        <v>0</v>
      </c>
      <c r="S25" s="45">
        <f t="shared" si="3"/>
        <v>0</v>
      </c>
      <c r="T25" s="45">
        <f t="shared" si="3"/>
        <v>100</v>
      </c>
      <c r="U25" s="46">
        <f>((T25+Q25+N25-R25)+(O25*2))/E25</f>
        <v>0.41666666666666669</v>
      </c>
      <c r="V25" s="47">
        <v>292</v>
      </c>
      <c r="W25" s="47" t="s">
        <v>95</v>
      </c>
      <c r="X25" s="47" t="s">
        <v>172</v>
      </c>
      <c r="Y25" s="69">
        <v>123</v>
      </c>
      <c r="Z25" s="49"/>
      <c r="AA25" s="44" t="s">
        <v>126</v>
      </c>
      <c r="AB25" s="73" t="s">
        <v>250</v>
      </c>
    </row>
    <row r="26" spans="1:28" x14ac:dyDescent="0.3">
      <c r="A26" s="1"/>
      <c r="B26" s="1"/>
      <c r="C26" s="1"/>
      <c r="D26" s="1"/>
      <c r="F26" s="50" t="s">
        <v>40</v>
      </c>
      <c r="G26" s="51" t="e">
        <f>F25/G25</f>
        <v>#DIV/0!</v>
      </c>
      <c r="H26" s="27"/>
      <c r="I26" s="1"/>
      <c r="J26" s="50" t="s">
        <v>41</v>
      </c>
      <c r="K26" s="52" t="e">
        <f>J25/K25</f>
        <v>#DIV/0!</v>
      </c>
      <c r="L26" s="1"/>
      <c r="M26" s="39" t="s">
        <v>42</v>
      </c>
      <c r="N26" s="53"/>
      <c r="P26" s="1"/>
      <c r="Q26" s="1"/>
      <c r="R26" s="1"/>
      <c r="S26" s="1"/>
      <c r="T26" s="1"/>
      <c r="U26" s="1"/>
      <c r="V26" s="22"/>
      <c r="W26" s="22"/>
      <c r="X26" s="22"/>
      <c r="Y26" s="54"/>
      <c r="Z26" s="42"/>
      <c r="AA26" s="1"/>
      <c r="AB26" s="28"/>
    </row>
    <row r="27" spans="1:28" x14ac:dyDescent="0.3">
      <c r="A27" s="1"/>
      <c r="B27" s="1"/>
      <c r="C27" s="5" t="s">
        <v>43</v>
      </c>
      <c r="V27" s="22"/>
      <c r="W27" s="22"/>
      <c r="X27" s="22"/>
      <c r="Y27" s="54"/>
      <c r="Z27" s="42"/>
      <c r="AA27" s="1"/>
      <c r="AB27" s="28"/>
    </row>
    <row r="28" spans="1:28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22"/>
      <c r="W28" s="22"/>
      <c r="X28" s="22"/>
      <c r="Y28" s="54"/>
      <c r="Z28" s="42"/>
      <c r="AA28" s="1"/>
      <c r="AB28" s="28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4"/>
      <c r="Z29" s="42"/>
      <c r="AA29" s="1"/>
      <c r="AB29" s="28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4"/>
      <c r="Z30" s="42"/>
      <c r="AA30" s="1"/>
      <c r="AB30" s="28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4"/>
      <c r="Z31" s="42"/>
      <c r="AA31" s="1"/>
      <c r="AB31" s="28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4"/>
      <c r="Z32" s="42"/>
      <c r="AA32" s="1"/>
      <c r="AB32" s="28"/>
    </row>
    <row r="33" spans="1:28" x14ac:dyDescent="0.3">
      <c r="B33" s="1"/>
      <c r="C33" s="55" t="s">
        <v>77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10</v>
      </c>
      <c r="U33" s="1"/>
      <c r="V33" s="56">
        <v>26</v>
      </c>
      <c r="W33" s="1"/>
      <c r="X33" s="1"/>
      <c r="Y33" s="31"/>
      <c r="Z33" s="42"/>
      <c r="AA33" s="1"/>
      <c r="AB33" s="28"/>
    </row>
    <row r="34" spans="1:28" x14ac:dyDescent="0.3">
      <c r="A34" s="36" t="s">
        <v>11</v>
      </c>
      <c r="B34" s="37" t="s">
        <v>12</v>
      </c>
      <c r="C34" s="38" t="s">
        <v>13</v>
      </c>
      <c r="D34" s="38" t="s">
        <v>14</v>
      </c>
      <c r="E34" s="14" t="s">
        <v>15</v>
      </c>
      <c r="F34" s="14" t="s">
        <v>16</v>
      </c>
      <c r="G34" s="14" t="s">
        <v>17</v>
      </c>
      <c r="H34" s="14" t="s">
        <v>18</v>
      </c>
      <c r="I34" s="14" t="s">
        <v>19</v>
      </c>
      <c r="J34" s="14" t="s">
        <v>20</v>
      </c>
      <c r="K34" s="14" t="s">
        <v>21</v>
      </c>
      <c r="L34" s="14" t="s">
        <v>22</v>
      </c>
      <c r="M34" s="14" t="s">
        <v>23</v>
      </c>
      <c r="N34" s="14" t="s">
        <v>24</v>
      </c>
      <c r="O34" s="14" t="s">
        <v>25</v>
      </c>
      <c r="P34" s="14" t="s">
        <v>26</v>
      </c>
      <c r="Q34" s="14" t="s">
        <v>27</v>
      </c>
      <c r="R34" s="14" t="s">
        <v>28</v>
      </c>
      <c r="S34" s="14" t="s">
        <v>29</v>
      </c>
      <c r="T34" s="14" t="s">
        <v>30</v>
      </c>
      <c r="U34" s="14" t="s">
        <v>31</v>
      </c>
      <c r="V34" s="14" t="s">
        <v>3</v>
      </c>
      <c r="W34" s="14" t="s">
        <v>32</v>
      </c>
      <c r="X34" s="14" t="s">
        <v>33</v>
      </c>
      <c r="Y34" s="14" t="s">
        <v>34</v>
      </c>
      <c r="Z34" s="14" t="s">
        <v>35</v>
      </c>
      <c r="AA34" s="14" t="s">
        <v>36</v>
      </c>
      <c r="AB34" s="14" t="s">
        <v>37</v>
      </c>
    </row>
    <row r="35" spans="1:28" x14ac:dyDescent="0.3">
      <c r="A35" s="1" t="s">
        <v>45</v>
      </c>
      <c r="B35" s="1" t="s">
        <v>76</v>
      </c>
      <c r="C35" s="27" t="s">
        <v>281</v>
      </c>
      <c r="D35" s="38">
        <v>22</v>
      </c>
      <c r="E35" s="74"/>
      <c r="F35" s="74"/>
      <c r="G35" s="74"/>
      <c r="H35" s="27"/>
      <c r="I35" s="27"/>
      <c r="J35" s="74"/>
      <c r="K35" s="74"/>
      <c r="L35" s="74"/>
      <c r="M35" s="74"/>
      <c r="N35" s="27">
        <f>SUM(L35:M35)</f>
        <v>0</v>
      </c>
      <c r="O35" s="74"/>
      <c r="P35" s="79"/>
      <c r="Q35" s="74"/>
      <c r="R35" s="74"/>
      <c r="S35" s="74"/>
      <c r="T35" s="27">
        <v>5</v>
      </c>
      <c r="U35" s="40" t="str">
        <f>IFERROR(((T35+Q35+N35-R35)+(O35*2))/E35,"")</f>
        <v/>
      </c>
      <c r="V35" s="22">
        <v>292</v>
      </c>
      <c r="W35" s="22" t="s">
        <v>84</v>
      </c>
      <c r="X35" s="22" t="s">
        <v>96</v>
      </c>
      <c r="Y35" s="68">
        <v>123</v>
      </c>
      <c r="Z35" s="42"/>
      <c r="AA35" s="1" t="s">
        <v>209</v>
      </c>
      <c r="AB35" s="28" t="s">
        <v>251</v>
      </c>
    </row>
    <row r="36" spans="1:28" x14ac:dyDescent="0.3">
      <c r="A36" s="1" t="s">
        <v>45</v>
      </c>
      <c r="B36" s="1" t="s">
        <v>76</v>
      </c>
      <c r="C36" s="27" t="s">
        <v>271</v>
      </c>
      <c r="D36" s="38">
        <v>15</v>
      </c>
      <c r="E36" s="74"/>
      <c r="F36" s="74"/>
      <c r="G36" s="74"/>
      <c r="H36" s="27"/>
      <c r="I36" s="27"/>
      <c r="J36" s="74"/>
      <c r="K36" s="74"/>
      <c r="L36" s="74"/>
      <c r="M36" s="74"/>
      <c r="N36" s="27">
        <f t="shared" ref="N36:N41" si="4">SUM(L36:M36)</f>
        <v>0</v>
      </c>
      <c r="O36" s="79"/>
      <c r="P36" s="79"/>
      <c r="Q36" s="79"/>
      <c r="R36" s="79"/>
      <c r="S36" s="79"/>
      <c r="T36" s="27">
        <v>1</v>
      </c>
      <c r="U36" s="40" t="str">
        <f t="shared" ref="U36:U44" si="5">IFERROR(((T36+Q36+N36-R36)+(O36*2))/E36,"")</f>
        <v/>
      </c>
      <c r="V36" s="22">
        <v>292</v>
      </c>
      <c r="W36" s="22" t="s">
        <v>84</v>
      </c>
      <c r="X36" s="22" t="s">
        <v>96</v>
      </c>
      <c r="Y36" s="68">
        <v>123</v>
      </c>
      <c r="Z36" s="42"/>
      <c r="AA36" s="1" t="s">
        <v>209</v>
      </c>
      <c r="AB36" s="28" t="s">
        <v>251</v>
      </c>
    </row>
    <row r="37" spans="1:28" x14ac:dyDescent="0.3">
      <c r="A37" s="1" t="s">
        <v>45</v>
      </c>
      <c r="B37" s="1" t="s">
        <v>76</v>
      </c>
      <c r="C37" s="27" t="s">
        <v>272</v>
      </c>
      <c r="D37" s="38">
        <v>10</v>
      </c>
      <c r="E37" s="74"/>
      <c r="F37" s="74"/>
      <c r="G37" s="74"/>
      <c r="H37" s="27"/>
      <c r="I37" s="27"/>
      <c r="J37" s="74"/>
      <c r="K37" s="74"/>
      <c r="L37" s="74"/>
      <c r="M37" s="74"/>
      <c r="N37" s="27">
        <f t="shared" si="4"/>
        <v>0</v>
      </c>
      <c r="O37" s="79"/>
      <c r="P37" s="79"/>
      <c r="Q37" s="79"/>
      <c r="R37" s="79"/>
      <c r="S37" s="79"/>
      <c r="T37" s="27">
        <v>22</v>
      </c>
      <c r="U37" s="40" t="str">
        <f t="shared" si="5"/>
        <v/>
      </c>
      <c r="V37" s="22">
        <v>292</v>
      </c>
      <c r="W37" s="22" t="s">
        <v>84</v>
      </c>
      <c r="X37" s="22" t="s">
        <v>96</v>
      </c>
      <c r="Y37" s="68">
        <v>123</v>
      </c>
      <c r="Z37" s="42"/>
      <c r="AA37" s="1" t="s">
        <v>209</v>
      </c>
      <c r="AB37" s="28" t="s">
        <v>251</v>
      </c>
    </row>
    <row r="38" spans="1:28" x14ac:dyDescent="0.3">
      <c r="A38" s="1" t="s">
        <v>45</v>
      </c>
      <c r="B38" s="1" t="s">
        <v>76</v>
      </c>
      <c r="C38" s="27" t="s">
        <v>273</v>
      </c>
      <c r="D38" s="38">
        <v>12</v>
      </c>
      <c r="E38" s="74"/>
      <c r="F38" s="74"/>
      <c r="G38" s="74"/>
      <c r="H38" s="27"/>
      <c r="I38" s="27"/>
      <c r="J38" s="74"/>
      <c r="K38" s="74"/>
      <c r="L38" s="74"/>
      <c r="M38" s="74"/>
      <c r="N38" s="27">
        <f t="shared" si="4"/>
        <v>0</v>
      </c>
      <c r="O38" s="79"/>
      <c r="P38" s="79"/>
      <c r="Q38" s="79"/>
      <c r="R38" s="79"/>
      <c r="S38" s="79"/>
      <c r="T38" s="27">
        <v>2</v>
      </c>
      <c r="U38" s="40" t="str">
        <f t="shared" si="5"/>
        <v/>
      </c>
      <c r="V38" s="22">
        <v>292</v>
      </c>
      <c r="W38" s="22" t="s">
        <v>84</v>
      </c>
      <c r="X38" s="22" t="s">
        <v>96</v>
      </c>
      <c r="Y38" s="68">
        <v>123</v>
      </c>
      <c r="Z38" s="42"/>
      <c r="AA38" s="1" t="s">
        <v>209</v>
      </c>
      <c r="AB38" s="28" t="s">
        <v>251</v>
      </c>
    </row>
    <row r="39" spans="1:28" x14ac:dyDescent="0.3">
      <c r="A39" s="1" t="s">
        <v>45</v>
      </c>
      <c r="B39" s="1" t="s">
        <v>76</v>
      </c>
      <c r="C39" s="27" t="s">
        <v>275</v>
      </c>
      <c r="D39" s="38">
        <v>30</v>
      </c>
      <c r="E39" s="74"/>
      <c r="F39" s="74"/>
      <c r="G39" s="74"/>
      <c r="H39" s="27"/>
      <c r="I39" s="27"/>
      <c r="J39" s="74"/>
      <c r="K39" s="74"/>
      <c r="L39" s="74"/>
      <c r="M39" s="74"/>
      <c r="N39" s="27">
        <f t="shared" si="4"/>
        <v>0</v>
      </c>
      <c r="O39" s="79"/>
      <c r="P39" s="79"/>
      <c r="Q39" s="79"/>
      <c r="R39" s="79"/>
      <c r="S39" s="79"/>
      <c r="T39" s="27">
        <v>6</v>
      </c>
      <c r="U39" s="40" t="str">
        <f t="shared" si="5"/>
        <v/>
      </c>
      <c r="V39" s="22">
        <v>292</v>
      </c>
      <c r="W39" s="22" t="s">
        <v>84</v>
      </c>
      <c r="X39" s="22" t="s">
        <v>96</v>
      </c>
      <c r="Y39" s="68">
        <v>123</v>
      </c>
      <c r="Z39" s="42"/>
      <c r="AA39" s="1" t="s">
        <v>209</v>
      </c>
      <c r="AB39" s="28" t="s">
        <v>251</v>
      </c>
    </row>
    <row r="40" spans="1:28" x14ac:dyDescent="0.3">
      <c r="A40" s="1" t="s">
        <v>45</v>
      </c>
      <c r="B40" s="1" t="s">
        <v>76</v>
      </c>
      <c r="C40" s="27" t="s">
        <v>277</v>
      </c>
      <c r="D40" s="38">
        <v>31</v>
      </c>
      <c r="E40" s="74"/>
      <c r="F40" s="74"/>
      <c r="G40" s="74"/>
      <c r="H40" s="27"/>
      <c r="I40" s="27"/>
      <c r="J40" s="74"/>
      <c r="K40" s="74"/>
      <c r="L40" s="74"/>
      <c r="M40" s="74"/>
      <c r="N40" s="27">
        <f t="shared" si="4"/>
        <v>0</v>
      </c>
      <c r="O40" s="79"/>
      <c r="P40" s="79"/>
      <c r="Q40" s="79"/>
      <c r="R40" s="79"/>
      <c r="S40" s="79"/>
      <c r="T40" s="27">
        <v>29</v>
      </c>
      <c r="U40" s="40" t="str">
        <f t="shared" si="5"/>
        <v/>
      </c>
      <c r="V40" s="22">
        <v>292</v>
      </c>
      <c r="W40" s="22" t="s">
        <v>84</v>
      </c>
      <c r="X40" s="22" t="s">
        <v>96</v>
      </c>
      <c r="Y40" s="68">
        <v>123</v>
      </c>
      <c r="Z40" s="42"/>
      <c r="AA40" s="1" t="s">
        <v>209</v>
      </c>
      <c r="AB40" s="28" t="s">
        <v>251</v>
      </c>
    </row>
    <row r="41" spans="1:28" x14ac:dyDescent="0.3">
      <c r="A41" s="1" t="s">
        <v>45</v>
      </c>
      <c r="B41" s="1" t="s">
        <v>76</v>
      </c>
      <c r="C41" s="27" t="s">
        <v>392</v>
      </c>
      <c r="D41" s="38">
        <v>33</v>
      </c>
      <c r="E41" s="74"/>
      <c r="F41" s="74"/>
      <c r="G41" s="74"/>
      <c r="H41" s="27"/>
      <c r="I41" s="27"/>
      <c r="J41" s="74"/>
      <c r="K41" s="74"/>
      <c r="L41" s="74"/>
      <c r="M41" s="74"/>
      <c r="N41" s="27">
        <f t="shared" si="4"/>
        <v>0</v>
      </c>
      <c r="O41" s="79"/>
      <c r="P41" s="79"/>
      <c r="Q41" s="79"/>
      <c r="R41" s="79"/>
      <c r="S41" s="79"/>
      <c r="T41" s="27">
        <v>29</v>
      </c>
      <c r="U41" s="40" t="str">
        <f t="shared" si="5"/>
        <v/>
      </c>
      <c r="V41" s="22">
        <v>292</v>
      </c>
      <c r="W41" s="22" t="s">
        <v>84</v>
      </c>
      <c r="X41" s="22" t="s">
        <v>96</v>
      </c>
      <c r="Y41" s="68">
        <v>123</v>
      </c>
      <c r="Z41" s="42"/>
      <c r="AA41" s="1" t="s">
        <v>209</v>
      </c>
      <c r="AB41" s="28" t="s">
        <v>251</v>
      </c>
    </row>
    <row r="42" spans="1:28" x14ac:dyDescent="0.3">
      <c r="A42" s="1" t="s">
        <v>45</v>
      </c>
      <c r="B42" s="1" t="s">
        <v>76</v>
      </c>
      <c r="C42" s="27" t="s">
        <v>278</v>
      </c>
      <c r="D42" s="38">
        <v>34</v>
      </c>
      <c r="E42" s="74"/>
      <c r="F42" s="74"/>
      <c r="G42" s="74"/>
      <c r="H42" s="27"/>
      <c r="I42" s="27"/>
      <c r="J42" s="74"/>
      <c r="K42" s="74"/>
      <c r="L42" s="74"/>
      <c r="M42" s="74"/>
      <c r="N42" s="27">
        <f>SUM(L42:M42)</f>
        <v>0</v>
      </c>
      <c r="O42" s="79"/>
      <c r="P42" s="79"/>
      <c r="Q42" s="79"/>
      <c r="R42" s="79"/>
      <c r="S42" s="79"/>
      <c r="T42" s="27">
        <v>17</v>
      </c>
      <c r="U42" s="40" t="str">
        <f t="shared" si="5"/>
        <v/>
      </c>
      <c r="V42" s="22">
        <v>292</v>
      </c>
      <c r="W42" s="22" t="s">
        <v>84</v>
      </c>
      <c r="X42" s="22" t="s">
        <v>96</v>
      </c>
      <c r="Y42" s="68">
        <v>123</v>
      </c>
      <c r="Z42" s="42"/>
      <c r="AA42" s="1" t="s">
        <v>209</v>
      </c>
      <c r="AB42" s="28" t="s">
        <v>251</v>
      </c>
    </row>
    <row r="43" spans="1:28" x14ac:dyDescent="0.3">
      <c r="A43" s="1" t="s">
        <v>45</v>
      </c>
      <c r="B43" s="1" t="s">
        <v>76</v>
      </c>
      <c r="C43" s="27" t="s">
        <v>279</v>
      </c>
      <c r="D43" s="38">
        <v>5</v>
      </c>
      <c r="E43" s="74" t="s">
        <v>369</v>
      </c>
      <c r="F43" s="74"/>
      <c r="G43" s="74"/>
      <c r="H43" s="27"/>
      <c r="I43" s="27"/>
      <c r="J43" s="74"/>
      <c r="K43" s="74"/>
      <c r="L43" s="74"/>
      <c r="M43" s="74"/>
      <c r="N43" s="27"/>
      <c r="O43" s="79"/>
      <c r="P43" s="79"/>
      <c r="Q43" s="79"/>
      <c r="R43" s="79"/>
      <c r="S43" s="79"/>
      <c r="T43" s="27"/>
      <c r="U43" s="40" t="str">
        <f t="shared" si="5"/>
        <v/>
      </c>
      <c r="V43" s="22">
        <v>292</v>
      </c>
      <c r="W43" s="22" t="s">
        <v>84</v>
      </c>
      <c r="X43" s="22" t="s">
        <v>96</v>
      </c>
      <c r="Y43" s="68">
        <v>123</v>
      </c>
      <c r="Z43" s="42"/>
      <c r="AA43" s="1" t="s">
        <v>209</v>
      </c>
      <c r="AB43" s="28" t="s">
        <v>251</v>
      </c>
    </row>
    <row r="44" spans="1:28" x14ac:dyDescent="0.3">
      <c r="A44" s="1" t="s">
        <v>45</v>
      </c>
      <c r="B44" s="1" t="s">
        <v>76</v>
      </c>
      <c r="C44" s="27" t="s">
        <v>280</v>
      </c>
      <c r="D44" s="38">
        <v>11</v>
      </c>
      <c r="E44" s="74"/>
      <c r="F44" s="74"/>
      <c r="G44" s="74"/>
      <c r="H44" s="27"/>
      <c r="I44" s="27"/>
      <c r="J44" s="74"/>
      <c r="K44" s="74"/>
      <c r="L44" s="74"/>
      <c r="M44" s="74"/>
      <c r="N44" s="27">
        <f>SUM(L44:M44)</f>
        <v>0</v>
      </c>
      <c r="O44" s="79"/>
      <c r="P44" s="79"/>
      <c r="Q44" s="79"/>
      <c r="R44" s="79"/>
      <c r="S44" s="79"/>
      <c r="T44" s="27">
        <v>2</v>
      </c>
      <c r="U44" s="40" t="str">
        <f t="shared" si="5"/>
        <v/>
      </c>
      <c r="V44" s="22">
        <v>292</v>
      </c>
      <c r="W44" s="22" t="s">
        <v>84</v>
      </c>
      <c r="X44" s="22" t="s">
        <v>96</v>
      </c>
      <c r="Y44" s="68">
        <v>123</v>
      </c>
      <c r="Z44" s="42"/>
      <c r="AA44" s="1" t="s">
        <v>209</v>
      </c>
      <c r="AB44" s="28" t="s">
        <v>251</v>
      </c>
    </row>
    <row r="45" spans="1:28" x14ac:dyDescent="0.3">
      <c r="A45" s="1" t="s">
        <v>45</v>
      </c>
      <c r="B45" s="1" t="s">
        <v>76</v>
      </c>
      <c r="C45" s="57" t="s">
        <v>38</v>
      </c>
      <c r="D45" s="1"/>
      <c r="E45" s="57">
        <v>240</v>
      </c>
      <c r="F45" s="43"/>
      <c r="G45" s="43"/>
      <c r="H45" s="43"/>
      <c r="I45" s="43"/>
      <c r="J45" s="43"/>
      <c r="K45" s="43"/>
      <c r="L45" s="43"/>
      <c r="M45" s="43"/>
      <c r="N45" s="27"/>
      <c r="O45" s="43"/>
      <c r="P45" s="43"/>
      <c r="Q45" s="43"/>
      <c r="R45" s="43"/>
      <c r="S45" s="43"/>
      <c r="T45" s="27"/>
      <c r="U45" s="40" t="str">
        <f t="shared" ref="U45" si="6">_xlfn.IFNA("",((T45+Q45+N45-R45)+(O45*2))/E45)</f>
        <v/>
      </c>
      <c r="V45" s="22">
        <v>292</v>
      </c>
      <c r="W45" s="22" t="s">
        <v>84</v>
      </c>
      <c r="X45" s="22" t="s">
        <v>96</v>
      </c>
      <c r="Y45" s="68">
        <v>123</v>
      </c>
      <c r="Z45" s="42"/>
      <c r="AA45" s="1" t="s">
        <v>209</v>
      </c>
      <c r="AB45" s="28" t="s">
        <v>251</v>
      </c>
    </row>
    <row r="46" spans="1:28" x14ac:dyDescent="0.3">
      <c r="A46" s="44" t="s">
        <v>80</v>
      </c>
      <c r="B46" s="44" t="s">
        <v>76</v>
      </c>
      <c r="C46" s="45" t="s">
        <v>39</v>
      </c>
      <c r="D46" s="44"/>
      <c r="E46" s="45">
        <f t="shared" ref="E46:T46" si="7">SUM(E35:E45)</f>
        <v>240</v>
      </c>
      <c r="F46" s="45">
        <f t="shared" si="7"/>
        <v>0</v>
      </c>
      <c r="G46" s="45">
        <f t="shared" si="7"/>
        <v>0</v>
      </c>
      <c r="H46" s="45">
        <f t="shared" si="7"/>
        <v>0</v>
      </c>
      <c r="I46" s="45">
        <f t="shared" si="7"/>
        <v>0</v>
      </c>
      <c r="J46" s="45">
        <f t="shared" si="7"/>
        <v>0</v>
      </c>
      <c r="K46" s="45">
        <f t="shared" si="7"/>
        <v>0</v>
      </c>
      <c r="L46" s="45">
        <f t="shared" si="7"/>
        <v>0</v>
      </c>
      <c r="M46" s="45">
        <f t="shared" si="7"/>
        <v>0</v>
      </c>
      <c r="N46" s="45">
        <f t="shared" si="7"/>
        <v>0</v>
      </c>
      <c r="O46" s="45">
        <f t="shared" si="7"/>
        <v>0</v>
      </c>
      <c r="P46" s="45">
        <f t="shared" si="7"/>
        <v>0</v>
      </c>
      <c r="Q46" s="45">
        <f t="shared" si="7"/>
        <v>0</v>
      </c>
      <c r="R46" s="45">
        <f t="shared" si="7"/>
        <v>0</v>
      </c>
      <c r="S46" s="45">
        <f t="shared" si="7"/>
        <v>0</v>
      </c>
      <c r="T46" s="45">
        <f t="shared" si="7"/>
        <v>113</v>
      </c>
      <c r="U46" s="46">
        <f>((T46+Q46+N46-R46)+(O46*2))/E46</f>
        <v>0.47083333333333333</v>
      </c>
      <c r="V46" s="47">
        <v>292</v>
      </c>
      <c r="W46" s="47" t="s">
        <v>84</v>
      </c>
      <c r="X46" s="47" t="s">
        <v>96</v>
      </c>
      <c r="Y46" s="69">
        <v>123</v>
      </c>
      <c r="Z46" s="49"/>
      <c r="AA46" s="44" t="s">
        <v>209</v>
      </c>
      <c r="AB46" s="72" t="s">
        <v>251</v>
      </c>
    </row>
    <row r="47" spans="1:28" x14ac:dyDescent="0.3">
      <c r="A47" s="1"/>
      <c r="B47" s="1"/>
      <c r="C47" s="1"/>
      <c r="D47" s="1"/>
      <c r="F47" s="50" t="s">
        <v>40</v>
      </c>
      <c r="G47" s="51" t="e">
        <f>F46/G46</f>
        <v>#DIV/0!</v>
      </c>
      <c r="H47" s="27"/>
      <c r="I47" s="1"/>
      <c r="J47" s="50" t="s">
        <v>41</v>
      </c>
      <c r="K47" s="52" t="e">
        <f>J46/K46</f>
        <v>#DIV/0!</v>
      </c>
      <c r="L47" s="1"/>
      <c r="M47" s="39" t="s">
        <v>42</v>
      </c>
      <c r="N47" s="53"/>
      <c r="P47" s="1"/>
      <c r="Q47" s="1"/>
      <c r="R47" s="1"/>
      <c r="S47" s="1"/>
      <c r="T47" s="1"/>
      <c r="U47" s="1"/>
      <c r="V47" s="22"/>
      <c r="W47" s="22"/>
      <c r="X47" s="22"/>
      <c r="Y47" s="54"/>
      <c r="Z47" s="42"/>
      <c r="AA47" s="1"/>
      <c r="AB47" s="28"/>
    </row>
    <row r="48" spans="1:28" x14ac:dyDescent="0.3">
      <c r="A48" s="1"/>
      <c r="B48" s="1"/>
      <c r="C48" s="5" t="s">
        <v>43</v>
      </c>
      <c r="V48" s="22"/>
      <c r="W48" s="22"/>
      <c r="X48" s="22"/>
      <c r="Y48" s="54"/>
      <c r="Z48" s="42"/>
      <c r="AA48" s="1"/>
      <c r="AB48" s="28"/>
    </row>
    <row r="49" spans="2:28" x14ac:dyDescent="0.3">
      <c r="B49" s="1"/>
      <c r="C49" s="1"/>
      <c r="D49" s="5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31"/>
      <c r="Z49" s="42"/>
      <c r="AA49" s="1"/>
      <c r="AB49" s="28"/>
    </row>
    <row r="50" spans="2:28" x14ac:dyDescent="0.3">
      <c r="AB50" s="76"/>
    </row>
    <row r="51" spans="2:28" x14ac:dyDescent="0.3">
      <c r="AB51" s="76"/>
    </row>
    <row r="52" spans="2:28" x14ac:dyDescent="0.3">
      <c r="AB52" s="76"/>
    </row>
  </sheetData>
  <pageMargins left="0.25" right="0.25" top="0.75" bottom="0.75" header="0.3" footer="0.3"/>
  <pageSetup scale="65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B02678-68A8-499B-AF35-CB092754BBDD}">
  <sheetPr>
    <tabColor rgb="FF92D050"/>
  </sheetPr>
  <dimension ref="A1:AB47"/>
  <sheetViews>
    <sheetView workbookViewId="0"/>
  </sheetViews>
  <sheetFormatPr defaultRowHeight="14.4" x14ac:dyDescent="0.3"/>
  <cols>
    <col min="1" max="1" width="4.88671875" customWidth="1"/>
    <col min="2" max="2" width="6" customWidth="1"/>
    <col min="3" max="3" width="22.77734375" customWidth="1"/>
    <col min="4" max="4" width="4.21875" customWidth="1"/>
    <col min="5" max="6" width="5.88671875" customWidth="1"/>
    <col min="7" max="7" width="6.33203125" bestFit="1" customWidth="1"/>
    <col min="8" max="10" width="5.88671875" customWidth="1"/>
    <col min="11" max="11" width="6.6640625" customWidth="1"/>
    <col min="12" max="19" width="5.88671875" customWidth="1"/>
    <col min="20" max="20" width="6.6640625" customWidth="1"/>
    <col min="21" max="21" width="7.21875" customWidth="1"/>
    <col min="22" max="22" width="4.77734375" customWidth="1"/>
    <col min="23" max="24" width="4.21875" customWidth="1"/>
    <col min="25" max="25" width="6.6640625" customWidth="1"/>
    <col min="26" max="26" width="20.21875" customWidth="1"/>
    <col min="27" max="27" width="15.6640625" customWidth="1"/>
  </cols>
  <sheetData>
    <row r="1" spans="1:28" x14ac:dyDescent="0.3">
      <c r="Z1" s="36" t="s">
        <v>403</v>
      </c>
    </row>
    <row r="2" spans="1:28" x14ac:dyDescent="0.3">
      <c r="B2" s="1"/>
      <c r="C2" s="2" t="s">
        <v>44</v>
      </c>
      <c r="D2" s="3" t="s">
        <v>83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29264</v>
      </c>
      <c r="D3" s="7" t="s">
        <v>0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1</v>
      </c>
      <c r="S3" s="13" t="s">
        <v>2</v>
      </c>
      <c r="T3" s="14" t="s">
        <v>3</v>
      </c>
    </row>
    <row r="4" spans="1:28" x14ac:dyDescent="0.3">
      <c r="B4" s="1"/>
      <c r="C4" s="6" t="s">
        <v>109</v>
      </c>
      <c r="D4" s="7" t="s">
        <v>4</v>
      </c>
      <c r="E4" s="8"/>
      <c r="F4" s="5"/>
      <c r="G4" s="1"/>
      <c r="J4" s="15" t="s">
        <v>124</v>
      </c>
      <c r="K4" s="16" t="s">
        <v>44</v>
      </c>
      <c r="L4" s="17"/>
      <c r="M4" s="18"/>
      <c r="N4" s="19">
        <v>28</v>
      </c>
      <c r="O4" s="19">
        <v>21</v>
      </c>
      <c r="P4" s="19">
        <v>29</v>
      </c>
      <c r="Q4" s="19">
        <v>22</v>
      </c>
      <c r="R4" s="20"/>
      <c r="S4" s="21">
        <f>SUM(N4:R4)</f>
        <v>100</v>
      </c>
      <c r="T4" s="22">
        <v>296</v>
      </c>
    </row>
    <row r="5" spans="1:28" x14ac:dyDescent="0.3">
      <c r="B5" s="1"/>
      <c r="C5" s="6" t="s">
        <v>121</v>
      </c>
      <c r="D5" s="7" t="s">
        <v>5</v>
      </c>
      <c r="E5" s="1"/>
      <c r="F5" s="1"/>
      <c r="G5" s="1"/>
      <c r="J5" s="15" t="s">
        <v>125</v>
      </c>
      <c r="K5" s="16" t="s">
        <v>67</v>
      </c>
      <c r="L5" s="17"/>
      <c r="M5" s="18"/>
      <c r="N5" s="19">
        <v>16</v>
      </c>
      <c r="O5" s="19">
        <v>24</v>
      </c>
      <c r="P5" s="19">
        <v>30</v>
      </c>
      <c r="Q5" s="19">
        <v>24</v>
      </c>
      <c r="R5" s="20"/>
      <c r="S5" s="21">
        <f>SUM(N5:R5)</f>
        <v>94</v>
      </c>
      <c r="T5" s="22">
        <v>296</v>
      </c>
      <c r="U5" s="1"/>
      <c r="V5" s="1"/>
      <c r="W5" s="1"/>
    </row>
    <row r="6" spans="1:28" x14ac:dyDescent="0.3">
      <c r="C6" s="23">
        <v>211</v>
      </c>
      <c r="D6" s="7" t="s">
        <v>6</v>
      </c>
      <c r="F6" s="1"/>
      <c r="T6" s="1"/>
      <c r="U6" s="1"/>
      <c r="V6" s="1"/>
      <c r="W6" s="1"/>
    </row>
    <row r="7" spans="1:28" x14ac:dyDescent="0.3">
      <c r="B7" s="1"/>
      <c r="C7" s="24" t="s">
        <v>122</v>
      </c>
      <c r="D7" s="7" t="s">
        <v>7</v>
      </c>
      <c r="G7" s="1"/>
      <c r="S7" s="1"/>
      <c r="T7" s="25" t="s">
        <v>8</v>
      </c>
      <c r="U7" s="1"/>
      <c r="V7" s="26">
        <v>296</v>
      </c>
      <c r="W7" s="1"/>
    </row>
    <row r="8" spans="1:28" x14ac:dyDescent="0.3">
      <c r="B8" s="1"/>
      <c r="C8" s="24" t="s">
        <v>123</v>
      </c>
      <c r="D8" s="7" t="s">
        <v>7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29">
        <v>7.5694444444444439E-2</v>
      </c>
      <c r="D9" s="7" t="s">
        <v>9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</row>
    <row r="11" spans="1:28" x14ac:dyDescent="0.3">
      <c r="B11" s="1"/>
      <c r="C11" s="55" t="s">
        <v>44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10</v>
      </c>
      <c r="U11" s="1"/>
      <c r="V11" s="56">
        <v>24</v>
      </c>
      <c r="W11" s="1"/>
      <c r="X11" s="1"/>
      <c r="Y11" s="31"/>
      <c r="Z11" s="42"/>
      <c r="AA11" s="1"/>
      <c r="AB11" s="28"/>
    </row>
    <row r="12" spans="1:28" x14ac:dyDescent="0.3">
      <c r="A12" s="36" t="s">
        <v>11</v>
      </c>
      <c r="B12" s="37" t="s">
        <v>12</v>
      </c>
      <c r="C12" s="38" t="s">
        <v>13</v>
      </c>
      <c r="D12" s="38" t="s">
        <v>14</v>
      </c>
      <c r="E12" s="14" t="s">
        <v>15</v>
      </c>
      <c r="F12" s="14" t="s">
        <v>16</v>
      </c>
      <c r="G12" s="14" t="s">
        <v>17</v>
      </c>
      <c r="H12" s="14" t="s">
        <v>18</v>
      </c>
      <c r="I12" s="14" t="s">
        <v>19</v>
      </c>
      <c r="J12" s="14" t="s">
        <v>20</v>
      </c>
      <c r="K12" s="14" t="s">
        <v>21</v>
      </c>
      <c r="L12" s="14" t="s">
        <v>22</v>
      </c>
      <c r="M12" s="14" t="s">
        <v>23</v>
      </c>
      <c r="N12" s="14" t="s">
        <v>24</v>
      </c>
      <c r="O12" s="14" t="s">
        <v>25</v>
      </c>
      <c r="P12" s="14" t="s">
        <v>26</v>
      </c>
      <c r="Q12" s="14" t="s">
        <v>27</v>
      </c>
      <c r="R12" s="14" t="s">
        <v>28</v>
      </c>
      <c r="S12" s="14" t="s">
        <v>29</v>
      </c>
      <c r="T12" s="14" t="s">
        <v>30</v>
      </c>
      <c r="U12" s="14" t="s">
        <v>31</v>
      </c>
      <c r="V12" s="14" t="s">
        <v>3</v>
      </c>
      <c r="W12" s="14" t="s">
        <v>32</v>
      </c>
      <c r="X12" s="14" t="s">
        <v>33</v>
      </c>
      <c r="Y12" s="14" t="s">
        <v>34</v>
      </c>
      <c r="Z12" s="14" t="s">
        <v>35</v>
      </c>
      <c r="AA12" s="14" t="s">
        <v>36</v>
      </c>
      <c r="AB12" s="14" t="s">
        <v>37</v>
      </c>
    </row>
    <row r="13" spans="1:28" x14ac:dyDescent="0.3">
      <c r="A13" s="1" t="s">
        <v>66</v>
      </c>
      <c r="B13" s="1" t="s">
        <v>45</v>
      </c>
      <c r="C13" s="27" t="s">
        <v>53</v>
      </c>
      <c r="D13" s="38">
        <v>40</v>
      </c>
      <c r="E13" s="27">
        <v>26</v>
      </c>
      <c r="F13" s="27">
        <v>9</v>
      </c>
      <c r="G13" s="27">
        <v>12</v>
      </c>
      <c r="H13" s="27"/>
      <c r="I13" s="27"/>
      <c r="J13" s="27">
        <v>2</v>
      </c>
      <c r="K13" s="27">
        <v>2</v>
      </c>
      <c r="L13" s="27">
        <v>4</v>
      </c>
      <c r="M13" s="27">
        <v>2</v>
      </c>
      <c r="N13" s="27">
        <f t="shared" ref="N13:N23" si="0">SUM(L13:M13)</f>
        <v>6</v>
      </c>
      <c r="O13" s="27">
        <v>0</v>
      </c>
      <c r="P13" s="39">
        <v>5</v>
      </c>
      <c r="Q13" s="27">
        <v>2</v>
      </c>
      <c r="R13" s="27">
        <v>2</v>
      </c>
      <c r="S13" s="27">
        <v>0</v>
      </c>
      <c r="T13" s="27">
        <f t="shared" ref="T13:T23" si="1">+(F13*2)+J13</f>
        <v>20</v>
      </c>
      <c r="U13" s="40">
        <f t="shared" ref="U13:U23" si="2">IFERROR(((T13+Q13+N13-R13)+(O13*2))/E13,"")</f>
        <v>1</v>
      </c>
      <c r="V13" s="22">
        <v>296</v>
      </c>
      <c r="W13" s="22" t="s">
        <v>95</v>
      </c>
      <c r="X13" s="22" t="s">
        <v>96</v>
      </c>
      <c r="Y13" s="68">
        <v>211</v>
      </c>
      <c r="Z13" s="42"/>
      <c r="AA13" s="1" t="s">
        <v>126</v>
      </c>
      <c r="AB13" s="28" t="s">
        <v>127</v>
      </c>
    </row>
    <row r="14" spans="1:28" x14ac:dyDescent="0.3">
      <c r="A14" s="1" t="s">
        <v>66</v>
      </c>
      <c r="B14" s="1" t="s">
        <v>45</v>
      </c>
      <c r="C14" s="27" t="s">
        <v>46</v>
      </c>
      <c r="D14" s="38">
        <v>7</v>
      </c>
      <c r="E14" s="27">
        <v>20</v>
      </c>
      <c r="F14" s="27">
        <v>5</v>
      </c>
      <c r="G14" s="27">
        <v>9</v>
      </c>
      <c r="H14" s="27"/>
      <c r="I14" s="27"/>
      <c r="J14" s="27">
        <v>0</v>
      </c>
      <c r="K14" s="27">
        <v>0</v>
      </c>
      <c r="L14" s="27">
        <v>0</v>
      </c>
      <c r="M14" s="27">
        <v>2</v>
      </c>
      <c r="N14" s="27">
        <f t="shared" si="0"/>
        <v>2</v>
      </c>
      <c r="O14" s="39">
        <v>2</v>
      </c>
      <c r="P14" s="39">
        <v>0</v>
      </c>
      <c r="Q14" s="39">
        <v>1</v>
      </c>
      <c r="R14" s="39">
        <v>1</v>
      </c>
      <c r="S14" s="39">
        <v>0</v>
      </c>
      <c r="T14" s="27">
        <f t="shared" si="1"/>
        <v>10</v>
      </c>
      <c r="U14" s="40">
        <f t="shared" si="2"/>
        <v>0.8</v>
      </c>
      <c r="V14" s="22">
        <v>296</v>
      </c>
      <c r="W14" s="22" t="s">
        <v>95</v>
      </c>
      <c r="X14" s="22" t="s">
        <v>96</v>
      </c>
      <c r="Y14" s="68">
        <v>211</v>
      </c>
      <c r="Z14" s="42"/>
      <c r="AA14" s="1" t="s">
        <v>126</v>
      </c>
      <c r="AB14" s="28" t="s">
        <v>127</v>
      </c>
    </row>
    <row r="15" spans="1:28" x14ac:dyDescent="0.3">
      <c r="A15" s="1" t="s">
        <v>66</v>
      </c>
      <c r="B15" s="1" t="s">
        <v>45</v>
      </c>
      <c r="C15" s="27" t="s">
        <v>47</v>
      </c>
      <c r="D15" s="38">
        <v>15</v>
      </c>
      <c r="E15" s="27">
        <v>28</v>
      </c>
      <c r="F15" s="27">
        <v>5</v>
      </c>
      <c r="G15" s="27">
        <v>8</v>
      </c>
      <c r="H15" s="27"/>
      <c r="I15" s="27"/>
      <c r="J15" s="27">
        <v>0</v>
      </c>
      <c r="K15" s="27">
        <v>0</v>
      </c>
      <c r="L15" s="27">
        <v>2</v>
      </c>
      <c r="M15" s="27">
        <v>4</v>
      </c>
      <c r="N15" s="27">
        <f t="shared" si="0"/>
        <v>6</v>
      </c>
      <c r="O15" s="39">
        <v>3</v>
      </c>
      <c r="P15" s="39">
        <v>2</v>
      </c>
      <c r="Q15" s="39">
        <v>0</v>
      </c>
      <c r="R15" s="39">
        <v>4</v>
      </c>
      <c r="S15" s="39">
        <v>1</v>
      </c>
      <c r="T15" s="27">
        <f t="shared" si="1"/>
        <v>10</v>
      </c>
      <c r="U15" s="40">
        <f t="shared" si="2"/>
        <v>0.6428571428571429</v>
      </c>
      <c r="V15" s="22">
        <v>296</v>
      </c>
      <c r="W15" s="22" t="s">
        <v>95</v>
      </c>
      <c r="X15" s="22" t="s">
        <v>96</v>
      </c>
      <c r="Y15" s="68">
        <v>211</v>
      </c>
      <c r="Z15" s="42"/>
      <c r="AA15" s="1" t="s">
        <v>126</v>
      </c>
      <c r="AB15" s="28" t="s">
        <v>127</v>
      </c>
    </row>
    <row r="16" spans="1:28" x14ac:dyDescent="0.3">
      <c r="A16" s="1" t="s">
        <v>66</v>
      </c>
      <c r="B16" s="1" t="s">
        <v>45</v>
      </c>
      <c r="C16" s="27" t="s">
        <v>120</v>
      </c>
      <c r="D16" s="38">
        <v>50</v>
      </c>
      <c r="E16" s="27">
        <v>33</v>
      </c>
      <c r="F16" s="27">
        <v>8</v>
      </c>
      <c r="G16" s="27">
        <v>14</v>
      </c>
      <c r="H16" s="27"/>
      <c r="I16" s="27"/>
      <c r="J16" s="27">
        <v>7</v>
      </c>
      <c r="K16" s="27">
        <v>9</v>
      </c>
      <c r="L16" s="27">
        <v>1</v>
      </c>
      <c r="M16" s="27">
        <v>3</v>
      </c>
      <c r="N16" s="27">
        <f t="shared" si="0"/>
        <v>4</v>
      </c>
      <c r="O16" s="39">
        <v>6</v>
      </c>
      <c r="P16" s="39">
        <v>3</v>
      </c>
      <c r="Q16" s="39">
        <v>0</v>
      </c>
      <c r="R16" s="39">
        <v>5</v>
      </c>
      <c r="S16" s="39">
        <v>0</v>
      </c>
      <c r="T16" s="27">
        <f t="shared" si="1"/>
        <v>23</v>
      </c>
      <c r="U16" s="40">
        <f t="shared" si="2"/>
        <v>1.0303030303030303</v>
      </c>
      <c r="V16" s="22">
        <v>296</v>
      </c>
      <c r="W16" s="22" t="s">
        <v>95</v>
      </c>
      <c r="X16" s="22" t="s">
        <v>96</v>
      </c>
      <c r="Y16" s="68">
        <v>211</v>
      </c>
      <c r="Z16" s="42"/>
      <c r="AA16" s="1" t="s">
        <v>126</v>
      </c>
      <c r="AB16" s="28" t="s">
        <v>127</v>
      </c>
    </row>
    <row r="17" spans="1:28" x14ac:dyDescent="0.3">
      <c r="A17" s="1" t="s">
        <v>66</v>
      </c>
      <c r="B17" s="1" t="s">
        <v>45</v>
      </c>
      <c r="C17" s="27" t="s">
        <v>50</v>
      </c>
      <c r="D17" s="38">
        <v>10</v>
      </c>
      <c r="E17" s="27">
        <v>31</v>
      </c>
      <c r="F17" s="27">
        <v>2</v>
      </c>
      <c r="G17" s="27">
        <v>5</v>
      </c>
      <c r="H17" s="27"/>
      <c r="I17" s="27"/>
      <c r="J17" s="27">
        <v>0</v>
      </c>
      <c r="K17" s="27">
        <v>0</v>
      </c>
      <c r="L17" s="27">
        <v>0</v>
      </c>
      <c r="M17" s="27">
        <v>2</v>
      </c>
      <c r="N17" s="27">
        <f t="shared" si="0"/>
        <v>2</v>
      </c>
      <c r="O17" s="39">
        <v>4</v>
      </c>
      <c r="P17" s="39">
        <v>3</v>
      </c>
      <c r="Q17" s="39">
        <v>2</v>
      </c>
      <c r="R17" s="39">
        <v>6</v>
      </c>
      <c r="S17" s="39">
        <v>2</v>
      </c>
      <c r="T17" s="27">
        <f t="shared" si="1"/>
        <v>4</v>
      </c>
      <c r="U17" s="40">
        <f t="shared" si="2"/>
        <v>0.32258064516129031</v>
      </c>
      <c r="V17" s="22">
        <v>296</v>
      </c>
      <c r="W17" s="22" t="s">
        <v>95</v>
      </c>
      <c r="X17" s="22" t="s">
        <v>96</v>
      </c>
      <c r="Y17" s="68">
        <v>211</v>
      </c>
      <c r="Z17" s="42"/>
      <c r="AA17" s="1" t="s">
        <v>126</v>
      </c>
      <c r="AB17" s="28" t="s">
        <v>127</v>
      </c>
    </row>
    <row r="18" spans="1:28" x14ac:dyDescent="0.3">
      <c r="A18" s="1" t="s">
        <v>66</v>
      </c>
      <c r="B18" s="1" t="s">
        <v>45</v>
      </c>
      <c r="C18" s="27" t="s">
        <v>56</v>
      </c>
      <c r="D18" s="38">
        <v>20</v>
      </c>
      <c r="E18" s="27">
        <v>7</v>
      </c>
      <c r="F18" s="27">
        <v>0</v>
      </c>
      <c r="G18" s="27">
        <v>1</v>
      </c>
      <c r="H18" s="27"/>
      <c r="I18" s="27"/>
      <c r="J18" s="27">
        <v>1</v>
      </c>
      <c r="K18" s="27">
        <v>2</v>
      </c>
      <c r="L18" s="27">
        <v>1</v>
      </c>
      <c r="M18" s="27">
        <v>1</v>
      </c>
      <c r="N18" s="27">
        <f t="shared" si="0"/>
        <v>2</v>
      </c>
      <c r="O18" s="39">
        <v>0</v>
      </c>
      <c r="P18" s="39">
        <v>4</v>
      </c>
      <c r="Q18" s="39">
        <v>0</v>
      </c>
      <c r="R18" s="39">
        <v>0</v>
      </c>
      <c r="S18" s="39">
        <v>0</v>
      </c>
      <c r="T18" s="27">
        <f t="shared" si="1"/>
        <v>1</v>
      </c>
      <c r="U18" s="40">
        <f t="shared" si="2"/>
        <v>0.42857142857142855</v>
      </c>
      <c r="V18" s="22">
        <v>296</v>
      </c>
      <c r="W18" s="22" t="s">
        <v>95</v>
      </c>
      <c r="X18" s="22" t="s">
        <v>96</v>
      </c>
      <c r="Y18" s="68">
        <v>211</v>
      </c>
      <c r="Z18" s="42"/>
      <c r="AA18" s="1" t="s">
        <v>126</v>
      </c>
      <c r="AB18" s="28" t="s">
        <v>127</v>
      </c>
    </row>
    <row r="19" spans="1:28" x14ac:dyDescent="0.3">
      <c r="A19" s="1" t="s">
        <v>66</v>
      </c>
      <c r="B19" s="1" t="s">
        <v>45</v>
      </c>
      <c r="C19" s="27" t="s">
        <v>55</v>
      </c>
      <c r="D19" s="38">
        <v>17</v>
      </c>
      <c r="E19" s="27">
        <v>31</v>
      </c>
      <c r="F19" s="27">
        <v>6</v>
      </c>
      <c r="G19" s="27">
        <v>17</v>
      </c>
      <c r="H19" s="27"/>
      <c r="I19" s="27"/>
      <c r="J19" s="27">
        <v>0</v>
      </c>
      <c r="K19" s="27">
        <v>0</v>
      </c>
      <c r="L19" s="27">
        <v>3</v>
      </c>
      <c r="M19" s="27">
        <v>7</v>
      </c>
      <c r="N19" s="27">
        <f t="shared" si="0"/>
        <v>10</v>
      </c>
      <c r="O19" s="39">
        <v>4</v>
      </c>
      <c r="P19" s="39">
        <v>0</v>
      </c>
      <c r="Q19" s="39">
        <v>6</v>
      </c>
      <c r="R19" s="39">
        <v>3</v>
      </c>
      <c r="S19" s="39">
        <v>0</v>
      </c>
      <c r="T19" s="27">
        <f t="shared" si="1"/>
        <v>12</v>
      </c>
      <c r="U19" s="40">
        <f t="shared" si="2"/>
        <v>1.064516129032258</v>
      </c>
      <c r="V19" s="22">
        <v>296</v>
      </c>
      <c r="W19" s="22" t="s">
        <v>95</v>
      </c>
      <c r="X19" s="22" t="s">
        <v>96</v>
      </c>
      <c r="Y19" s="68">
        <v>211</v>
      </c>
      <c r="Z19" s="42"/>
      <c r="AA19" s="1" t="s">
        <v>126</v>
      </c>
      <c r="AB19" s="28" t="s">
        <v>127</v>
      </c>
    </row>
    <row r="20" spans="1:28" x14ac:dyDescent="0.3">
      <c r="A20" s="1" t="s">
        <v>66</v>
      </c>
      <c r="B20" s="1" t="s">
        <v>45</v>
      </c>
      <c r="C20" s="27" t="s">
        <v>48</v>
      </c>
      <c r="D20" s="38">
        <v>11</v>
      </c>
      <c r="E20" s="27">
        <v>36</v>
      </c>
      <c r="F20" s="27">
        <v>4</v>
      </c>
      <c r="G20" s="27">
        <v>12</v>
      </c>
      <c r="H20" s="27"/>
      <c r="I20" s="27"/>
      <c r="J20" s="27">
        <v>2</v>
      </c>
      <c r="K20" s="27">
        <v>2</v>
      </c>
      <c r="L20" s="27">
        <v>0</v>
      </c>
      <c r="M20" s="27">
        <v>3</v>
      </c>
      <c r="N20" s="27">
        <f t="shared" si="0"/>
        <v>3</v>
      </c>
      <c r="O20" s="39">
        <v>2</v>
      </c>
      <c r="P20" s="39">
        <v>2</v>
      </c>
      <c r="Q20" s="39">
        <v>8</v>
      </c>
      <c r="R20" s="39">
        <v>2</v>
      </c>
      <c r="S20" s="39">
        <v>0</v>
      </c>
      <c r="T20" s="27">
        <f t="shared" si="1"/>
        <v>10</v>
      </c>
      <c r="U20" s="40">
        <f t="shared" si="2"/>
        <v>0.63888888888888884</v>
      </c>
      <c r="V20" s="22">
        <v>296</v>
      </c>
      <c r="W20" s="22" t="s">
        <v>95</v>
      </c>
      <c r="X20" s="22" t="s">
        <v>96</v>
      </c>
      <c r="Y20" s="68">
        <v>211</v>
      </c>
      <c r="Z20" s="42"/>
      <c r="AA20" s="1" t="s">
        <v>126</v>
      </c>
      <c r="AB20" s="28" t="s">
        <v>127</v>
      </c>
    </row>
    <row r="21" spans="1:28" x14ac:dyDescent="0.3">
      <c r="A21" s="1" t="s">
        <v>66</v>
      </c>
      <c r="B21" s="1" t="s">
        <v>45</v>
      </c>
      <c r="C21" s="27" t="s">
        <v>52</v>
      </c>
      <c r="D21" s="38">
        <v>23</v>
      </c>
      <c r="E21" s="27">
        <v>12</v>
      </c>
      <c r="F21" s="27">
        <v>2</v>
      </c>
      <c r="G21" s="27">
        <v>3</v>
      </c>
      <c r="H21" s="27"/>
      <c r="I21" s="27"/>
      <c r="J21" s="27">
        <v>2</v>
      </c>
      <c r="K21" s="27">
        <v>2</v>
      </c>
      <c r="L21" s="27">
        <v>0</v>
      </c>
      <c r="M21" s="27">
        <v>2</v>
      </c>
      <c r="N21" s="27">
        <f t="shared" si="0"/>
        <v>2</v>
      </c>
      <c r="O21" s="39">
        <v>1</v>
      </c>
      <c r="P21" s="39">
        <v>0</v>
      </c>
      <c r="Q21" s="39">
        <v>0</v>
      </c>
      <c r="R21" s="39">
        <v>1</v>
      </c>
      <c r="S21" s="39">
        <v>0</v>
      </c>
      <c r="T21" s="27">
        <f t="shared" si="1"/>
        <v>6</v>
      </c>
      <c r="U21" s="40">
        <f t="shared" si="2"/>
        <v>0.75</v>
      </c>
      <c r="V21" s="22">
        <v>296</v>
      </c>
      <c r="W21" s="22" t="s">
        <v>95</v>
      </c>
      <c r="X21" s="22" t="s">
        <v>96</v>
      </c>
      <c r="Y21" s="68">
        <v>211</v>
      </c>
      <c r="Z21" s="42"/>
      <c r="AA21" s="1" t="s">
        <v>126</v>
      </c>
      <c r="AB21" s="28" t="s">
        <v>127</v>
      </c>
    </row>
    <row r="22" spans="1:28" x14ac:dyDescent="0.3">
      <c r="A22" s="1" t="s">
        <v>66</v>
      </c>
      <c r="B22" s="1" t="s">
        <v>45</v>
      </c>
      <c r="C22" s="27" t="s">
        <v>49</v>
      </c>
      <c r="D22" s="38">
        <v>12</v>
      </c>
      <c r="E22" s="27">
        <v>11</v>
      </c>
      <c r="F22" s="27">
        <v>1</v>
      </c>
      <c r="G22" s="27">
        <v>2</v>
      </c>
      <c r="H22" s="27"/>
      <c r="I22" s="27"/>
      <c r="J22" s="27">
        <v>0</v>
      </c>
      <c r="K22" s="27">
        <v>0</v>
      </c>
      <c r="L22" s="27">
        <v>0</v>
      </c>
      <c r="M22" s="27">
        <v>0</v>
      </c>
      <c r="N22" s="27">
        <f t="shared" si="0"/>
        <v>0</v>
      </c>
      <c r="O22" s="39">
        <v>2</v>
      </c>
      <c r="P22" s="39">
        <v>0</v>
      </c>
      <c r="Q22" s="39">
        <v>0</v>
      </c>
      <c r="R22" s="39">
        <v>1</v>
      </c>
      <c r="S22" s="39">
        <v>0</v>
      </c>
      <c r="T22" s="27">
        <f t="shared" si="1"/>
        <v>2</v>
      </c>
      <c r="U22" s="40">
        <f t="shared" si="2"/>
        <v>0.45454545454545453</v>
      </c>
      <c r="V22" s="22">
        <v>296</v>
      </c>
      <c r="W22" s="22" t="s">
        <v>95</v>
      </c>
      <c r="X22" s="22" t="s">
        <v>96</v>
      </c>
      <c r="Y22" s="68">
        <v>211</v>
      </c>
      <c r="Z22" s="42"/>
      <c r="AA22" s="1" t="s">
        <v>126</v>
      </c>
      <c r="AB22" s="28" t="s">
        <v>127</v>
      </c>
    </row>
    <row r="23" spans="1:28" x14ac:dyDescent="0.3">
      <c r="A23" s="1" t="s">
        <v>66</v>
      </c>
      <c r="B23" s="1" t="s">
        <v>45</v>
      </c>
      <c r="C23" s="27" t="s">
        <v>51</v>
      </c>
      <c r="D23" s="38">
        <v>22</v>
      </c>
      <c r="E23" s="27">
        <v>5</v>
      </c>
      <c r="F23" s="27">
        <v>0</v>
      </c>
      <c r="G23" s="27">
        <v>3</v>
      </c>
      <c r="H23" s="27"/>
      <c r="I23" s="27"/>
      <c r="J23" s="27">
        <v>2</v>
      </c>
      <c r="K23" s="27">
        <v>2</v>
      </c>
      <c r="L23" s="27">
        <v>0</v>
      </c>
      <c r="M23" s="27">
        <v>1</v>
      </c>
      <c r="N23" s="27">
        <f t="shared" si="0"/>
        <v>1</v>
      </c>
      <c r="O23" s="39">
        <v>0</v>
      </c>
      <c r="P23" s="39">
        <v>2</v>
      </c>
      <c r="Q23" s="39">
        <v>1</v>
      </c>
      <c r="R23" s="39">
        <v>2</v>
      </c>
      <c r="S23" s="39">
        <v>0</v>
      </c>
      <c r="T23" s="27">
        <f t="shared" si="1"/>
        <v>2</v>
      </c>
      <c r="U23" s="40">
        <f t="shared" si="2"/>
        <v>0.4</v>
      </c>
      <c r="V23" s="22">
        <v>296</v>
      </c>
      <c r="W23" s="22" t="s">
        <v>95</v>
      </c>
      <c r="X23" s="22" t="s">
        <v>96</v>
      </c>
      <c r="Y23" s="68">
        <v>211</v>
      </c>
      <c r="Z23" s="42"/>
      <c r="AA23" s="1" t="s">
        <v>126</v>
      </c>
      <c r="AB23" s="28" t="s">
        <v>127</v>
      </c>
    </row>
    <row r="24" spans="1:28" x14ac:dyDescent="0.3">
      <c r="A24" s="44" t="s">
        <v>66</v>
      </c>
      <c r="B24" s="44" t="s">
        <v>45</v>
      </c>
      <c r="C24" s="45" t="s">
        <v>39</v>
      </c>
      <c r="D24" s="44"/>
      <c r="E24" s="45">
        <f t="shared" ref="E24:T24" si="3">SUM(E13:E23)</f>
        <v>240</v>
      </c>
      <c r="F24" s="45">
        <f t="shared" si="3"/>
        <v>42</v>
      </c>
      <c r="G24" s="45">
        <f t="shared" si="3"/>
        <v>86</v>
      </c>
      <c r="H24" s="45">
        <f t="shared" si="3"/>
        <v>0</v>
      </c>
      <c r="I24" s="45">
        <f t="shared" si="3"/>
        <v>0</v>
      </c>
      <c r="J24" s="45">
        <f t="shared" si="3"/>
        <v>16</v>
      </c>
      <c r="K24" s="45">
        <f t="shared" si="3"/>
        <v>19</v>
      </c>
      <c r="L24" s="45">
        <f t="shared" si="3"/>
        <v>11</v>
      </c>
      <c r="M24" s="45">
        <f t="shared" si="3"/>
        <v>27</v>
      </c>
      <c r="N24" s="45">
        <f t="shared" si="3"/>
        <v>38</v>
      </c>
      <c r="O24" s="45">
        <f t="shared" si="3"/>
        <v>24</v>
      </c>
      <c r="P24" s="45">
        <f t="shared" si="3"/>
        <v>21</v>
      </c>
      <c r="Q24" s="45">
        <f t="shared" si="3"/>
        <v>20</v>
      </c>
      <c r="R24" s="45">
        <f t="shared" si="3"/>
        <v>27</v>
      </c>
      <c r="S24" s="45">
        <f t="shared" si="3"/>
        <v>3</v>
      </c>
      <c r="T24" s="45">
        <f t="shared" si="3"/>
        <v>100</v>
      </c>
      <c r="U24" s="46">
        <f>((T24+Q24+N24-R24)+(O24*2))/E24</f>
        <v>0.74583333333333335</v>
      </c>
      <c r="V24" s="47">
        <v>296</v>
      </c>
      <c r="W24" s="47" t="s">
        <v>95</v>
      </c>
      <c r="X24" s="47" t="s">
        <v>96</v>
      </c>
      <c r="Y24" s="69">
        <v>211</v>
      </c>
      <c r="Z24" s="49"/>
      <c r="AA24" s="44" t="s">
        <v>126</v>
      </c>
      <c r="AB24" s="72" t="s">
        <v>127</v>
      </c>
    </row>
    <row r="25" spans="1:28" x14ac:dyDescent="0.3">
      <c r="A25" s="1"/>
      <c r="B25" s="1"/>
      <c r="C25" s="1"/>
      <c r="D25" s="1"/>
      <c r="F25" s="50" t="s">
        <v>40</v>
      </c>
      <c r="G25" s="51">
        <f>F24/G24</f>
        <v>0.48837209302325579</v>
      </c>
      <c r="H25" s="27"/>
      <c r="I25" s="1"/>
      <c r="J25" s="50" t="s">
        <v>41</v>
      </c>
      <c r="K25" s="52">
        <f>J24/K24</f>
        <v>0.84210526315789469</v>
      </c>
      <c r="L25" s="1"/>
      <c r="M25" s="39" t="s">
        <v>42</v>
      </c>
      <c r="N25" s="53">
        <v>7</v>
      </c>
      <c r="P25" s="1"/>
      <c r="Q25" s="1"/>
      <c r="R25" s="1"/>
      <c r="S25" s="1"/>
      <c r="T25" s="1"/>
      <c r="U25" s="1"/>
      <c r="V25" s="22"/>
      <c r="W25" s="22"/>
      <c r="X25" s="22"/>
      <c r="Y25" s="54"/>
      <c r="Z25" s="42"/>
      <c r="AA25" s="1"/>
      <c r="AB25" s="28"/>
    </row>
    <row r="26" spans="1:28" x14ac:dyDescent="0.3">
      <c r="A26" s="1"/>
      <c r="B26" s="1"/>
      <c r="C26" s="5" t="s">
        <v>43</v>
      </c>
      <c r="V26" s="22"/>
      <c r="W26" s="22"/>
      <c r="X26" s="22"/>
      <c r="Y26" s="54"/>
      <c r="Z26" s="42"/>
      <c r="AA26" s="1"/>
      <c r="AB26" s="28"/>
    </row>
    <row r="27" spans="1:28" x14ac:dyDescent="0.3">
      <c r="A27" s="1"/>
      <c r="B27" s="1"/>
      <c r="C27" s="5"/>
      <c r="V27" s="22"/>
      <c r="W27" s="22"/>
      <c r="X27" s="22"/>
      <c r="Y27" s="54"/>
      <c r="Z27" s="42"/>
      <c r="AA27" s="1"/>
      <c r="AB27" s="28"/>
    </row>
    <row r="28" spans="1:28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22"/>
      <c r="W28" s="22"/>
      <c r="X28" s="22"/>
      <c r="Y28" s="54"/>
      <c r="Z28" s="42"/>
      <c r="AA28" s="1"/>
      <c r="AB28" s="1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4"/>
      <c r="Z29" s="42"/>
      <c r="AA29" s="1"/>
      <c r="AB29" s="1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4"/>
      <c r="Z30" s="42"/>
      <c r="AA30" s="1"/>
      <c r="AB30" s="1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4"/>
      <c r="Z31" s="42"/>
      <c r="AA31" s="1"/>
      <c r="AB31" s="1"/>
    </row>
    <row r="32" spans="1:28" x14ac:dyDescent="0.3">
      <c r="B32" s="1"/>
      <c r="C32" s="32" t="s">
        <v>67</v>
      </c>
      <c r="D32" s="33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7" t="s">
        <v>10</v>
      </c>
      <c r="U32" s="1"/>
      <c r="V32" s="35">
        <v>29</v>
      </c>
      <c r="AB32" s="76"/>
    </row>
    <row r="33" spans="1:28" x14ac:dyDescent="0.3">
      <c r="A33" s="36" t="s">
        <v>11</v>
      </c>
      <c r="B33" s="37" t="s">
        <v>12</v>
      </c>
      <c r="C33" s="38" t="s">
        <v>13</v>
      </c>
      <c r="D33" s="38" t="s">
        <v>14</v>
      </c>
      <c r="E33" s="14" t="s">
        <v>15</v>
      </c>
      <c r="F33" s="14" t="s">
        <v>16</v>
      </c>
      <c r="G33" s="14" t="s">
        <v>17</v>
      </c>
      <c r="H33" s="14" t="s">
        <v>18</v>
      </c>
      <c r="I33" s="14" t="s">
        <v>19</v>
      </c>
      <c r="J33" s="14" t="s">
        <v>20</v>
      </c>
      <c r="K33" s="14" t="s">
        <v>21</v>
      </c>
      <c r="L33" s="14" t="s">
        <v>22</v>
      </c>
      <c r="M33" s="14" t="s">
        <v>23</v>
      </c>
      <c r="N33" s="14" t="s">
        <v>24</v>
      </c>
      <c r="O33" s="14" t="s">
        <v>25</v>
      </c>
      <c r="P33" s="14" t="s">
        <v>26</v>
      </c>
      <c r="Q33" s="14" t="s">
        <v>27</v>
      </c>
      <c r="R33" s="14" t="s">
        <v>28</v>
      </c>
      <c r="S33" s="14" t="s">
        <v>29</v>
      </c>
      <c r="T33" s="14" t="s">
        <v>30</v>
      </c>
      <c r="U33" s="14" t="s">
        <v>31</v>
      </c>
      <c r="V33" s="14" t="s">
        <v>3</v>
      </c>
      <c r="W33" s="14" t="s">
        <v>32</v>
      </c>
      <c r="X33" s="14" t="s">
        <v>33</v>
      </c>
      <c r="Y33" s="14" t="s">
        <v>34</v>
      </c>
      <c r="Z33" s="14" t="s">
        <v>35</v>
      </c>
      <c r="AA33" s="14" t="s">
        <v>36</v>
      </c>
      <c r="AB33" s="14" t="s">
        <v>37</v>
      </c>
    </row>
    <row r="34" spans="1:28" x14ac:dyDescent="0.3">
      <c r="A34" s="1" t="s">
        <v>45</v>
      </c>
      <c r="B34" s="1" t="s">
        <v>66</v>
      </c>
      <c r="C34" s="27" t="s">
        <v>94</v>
      </c>
      <c r="D34" s="38">
        <v>34</v>
      </c>
      <c r="E34" s="27">
        <v>46</v>
      </c>
      <c r="F34" s="27">
        <v>11</v>
      </c>
      <c r="G34" s="27">
        <v>20</v>
      </c>
      <c r="H34" s="27"/>
      <c r="I34" s="27"/>
      <c r="J34" s="27">
        <v>8</v>
      </c>
      <c r="K34" s="27">
        <v>10</v>
      </c>
      <c r="L34" s="27">
        <v>12</v>
      </c>
      <c r="M34" s="27">
        <v>8</v>
      </c>
      <c r="N34" s="27">
        <f>SUM(L34:M34)</f>
        <v>20</v>
      </c>
      <c r="O34" s="27">
        <v>5</v>
      </c>
      <c r="P34" s="39">
        <v>2</v>
      </c>
      <c r="Q34" s="27">
        <v>3</v>
      </c>
      <c r="R34" s="27">
        <v>3</v>
      </c>
      <c r="S34" s="27">
        <v>1</v>
      </c>
      <c r="T34" s="27">
        <f>(H34*3)+((F34-H34)*2)+J34</f>
        <v>30</v>
      </c>
      <c r="U34" s="40">
        <f>IFERROR(((T34+Q34+N34-R34)+(O34*2))/E34,"")</f>
        <v>1.3043478260869565</v>
      </c>
      <c r="V34" s="22">
        <v>296</v>
      </c>
      <c r="W34" s="22" t="s">
        <v>84</v>
      </c>
      <c r="X34" s="22" t="s">
        <v>85</v>
      </c>
      <c r="Y34" s="68">
        <v>211</v>
      </c>
      <c r="Z34" s="42" t="s">
        <v>128</v>
      </c>
      <c r="AA34" s="1" t="s">
        <v>97</v>
      </c>
      <c r="AB34" s="28" t="s">
        <v>129</v>
      </c>
    </row>
    <row r="35" spans="1:28" x14ac:dyDescent="0.3">
      <c r="A35" s="1" t="s">
        <v>45</v>
      </c>
      <c r="B35" s="1" t="s">
        <v>66</v>
      </c>
      <c r="C35" s="27" t="s">
        <v>99</v>
      </c>
      <c r="D35" s="38">
        <v>12</v>
      </c>
      <c r="E35" s="27">
        <v>6</v>
      </c>
      <c r="F35" s="27">
        <v>0</v>
      </c>
      <c r="G35" s="27">
        <v>2</v>
      </c>
      <c r="H35" s="27"/>
      <c r="I35" s="27"/>
      <c r="J35" s="27">
        <v>0</v>
      </c>
      <c r="K35" s="27">
        <v>0</v>
      </c>
      <c r="L35" s="27">
        <v>0</v>
      </c>
      <c r="M35" s="27">
        <v>0</v>
      </c>
      <c r="N35" s="27">
        <f t="shared" ref="N35:N41" si="4">SUM(L35:M35)</f>
        <v>0</v>
      </c>
      <c r="O35" s="39">
        <v>1</v>
      </c>
      <c r="P35" s="39">
        <v>0</v>
      </c>
      <c r="Q35" s="39">
        <v>0</v>
      </c>
      <c r="R35" s="39">
        <v>0</v>
      </c>
      <c r="S35" s="39">
        <v>0</v>
      </c>
      <c r="T35" s="39">
        <f t="shared" ref="T35:T41" si="5">(H35*3)+((F35-H35)*2)+J35</f>
        <v>0</v>
      </c>
      <c r="U35" s="40">
        <f t="shared" ref="U35:U44" si="6">IFERROR(((T35+Q35+N35-R35)+(O35*2))/E35,"")</f>
        <v>0.33333333333333331</v>
      </c>
      <c r="V35" s="22">
        <v>296</v>
      </c>
      <c r="W35" s="22" t="s">
        <v>84</v>
      </c>
      <c r="X35" s="22" t="s">
        <v>85</v>
      </c>
      <c r="Y35" s="68">
        <v>211</v>
      </c>
      <c r="Z35" s="42" t="s">
        <v>128</v>
      </c>
      <c r="AA35" s="1" t="s">
        <v>97</v>
      </c>
      <c r="AB35" s="28" t="s">
        <v>129</v>
      </c>
    </row>
    <row r="36" spans="1:28" x14ac:dyDescent="0.3">
      <c r="A36" s="1" t="s">
        <v>45</v>
      </c>
      <c r="B36" s="1" t="s">
        <v>66</v>
      </c>
      <c r="C36" s="27" t="s">
        <v>100</v>
      </c>
      <c r="D36" s="38">
        <v>20</v>
      </c>
      <c r="E36" s="27">
        <v>19</v>
      </c>
      <c r="F36" s="27">
        <v>5</v>
      </c>
      <c r="G36" s="27">
        <v>9</v>
      </c>
      <c r="H36" s="27"/>
      <c r="I36" s="27"/>
      <c r="J36" s="27">
        <v>1</v>
      </c>
      <c r="K36" s="27">
        <v>1</v>
      </c>
      <c r="L36" s="27">
        <v>4</v>
      </c>
      <c r="M36" s="27">
        <v>0</v>
      </c>
      <c r="N36" s="27">
        <f t="shared" si="4"/>
        <v>4</v>
      </c>
      <c r="O36" s="39">
        <v>0</v>
      </c>
      <c r="P36" s="39">
        <v>2</v>
      </c>
      <c r="Q36" s="39">
        <v>0</v>
      </c>
      <c r="R36" s="39">
        <v>1</v>
      </c>
      <c r="S36" s="39">
        <v>0</v>
      </c>
      <c r="T36" s="39">
        <f t="shared" si="5"/>
        <v>11</v>
      </c>
      <c r="U36" s="40">
        <f t="shared" si="6"/>
        <v>0.73684210526315785</v>
      </c>
      <c r="V36" s="22">
        <v>296</v>
      </c>
      <c r="W36" s="22" t="s">
        <v>84</v>
      </c>
      <c r="X36" s="22" t="s">
        <v>85</v>
      </c>
      <c r="Y36" s="68">
        <v>211</v>
      </c>
      <c r="Z36" s="42" t="s">
        <v>128</v>
      </c>
      <c r="AA36" s="1" t="s">
        <v>97</v>
      </c>
      <c r="AB36" s="28" t="s">
        <v>129</v>
      </c>
    </row>
    <row r="37" spans="1:28" x14ac:dyDescent="0.3">
      <c r="A37" s="1" t="s">
        <v>45</v>
      </c>
      <c r="B37" s="1" t="s">
        <v>66</v>
      </c>
      <c r="C37" s="27" t="s">
        <v>101</v>
      </c>
      <c r="D37" s="38">
        <v>40</v>
      </c>
      <c r="E37" s="27">
        <v>31</v>
      </c>
      <c r="F37" s="27">
        <v>5</v>
      </c>
      <c r="G37" s="27">
        <v>15</v>
      </c>
      <c r="H37" s="27"/>
      <c r="I37" s="27"/>
      <c r="J37" s="27">
        <v>0</v>
      </c>
      <c r="K37" s="27">
        <v>0</v>
      </c>
      <c r="L37" s="27">
        <v>1</v>
      </c>
      <c r="M37" s="27">
        <v>4</v>
      </c>
      <c r="N37" s="27">
        <f t="shared" si="4"/>
        <v>5</v>
      </c>
      <c r="O37" s="39">
        <v>2</v>
      </c>
      <c r="P37" s="39">
        <v>1</v>
      </c>
      <c r="Q37" s="39">
        <v>1</v>
      </c>
      <c r="R37" s="39">
        <v>7</v>
      </c>
      <c r="S37" s="39">
        <v>0</v>
      </c>
      <c r="T37" s="39">
        <f t="shared" si="5"/>
        <v>10</v>
      </c>
      <c r="U37" s="40">
        <f t="shared" si="6"/>
        <v>0.41935483870967744</v>
      </c>
      <c r="V37" s="22">
        <v>296</v>
      </c>
      <c r="W37" s="22" t="s">
        <v>84</v>
      </c>
      <c r="X37" s="22" t="s">
        <v>85</v>
      </c>
      <c r="Y37" s="68">
        <v>211</v>
      </c>
      <c r="Z37" s="42" t="s">
        <v>128</v>
      </c>
      <c r="AA37" s="1" t="s">
        <v>97</v>
      </c>
      <c r="AB37" s="28" t="s">
        <v>129</v>
      </c>
    </row>
    <row r="38" spans="1:28" x14ac:dyDescent="0.3">
      <c r="A38" s="1" t="s">
        <v>45</v>
      </c>
      <c r="B38" s="1" t="s">
        <v>66</v>
      </c>
      <c r="C38" s="27" t="s">
        <v>102</v>
      </c>
      <c r="D38" s="38">
        <v>11</v>
      </c>
      <c r="E38" s="27">
        <v>16</v>
      </c>
      <c r="F38" s="27">
        <v>0</v>
      </c>
      <c r="G38" s="27">
        <v>4</v>
      </c>
      <c r="H38" s="27"/>
      <c r="I38" s="27"/>
      <c r="J38" s="27">
        <v>2</v>
      </c>
      <c r="K38" s="27">
        <v>2</v>
      </c>
      <c r="L38" s="27">
        <v>1</v>
      </c>
      <c r="M38" s="27">
        <v>1</v>
      </c>
      <c r="N38" s="27">
        <f t="shared" si="4"/>
        <v>2</v>
      </c>
      <c r="O38" s="39">
        <v>1</v>
      </c>
      <c r="P38" s="39">
        <v>2</v>
      </c>
      <c r="Q38" s="39">
        <v>1</v>
      </c>
      <c r="R38" s="39">
        <v>2</v>
      </c>
      <c r="S38" s="39">
        <v>0</v>
      </c>
      <c r="T38" s="39">
        <f t="shared" si="5"/>
        <v>2</v>
      </c>
      <c r="U38" s="40">
        <f t="shared" si="6"/>
        <v>0.3125</v>
      </c>
      <c r="V38" s="22">
        <v>296</v>
      </c>
      <c r="W38" s="22" t="s">
        <v>84</v>
      </c>
      <c r="X38" s="22" t="s">
        <v>85</v>
      </c>
      <c r="Y38" s="68">
        <v>211</v>
      </c>
      <c r="Z38" s="42" t="s">
        <v>128</v>
      </c>
      <c r="AA38" s="1" t="s">
        <v>97</v>
      </c>
      <c r="AB38" s="28" t="s">
        <v>129</v>
      </c>
    </row>
    <row r="39" spans="1:28" x14ac:dyDescent="0.3">
      <c r="A39" s="1" t="s">
        <v>45</v>
      </c>
      <c r="B39" s="1" t="s">
        <v>66</v>
      </c>
      <c r="C39" s="27" t="s">
        <v>103</v>
      </c>
      <c r="D39" s="38">
        <v>42</v>
      </c>
      <c r="E39" s="27">
        <v>42</v>
      </c>
      <c r="F39" s="27">
        <v>4</v>
      </c>
      <c r="G39" s="27">
        <v>13</v>
      </c>
      <c r="H39" s="27">
        <v>0</v>
      </c>
      <c r="I39" s="27">
        <v>1</v>
      </c>
      <c r="J39" s="27">
        <v>3</v>
      </c>
      <c r="K39" s="27">
        <v>5</v>
      </c>
      <c r="L39" s="27">
        <v>2</v>
      </c>
      <c r="M39" s="27">
        <v>5</v>
      </c>
      <c r="N39" s="27">
        <f t="shared" si="4"/>
        <v>7</v>
      </c>
      <c r="O39" s="39">
        <v>4</v>
      </c>
      <c r="P39" s="39">
        <v>2</v>
      </c>
      <c r="Q39" s="39">
        <v>2</v>
      </c>
      <c r="R39" s="39">
        <v>8</v>
      </c>
      <c r="S39" s="39">
        <v>0</v>
      </c>
      <c r="T39" s="39">
        <f t="shared" si="5"/>
        <v>11</v>
      </c>
      <c r="U39" s="40">
        <f t="shared" si="6"/>
        <v>0.47619047619047616</v>
      </c>
      <c r="V39" s="22">
        <v>296</v>
      </c>
      <c r="W39" s="22" t="s">
        <v>84</v>
      </c>
      <c r="X39" s="22" t="s">
        <v>85</v>
      </c>
      <c r="Y39" s="68">
        <v>211</v>
      </c>
      <c r="Z39" s="42" t="s">
        <v>128</v>
      </c>
      <c r="AA39" s="1" t="s">
        <v>97</v>
      </c>
      <c r="AB39" s="28" t="s">
        <v>129</v>
      </c>
    </row>
    <row r="40" spans="1:28" x14ac:dyDescent="0.3">
      <c r="A40" s="1" t="s">
        <v>45</v>
      </c>
      <c r="B40" s="1" t="s">
        <v>66</v>
      </c>
      <c r="C40" s="27" t="s">
        <v>115</v>
      </c>
      <c r="D40" s="38">
        <v>30</v>
      </c>
      <c r="E40" s="27" t="s">
        <v>420</v>
      </c>
      <c r="F40" s="27"/>
      <c r="G40" s="27"/>
      <c r="H40" s="27"/>
      <c r="I40" s="27"/>
      <c r="J40" s="27"/>
      <c r="K40" s="27"/>
      <c r="L40" s="27"/>
      <c r="M40" s="27"/>
      <c r="N40" s="27"/>
      <c r="O40" s="39"/>
      <c r="P40" s="39"/>
      <c r="Q40" s="39"/>
      <c r="R40" s="39"/>
      <c r="S40" s="39"/>
      <c r="T40" s="39"/>
      <c r="U40" s="40"/>
      <c r="V40" s="22">
        <v>296</v>
      </c>
      <c r="W40" s="22" t="s">
        <v>84</v>
      </c>
      <c r="X40" s="22" t="s">
        <v>85</v>
      </c>
      <c r="Y40" s="68">
        <v>211</v>
      </c>
      <c r="Z40" s="42" t="s">
        <v>128</v>
      </c>
      <c r="AA40" s="1" t="s">
        <v>97</v>
      </c>
      <c r="AB40" s="28" t="s">
        <v>129</v>
      </c>
    </row>
    <row r="41" spans="1:28" x14ac:dyDescent="0.3">
      <c r="A41" s="1" t="s">
        <v>45</v>
      </c>
      <c r="B41" s="1" t="s">
        <v>66</v>
      </c>
      <c r="C41" s="27" t="s">
        <v>104</v>
      </c>
      <c r="D41" s="38">
        <v>22</v>
      </c>
      <c r="E41" s="27">
        <v>33</v>
      </c>
      <c r="F41" s="27">
        <v>4</v>
      </c>
      <c r="G41" s="27">
        <v>6</v>
      </c>
      <c r="H41" s="27"/>
      <c r="I41" s="27"/>
      <c r="J41" s="27">
        <v>2</v>
      </c>
      <c r="K41" s="27">
        <v>2</v>
      </c>
      <c r="L41" s="27">
        <v>0</v>
      </c>
      <c r="M41" s="27">
        <v>4</v>
      </c>
      <c r="N41" s="27">
        <f t="shared" si="4"/>
        <v>4</v>
      </c>
      <c r="O41" s="39">
        <v>2</v>
      </c>
      <c r="P41" s="39">
        <v>1</v>
      </c>
      <c r="Q41" s="39">
        <v>1</v>
      </c>
      <c r="R41" s="39">
        <v>4</v>
      </c>
      <c r="S41" s="39">
        <v>0</v>
      </c>
      <c r="T41" s="39">
        <f t="shared" si="5"/>
        <v>10</v>
      </c>
      <c r="U41" s="40">
        <f t="shared" si="6"/>
        <v>0.45454545454545453</v>
      </c>
      <c r="V41" s="22">
        <v>296</v>
      </c>
      <c r="W41" s="22" t="s">
        <v>84</v>
      </c>
      <c r="X41" s="22" t="s">
        <v>85</v>
      </c>
      <c r="Y41" s="68">
        <v>211</v>
      </c>
      <c r="Z41" s="42" t="s">
        <v>128</v>
      </c>
      <c r="AA41" s="1" t="s">
        <v>97</v>
      </c>
      <c r="AB41" s="28" t="s">
        <v>129</v>
      </c>
    </row>
    <row r="42" spans="1:28" x14ac:dyDescent="0.3">
      <c r="A42" s="1" t="s">
        <v>45</v>
      </c>
      <c r="B42" s="1" t="s">
        <v>66</v>
      </c>
      <c r="C42" s="27" t="s">
        <v>105</v>
      </c>
      <c r="D42" s="38">
        <v>44</v>
      </c>
      <c r="E42" s="27">
        <v>19</v>
      </c>
      <c r="F42" s="27">
        <v>3</v>
      </c>
      <c r="G42" s="27">
        <v>7</v>
      </c>
      <c r="H42" s="27"/>
      <c r="I42" s="27"/>
      <c r="J42" s="27">
        <v>0</v>
      </c>
      <c r="K42" s="27">
        <v>0</v>
      </c>
      <c r="L42" s="27">
        <v>1</v>
      </c>
      <c r="M42" s="27">
        <v>1</v>
      </c>
      <c r="N42" s="27">
        <f>SUM(L42:M42)</f>
        <v>2</v>
      </c>
      <c r="O42" s="39">
        <v>0</v>
      </c>
      <c r="P42" s="39">
        <v>0</v>
      </c>
      <c r="Q42" s="39">
        <v>1</v>
      </c>
      <c r="R42" s="39">
        <v>4</v>
      </c>
      <c r="S42" s="39">
        <v>0</v>
      </c>
      <c r="T42" s="39">
        <f>(H42*3)+((F42-H42)*2)+J42</f>
        <v>6</v>
      </c>
      <c r="U42" s="40">
        <f t="shared" si="6"/>
        <v>0.26315789473684209</v>
      </c>
      <c r="V42" s="22">
        <v>296</v>
      </c>
      <c r="W42" s="22" t="s">
        <v>84</v>
      </c>
      <c r="X42" s="22" t="s">
        <v>85</v>
      </c>
      <c r="Y42" s="68">
        <v>211</v>
      </c>
      <c r="Z42" s="42" t="s">
        <v>128</v>
      </c>
      <c r="AA42" s="1" t="s">
        <v>97</v>
      </c>
      <c r="AB42" s="28" t="s">
        <v>129</v>
      </c>
    </row>
    <row r="43" spans="1:28" x14ac:dyDescent="0.3">
      <c r="A43" s="1" t="s">
        <v>45</v>
      </c>
      <c r="B43" s="1" t="s">
        <v>66</v>
      </c>
      <c r="C43" s="27" t="s">
        <v>116</v>
      </c>
      <c r="D43" s="38">
        <v>24</v>
      </c>
      <c r="E43" s="27">
        <v>15</v>
      </c>
      <c r="F43" s="27">
        <v>3</v>
      </c>
      <c r="G43" s="27">
        <v>6</v>
      </c>
      <c r="H43" s="27"/>
      <c r="I43" s="27"/>
      <c r="J43" s="27">
        <v>2</v>
      </c>
      <c r="K43" s="27">
        <v>3</v>
      </c>
      <c r="L43" s="27">
        <v>0</v>
      </c>
      <c r="M43" s="27">
        <v>0</v>
      </c>
      <c r="N43" s="27">
        <f>SUM(L43:M43)</f>
        <v>0</v>
      </c>
      <c r="O43" s="39">
        <v>2</v>
      </c>
      <c r="P43" s="39">
        <v>1</v>
      </c>
      <c r="Q43" s="39">
        <v>0</v>
      </c>
      <c r="R43" s="39">
        <v>4</v>
      </c>
      <c r="S43" s="39">
        <v>0</v>
      </c>
      <c r="T43" s="39">
        <f>(H43*3)+((F43-H43)*2)+J43</f>
        <v>8</v>
      </c>
      <c r="U43" s="40">
        <f t="shared" si="6"/>
        <v>0.53333333333333333</v>
      </c>
      <c r="V43" s="22">
        <v>296</v>
      </c>
      <c r="W43" s="22" t="s">
        <v>84</v>
      </c>
      <c r="X43" s="22" t="s">
        <v>85</v>
      </c>
      <c r="Y43" s="68">
        <v>211</v>
      </c>
      <c r="Z43" s="42" t="s">
        <v>128</v>
      </c>
      <c r="AA43" s="1" t="s">
        <v>97</v>
      </c>
      <c r="AB43" s="28" t="s">
        <v>129</v>
      </c>
    </row>
    <row r="44" spans="1:28" x14ac:dyDescent="0.3">
      <c r="A44" s="1" t="s">
        <v>45</v>
      </c>
      <c r="B44" s="1" t="s">
        <v>66</v>
      </c>
      <c r="C44" s="27" t="s">
        <v>117</v>
      </c>
      <c r="D44" s="38">
        <v>33</v>
      </c>
      <c r="E44" s="27">
        <v>13</v>
      </c>
      <c r="F44" s="27">
        <v>2</v>
      </c>
      <c r="G44" s="27">
        <v>3</v>
      </c>
      <c r="H44" s="27"/>
      <c r="I44" s="27"/>
      <c r="J44" s="27">
        <v>2</v>
      </c>
      <c r="K44" s="27">
        <v>2</v>
      </c>
      <c r="L44" s="27">
        <v>0</v>
      </c>
      <c r="M44" s="27">
        <v>3</v>
      </c>
      <c r="N44" s="27">
        <f>SUM(L44:M44)</f>
        <v>3</v>
      </c>
      <c r="O44" s="39">
        <v>3</v>
      </c>
      <c r="P44" s="39">
        <v>3</v>
      </c>
      <c r="Q44" s="39">
        <v>1</v>
      </c>
      <c r="R44" s="39">
        <v>2</v>
      </c>
      <c r="S44" s="39">
        <v>1</v>
      </c>
      <c r="T44" s="39">
        <f>(H44*3)+((F44-H44)*2)+J44</f>
        <v>6</v>
      </c>
      <c r="U44" s="40">
        <f t="shared" si="6"/>
        <v>1.0769230769230769</v>
      </c>
      <c r="V44" s="22">
        <v>296</v>
      </c>
      <c r="W44" s="22" t="s">
        <v>84</v>
      </c>
      <c r="X44" s="22" t="s">
        <v>85</v>
      </c>
      <c r="Y44" s="68">
        <v>211</v>
      </c>
      <c r="Z44" s="42" t="s">
        <v>128</v>
      </c>
      <c r="AA44" s="1" t="s">
        <v>97</v>
      </c>
      <c r="AB44" s="28" t="s">
        <v>129</v>
      </c>
    </row>
    <row r="45" spans="1:28" x14ac:dyDescent="0.3">
      <c r="A45" s="44" t="s">
        <v>45</v>
      </c>
      <c r="B45" s="44" t="s">
        <v>66</v>
      </c>
      <c r="C45" s="45" t="s">
        <v>39</v>
      </c>
      <c r="D45" s="44"/>
      <c r="E45" s="45">
        <f t="shared" ref="E45:T45" si="7">SUM(E34:E44)</f>
        <v>240</v>
      </c>
      <c r="F45" s="45">
        <f t="shared" si="7"/>
        <v>37</v>
      </c>
      <c r="G45" s="45">
        <f t="shared" si="7"/>
        <v>85</v>
      </c>
      <c r="H45" s="45">
        <f t="shared" si="7"/>
        <v>0</v>
      </c>
      <c r="I45" s="45">
        <f t="shared" si="7"/>
        <v>1</v>
      </c>
      <c r="J45" s="45">
        <f t="shared" si="7"/>
        <v>20</v>
      </c>
      <c r="K45" s="45">
        <f t="shared" si="7"/>
        <v>25</v>
      </c>
      <c r="L45" s="45">
        <f t="shared" si="7"/>
        <v>21</v>
      </c>
      <c r="M45" s="45">
        <f t="shared" si="7"/>
        <v>26</v>
      </c>
      <c r="N45" s="45">
        <f t="shared" si="7"/>
        <v>47</v>
      </c>
      <c r="O45" s="45">
        <f t="shared" si="7"/>
        <v>20</v>
      </c>
      <c r="P45" s="45">
        <f t="shared" si="7"/>
        <v>14</v>
      </c>
      <c r="Q45" s="45">
        <f t="shared" si="7"/>
        <v>10</v>
      </c>
      <c r="R45" s="45">
        <f t="shared" si="7"/>
        <v>35</v>
      </c>
      <c r="S45" s="45">
        <f t="shared" si="7"/>
        <v>2</v>
      </c>
      <c r="T45" s="45">
        <f t="shared" si="7"/>
        <v>94</v>
      </c>
      <c r="U45" s="46">
        <f>((T45+Q45+N45-R45)+(O45*2))/E45</f>
        <v>0.65</v>
      </c>
      <c r="V45" s="47">
        <v>296</v>
      </c>
      <c r="W45" s="47" t="s">
        <v>84</v>
      </c>
      <c r="X45" s="47" t="s">
        <v>85</v>
      </c>
      <c r="Y45" s="69">
        <v>211</v>
      </c>
      <c r="Z45" s="49" t="s">
        <v>128</v>
      </c>
      <c r="AA45" s="44" t="s">
        <v>97</v>
      </c>
      <c r="AB45" s="72" t="s">
        <v>129</v>
      </c>
    </row>
    <row r="46" spans="1:28" x14ac:dyDescent="0.3">
      <c r="A46" s="1"/>
      <c r="B46" s="1"/>
      <c r="C46" s="1"/>
      <c r="D46" s="1"/>
      <c r="F46" s="50" t="s">
        <v>40</v>
      </c>
      <c r="G46" s="51">
        <f>F45/G45</f>
        <v>0.43529411764705883</v>
      </c>
      <c r="H46" s="27"/>
      <c r="I46" s="1"/>
      <c r="J46" s="50" t="s">
        <v>41</v>
      </c>
      <c r="K46" s="52">
        <f>J45/K45</f>
        <v>0.8</v>
      </c>
      <c r="L46" s="1"/>
      <c r="M46" s="39" t="s">
        <v>42</v>
      </c>
      <c r="N46" s="53">
        <v>3</v>
      </c>
      <c r="P46" s="1"/>
      <c r="Q46" s="1"/>
      <c r="R46" s="1"/>
      <c r="S46" s="1"/>
      <c r="T46" s="1"/>
      <c r="U46" s="1"/>
      <c r="V46" s="22"/>
      <c r="W46" s="22"/>
      <c r="X46" s="22"/>
      <c r="Y46" s="54"/>
      <c r="Z46" s="42"/>
      <c r="AA46" s="1"/>
      <c r="AB46" s="28"/>
    </row>
    <row r="47" spans="1:28" x14ac:dyDescent="0.3">
      <c r="A47" s="1"/>
      <c r="B47" s="1"/>
      <c r="C47" s="5" t="s">
        <v>43</v>
      </c>
      <c r="V47" s="22"/>
      <c r="W47" s="22"/>
      <c r="X47" s="22"/>
      <c r="Y47" s="54"/>
      <c r="Z47" s="42"/>
      <c r="AA47" s="1"/>
      <c r="AB47" s="28"/>
    </row>
  </sheetData>
  <pageMargins left="0.7" right="0.7" top="0.75" bottom="0.75" header="0.3" footer="0.3"/>
  <pageSetup orientation="portrait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588324-06C6-4D16-A93B-11FE301B0427}">
  <sheetPr>
    <tabColor rgb="FFFF0000"/>
  </sheetPr>
  <dimension ref="A1:AB50"/>
  <sheetViews>
    <sheetView workbookViewId="0">
      <selection activeCell="C5" sqref="C5"/>
    </sheetView>
  </sheetViews>
  <sheetFormatPr defaultRowHeight="14.4" x14ac:dyDescent="0.3"/>
  <cols>
    <col min="1" max="1" width="4.88671875" customWidth="1"/>
    <col min="2" max="2" width="6" customWidth="1"/>
    <col min="3" max="3" width="22.77734375" customWidth="1"/>
    <col min="4" max="4" width="4.21875" customWidth="1"/>
    <col min="5" max="10" width="5.88671875" customWidth="1"/>
    <col min="11" max="11" width="6.6640625" customWidth="1"/>
    <col min="12" max="19" width="5.88671875" customWidth="1"/>
    <col min="20" max="20" width="6.6640625" customWidth="1"/>
    <col min="21" max="21" width="7.21875" customWidth="1"/>
    <col min="22" max="22" width="4.77734375" customWidth="1"/>
    <col min="23" max="24" width="4.21875" customWidth="1"/>
    <col min="25" max="25" width="6.6640625" customWidth="1"/>
    <col min="26" max="26" width="20.21875" customWidth="1"/>
    <col min="27" max="27" width="15.6640625" customWidth="1"/>
  </cols>
  <sheetData>
    <row r="1" spans="1:28" x14ac:dyDescent="0.3">
      <c r="Z1" s="62" t="s">
        <v>388</v>
      </c>
    </row>
    <row r="2" spans="1:28" x14ac:dyDescent="0.3">
      <c r="B2" s="1"/>
      <c r="C2" s="2" t="s">
        <v>44</v>
      </c>
      <c r="D2" s="3" t="s">
        <v>83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29268</v>
      </c>
      <c r="D3" s="7" t="s">
        <v>0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1</v>
      </c>
      <c r="S3" s="13" t="s">
        <v>2</v>
      </c>
      <c r="T3" s="14" t="s">
        <v>3</v>
      </c>
    </row>
    <row r="4" spans="1:28" x14ac:dyDescent="0.3">
      <c r="B4" s="1"/>
      <c r="C4" s="6" t="s">
        <v>153</v>
      </c>
      <c r="D4" s="7" t="s">
        <v>4</v>
      </c>
      <c r="E4" s="8"/>
      <c r="F4" s="5"/>
      <c r="G4" s="1"/>
      <c r="J4" s="15" t="s">
        <v>253</v>
      </c>
      <c r="K4" s="16" t="s">
        <v>44</v>
      </c>
      <c r="L4" s="17"/>
      <c r="M4" s="18"/>
      <c r="N4" s="19">
        <v>23</v>
      </c>
      <c r="O4" s="19">
        <v>20</v>
      </c>
      <c r="P4" s="19">
        <v>20</v>
      </c>
      <c r="Q4" s="19">
        <v>16</v>
      </c>
      <c r="R4" s="20"/>
      <c r="S4" s="21">
        <f>SUM(N4:R4)</f>
        <v>79</v>
      </c>
      <c r="T4" s="22">
        <v>304</v>
      </c>
    </row>
    <row r="5" spans="1:28" x14ac:dyDescent="0.3">
      <c r="B5" s="1"/>
      <c r="C5" s="27" t="s">
        <v>252</v>
      </c>
      <c r="D5" s="7" t="s">
        <v>5</v>
      </c>
      <c r="E5" s="1"/>
      <c r="F5" s="1"/>
      <c r="G5" s="1"/>
      <c r="J5" s="15" t="s">
        <v>254</v>
      </c>
      <c r="K5" s="16" t="s">
        <v>79</v>
      </c>
      <c r="L5" s="17"/>
      <c r="M5" s="18"/>
      <c r="N5" s="19">
        <v>24</v>
      </c>
      <c r="O5" s="19">
        <v>25</v>
      </c>
      <c r="P5" s="19">
        <v>19</v>
      </c>
      <c r="Q5" s="19">
        <v>27</v>
      </c>
      <c r="R5" s="20"/>
      <c r="S5" s="21">
        <f>SUM(N5:R5)</f>
        <v>95</v>
      </c>
      <c r="T5" s="22">
        <v>304</v>
      </c>
      <c r="U5" s="1"/>
      <c r="V5" s="1"/>
      <c r="W5" s="1"/>
    </row>
    <row r="6" spans="1:28" x14ac:dyDescent="0.3">
      <c r="C6" s="23">
        <v>2010</v>
      </c>
      <c r="D6" s="7" t="s">
        <v>6</v>
      </c>
      <c r="F6" s="1"/>
      <c r="T6" s="1"/>
      <c r="U6" s="1"/>
      <c r="V6" s="1"/>
      <c r="W6" s="1"/>
    </row>
    <row r="7" spans="1:28" x14ac:dyDescent="0.3">
      <c r="B7" s="1"/>
      <c r="C7" s="66"/>
      <c r="D7" s="7" t="s">
        <v>7</v>
      </c>
      <c r="G7" s="1"/>
      <c r="S7" s="1"/>
      <c r="T7" s="25" t="s">
        <v>8</v>
      </c>
      <c r="U7" s="1"/>
      <c r="V7" s="26">
        <v>304</v>
      </c>
      <c r="W7" s="1"/>
    </row>
    <row r="8" spans="1:28" x14ac:dyDescent="0.3">
      <c r="B8" s="1"/>
      <c r="C8" s="66"/>
      <c r="D8" s="7" t="s">
        <v>7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67"/>
      <c r="D9" s="7" t="s">
        <v>9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</row>
    <row r="11" spans="1:28" x14ac:dyDescent="0.3">
      <c r="B11" s="1"/>
      <c r="C11" s="32" t="s">
        <v>44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10</v>
      </c>
      <c r="U11" s="1"/>
      <c r="V11" s="35">
        <v>25</v>
      </c>
      <c r="AB11" s="76"/>
    </row>
    <row r="12" spans="1:28" x14ac:dyDescent="0.3">
      <c r="A12" s="36" t="s">
        <v>11</v>
      </c>
      <c r="B12" s="37" t="s">
        <v>12</v>
      </c>
      <c r="C12" s="38" t="s">
        <v>13</v>
      </c>
      <c r="D12" s="38" t="s">
        <v>14</v>
      </c>
      <c r="E12" s="14" t="s">
        <v>15</v>
      </c>
      <c r="F12" s="14" t="s">
        <v>16</v>
      </c>
      <c r="G12" s="14" t="s">
        <v>17</v>
      </c>
      <c r="H12" s="14" t="s">
        <v>18</v>
      </c>
      <c r="I12" s="14" t="s">
        <v>19</v>
      </c>
      <c r="J12" s="14" t="s">
        <v>20</v>
      </c>
      <c r="K12" s="14" t="s">
        <v>21</v>
      </c>
      <c r="L12" s="14" t="s">
        <v>22</v>
      </c>
      <c r="M12" s="14" t="s">
        <v>23</v>
      </c>
      <c r="N12" s="14" t="s">
        <v>24</v>
      </c>
      <c r="O12" s="14" t="s">
        <v>25</v>
      </c>
      <c r="P12" s="14" t="s">
        <v>26</v>
      </c>
      <c r="Q12" s="14" t="s">
        <v>27</v>
      </c>
      <c r="R12" s="14" t="s">
        <v>28</v>
      </c>
      <c r="S12" s="14" t="s">
        <v>29</v>
      </c>
      <c r="T12" s="14" t="s">
        <v>30</v>
      </c>
      <c r="U12" s="14" t="s">
        <v>31</v>
      </c>
      <c r="V12" s="14" t="s">
        <v>3</v>
      </c>
      <c r="W12" s="14" t="s">
        <v>32</v>
      </c>
      <c r="X12" s="14" t="s">
        <v>33</v>
      </c>
      <c r="Y12" s="14" t="s">
        <v>34</v>
      </c>
      <c r="Z12" s="14" t="s">
        <v>35</v>
      </c>
      <c r="AA12" s="14" t="s">
        <v>36</v>
      </c>
      <c r="AB12" s="14" t="s">
        <v>37</v>
      </c>
    </row>
    <row r="13" spans="1:28" x14ac:dyDescent="0.3">
      <c r="A13" s="1" t="s">
        <v>78</v>
      </c>
      <c r="B13" s="1" t="s">
        <v>45</v>
      </c>
      <c r="C13" s="27" t="s">
        <v>53</v>
      </c>
      <c r="D13" s="38">
        <v>40</v>
      </c>
      <c r="E13" s="74"/>
      <c r="F13" s="74"/>
      <c r="G13" s="74"/>
      <c r="H13" s="74"/>
      <c r="I13" s="74"/>
      <c r="J13" s="74"/>
      <c r="K13" s="74"/>
      <c r="L13" s="74"/>
      <c r="M13" s="74"/>
      <c r="N13" s="27">
        <f>SUM(L13:M13)</f>
        <v>0</v>
      </c>
      <c r="O13" s="74"/>
      <c r="P13" s="79"/>
      <c r="Q13" s="74"/>
      <c r="R13" s="74"/>
      <c r="S13" s="74"/>
      <c r="T13" s="27">
        <v>4</v>
      </c>
      <c r="U13" s="40" t="str">
        <f>IFERROR(((T13+Q13+N13-R13)+(O13*2))/E13,"")</f>
        <v/>
      </c>
      <c r="V13" s="22">
        <v>304</v>
      </c>
      <c r="W13" s="22" t="s">
        <v>84</v>
      </c>
      <c r="X13" s="22" t="s">
        <v>85</v>
      </c>
      <c r="Y13" s="68">
        <v>2010</v>
      </c>
      <c r="Z13" s="42"/>
      <c r="AA13" s="1" t="s">
        <v>126</v>
      </c>
      <c r="AB13" s="28" t="s">
        <v>255</v>
      </c>
    </row>
    <row r="14" spans="1:28" x14ac:dyDescent="0.3">
      <c r="A14" s="1" t="s">
        <v>78</v>
      </c>
      <c r="B14" s="1" t="s">
        <v>45</v>
      </c>
      <c r="C14" s="27" t="s">
        <v>46</v>
      </c>
      <c r="D14" s="38">
        <v>7</v>
      </c>
      <c r="E14" s="74"/>
      <c r="F14" s="74"/>
      <c r="G14" s="74"/>
      <c r="H14" s="74"/>
      <c r="I14" s="74"/>
      <c r="J14" s="74"/>
      <c r="K14" s="74"/>
      <c r="L14" s="74"/>
      <c r="M14" s="74"/>
      <c r="N14" s="27">
        <f t="shared" ref="N14:N19" si="0">SUM(L14:M14)</f>
        <v>0</v>
      </c>
      <c r="O14" s="79"/>
      <c r="P14" s="79"/>
      <c r="Q14" s="79"/>
      <c r="R14" s="79"/>
      <c r="S14" s="79"/>
      <c r="T14" s="39">
        <v>2</v>
      </c>
      <c r="U14" s="40" t="str">
        <f t="shared" ref="U14:U23" si="1">IFERROR(((T14+Q14+N14-R14)+(O14*2))/E14,"")</f>
        <v/>
      </c>
      <c r="V14" s="22">
        <v>304</v>
      </c>
      <c r="W14" s="22" t="s">
        <v>84</v>
      </c>
      <c r="X14" s="22" t="s">
        <v>85</v>
      </c>
      <c r="Y14" s="68">
        <v>2010</v>
      </c>
      <c r="Z14" s="42"/>
      <c r="AA14" s="1" t="s">
        <v>126</v>
      </c>
      <c r="AB14" s="28" t="s">
        <v>255</v>
      </c>
    </row>
    <row r="15" spans="1:28" x14ac:dyDescent="0.3">
      <c r="A15" s="1" t="s">
        <v>78</v>
      </c>
      <c r="B15" s="1" t="s">
        <v>45</v>
      </c>
      <c r="C15" s="27" t="s">
        <v>47</v>
      </c>
      <c r="D15" s="38">
        <v>15</v>
      </c>
      <c r="E15" s="74"/>
      <c r="F15" s="74"/>
      <c r="G15" s="74"/>
      <c r="H15" s="74"/>
      <c r="I15" s="74"/>
      <c r="J15" s="74"/>
      <c r="K15" s="74"/>
      <c r="L15" s="74"/>
      <c r="M15" s="74"/>
      <c r="N15" s="27">
        <f t="shared" si="0"/>
        <v>0</v>
      </c>
      <c r="O15" s="79"/>
      <c r="P15" s="79"/>
      <c r="Q15" s="79"/>
      <c r="R15" s="79"/>
      <c r="S15" s="79"/>
      <c r="T15" s="39">
        <v>2</v>
      </c>
      <c r="U15" s="40" t="str">
        <f t="shared" si="1"/>
        <v/>
      </c>
      <c r="V15" s="22">
        <v>304</v>
      </c>
      <c r="W15" s="22" t="s">
        <v>84</v>
      </c>
      <c r="X15" s="22" t="s">
        <v>85</v>
      </c>
      <c r="Y15" s="68">
        <v>2010</v>
      </c>
      <c r="Z15" s="42"/>
      <c r="AA15" s="1" t="s">
        <v>126</v>
      </c>
      <c r="AB15" s="28" t="s">
        <v>255</v>
      </c>
    </row>
    <row r="16" spans="1:28" x14ac:dyDescent="0.3">
      <c r="A16" s="1" t="s">
        <v>78</v>
      </c>
      <c r="B16" s="1" t="s">
        <v>45</v>
      </c>
      <c r="C16" s="27" t="s">
        <v>120</v>
      </c>
      <c r="D16" s="38">
        <v>50</v>
      </c>
      <c r="E16" s="74"/>
      <c r="F16" s="74"/>
      <c r="G16" s="74"/>
      <c r="H16" s="74"/>
      <c r="I16" s="74"/>
      <c r="J16" s="74"/>
      <c r="K16" s="74"/>
      <c r="L16" s="74"/>
      <c r="M16" s="74"/>
      <c r="N16" s="27">
        <f t="shared" si="0"/>
        <v>0</v>
      </c>
      <c r="O16" s="79"/>
      <c r="P16" s="57">
        <v>6</v>
      </c>
      <c r="Q16" s="79"/>
      <c r="R16" s="79"/>
      <c r="S16" s="79"/>
      <c r="T16" s="39">
        <v>17</v>
      </c>
      <c r="U16" s="40" t="str">
        <f t="shared" si="1"/>
        <v/>
      </c>
      <c r="V16" s="22">
        <v>304</v>
      </c>
      <c r="W16" s="22" t="s">
        <v>84</v>
      </c>
      <c r="X16" s="22" t="s">
        <v>85</v>
      </c>
      <c r="Y16" s="68">
        <v>2010</v>
      </c>
      <c r="Z16" s="42"/>
      <c r="AA16" s="1" t="s">
        <v>126</v>
      </c>
      <c r="AB16" s="28" t="s">
        <v>255</v>
      </c>
    </row>
    <row r="17" spans="1:28" x14ac:dyDescent="0.3">
      <c r="A17" s="1" t="s">
        <v>78</v>
      </c>
      <c r="B17" s="1" t="s">
        <v>45</v>
      </c>
      <c r="C17" s="27" t="s">
        <v>50</v>
      </c>
      <c r="D17" s="38">
        <v>10</v>
      </c>
      <c r="E17" s="74"/>
      <c r="F17" s="74"/>
      <c r="G17" s="74"/>
      <c r="H17" s="74"/>
      <c r="I17" s="74"/>
      <c r="J17" s="74"/>
      <c r="K17" s="74"/>
      <c r="L17" s="74"/>
      <c r="M17" s="74"/>
      <c r="N17" s="27">
        <f t="shared" si="0"/>
        <v>0</v>
      </c>
      <c r="O17" s="79"/>
      <c r="P17" s="79"/>
      <c r="Q17" s="79"/>
      <c r="R17" s="79"/>
      <c r="S17" s="79"/>
      <c r="T17" s="39">
        <v>2</v>
      </c>
      <c r="U17" s="40" t="str">
        <f t="shared" si="1"/>
        <v/>
      </c>
      <c r="V17" s="22">
        <v>304</v>
      </c>
      <c r="W17" s="22" t="s">
        <v>84</v>
      </c>
      <c r="X17" s="22" t="s">
        <v>85</v>
      </c>
      <c r="Y17" s="68">
        <v>2010</v>
      </c>
      <c r="Z17" s="42"/>
      <c r="AA17" s="1" t="s">
        <v>126</v>
      </c>
      <c r="AB17" s="28" t="s">
        <v>255</v>
      </c>
    </row>
    <row r="18" spans="1:28" x14ac:dyDescent="0.3">
      <c r="A18" s="1" t="s">
        <v>78</v>
      </c>
      <c r="B18" s="1" t="s">
        <v>45</v>
      </c>
      <c r="C18" s="27" t="s">
        <v>56</v>
      </c>
      <c r="D18" s="38">
        <v>20</v>
      </c>
      <c r="E18" s="74"/>
      <c r="F18" s="74"/>
      <c r="G18" s="74"/>
      <c r="H18" s="74"/>
      <c r="I18" s="74"/>
      <c r="J18" s="74"/>
      <c r="K18" s="74"/>
      <c r="L18" s="74"/>
      <c r="M18" s="74"/>
      <c r="N18" s="27">
        <f t="shared" si="0"/>
        <v>0</v>
      </c>
      <c r="O18" s="79"/>
      <c r="P18" s="79"/>
      <c r="Q18" s="79"/>
      <c r="R18" s="79"/>
      <c r="S18" s="79"/>
      <c r="T18" s="39">
        <v>6</v>
      </c>
      <c r="U18" s="40" t="str">
        <f t="shared" si="1"/>
        <v/>
      </c>
      <c r="V18" s="22">
        <v>304</v>
      </c>
      <c r="W18" s="22" t="s">
        <v>84</v>
      </c>
      <c r="X18" s="22" t="s">
        <v>85</v>
      </c>
      <c r="Y18" s="68">
        <v>2010</v>
      </c>
      <c r="Z18" s="42"/>
      <c r="AA18" s="1" t="s">
        <v>126</v>
      </c>
      <c r="AB18" s="28" t="s">
        <v>255</v>
      </c>
    </row>
    <row r="19" spans="1:28" x14ac:dyDescent="0.3">
      <c r="A19" s="1" t="s">
        <v>78</v>
      </c>
      <c r="B19" s="1" t="s">
        <v>45</v>
      </c>
      <c r="C19" s="27" t="s">
        <v>55</v>
      </c>
      <c r="D19" s="38">
        <v>17</v>
      </c>
      <c r="E19" s="74"/>
      <c r="F19" s="27">
        <v>11</v>
      </c>
      <c r="G19" s="27">
        <v>17</v>
      </c>
      <c r="H19" s="74"/>
      <c r="I19" s="74"/>
      <c r="J19" s="74"/>
      <c r="K19" s="74"/>
      <c r="L19" s="74"/>
      <c r="M19" s="27">
        <v>18</v>
      </c>
      <c r="N19" s="27">
        <f t="shared" si="0"/>
        <v>18</v>
      </c>
      <c r="O19" s="79"/>
      <c r="P19" s="79"/>
      <c r="Q19" s="79"/>
      <c r="R19" s="79"/>
      <c r="S19" s="79"/>
      <c r="T19" s="39">
        <v>28</v>
      </c>
      <c r="U19" s="40" t="str">
        <f t="shared" si="1"/>
        <v/>
      </c>
      <c r="V19" s="22">
        <v>304</v>
      </c>
      <c r="W19" s="22" t="s">
        <v>84</v>
      </c>
      <c r="X19" s="22" t="s">
        <v>85</v>
      </c>
      <c r="Y19" s="68">
        <v>2010</v>
      </c>
      <c r="Z19" s="42"/>
      <c r="AA19" s="1" t="s">
        <v>126</v>
      </c>
      <c r="AB19" s="28" t="s">
        <v>255</v>
      </c>
    </row>
    <row r="20" spans="1:28" x14ac:dyDescent="0.3">
      <c r="A20" s="1" t="s">
        <v>78</v>
      </c>
      <c r="B20" s="1" t="s">
        <v>45</v>
      </c>
      <c r="C20" s="27" t="s">
        <v>48</v>
      </c>
      <c r="D20" s="38">
        <v>11</v>
      </c>
      <c r="E20" s="74"/>
      <c r="F20" s="74"/>
      <c r="G20" s="74"/>
      <c r="H20" s="74"/>
      <c r="I20" s="74"/>
      <c r="J20" s="74"/>
      <c r="K20" s="74"/>
      <c r="L20" s="74"/>
      <c r="M20" s="74"/>
      <c r="N20" s="27">
        <f>SUM(L20:M20)</f>
        <v>0</v>
      </c>
      <c r="O20" s="79"/>
      <c r="P20" s="79"/>
      <c r="Q20" s="79"/>
      <c r="R20" s="79"/>
      <c r="S20" s="79"/>
      <c r="T20" s="39">
        <v>6</v>
      </c>
      <c r="U20" s="40" t="str">
        <f t="shared" si="1"/>
        <v/>
      </c>
      <c r="V20" s="22">
        <v>304</v>
      </c>
      <c r="W20" s="22" t="s">
        <v>84</v>
      </c>
      <c r="X20" s="22" t="s">
        <v>85</v>
      </c>
      <c r="Y20" s="68">
        <v>2010</v>
      </c>
      <c r="Z20" s="42"/>
      <c r="AA20" s="1" t="s">
        <v>126</v>
      </c>
      <c r="AB20" s="28" t="s">
        <v>255</v>
      </c>
    </row>
    <row r="21" spans="1:28" x14ac:dyDescent="0.3">
      <c r="A21" s="1" t="s">
        <v>78</v>
      </c>
      <c r="B21" s="1" t="s">
        <v>45</v>
      </c>
      <c r="C21" s="27" t="s">
        <v>52</v>
      </c>
      <c r="D21" s="38">
        <v>23</v>
      </c>
      <c r="E21" s="74"/>
      <c r="F21" s="74"/>
      <c r="G21" s="74"/>
      <c r="H21" s="74"/>
      <c r="I21" s="74"/>
      <c r="J21" s="74"/>
      <c r="K21" s="74"/>
      <c r="L21" s="74"/>
      <c r="M21" s="74"/>
      <c r="N21" s="27">
        <f>SUM(L21:M21)</f>
        <v>0</v>
      </c>
      <c r="O21" s="79"/>
      <c r="P21" s="79"/>
      <c r="Q21" s="79"/>
      <c r="R21" s="79"/>
      <c r="S21" s="79"/>
      <c r="T21" s="39">
        <v>11</v>
      </c>
      <c r="U21" s="40" t="str">
        <f t="shared" si="1"/>
        <v/>
      </c>
      <c r="V21" s="22">
        <v>304</v>
      </c>
      <c r="W21" s="22" t="s">
        <v>84</v>
      </c>
      <c r="X21" s="22" t="s">
        <v>85</v>
      </c>
      <c r="Y21" s="68">
        <v>2010</v>
      </c>
      <c r="Z21" s="42"/>
      <c r="AA21" s="1" t="s">
        <v>126</v>
      </c>
      <c r="AB21" s="28" t="s">
        <v>255</v>
      </c>
    </row>
    <row r="22" spans="1:28" x14ac:dyDescent="0.3">
      <c r="A22" s="1" t="s">
        <v>78</v>
      </c>
      <c r="B22" s="1" t="s">
        <v>45</v>
      </c>
      <c r="C22" s="27" t="s">
        <v>49</v>
      </c>
      <c r="D22" s="38">
        <v>12</v>
      </c>
      <c r="E22" s="74"/>
      <c r="F22" s="74"/>
      <c r="G22" s="74"/>
      <c r="H22" s="74"/>
      <c r="I22" s="74"/>
      <c r="J22" s="74"/>
      <c r="K22" s="74"/>
      <c r="L22" s="74"/>
      <c r="M22" s="74"/>
      <c r="N22" s="27">
        <f>SUM(L22:M22)</f>
        <v>0</v>
      </c>
      <c r="O22" s="79"/>
      <c r="P22" s="79"/>
      <c r="Q22" s="79"/>
      <c r="R22" s="79"/>
      <c r="S22" s="79"/>
      <c r="T22" s="39">
        <v>1</v>
      </c>
      <c r="U22" s="40" t="str">
        <f t="shared" si="1"/>
        <v/>
      </c>
      <c r="V22" s="22">
        <v>304</v>
      </c>
      <c r="W22" s="22" t="s">
        <v>84</v>
      </c>
      <c r="X22" s="22" t="s">
        <v>85</v>
      </c>
      <c r="Y22" s="68">
        <v>2010</v>
      </c>
      <c r="Z22" s="42"/>
      <c r="AA22" s="1" t="s">
        <v>126</v>
      </c>
      <c r="AB22" s="28" t="s">
        <v>255</v>
      </c>
    </row>
    <row r="23" spans="1:28" x14ac:dyDescent="0.3">
      <c r="A23" s="1" t="s">
        <v>78</v>
      </c>
      <c r="B23" s="1" t="s">
        <v>45</v>
      </c>
      <c r="C23" s="27" t="s">
        <v>51</v>
      </c>
      <c r="D23" s="38">
        <v>22</v>
      </c>
      <c r="E23" s="74" t="s">
        <v>369</v>
      </c>
      <c r="F23" s="74"/>
      <c r="G23" s="74"/>
      <c r="H23" s="74"/>
      <c r="I23" s="74"/>
      <c r="J23" s="74"/>
      <c r="K23" s="74"/>
      <c r="L23" s="74"/>
      <c r="M23" s="74"/>
      <c r="N23" s="27"/>
      <c r="O23" s="79"/>
      <c r="P23" s="79"/>
      <c r="Q23" s="79"/>
      <c r="R23" s="79"/>
      <c r="S23" s="79"/>
      <c r="T23" s="39"/>
      <c r="U23" s="40" t="str">
        <f t="shared" si="1"/>
        <v/>
      </c>
      <c r="V23" s="22">
        <v>304</v>
      </c>
      <c r="W23" s="22" t="s">
        <v>84</v>
      </c>
      <c r="X23" s="22" t="s">
        <v>85</v>
      </c>
      <c r="Y23" s="68">
        <v>2010</v>
      </c>
      <c r="Z23" s="42"/>
      <c r="AA23" s="1" t="s">
        <v>126</v>
      </c>
      <c r="AB23" s="28" t="s">
        <v>255</v>
      </c>
    </row>
    <row r="24" spans="1:28" x14ac:dyDescent="0.3">
      <c r="A24" s="1" t="s">
        <v>78</v>
      </c>
      <c r="B24" s="1" t="s">
        <v>45</v>
      </c>
      <c r="C24" s="57" t="s">
        <v>38</v>
      </c>
      <c r="D24" s="1"/>
      <c r="E24" s="57">
        <v>240</v>
      </c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57">
        <v>19</v>
      </c>
      <c r="Q24" s="43"/>
      <c r="R24" s="43"/>
      <c r="S24" s="43"/>
      <c r="T24" s="43"/>
      <c r="U24" s="40" t="str">
        <f t="shared" ref="U24" si="2">_xlfn.IFNA("",((T24+Q24+N24-R24)+(O24*2))/E24)</f>
        <v/>
      </c>
      <c r="V24" s="22">
        <v>304</v>
      </c>
      <c r="W24" s="22" t="s">
        <v>84</v>
      </c>
      <c r="X24" s="22" t="s">
        <v>85</v>
      </c>
      <c r="Y24" s="68">
        <v>2010</v>
      </c>
      <c r="Z24" s="42"/>
      <c r="AA24" s="1" t="s">
        <v>126</v>
      </c>
      <c r="AB24" s="28" t="s">
        <v>255</v>
      </c>
    </row>
    <row r="25" spans="1:28" x14ac:dyDescent="0.3">
      <c r="A25" s="44" t="s">
        <v>78</v>
      </c>
      <c r="B25" s="44" t="s">
        <v>45</v>
      </c>
      <c r="C25" s="45" t="s">
        <v>39</v>
      </c>
      <c r="D25" s="44"/>
      <c r="E25" s="45">
        <f t="shared" ref="E25:T25" si="3">SUM(E13:E24)</f>
        <v>240</v>
      </c>
      <c r="F25" s="45">
        <f t="shared" si="3"/>
        <v>11</v>
      </c>
      <c r="G25" s="45">
        <f t="shared" si="3"/>
        <v>17</v>
      </c>
      <c r="H25" s="45">
        <f t="shared" si="3"/>
        <v>0</v>
      </c>
      <c r="I25" s="45">
        <f t="shared" si="3"/>
        <v>0</v>
      </c>
      <c r="J25" s="45">
        <f t="shared" si="3"/>
        <v>0</v>
      </c>
      <c r="K25" s="45">
        <f t="shared" si="3"/>
        <v>0</v>
      </c>
      <c r="L25" s="45">
        <f t="shared" si="3"/>
        <v>0</v>
      </c>
      <c r="M25" s="45">
        <f t="shared" si="3"/>
        <v>18</v>
      </c>
      <c r="N25" s="45">
        <f t="shared" si="3"/>
        <v>18</v>
      </c>
      <c r="O25" s="45">
        <f t="shared" si="3"/>
        <v>0</v>
      </c>
      <c r="P25" s="45">
        <f t="shared" si="3"/>
        <v>25</v>
      </c>
      <c r="Q25" s="45">
        <f t="shared" si="3"/>
        <v>0</v>
      </c>
      <c r="R25" s="45">
        <f t="shared" si="3"/>
        <v>0</v>
      </c>
      <c r="S25" s="45">
        <f t="shared" si="3"/>
        <v>0</v>
      </c>
      <c r="T25" s="45">
        <f t="shared" si="3"/>
        <v>79</v>
      </c>
      <c r="U25" s="46">
        <f>((T25+Q25+N25-R25)+(O25*2))/E25</f>
        <v>0.40416666666666667</v>
      </c>
      <c r="V25" s="47">
        <v>304</v>
      </c>
      <c r="W25" s="47" t="s">
        <v>84</v>
      </c>
      <c r="X25" s="47" t="s">
        <v>85</v>
      </c>
      <c r="Y25" s="69">
        <v>2010</v>
      </c>
      <c r="Z25" s="49"/>
      <c r="AA25" s="44" t="s">
        <v>126</v>
      </c>
      <c r="AB25" s="72" t="s">
        <v>255</v>
      </c>
    </row>
    <row r="26" spans="1:28" x14ac:dyDescent="0.3">
      <c r="A26" s="1"/>
      <c r="B26" s="1"/>
      <c r="C26" s="1"/>
      <c r="D26" s="1"/>
      <c r="F26" s="50" t="s">
        <v>40</v>
      </c>
      <c r="G26" s="51">
        <f>F25/G25</f>
        <v>0.6470588235294118</v>
      </c>
      <c r="H26" s="27"/>
      <c r="I26" s="1"/>
      <c r="J26" s="50" t="s">
        <v>41</v>
      </c>
      <c r="K26" s="52" t="e">
        <f>J25/K25</f>
        <v>#DIV/0!</v>
      </c>
      <c r="L26" s="1"/>
      <c r="M26" s="39" t="s">
        <v>42</v>
      </c>
      <c r="N26" s="53"/>
      <c r="P26" s="1"/>
      <c r="Q26" s="1"/>
      <c r="R26" s="1"/>
      <c r="S26" s="1"/>
      <c r="T26" s="1"/>
      <c r="U26" s="1"/>
      <c r="V26" s="22"/>
      <c r="W26" s="22"/>
      <c r="X26" s="22"/>
      <c r="Y26" s="54"/>
      <c r="Z26" s="42"/>
      <c r="AA26" s="1"/>
      <c r="AB26" s="28"/>
    </row>
    <row r="27" spans="1:28" x14ac:dyDescent="0.3">
      <c r="A27" s="1"/>
      <c r="B27" s="1"/>
      <c r="C27" s="5" t="s">
        <v>43</v>
      </c>
      <c r="V27" s="22"/>
      <c r="W27" s="22"/>
      <c r="X27" s="22"/>
      <c r="Y27" s="54"/>
      <c r="Z27" s="42"/>
      <c r="AA27" s="1"/>
      <c r="AB27" s="1"/>
    </row>
    <row r="28" spans="1:28" x14ac:dyDescent="0.3">
      <c r="A28" s="1"/>
      <c r="B28" s="1"/>
      <c r="C28" s="5"/>
      <c r="V28" s="22"/>
      <c r="W28" s="22"/>
      <c r="X28" s="22"/>
      <c r="Y28" s="54"/>
      <c r="Z28" s="42"/>
      <c r="AA28" s="1"/>
      <c r="AB28" s="1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4"/>
      <c r="Z29" s="42"/>
      <c r="AA29" s="1"/>
      <c r="AB29" s="1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4"/>
      <c r="Z30" s="42"/>
      <c r="AA30" s="1"/>
      <c r="AB30" s="1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4"/>
      <c r="Z31" s="42"/>
      <c r="AA31" s="1"/>
      <c r="AB31" s="1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4"/>
      <c r="Z32" s="42"/>
      <c r="AA32" s="1"/>
      <c r="AB32" s="1"/>
    </row>
    <row r="33" spans="1:28" x14ac:dyDescent="0.3">
      <c r="B33" s="1"/>
      <c r="C33" s="55" t="s">
        <v>79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10</v>
      </c>
      <c r="U33" s="1"/>
      <c r="V33" s="56">
        <v>27</v>
      </c>
      <c r="W33" s="1"/>
      <c r="X33" s="1"/>
      <c r="Y33" s="31"/>
      <c r="Z33" s="42"/>
      <c r="AA33" s="1"/>
      <c r="AB33" s="28"/>
    </row>
    <row r="34" spans="1:28" x14ac:dyDescent="0.3">
      <c r="A34" s="36" t="s">
        <v>11</v>
      </c>
      <c r="B34" s="37" t="s">
        <v>12</v>
      </c>
      <c r="C34" s="38" t="s">
        <v>13</v>
      </c>
      <c r="D34" s="38" t="s">
        <v>14</v>
      </c>
      <c r="E34" s="14" t="s">
        <v>15</v>
      </c>
      <c r="F34" s="14" t="s">
        <v>16</v>
      </c>
      <c r="G34" s="14" t="s">
        <v>17</v>
      </c>
      <c r="H34" s="14" t="s">
        <v>18</v>
      </c>
      <c r="I34" s="14" t="s">
        <v>19</v>
      </c>
      <c r="J34" s="14" t="s">
        <v>20</v>
      </c>
      <c r="K34" s="14" t="s">
        <v>21</v>
      </c>
      <c r="L34" s="14" t="s">
        <v>22</v>
      </c>
      <c r="M34" s="14" t="s">
        <v>23</v>
      </c>
      <c r="N34" s="14" t="s">
        <v>24</v>
      </c>
      <c r="O34" s="14" t="s">
        <v>25</v>
      </c>
      <c r="P34" s="14" t="s">
        <v>26</v>
      </c>
      <c r="Q34" s="14" t="s">
        <v>27</v>
      </c>
      <c r="R34" s="14" t="s">
        <v>28</v>
      </c>
      <c r="S34" s="14" t="s">
        <v>29</v>
      </c>
      <c r="T34" s="14" t="s">
        <v>30</v>
      </c>
      <c r="U34" s="14" t="s">
        <v>31</v>
      </c>
      <c r="V34" s="14" t="s">
        <v>3</v>
      </c>
      <c r="W34" s="14" t="s">
        <v>32</v>
      </c>
      <c r="X34" s="14" t="s">
        <v>33</v>
      </c>
      <c r="Y34" s="14" t="s">
        <v>34</v>
      </c>
      <c r="Z34" s="14" t="s">
        <v>35</v>
      </c>
      <c r="AA34" s="14" t="s">
        <v>36</v>
      </c>
      <c r="AB34" s="14" t="s">
        <v>37</v>
      </c>
    </row>
    <row r="35" spans="1:28" x14ac:dyDescent="0.3">
      <c r="A35" s="1" t="s">
        <v>45</v>
      </c>
      <c r="B35" s="1" t="s">
        <v>78</v>
      </c>
      <c r="C35" s="27" t="s">
        <v>317</v>
      </c>
      <c r="D35" s="38">
        <v>20</v>
      </c>
      <c r="E35" s="74" t="s">
        <v>369</v>
      </c>
      <c r="F35" s="74"/>
      <c r="G35" s="74"/>
      <c r="H35" s="74"/>
      <c r="I35" s="74"/>
      <c r="J35" s="74"/>
      <c r="K35" s="74"/>
      <c r="L35" s="74"/>
      <c r="M35" s="74"/>
      <c r="N35" s="27"/>
      <c r="O35" s="74"/>
      <c r="P35" s="79"/>
      <c r="Q35" s="74"/>
      <c r="R35" s="74"/>
      <c r="S35" s="74"/>
      <c r="T35" s="27"/>
      <c r="U35" s="40" t="str">
        <f>IFERROR(((T35+Q35+N35-R35)+(O35*2))/E35,"")</f>
        <v/>
      </c>
      <c r="V35" s="22">
        <v>304</v>
      </c>
      <c r="W35" s="22" t="s">
        <v>95</v>
      </c>
      <c r="X35" s="22" t="s">
        <v>96</v>
      </c>
      <c r="Y35" s="68">
        <v>2010</v>
      </c>
      <c r="Z35" s="42"/>
      <c r="AA35" s="1" t="s">
        <v>225</v>
      </c>
      <c r="AB35" s="28" t="s">
        <v>256</v>
      </c>
    </row>
    <row r="36" spans="1:28" x14ac:dyDescent="0.3">
      <c r="A36" s="1" t="s">
        <v>45</v>
      </c>
      <c r="B36" s="1" t="s">
        <v>78</v>
      </c>
      <c r="C36" s="27" t="s">
        <v>354</v>
      </c>
      <c r="D36" s="38">
        <v>22</v>
      </c>
      <c r="E36" s="74"/>
      <c r="F36" s="74"/>
      <c r="G36" s="74"/>
      <c r="H36" s="74"/>
      <c r="I36" s="74"/>
      <c r="J36" s="74"/>
      <c r="K36" s="74"/>
      <c r="L36" s="74"/>
      <c r="M36" s="74"/>
      <c r="N36" s="27">
        <f t="shared" ref="N36:N40" si="4">SUM(L36:M36)</f>
        <v>0</v>
      </c>
      <c r="O36" s="79"/>
      <c r="P36" s="79"/>
      <c r="Q36" s="79"/>
      <c r="R36" s="79"/>
      <c r="S36" s="79"/>
      <c r="T36" s="27">
        <v>16</v>
      </c>
      <c r="U36" s="40" t="str">
        <f t="shared" ref="U36:U44" si="5">IFERROR(((T36+Q36+N36-R36)+(O36*2))/E36,"")</f>
        <v/>
      </c>
      <c r="V36" s="22">
        <v>304</v>
      </c>
      <c r="W36" s="22" t="s">
        <v>95</v>
      </c>
      <c r="X36" s="22" t="s">
        <v>96</v>
      </c>
      <c r="Y36" s="68">
        <v>2010</v>
      </c>
      <c r="Z36" s="42"/>
      <c r="AA36" s="1" t="s">
        <v>225</v>
      </c>
      <c r="AB36" s="28" t="s">
        <v>256</v>
      </c>
    </row>
    <row r="37" spans="1:28" x14ac:dyDescent="0.3">
      <c r="A37" s="1" t="s">
        <v>45</v>
      </c>
      <c r="B37" s="1" t="s">
        <v>78</v>
      </c>
      <c r="C37" s="27" t="s">
        <v>390</v>
      </c>
      <c r="D37" s="38">
        <v>35</v>
      </c>
      <c r="E37" s="74"/>
      <c r="F37" s="74"/>
      <c r="G37" s="74"/>
      <c r="H37" s="74"/>
      <c r="I37" s="74"/>
      <c r="J37" s="74"/>
      <c r="K37" s="74"/>
      <c r="L37" s="74"/>
      <c r="M37" s="74"/>
      <c r="N37" s="27">
        <f t="shared" si="4"/>
        <v>0</v>
      </c>
      <c r="O37" s="79"/>
      <c r="P37" s="79"/>
      <c r="Q37" s="79"/>
      <c r="R37" s="79"/>
      <c r="S37" s="79"/>
      <c r="T37" s="27">
        <v>11</v>
      </c>
      <c r="U37" s="40" t="str">
        <f t="shared" si="5"/>
        <v/>
      </c>
      <c r="V37" s="22">
        <v>304</v>
      </c>
      <c r="W37" s="22" t="s">
        <v>95</v>
      </c>
      <c r="X37" s="22" t="s">
        <v>96</v>
      </c>
      <c r="Y37" s="68">
        <v>2010</v>
      </c>
      <c r="Z37" s="42"/>
      <c r="AA37" s="1" t="s">
        <v>225</v>
      </c>
      <c r="AB37" s="28" t="s">
        <v>256</v>
      </c>
    </row>
    <row r="38" spans="1:28" x14ac:dyDescent="0.3">
      <c r="A38" s="1" t="s">
        <v>45</v>
      </c>
      <c r="B38" s="1" t="s">
        <v>78</v>
      </c>
      <c r="C38" s="27" t="s">
        <v>356</v>
      </c>
      <c r="D38" s="38">
        <v>4</v>
      </c>
      <c r="E38" s="74"/>
      <c r="F38" s="74"/>
      <c r="G38" s="74"/>
      <c r="H38" s="74"/>
      <c r="I38" s="74"/>
      <c r="J38" s="74"/>
      <c r="K38" s="74"/>
      <c r="L38" s="74"/>
      <c r="M38" s="74"/>
      <c r="N38" s="27">
        <f t="shared" si="4"/>
        <v>0</v>
      </c>
      <c r="O38" s="79"/>
      <c r="P38" s="79"/>
      <c r="Q38" s="79"/>
      <c r="R38" s="79"/>
      <c r="S38" s="79"/>
      <c r="T38" s="27">
        <v>11</v>
      </c>
      <c r="U38" s="40" t="str">
        <f t="shared" si="5"/>
        <v/>
      </c>
      <c r="V38" s="22">
        <v>304</v>
      </c>
      <c r="W38" s="22" t="s">
        <v>95</v>
      </c>
      <c r="X38" s="22" t="s">
        <v>96</v>
      </c>
      <c r="Y38" s="68">
        <v>2010</v>
      </c>
      <c r="Z38" s="42"/>
      <c r="AA38" s="1" t="s">
        <v>225</v>
      </c>
      <c r="AB38" s="28" t="s">
        <v>256</v>
      </c>
    </row>
    <row r="39" spans="1:28" x14ac:dyDescent="0.3">
      <c r="A39" s="1" t="s">
        <v>45</v>
      </c>
      <c r="B39" s="1" t="s">
        <v>78</v>
      </c>
      <c r="C39" s="27" t="s">
        <v>394</v>
      </c>
      <c r="D39" s="38">
        <v>7</v>
      </c>
      <c r="E39" s="74" t="s">
        <v>369</v>
      </c>
      <c r="F39" s="74"/>
      <c r="G39" s="74"/>
      <c r="H39" s="74"/>
      <c r="I39" s="74"/>
      <c r="J39" s="74"/>
      <c r="K39" s="74"/>
      <c r="L39" s="74"/>
      <c r="M39" s="74"/>
      <c r="N39" s="27"/>
      <c r="O39" s="79"/>
      <c r="P39" s="79"/>
      <c r="Q39" s="79"/>
      <c r="R39" s="79"/>
      <c r="S39" s="79"/>
      <c r="T39" s="27"/>
      <c r="U39" s="40" t="str">
        <f t="shared" si="5"/>
        <v/>
      </c>
      <c r="V39" s="22">
        <v>304</v>
      </c>
      <c r="W39" s="22" t="s">
        <v>95</v>
      </c>
      <c r="X39" s="22" t="s">
        <v>96</v>
      </c>
      <c r="Y39" s="68">
        <v>2010</v>
      </c>
      <c r="Z39" s="42"/>
      <c r="AA39" s="1" t="s">
        <v>225</v>
      </c>
      <c r="AB39" s="28" t="s">
        <v>256</v>
      </c>
    </row>
    <row r="40" spans="1:28" x14ac:dyDescent="0.3">
      <c r="A40" s="1" t="s">
        <v>45</v>
      </c>
      <c r="B40" s="1" t="s">
        <v>78</v>
      </c>
      <c r="C40" s="27" t="s">
        <v>395</v>
      </c>
      <c r="D40" s="38">
        <v>5</v>
      </c>
      <c r="E40" s="74"/>
      <c r="F40" s="74"/>
      <c r="G40" s="74"/>
      <c r="H40" s="74"/>
      <c r="I40" s="74"/>
      <c r="J40" s="74"/>
      <c r="K40" s="74"/>
      <c r="L40" s="74"/>
      <c r="M40" s="74"/>
      <c r="N40" s="27">
        <f t="shared" si="4"/>
        <v>0</v>
      </c>
      <c r="O40" s="79"/>
      <c r="P40" s="79"/>
      <c r="Q40" s="79"/>
      <c r="R40" s="79"/>
      <c r="S40" s="79"/>
      <c r="T40" s="27">
        <v>8</v>
      </c>
      <c r="U40" s="40" t="str">
        <f t="shared" si="5"/>
        <v/>
      </c>
      <c r="V40" s="22">
        <v>304</v>
      </c>
      <c r="W40" s="22" t="s">
        <v>95</v>
      </c>
      <c r="X40" s="22" t="s">
        <v>96</v>
      </c>
      <c r="Y40" s="68">
        <v>2010</v>
      </c>
      <c r="Z40" s="42"/>
      <c r="AA40" s="1" t="s">
        <v>225</v>
      </c>
      <c r="AB40" s="28" t="s">
        <v>256</v>
      </c>
    </row>
    <row r="41" spans="1:28" x14ac:dyDescent="0.3">
      <c r="A41" s="1" t="s">
        <v>45</v>
      </c>
      <c r="B41" s="1" t="s">
        <v>78</v>
      </c>
      <c r="C41" s="27" t="s">
        <v>357</v>
      </c>
      <c r="D41" s="38">
        <v>24</v>
      </c>
      <c r="E41" s="74"/>
      <c r="F41" s="74"/>
      <c r="G41" s="74"/>
      <c r="H41" s="74"/>
      <c r="I41" s="74"/>
      <c r="J41" s="74"/>
      <c r="K41" s="74"/>
      <c r="L41" s="74"/>
      <c r="M41" s="74"/>
      <c r="N41" s="27">
        <f>SUM(L41:M41)</f>
        <v>0</v>
      </c>
      <c r="O41" s="79"/>
      <c r="P41" s="79"/>
      <c r="Q41" s="79"/>
      <c r="R41" s="79"/>
      <c r="S41" s="79"/>
      <c r="T41" s="27">
        <v>2</v>
      </c>
      <c r="U41" s="40" t="str">
        <f t="shared" si="5"/>
        <v/>
      </c>
      <c r="V41" s="22">
        <v>304</v>
      </c>
      <c r="W41" s="22" t="s">
        <v>95</v>
      </c>
      <c r="X41" s="22" t="s">
        <v>96</v>
      </c>
      <c r="Y41" s="68">
        <v>2010</v>
      </c>
      <c r="Z41" s="42"/>
      <c r="AA41" s="1" t="s">
        <v>225</v>
      </c>
      <c r="AB41" s="28" t="s">
        <v>256</v>
      </c>
    </row>
    <row r="42" spans="1:28" x14ac:dyDescent="0.3">
      <c r="A42" s="1" t="s">
        <v>45</v>
      </c>
      <c r="B42" s="1" t="s">
        <v>78</v>
      </c>
      <c r="C42" s="27" t="s">
        <v>358</v>
      </c>
      <c r="D42" s="38">
        <v>14</v>
      </c>
      <c r="E42" s="74"/>
      <c r="F42" s="74"/>
      <c r="G42" s="74"/>
      <c r="H42" s="74"/>
      <c r="I42" s="74"/>
      <c r="J42" s="74"/>
      <c r="K42" s="74"/>
      <c r="L42" s="74"/>
      <c r="M42" s="74"/>
      <c r="N42" s="27">
        <f>SUM(L42:M42)</f>
        <v>0</v>
      </c>
      <c r="O42" s="79"/>
      <c r="P42" s="79"/>
      <c r="Q42" s="79"/>
      <c r="R42" s="79"/>
      <c r="S42" s="79"/>
      <c r="T42" s="27">
        <v>23</v>
      </c>
      <c r="U42" s="40" t="str">
        <f t="shared" si="5"/>
        <v/>
      </c>
      <c r="V42" s="22">
        <v>304</v>
      </c>
      <c r="W42" s="22" t="s">
        <v>95</v>
      </c>
      <c r="X42" s="22" t="s">
        <v>96</v>
      </c>
      <c r="Y42" s="68">
        <v>2010</v>
      </c>
      <c r="Z42" s="42"/>
      <c r="AA42" s="1" t="s">
        <v>225</v>
      </c>
      <c r="AB42" s="28" t="s">
        <v>256</v>
      </c>
    </row>
    <row r="43" spans="1:28" x14ac:dyDescent="0.3">
      <c r="A43" s="1" t="s">
        <v>45</v>
      </c>
      <c r="B43" s="1" t="s">
        <v>78</v>
      </c>
      <c r="C43" s="27" t="s">
        <v>359</v>
      </c>
      <c r="D43" s="38">
        <v>19</v>
      </c>
      <c r="E43" s="74" t="s">
        <v>369</v>
      </c>
      <c r="F43" s="74"/>
      <c r="G43" s="74"/>
      <c r="H43" s="74"/>
      <c r="I43" s="74"/>
      <c r="J43" s="74"/>
      <c r="K43" s="74"/>
      <c r="L43" s="74"/>
      <c r="M43" s="74"/>
      <c r="N43" s="27"/>
      <c r="O43" s="79"/>
      <c r="P43" s="79"/>
      <c r="Q43" s="79"/>
      <c r="R43" s="79"/>
      <c r="S43" s="79"/>
      <c r="T43" s="27"/>
      <c r="U43" s="40" t="str">
        <f t="shared" si="5"/>
        <v/>
      </c>
      <c r="V43" s="22">
        <v>304</v>
      </c>
      <c r="W43" s="22" t="s">
        <v>95</v>
      </c>
      <c r="X43" s="22" t="s">
        <v>96</v>
      </c>
      <c r="Y43" s="68">
        <v>2010</v>
      </c>
      <c r="Z43" s="42"/>
      <c r="AA43" s="1" t="s">
        <v>225</v>
      </c>
      <c r="AB43" s="28" t="s">
        <v>256</v>
      </c>
    </row>
    <row r="44" spans="1:28" x14ac:dyDescent="0.3">
      <c r="A44" s="1" t="s">
        <v>45</v>
      </c>
      <c r="B44" s="1" t="s">
        <v>78</v>
      </c>
      <c r="C44" s="27" t="s">
        <v>389</v>
      </c>
      <c r="D44" s="38">
        <v>23</v>
      </c>
      <c r="E44" s="74"/>
      <c r="F44" s="74"/>
      <c r="G44" s="74"/>
      <c r="H44" s="74"/>
      <c r="I44" s="74"/>
      <c r="J44" s="74"/>
      <c r="K44" s="74"/>
      <c r="L44" s="74"/>
      <c r="M44" s="74"/>
      <c r="N44" s="27">
        <f>SUM(L44:M44)</f>
        <v>0</v>
      </c>
      <c r="O44" s="79"/>
      <c r="P44" s="79"/>
      <c r="Q44" s="79"/>
      <c r="R44" s="79"/>
      <c r="S44" s="79"/>
      <c r="T44" s="27">
        <v>24</v>
      </c>
      <c r="U44" s="40" t="str">
        <f t="shared" si="5"/>
        <v/>
      </c>
      <c r="V44" s="22">
        <v>304</v>
      </c>
      <c r="W44" s="22" t="s">
        <v>95</v>
      </c>
      <c r="X44" s="22" t="s">
        <v>96</v>
      </c>
      <c r="Y44" s="68">
        <v>2010</v>
      </c>
      <c r="Z44" s="42"/>
      <c r="AA44" s="1" t="s">
        <v>225</v>
      </c>
      <c r="AB44" s="28" t="s">
        <v>256</v>
      </c>
    </row>
    <row r="45" spans="1:28" x14ac:dyDescent="0.3">
      <c r="A45" s="1" t="s">
        <v>45</v>
      </c>
      <c r="B45" s="1" t="s">
        <v>78</v>
      </c>
      <c r="C45" s="57" t="s">
        <v>38</v>
      </c>
      <c r="D45" s="1"/>
      <c r="E45" s="57">
        <v>240</v>
      </c>
      <c r="F45" s="43"/>
      <c r="G45" s="43"/>
      <c r="H45" s="43"/>
      <c r="I45" s="43"/>
      <c r="J45" s="43"/>
      <c r="K45" s="43"/>
      <c r="L45" s="43"/>
      <c r="M45" s="43"/>
      <c r="N45" s="27"/>
      <c r="O45" s="43"/>
      <c r="P45" s="57">
        <v>18</v>
      </c>
      <c r="Q45" s="43"/>
      <c r="R45" s="43"/>
      <c r="S45" s="43"/>
      <c r="T45" s="27"/>
      <c r="U45" s="40" t="str">
        <f t="shared" ref="U45" si="6">_xlfn.IFNA("",((T45+Q45+N45-R45)+(O45*2))/E45)</f>
        <v/>
      </c>
      <c r="V45" s="22">
        <v>304</v>
      </c>
      <c r="W45" s="22" t="s">
        <v>95</v>
      </c>
      <c r="X45" s="22" t="s">
        <v>96</v>
      </c>
      <c r="Y45" s="68">
        <v>2010</v>
      </c>
      <c r="Z45" s="42"/>
      <c r="AA45" s="1" t="s">
        <v>225</v>
      </c>
      <c r="AB45" s="28" t="s">
        <v>256</v>
      </c>
    </row>
    <row r="46" spans="1:28" x14ac:dyDescent="0.3">
      <c r="A46" s="44" t="s">
        <v>45</v>
      </c>
      <c r="B46" s="44" t="s">
        <v>78</v>
      </c>
      <c r="C46" s="45" t="s">
        <v>39</v>
      </c>
      <c r="D46" s="44"/>
      <c r="E46" s="45">
        <f t="shared" ref="E46:T46" si="7">SUM(E35:E45)</f>
        <v>240</v>
      </c>
      <c r="F46" s="45">
        <f t="shared" si="7"/>
        <v>0</v>
      </c>
      <c r="G46" s="45">
        <f t="shared" si="7"/>
        <v>0</v>
      </c>
      <c r="H46" s="45">
        <f t="shared" si="7"/>
        <v>0</v>
      </c>
      <c r="I46" s="45">
        <f t="shared" si="7"/>
        <v>0</v>
      </c>
      <c r="J46" s="45">
        <f t="shared" si="7"/>
        <v>0</v>
      </c>
      <c r="K46" s="45">
        <f t="shared" si="7"/>
        <v>0</v>
      </c>
      <c r="L46" s="45">
        <f t="shared" si="7"/>
        <v>0</v>
      </c>
      <c r="M46" s="45">
        <f t="shared" si="7"/>
        <v>0</v>
      </c>
      <c r="N46" s="45">
        <f t="shared" si="7"/>
        <v>0</v>
      </c>
      <c r="O46" s="45">
        <f t="shared" si="7"/>
        <v>0</v>
      </c>
      <c r="P46" s="45">
        <f t="shared" si="7"/>
        <v>18</v>
      </c>
      <c r="Q46" s="45">
        <f t="shared" si="7"/>
        <v>0</v>
      </c>
      <c r="R46" s="45">
        <f t="shared" si="7"/>
        <v>0</v>
      </c>
      <c r="S46" s="45">
        <f t="shared" si="7"/>
        <v>0</v>
      </c>
      <c r="T46" s="45">
        <f t="shared" si="7"/>
        <v>95</v>
      </c>
      <c r="U46" s="46">
        <f>((T46+Q46+N46-R46)+(O46*2))/E46</f>
        <v>0.39583333333333331</v>
      </c>
      <c r="V46" s="47">
        <v>304</v>
      </c>
      <c r="W46" s="47" t="s">
        <v>95</v>
      </c>
      <c r="X46" s="47" t="s">
        <v>96</v>
      </c>
      <c r="Y46" s="69">
        <v>2010</v>
      </c>
      <c r="Z46" s="49"/>
      <c r="AA46" s="44" t="s">
        <v>225</v>
      </c>
      <c r="AB46" s="72" t="s">
        <v>256</v>
      </c>
    </row>
    <row r="47" spans="1:28" x14ac:dyDescent="0.3">
      <c r="A47" s="1"/>
      <c r="B47" s="1"/>
      <c r="C47" s="1"/>
      <c r="D47" s="1"/>
      <c r="F47" s="50" t="s">
        <v>40</v>
      </c>
      <c r="G47" s="51" t="e">
        <f>F46/G46</f>
        <v>#DIV/0!</v>
      </c>
      <c r="H47" s="27"/>
      <c r="I47" s="1"/>
      <c r="J47" s="50" t="s">
        <v>41</v>
      </c>
      <c r="K47" s="52" t="e">
        <f>J46/K46</f>
        <v>#DIV/0!</v>
      </c>
      <c r="L47" s="1"/>
      <c r="M47" s="39" t="s">
        <v>42</v>
      </c>
      <c r="N47" s="53"/>
      <c r="P47" s="1"/>
      <c r="Q47" s="1"/>
      <c r="R47" s="1"/>
      <c r="S47" s="1"/>
      <c r="T47" s="1"/>
      <c r="U47" s="1"/>
      <c r="V47" s="22"/>
      <c r="W47" s="22"/>
      <c r="X47" s="22"/>
      <c r="Y47" s="54"/>
      <c r="Z47" s="42"/>
      <c r="AA47" s="1"/>
      <c r="AB47" s="28"/>
    </row>
    <row r="48" spans="1:28" x14ac:dyDescent="0.3">
      <c r="A48" s="1"/>
      <c r="B48" s="1"/>
      <c r="C48" s="5" t="s">
        <v>43</v>
      </c>
      <c r="V48" s="22"/>
      <c r="W48" s="22"/>
      <c r="X48" s="22"/>
      <c r="Y48" s="54"/>
      <c r="Z48" s="42"/>
      <c r="AA48" s="1"/>
      <c r="AB48" s="28"/>
    </row>
    <row r="49" spans="1:28" x14ac:dyDescent="0.3">
      <c r="A49" s="1"/>
      <c r="B49" s="1"/>
      <c r="C49" s="5"/>
      <c r="V49" s="22"/>
      <c r="W49" s="22"/>
      <c r="X49" s="22"/>
      <c r="Y49" s="54"/>
      <c r="Z49" s="42"/>
      <c r="AA49" s="1"/>
      <c r="AB49" s="1"/>
    </row>
    <row r="50" spans="1:28" x14ac:dyDescent="0.3">
      <c r="B50" s="1"/>
      <c r="C50" s="1"/>
      <c r="D50" s="5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31"/>
      <c r="Z50" s="42"/>
      <c r="AA50" s="1"/>
      <c r="AB50" s="1"/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15EB5E-532A-4EEA-865B-8D3A9D25336E}">
  <sheetPr>
    <tabColor rgb="FF92D050"/>
    <pageSetUpPr fitToPage="1"/>
  </sheetPr>
  <dimension ref="A1:AB48"/>
  <sheetViews>
    <sheetView workbookViewId="0"/>
  </sheetViews>
  <sheetFormatPr defaultRowHeight="14.4" x14ac:dyDescent="0.3"/>
  <cols>
    <col min="1" max="1" width="4.88671875" customWidth="1"/>
    <col min="2" max="2" width="6" customWidth="1"/>
    <col min="3" max="3" width="22.77734375" customWidth="1"/>
    <col min="4" max="4" width="4.21875" customWidth="1"/>
    <col min="5" max="6" width="5.88671875" customWidth="1"/>
    <col min="7" max="7" width="6.33203125" customWidth="1"/>
    <col min="8" max="10" width="5.88671875" customWidth="1"/>
    <col min="11" max="11" width="6.6640625" customWidth="1"/>
    <col min="12" max="19" width="5.88671875" customWidth="1"/>
    <col min="20" max="20" width="6.6640625" customWidth="1"/>
    <col min="21" max="21" width="7.21875" customWidth="1"/>
    <col min="22" max="22" width="4.77734375" customWidth="1"/>
    <col min="23" max="24" width="4.21875" customWidth="1"/>
    <col min="25" max="25" width="6.6640625" customWidth="1"/>
    <col min="26" max="26" width="20.21875" customWidth="1"/>
    <col min="27" max="27" width="15.6640625" customWidth="1"/>
  </cols>
  <sheetData>
    <row r="1" spans="1:28" x14ac:dyDescent="0.3">
      <c r="Z1" s="62" t="s">
        <v>381</v>
      </c>
    </row>
    <row r="2" spans="1:28" x14ac:dyDescent="0.3">
      <c r="B2" s="1"/>
      <c r="C2" s="2" t="s">
        <v>44</v>
      </c>
      <c r="D2" s="3" t="s">
        <v>83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Z2" s="62" t="s">
        <v>436</v>
      </c>
    </row>
    <row r="3" spans="1:28" x14ac:dyDescent="0.3">
      <c r="B3" s="1"/>
      <c r="C3" s="6">
        <v>29270</v>
      </c>
      <c r="D3" s="7" t="s">
        <v>0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1</v>
      </c>
      <c r="S3" s="13" t="s">
        <v>2</v>
      </c>
      <c r="T3" s="14" t="s">
        <v>3</v>
      </c>
    </row>
    <row r="4" spans="1:28" x14ac:dyDescent="0.3">
      <c r="B4" s="1"/>
      <c r="C4" s="6" t="s">
        <v>88</v>
      </c>
      <c r="D4" s="7" t="s">
        <v>4</v>
      </c>
      <c r="E4" s="8"/>
      <c r="F4" s="5"/>
      <c r="G4" s="1"/>
      <c r="J4" s="15" t="s">
        <v>258</v>
      </c>
      <c r="K4" s="16" t="s">
        <v>44</v>
      </c>
      <c r="L4" s="17"/>
      <c r="M4" s="18"/>
      <c r="N4" s="19">
        <v>20</v>
      </c>
      <c r="O4" s="19">
        <v>19</v>
      </c>
      <c r="P4" s="19">
        <v>23</v>
      </c>
      <c r="Q4" s="19">
        <v>12</v>
      </c>
      <c r="R4" s="20"/>
      <c r="S4" s="21">
        <f>SUM(N4:R4)</f>
        <v>74</v>
      </c>
      <c r="T4" s="22">
        <v>305</v>
      </c>
    </row>
    <row r="5" spans="1:28" x14ac:dyDescent="0.3">
      <c r="B5" s="1"/>
      <c r="C5" s="6" t="s">
        <v>257</v>
      </c>
      <c r="D5" s="7" t="s">
        <v>5</v>
      </c>
      <c r="E5" s="1"/>
      <c r="F5" s="1"/>
      <c r="G5" s="1"/>
      <c r="J5" s="15" t="s">
        <v>259</v>
      </c>
      <c r="K5" s="16" t="s">
        <v>82</v>
      </c>
      <c r="L5" s="17"/>
      <c r="M5" s="18"/>
      <c r="N5" s="19">
        <v>26</v>
      </c>
      <c r="O5" s="19">
        <v>29</v>
      </c>
      <c r="P5" s="19">
        <v>34</v>
      </c>
      <c r="Q5" s="19">
        <v>25</v>
      </c>
      <c r="R5" s="20"/>
      <c r="S5" s="21">
        <f>SUM(N5:R5)</f>
        <v>114</v>
      </c>
      <c r="T5" s="22">
        <v>305</v>
      </c>
      <c r="U5" s="1"/>
      <c r="V5" s="1"/>
      <c r="W5" s="1"/>
    </row>
    <row r="6" spans="1:28" x14ac:dyDescent="0.3">
      <c r="C6" s="23">
        <v>2321</v>
      </c>
      <c r="D6" s="7" t="s">
        <v>6</v>
      </c>
      <c r="F6" s="1"/>
      <c r="J6" t="s">
        <v>380</v>
      </c>
      <c r="T6" s="1"/>
      <c r="U6" s="1"/>
      <c r="V6" s="1"/>
      <c r="W6" s="1"/>
    </row>
    <row r="7" spans="1:28" x14ac:dyDescent="0.3">
      <c r="B7" s="1"/>
      <c r="C7" s="66"/>
      <c r="D7" s="7" t="s">
        <v>7</v>
      </c>
      <c r="G7" s="1"/>
      <c r="S7" s="1"/>
      <c r="T7" s="25" t="s">
        <v>8</v>
      </c>
      <c r="U7" s="1"/>
      <c r="V7" s="26">
        <v>305</v>
      </c>
      <c r="W7" s="1"/>
    </row>
    <row r="8" spans="1:28" x14ac:dyDescent="0.3">
      <c r="B8" s="1"/>
      <c r="C8" s="66"/>
      <c r="D8" s="7" t="s">
        <v>7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67"/>
      <c r="D9" s="7" t="s">
        <v>9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AB10" s="76"/>
    </row>
    <row r="11" spans="1:28" x14ac:dyDescent="0.3">
      <c r="B11" s="1"/>
      <c r="C11" s="55" t="s">
        <v>44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10</v>
      </c>
      <c r="U11" s="1"/>
      <c r="V11" s="56">
        <v>26</v>
      </c>
      <c r="W11" s="1"/>
      <c r="X11" s="1"/>
      <c r="Y11" s="31"/>
      <c r="Z11" s="42"/>
      <c r="AA11" s="1"/>
      <c r="AB11" s="28"/>
    </row>
    <row r="12" spans="1:28" x14ac:dyDescent="0.3">
      <c r="A12" s="36" t="s">
        <v>11</v>
      </c>
      <c r="B12" s="37" t="s">
        <v>12</v>
      </c>
      <c r="C12" s="38" t="s">
        <v>13</v>
      </c>
      <c r="D12" s="38" t="s">
        <v>14</v>
      </c>
      <c r="E12" s="14" t="s">
        <v>15</v>
      </c>
      <c r="F12" s="14" t="s">
        <v>16</v>
      </c>
      <c r="G12" s="14" t="s">
        <v>17</v>
      </c>
      <c r="H12" s="14" t="s">
        <v>18</v>
      </c>
      <c r="I12" s="14" t="s">
        <v>19</v>
      </c>
      <c r="J12" s="14" t="s">
        <v>20</v>
      </c>
      <c r="K12" s="14" t="s">
        <v>21</v>
      </c>
      <c r="L12" s="14" t="s">
        <v>22</v>
      </c>
      <c r="M12" s="14" t="s">
        <v>23</v>
      </c>
      <c r="N12" s="14" t="s">
        <v>24</v>
      </c>
      <c r="O12" s="14" t="s">
        <v>25</v>
      </c>
      <c r="P12" s="14" t="s">
        <v>26</v>
      </c>
      <c r="Q12" s="14" t="s">
        <v>27</v>
      </c>
      <c r="R12" s="14" t="s">
        <v>28</v>
      </c>
      <c r="S12" s="14" t="s">
        <v>29</v>
      </c>
      <c r="T12" s="14" t="s">
        <v>30</v>
      </c>
      <c r="U12" s="14" t="s">
        <v>31</v>
      </c>
      <c r="V12" s="14" t="s">
        <v>3</v>
      </c>
      <c r="W12" s="14" t="s">
        <v>32</v>
      </c>
      <c r="X12" s="14" t="s">
        <v>33</v>
      </c>
      <c r="Y12" s="14" t="s">
        <v>34</v>
      </c>
      <c r="Z12" s="14" t="s">
        <v>35</v>
      </c>
      <c r="AA12" s="14" t="s">
        <v>36</v>
      </c>
      <c r="AB12" s="14" t="s">
        <v>37</v>
      </c>
    </row>
    <row r="13" spans="1:28" x14ac:dyDescent="0.3">
      <c r="A13" s="1" t="s">
        <v>81</v>
      </c>
      <c r="B13" s="1" t="s">
        <v>45</v>
      </c>
      <c r="C13" s="27" t="s">
        <v>53</v>
      </c>
      <c r="D13" s="38">
        <v>40</v>
      </c>
      <c r="E13" s="27">
        <v>22</v>
      </c>
      <c r="F13" s="27">
        <v>3</v>
      </c>
      <c r="G13" s="27">
        <v>6</v>
      </c>
      <c r="H13" s="27"/>
      <c r="I13" s="27"/>
      <c r="J13" s="27">
        <v>3</v>
      </c>
      <c r="K13" s="27">
        <v>6</v>
      </c>
      <c r="L13" s="27">
        <v>1</v>
      </c>
      <c r="M13" s="27">
        <v>2</v>
      </c>
      <c r="N13" s="27">
        <f>SUM(L13:M13)</f>
        <v>3</v>
      </c>
      <c r="O13" s="27">
        <v>0</v>
      </c>
      <c r="P13" s="57">
        <v>6</v>
      </c>
      <c r="Q13" s="27">
        <v>2</v>
      </c>
      <c r="R13" s="27">
        <v>3</v>
      </c>
      <c r="S13" s="27">
        <v>0</v>
      </c>
      <c r="T13" s="27">
        <v>9</v>
      </c>
      <c r="U13" s="40">
        <f>IFERROR(((T13+Q13+N13-R13)+(O13*2))/E13,"")</f>
        <v>0.5</v>
      </c>
      <c r="V13" s="22">
        <v>305</v>
      </c>
      <c r="W13" s="22" t="s">
        <v>84</v>
      </c>
      <c r="X13" s="22" t="s">
        <v>85</v>
      </c>
      <c r="Y13" s="68">
        <v>2321</v>
      </c>
      <c r="Z13" s="42"/>
      <c r="AA13" s="1" t="s">
        <v>126</v>
      </c>
      <c r="AB13" s="28" t="s">
        <v>260</v>
      </c>
    </row>
    <row r="14" spans="1:28" x14ac:dyDescent="0.3">
      <c r="A14" s="1" t="s">
        <v>81</v>
      </c>
      <c r="B14" s="1" t="s">
        <v>45</v>
      </c>
      <c r="C14" s="27" t="s">
        <v>46</v>
      </c>
      <c r="D14" s="38">
        <v>7</v>
      </c>
      <c r="E14" s="27">
        <v>26</v>
      </c>
      <c r="F14" s="27">
        <v>6</v>
      </c>
      <c r="G14" s="27">
        <v>10</v>
      </c>
      <c r="H14" s="27">
        <v>0</v>
      </c>
      <c r="I14" s="27">
        <v>3</v>
      </c>
      <c r="J14" s="27">
        <v>0</v>
      </c>
      <c r="K14" s="27">
        <v>0</v>
      </c>
      <c r="L14" s="27">
        <v>1</v>
      </c>
      <c r="M14" s="27">
        <v>1</v>
      </c>
      <c r="N14" s="27">
        <f t="shared" ref="N14:N19" si="0">SUM(L14:M14)</f>
        <v>2</v>
      </c>
      <c r="O14" s="39">
        <v>2</v>
      </c>
      <c r="P14" s="39">
        <v>2</v>
      </c>
      <c r="Q14" s="39">
        <v>0</v>
      </c>
      <c r="R14" s="39">
        <v>1</v>
      </c>
      <c r="S14" s="39">
        <v>0</v>
      </c>
      <c r="T14" s="27">
        <v>12</v>
      </c>
      <c r="U14" s="40">
        <f t="shared" ref="U14:U23" si="1">IFERROR(((T14+Q14+N14-R14)+(O14*2))/E14,"")</f>
        <v>0.65384615384615385</v>
      </c>
      <c r="V14" s="22">
        <v>305</v>
      </c>
      <c r="W14" s="22" t="s">
        <v>84</v>
      </c>
      <c r="X14" s="22" t="s">
        <v>85</v>
      </c>
      <c r="Y14" s="68">
        <v>2321</v>
      </c>
      <c r="Z14" s="42"/>
      <c r="AA14" s="1" t="s">
        <v>126</v>
      </c>
      <c r="AB14" s="28" t="s">
        <v>260</v>
      </c>
    </row>
    <row r="15" spans="1:28" x14ac:dyDescent="0.3">
      <c r="A15" s="1" t="s">
        <v>81</v>
      </c>
      <c r="B15" s="1" t="s">
        <v>45</v>
      </c>
      <c r="C15" s="27" t="s">
        <v>47</v>
      </c>
      <c r="D15" s="38">
        <v>15</v>
      </c>
      <c r="E15" s="27">
        <v>30</v>
      </c>
      <c r="F15" s="27">
        <v>4</v>
      </c>
      <c r="G15" s="27">
        <v>9</v>
      </c>
      <c r="H15" s="27"/>
      <c r="I15" s="27"/>
      <c r="J15" s="27">
        <v>3</v>
      </c>
      <c r="K15" s="27">
        <v>4</v>
      </c>
      <c r="L15" s="27">
        <v>1</v>
      </c>
      <c r="M15" s="27">
        <v>6</v>
      </c>
      <c r="N15" s="27">
        <f t="shared" si="0"/>
        <v>7</v>
      </c>
      <c r="O15" s="39">
        <v>1</v>
      </c>
      <c r="P15" s="39">
        <v>1</v>
      </c>
      <c r="Q15" s="39">
        <v>1</v>
      </c>
      <c r="R15" s="39">
        <v>4</v>
      </c>
      <c r="S15" s="39">
        <v>1</v>
      </c>
      <c r="T15" s="27">
        <v>11</v>
      </c>
      <c r="U15" s="40">
        <f t="shared" si="1"/>
        <v>0.56666666666666665</v>
      </c>
      <c r="V15" s="22">
        <v>305</v>
      </c>
      <c r="W15" s="22" t="s">
        <v>84</v>
      </c>
      <c r="X15" s="22" t="s">
        <v>85</v>
      </c>
      <c r="Y15" s="68">
        <v>2321</v>
      </c>
      <c r="Z15" s="42"/>
      <c r="AA15" s="1" t="s">
        <v>126</v>
      </c>
      <c r="AB15" s="28" t="s">
        <v>260</v>
      </c>
    </row>
    <row r="16" spans="1:28" x14ac:dyDescent="0.3">
      <c r="A16" s="1" t="s">
        <v>81</v>
      </c>
      <c r="B16" s="1" t="s">
        <v>45</v>
      </c>
      <c r="C16" s="27" t="s">
        <v>120</v>
      </c>
      <c r="D16" s="38">
        <v>50</v>
      </c>
      <c r="E16" s="27">
        <v>21</v>
      </c>
      <c r="F16" s="27">
        <v>1</v>
      </c>
      <c r="G16" s="27">
        <v>3</v>
      </c>
      <c r="H16" s="27"/>
      <c r="I16" s="27"/>
      <c r="J16" s="27">
        <v>2</v>
      </c>
      <c r="K16" s="27">
        <v>2</v>
      </c>
      <c r="L16" s="27">
        <v>0</v>
      </c>
      <c r="M16" s="27">
        <v>1</v>
      </c>
      <c r="N16" s="27">
        <f t="shared" si="0"/>
        <v>1</v>
      </c>
      <c r="O16" s="39">
        <v>1</v>
      </c>
      <c r="P16" s="39">
        <v>5</v>
      </c>
      <c r="Q16" s="39">
        <v>0</v>
      </c>
      <c r="R16" s="39">
        <v>2</v>
      </c>
      <c r="S16" s="39">
        <v>0</v>
      </c>
      <c r="T16" s="27">
        <v>4</v>
      </c>
      <c r="U16" s="40">
        <f t="shared" si="1"/>
        <v>0.23809523809523808</v>
      </c>
      <c r="V16" s="22">
        <v>305</v>
      </c>
      <c r="W16" s="22" t="s">
        <v>84</v>
      </c>
      <c r="X16" s="22" t="s">
        <v>85</v>
      </c>
      <c r="Y16" s="68">
        <v>2321</v>
      </c>
      <c r="Z16" s="42"/>
      <c r="AA16" s="1" t="s">
        <v>126</v>
      </c>
      <c r="AB16" s="28" t="s">
        <v>260</v>
      </c>
    </row>
    <row r="17" spans="1:28" x14ac:dyDescent="0.3">
      <c r="A17" s="1" t="s">
        <v>81</v>
      </c>
      <c r="B17" s="1" t="s">
        <v>45</v>
      </c>
      <c r="C17" s="27" t="s">
        <v>50</v>
      </c>
      <c r="D17" s="38">
        <v>10</v>
      </c>
      <c r="E17" s="27">
        <v>19</v>
      </c>
      <c r="F17" s="27">
        <v>2</v>
      </c>
      <c r="G17" s="27">
        <v>4</v>
      </c>
      <c r="H17" s="27"/>
      <c r="I17" s="27"/>
      <c r="J17" s="27">
        <v>0</v>
      </c>
      <c r="K17" s="27">
        <v>0</v>
      </c>
      <c r="L17" s="27">
        <v>1</v>
      </c>
      <c r="M17" s="27">
        <v>0</v>
      </c>
      <c r="N17" s="27">
        <f t="shared" si="0"/>
        <v>1</v>
      </c>
      <c r="O17" s="39">
        <v>1</v>
      </c>
      <c r="P17" s="39">
        <v>5</v>
      </c>
      <c r="Q17" s="39">
        <v>1</v>
      </c>
      <c r="R17" s="39">
        <v>2</v>
      </c>
      <c r="S17" s="39">
        <v>0</v>
      </c>
      <c r="T17" s="27">
        <v>4</v>
      </c>
      <c r="U17" s="40">
        <f t="shared" si="1"/>
        <v>0.31578947368421051</v>
      </c>
      <c r="V17" s="22">
        <v>305</v>
      </c>
      <c r="W17" s="22" t="s">
        <v>84</v>
      </c>
      <c r="X17" s="22" t="s">
        <v>85</v>
      </c>
      <c r="Y17" s="68">
        <v>2321</v>
      </c>
      <c r="Z17" s="42"/>
      <c r="AA17" s="1" t="s">
        <v>126</v>
      </c>
      <c r="AB17" s="28" t="s">
        <v>260</v>
      </c>
    </row>
    <row r="18" spans="1:28" x14ac:dyDescent="0.3">
      <c r="A18" s="1" t="s">
        <v>81</v>
      </c>
      <c r="B18" s="1" t="s">
        <v>45</v>
      </c>
      <c r="C18" s="27" t="s">
        <v>56</v>
      </c>
      <c r="D18" s="38">
        <v>20</v>
      </c>
      <c r="E18" s="27">
        <v>11</v>
      </c>
      <c r="F18" s="27">
        <v>3</v>
      </c>
      <c r="G18" s="27">
        <v>6</v>
      </c>
      <c r="H18" s="27"/>
      <c r="I18" s="27"/>
      <c r="J18" s="27">
        <v>1</v>
      </c>
      <c r="K18" s="27">
        <v>2</v>
      </c>
      <c r="L18" s="27">
        <v>0</v>
      </c>
      <c r="M18" s="27">
        <v>1</v>
      </c>
      <c r="N18" s="27">
        <f t="shared" si="0"/>
        <v>1</v>
      </c>
      <c r="O18" s="39">
        <v>0</v>
      </c>
      <c r="P18" s="39">
        <v>2</v>
      </c>
      <c r="Q18" s="39">
        <v>0</v>
      </c>
      <c r="R18" s="39">
        <v>3</v>
      </c>
      <c r="S18" s="39">
        <v>0</v>
      </c>
      <c r="T18" s="27">
        <v>7</v>
      </c>
      <c r="U18" s="40">
        <f t="shared" si="1"/>
        <v>0.45454545454545453</v>
      </c>
      <c r="V18" s="22">
        <v>305</v>
      </c>
      <c r="W18" s="22" t="s">
        <v>84</v>
      </c>
      <c r="X18" s="22" t="s">
        <v>85</v>
      </c>
      <c r="Y18" s="68">
        <v>2321</v>
      </c>
      <c r="Z18" s="42"/>
      <c r="AA18" s="1" t="s">
        <v>126</v>
      </c>
      <c r="AB18" s="28" t="s">
        <v>260</v>
      </c>
    </row>
    <row r="19" spans="1:28" x14ac:dyDescent="0.3">
      <c r="A19" s="1" t="s">
        <v>81</v>
      </c>
      <c r="B19" s="1" t="s">
        <v>45</v>
      </c>
      <c r="C19" s="27" t="s">
        <v>55</v>
      </c>
      <c r="D19" s="38">
        <v>17</v>
      </c>
      <c r="E19" s="27">
        <v>43</v>
      </c>
      <c r="F19" s="27">
        <v>9</v>
      </c>
      <c r="G19" s="27">
        <v>13</v>
      </c>
      <c r="H19" s="27"/>
      <c r="I19" s="27"/>
      <c r="J19" s="27">
        <v>3</v>
      </c>
      <c r="K19" s="27">
        <v>3</v>
      </c>
      <c r="L19" s="27">
        <v>3</v>
      </c>
      <c r="M19" s="27">
        <v>7</v>
      </c>
      <c r="N19" s="27">
        <f t="shared" si="0"/>
        <v>10</v>
      </c>
      <c r="O19" s="39">
        <v>0</v>
      </c>
      <c r="P19" s="39">
        <v>5</v>
      </c>
      <c r="Q19" s="39">
        <v>4</v>
      </c>
      <c r="R19" s="39">
        <v>2</v>
      </c>
      <c r="S19" s="39">
        <v>0</v>
      </c>
      <c r="T19" s="27">
        <v>21</v>
      </c>
      <c r="U19" s="40">
        <f t="shared" si="1"/>
        <v>0.76744186046511631</v>
      </c>
      <c r="V19" s="22">
        <v>305</v>
      </c>
      <c r="W19" s="22" t="s">
        <v>84</v>
      </c>
      <c r="X19" s="22" t="s">
        <v>85</v>
      </c>
      <c r="Y19" s="68">
        <v>2321</v>
      </c>
      <c r="Z19" s="42"/>
      <c r="AA19" s="1" t="s">
        <v>126</v>
      </c>
      <c r="AB19" s="28" t="s">
        <v>260</v>
      </c>
    </row>
    <row r="20" spans="1:28" x14ac:dyDescent="0.3">
      <c r="A20" s="1" t="s">
        <v>81</v>
      </c>
      <c r="B20" s="1" t="s">
        <v>45</v>
      </c>
      <c r="C20" s="27" t="s">
        <v>48</v>
      </c>
      <c r="D20" s="38">
        <v>11</v>
      </c>
      <c r="E20" s="27">
        <v>27</v>
      </c>
      <c r="F20" s="27">
        <v>1</v>
      </c>
      <c r="G20" s="27">
        <v>6</v>
      </c>
      <c r="H20" s="27"/>
      <c r="I20" s="27"/>
      <c r="J20" s="27">
        <v>4</v>
      </c>
      <c r="K20" s="27">
        <v>6</v>
      </c>
      <c r="L20" s="27">
        <v>2</v>
      </c>
      <c r="M20" s="27">
        <v>2</v>
      </c>
      <c r="N20" s="27">
        <f>SUM(L20:M20)</f>
        <v>4</v>
      </c>
      <c r="O20" s="39">
        <v>1</v>
      </c>
      <c r="P20" s="39">
        <v>2</v>
      </c>
      <c r="Q20" s="39">
        <v>3</v>
      </c>
      <c r="R20" s="39">
        <v>8</v>
      </c>
      <c r="S20" s="39">
        <v>0</v>
      </c>
      <c r="T20" s="27">
        <v>6</v>
      </c>
      <c r="U20" s="40">
        <f t="shared" si="1"/>
        <v>0.25925925925925924</v>
      </c>
      <c r="V20" s="22">
        <v>305</v>
      </c>
      <c r="W20" s="22" t="s">
        <v>84</v>
      </c>
      <c r="X20" s="22" t="s">
        <v>85</v>
      </c>
      <c r="Y20" s="68">
        <v>2321</v>
      </c>
      <c r="Z20" s="42"/>
      <c r="AA20" s="1" t="s">
        <v>126</v>
      </c>
      <c r="AB20" s="28" t="s">
        <v>260</v>
      </c>
    </row>
    <row r="21" spans="1:28" x14ac:dyDescent="0.3">
      <c r="A21" s="1" t="s">
        <v>81</v>
      </c>
      <c r="B21" s="1" t="s">
        <v>45</v>
      </c>
      <c r="C21" s="27" t="s">
        <v>52</v>
      </c>
      <c r="D21" s="38">
        <v>23</v>
      </c>
      <c r="E21" s="27">
        <v>27</v>
      </c>
      <c r="F21" s="27">
        <v>0</v>
      </c>
      <c r="G21" s="27">
        <v>8</v>
      </c>
      <c r="H21" s="27"/>
      <c r="I21" s="27"/>
      <c r="J21" s="27">
        <v>0</v>
      </c>
      <c r="K21" s="27">
        <v>0</v>
      </c>
      <c r="L21" s="27">
        <v>0</v>
      </c>
      <c r="M21" s="27">
        <v>0</v>
      </c>
      <c r="N21" s="27">
        <f>SUM(L21:M21)</f>
        <v>0</v>
      </c>
      <c r="O21" s="39">
        <v>0</v>
      </c>
      <c r="P21" s="39">
        <v>0</v>
      </c>
      <c r="Q21" s="39">
        <v>1</v>
      </c>
      <c r="R21" s="39">
        <v>4</v>
      </c>
      <c r="S21" s="39">
        <v>0</v>
      </c>
      <c r="T21" s="27">
        <f t="shared" ref="T21:T22" si="2">+(F21*2)+J21</f>
        <v>0</v>
      </c>
      <c r="U21" s="93">
        <f t="shared" si="1"/>
        <v>-0.1111111111111111</v>
      </c>
      <c r="V21" s="22">
        <v>305</v>
      </c>
      <c r="W21" s="22" t="s">
        <v>84</v>
      </c>
      <c r="X21" s="22" t="s">
        <v>85</v>
      </c>
      <c r="Y21" s="68">
        <v>2321</v>
      </c>
      <c r="Z21" s="42"/>
      <c r="AA21" s="1" t="s">
        <v>126</v>
      </c>
      <c r="AB21" s="28" t="s">
        <v>260</v>
      </c>
    </row>
    <row r="22" spans="1:28" x14ac:dyDescent="0.3">
      <c r="A22" s="1" t="s">
        <v>81</v>
      </c>
      <c r="B22" s="1" t="s">
        <v>45</v>
      </c>
      <c r="C22" s="27" t="s">
        <v>49</v>
      </c>
      <c r="D22" s="38">
        <v>12</v>
      </c>
      <c r="E22" s="27">
        <v>14</v>
      </c>
      <c r="F22" s="27">
        <v>0</v>
      </c>
      <c r="G22" s="27">
        <v>2</v>
      </c>
      <c r="H22" s="27"/>
      <c r="I22" s="27"/>
      <c r="J22" s="27">
        <v>0</v>
      </c>
      <c r="K22" s="27">
        <v>0</v>
      </c>
      <c r="L22" s="27">
        <v>0</v>
      </c>
      <c r="M22" s="27">
        <v>0</v>
      </c>
      <c r="N22" s="27">
        <f>SUM(L22:M22)</f>
        <v>0</v>
      </c>
      <c r="O22" s="39">
        <v>0</v>
      </c>
      <c r="P22" s="39">
        <v>0</v>
      </c>
      <c r="Q22" s="39">
        <v>0</v>
      </c>
      <c r="R22" s="39">
        <v>2</v>
      </c>
      <c r="S22" s="39">
        <v>0</v>
      </c>
      <c r="T22" s="27">
        <f t="shared" si="2"/>
        <v>0</v>
      </c>
      <c r="U22" s="93">
        <f t="shared" si="1"/>
        <v>-0.14285714285714285</v>
      </c>
      <c r="V22" s="22">
        <v>305</v>
      </c>
      <c r="W22" s="22" t="s">
        <v>84</v>
      </c>
      <c r="X22" s="22" t="s">
        <v>85</v>
      </c>
      <c r="Y22" s="68">
        <v>2321</v>
      </c>
      <c r="Z22" s="42"/>
      <c r="AA22" s="1" t="s">
        <v>126</v>
      </c>
      <c r="AB22" s="28" t="s">
        <v>260</v>
      </c>
    </row>
    <row r="23" spans="1:28" x14ac:dyDescent="0.3">
      <c r="A23" s="1" t="s">
        <v>81</v>
      </c>
      <c r="B23" s="1" t="s">
        <v>45</v>
      </c>
      <c r="C23" s="27" t="s">
        <v>51</v>
      </c>
      <c r="D23" s="38">
        <v>22</v>
      </c>
      <c r="E23" s="27" t="s">
        <v>369</v>
      </c>
      <c r="F23" s="27"/>
      <c r="G23" s="27"/>
      <c r="H23" s="27"/>
      <c r="I23" s="27"/>
      <c r="J23" s="27"/>
      <c r="K23" s="27"/>
      <c r="L23" s="27"/>
      <c r="M23" s="27"/>
      <c r="N23" s="27"/>
      <c r="O23" s="39"/>
      <c r="P23" s="39"/>
      <c r="Q23" s="39"/>
      <c r="R23" s="39"/>
      <c r="S23" s="39"/>
      <c r="T23" s="27"/>
      <c r="U23" s="40" t="str">
        <f t="shared" si="1"/>
        <v/>
      </c>
      <c r="V23" s="22">
        <v>305</v>
      </c>
      <c r="W23" s="22" t="s">
        <v>84</v>
      </c>
      <c r="X23" s="22" t="s">
        <v>85</v>
      </c>
      <c r="Y23" s="68">
        <v>2321</v>
      </c>
      <c r="Z23" s="42"/>
      <c r="AA23" s="1" t="s">
        <v>126</v>
      </c>
      <c r="AB23" s="28" t="s">
        <v>260</v>
      </c>
    </row>
    <row r="24" spans="1:28" x14ac:dyDescent="0.3">
      <c r="A24" s="44" t="s">
        <v>81</v>
      </c>
      <c r="B24" s="44" t="s">
        <v>45</v>
      </c>
      <c r="C24" s="45" t="s">
        <v>39</v>
      </c>
      <c r="D24" s="44"/>
      <c r="E24" s="45">
        <f t="shared" ref="E24:T24" si="3">SUM(E13:E23)</f>
        <v>240</v>
      </c>
      <c r="F24" s="45">
        <f t="shared" si="3"/>
        <v>29</v>
      </c>
      <c r="G24" s="45">
        <f t="shared" si="3"/>
        <v>67</v>
      </c>
      <c r="H24" s="45">
        <f t="shared" si="3"/>
        <v>0</v>
      </c>
      <c r="I24" s="45">
        <f t="shared" si="3"/>
        <v>3</v>
      </c>
      <c r="J24" s="45">
        <f t="shared" si="3"/>
        <v>16</v>
      </c>
      <c r="K24" s="45">
        <f t="shared" si="3"/>
        <v>23</v>
      </c>
      <c r="L24" s="45">
        <f t="shared" si="3"/>
        <v>9</v>
      </c>
      <c r="M24" s="45">
        <f t="shared" si="3"/>
        <v>20</v>
      </c>
      <c r="N24" s="45">
        <f t="shared" si="3"/>
        <v>29</v>
      </c>
      <c r="O24" s="45">
        <f t="shared" si="3"/>
        <v>6</v>
      </c>
      <c r="P24" s="45">
        <f t="shared" si="3"/>
        <v>28</v>
      </c>
      <c r="Q24" s="45">
        <f t="shared" si="3"/>
        <v>12</v>
      </c>
      <c r="R24" s="45">
        <f t="shared" si="3"/>
        <v>31</v>
      </c>
      <c r="S24" s="45">
        <f t="shared" si="3"/>
        <v>1</v>
      </c>
      <c r="T24" s="45">
        <f t="shared" si="3"/>
        <v>74</v>
      </c>
      <c r="U24" s="46">
        <f>((T24+Q24+N24-R24)+(O24*2))/E24</f>
        <v>0.4</v>
      </c>
      <c r="V24" s="47">
        <v>305</v>
      </c>
      <c r="W24" s="47" t="s">
        <v>84</v>
      </c>
      <c r="X24" s="47" t="s">
        <v>85</v>
      </c>
      <c r="Y24" s="69">
        <v>2321</v>
      </c>
      <c r="Z24" s="49"/>
      <c r="AA24" s="44" t="s">
        <v>126</v>
      </c>
      <c r="AB24" s="72" t="s">
        <v>260</v>
      </c>
    </row>
    <row r="25" spans="1:28" x14ac:dyDescent="0.3">
      <c r="A25" s="1"/>
      <c r="B25" s="1"/>
      <c r="C25" s="1"/>
      <c r="D25" s="1"/>
      <c r="F25" s="50" t="s">
        <v>40</v>
      </c>
      <c r="G25" s="51">
        <f>F24/G24</f>
        <v>0.43283582089552236</v>
      </c>
      <c r="H25" s="27"/>
      <c r="I25" s="1"/>
      <c r="J25" s="50" t="s">
        <v>41</v>
      </c>
      <c r="K25" s="52">
        <f>J24/K24</f>
        <v>0.69565217391304346</v>
      </c>
      <c r="L25" s="1"/>
      <c r="M25" s="39" t="s">
        <v>42</v>
      </c>
      <c r="N25" s="53"/>
      <c r="P25" s="1"/>
      <c r="Q25" s="1"/>
      <c r="R25" s="1"/>
      <c r="S25" s="1"/>
      <c r="T25" s="1"/>
      <c r="U25" s="1"/>
      <c r="V25" s="22"/>
      <c r="W25" s="22"/>
      <c r="X25" s="22"/>
      <c r="Y25" s="54"/>
      <c r="Z25" s="42"/>
      <c r="AA25" s="1"/>
      <c r="AB25" s="28"/>
    </row>
    <row r="26" spans="1:28" x14ac:dyDescent="0.3">
      <c r="A26" s="1"/>
      <c r="B26" s="1"/>
      <c r="C26" s="5" t="s">
        <v>43</v>
      </c>
      <c r="V26" s="22"/>
      <c r="W26" s="22"/>
      <c r="X26" s="22"/>
      <c r="Y26" s="54"/>
      <c r="Z26" s="42"/>
      <c r="AA26" s="1"/>
      <c r="AB26" s="28"/>
    </row>
    <row r="27" spans="1:28" x14ac:dyDescent="0.3">
      <c r="B27" s="1"/>
      <c r="C27" s="1"/>
      <c r="D27" s="5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31"/>
      <c r="Z27" s="42"/>
      <c r="AA27" s="1"/>
      <c r="AB27" s="28"/>
    </row>
    <row r="28" spans="1:28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22"/>
      <c r="W28" s="22"/>
      <c r="X28" s="22"/>
      <c r="Y28" s="54"/>
      <c r="Z28" s="42"/>
      <c r="AA28" s="1"/>
      <c r="AB28" s="28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4"/>
      <c r="Z29" s="42"/>
      <c r="AA29" s="1"/>
      <c r="AB29" s="28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4"/>
      <c r="Z30" s="42"/>
      <c r="AA30" s="1"/>
      <c r="AB30" s="28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4"/>
      <c r="Z31" s="42"/>
      <c r="AA31" s="1"/>
      <c r="AB31" s="28"/>
    </row>
    <row r="32" spans="1:28" x14ac:dyDescent="0.3">
      <c r="B32" s="1"/>
      <c r="C32" s="32" t="s">
        <v>82</v>
      </c>
      <c r="D32" s="33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7" t="s">
        <v>10</v>
      </c>
      <c r="U32" s="1"/>
      <c r="V32" s="35">
        <v>24</v>
      </c>
      <c r="AB32" s="76"/>
    </row>
    <row r="33" spans="1:28" x14ac:dyDescent="0.3">
      <c r="A33" s="36" t="s">
        <v>11</v>
      </c>
      <c r="B33" s="37" t="s">
        <v>12</v>
      </c>
      <c r="C33" s="38" t="s">
        <v>13</v>
      </c>
      <c r="D33" s="38" t="s">
        <v>14</v>
      </c>
      <c r="E33" s="14" t="s">
        <v>15</v>
      </c>
      <c r="F33" s="14" t="s">
        <v>16</v>
      </c>
      <c r="G33" s="14" t="s">
        <v>17</v>
      </c>
      <c r="H33" s="14" t="s">
        <v>18</v>
      </c>
      <c r="I33" s="14" t="s">
        <v>19</v>
      </c>
      <c r="J33" s="14" t="s">
        <v>20</v>
      </c>
      <c r="K33" s="14" t="s">
        <v>21</v>
      </c>
      <c r="L33" s="14" t="s">
        <v>22</v>
      </c>
      <c r="M33" s="14" t="s">
        <v>23</v>
      </c>
      <c r="N33" s="14" t="s">
        <v>24</v>
      </c>
      <c r="O33" s="14" t="s">
        <v>25</v>
      </c>
      <c r="P33" s="14" t="s">
        <v>26</v>
      </c>
      <c r="Q33" s="14" t="s">
        <v>27</v>
      </c>
      <c r="R33" s="14" t="s">
        <v>28</v>
      </c>
      <c r="S33" s="14" t="s">
        <v>29</v>
      </c>
      <c r="T33" s="14" t="s">
        <v>30</v>
      </c>
      <c r="U33" s="14" t="s">
        <v>31</v>
      </c>
      <c r="V33" s="14" t="s">
        <v>3</v>
      </c>
      <c r="W33" s="14" t="s">
        <v>32</v>
      </c>
      <c r="X33" s="14" t="s">
        <v>33</v>
      </c>
      <c r="Y33" s="14" t="s">
        <v>34</v>
      </c>
      <c r="Z33" s="14" t="s">
        <v>35</v>
      </c>
      <c r="AA33" s="14" t="s">
        <v>36</v>
      </c>
      <c r="AB33" s="14" t="s">
        <v>37</v>
      </c>
    </row>
    <row r="34" spans="1:28" x14ac:dyDescent="0.3">
      <c r="A34" s="1" t="s">
        <v>45</v>
      </c>
      <c r="B34" s="1" t="s">
        <v>81</v>
      </c>
      <c r="C34" s="27" t="s">
        <v>361</v>
      </c>
      <c r="D34" s="38">
        <v>21</v>
      </c>
      <c r="E34" s="27">
        <v>20</v>
      </c>
      <c r="F34" s="27">
        <v>2</v>
      </c>
      <c r="G34" s="27">
        <v>7</v>
      </c>
      <c r="H34" s="27"/>
      <c r="I34" s="27"/>
      <c r="J34" s="27">
        <v>2</v>
      </c>
      <c r="K34" s="27">
        <v>2</v>
      </c>
      <c r="L34" s="27">
        <v>2</v>
      </c>
      <c r="M34" s="27">
        <v>3</v>
      </c>
      <c r="N34" s="27">
        <f t="shared" ref="N34:N38" si="4">SUM(L34:M34)</f>
        <v>5</v>
      </c>
      <c r="O34" s="39">
        <v>3</v>
      </c>
      <c r="P34" s="39">
        <v>2</v>
      </c>
      <c r="Q34" s="39">
        <v>0</v>
      </c>
      <c r="R34" s="39">
        <v>4</v>
      </c>
      <c r="S34" s="39">
        <v>0</v>
      </c>
      <c r="T34" s="39">
        <v>6</v>
      </c>
      <c r="U34" s="40">
        <f t="shared" ref="U34:U43" si="5">IFERROR(((T34+Q34+N34-R34)+(O34*2))/E34,"")</f>
        <v>0.65</v>
      </c>
      <c r="V34" s="22">
        <v>305</v>
      </c>
      <c r="W34" s="22" t="s">
        <v>95</v>
      </c>
      <c r="X34" s="22" t="s">
        <v>96</v>
      </c>
      <c r="Y34" s="68">
        <v>2321</v>
      </c>
      <c r="Z34" s="42"/>
      <c r="AA34" s="1" t="s">
        <v>261</v>
      </c>
      <c r="AB34" s="28" t="s">
        <v>262</v>
      </c>
    </row>
    <row r="35" spans="1:28" x14ac:dyDescent="0.3">
      <c r="A35" s="1" t="s">
        <v>45</v>
      </c>
      <c r="B35" s="1" t="s">
        <v>81</v>
      </c>
      <c r="C35" s="27" t="s">
        <v>362</v>
      </c>
      <c r="D35" s="38">
        <v>32</v>
      </c>
      <c r="E35" s="27">
        <v>36</v>
      </c>
      <c r="F35" s="27">
        <v>5</v>
      </c>
      <c r="G35" s="27">
        <v>5</v>
      </c>
      <c r="H35" s="27">
        <v>1</v>
      </c>
      <c r="I35" s="27">
        <v>1</v>
      </c>
      <c r="J35" s="27">
        <v>5</v>
      </c>
      <c r="K35" s="27">
        <v>6</v>
      </c>
      <c r="L35" s="27">
        <v>1</v>
      </c>
      <c r="M35" s="27">
        <v>1</v>
      </c>
      <c r="N35" s="27">
        <f t="shared" si="4"/>
        <v>2</v>
      </c>
      <c r="O35" s="39">
        <v>7</v>
      </c>
      <c r="P35" s="39">
        <v>0</v>
      </c>
      <c r="Q35" s="39">
        <v>4</v>
      </c>
      <c r="R35" s="39">
        <v>2</v>
      </c>
      <c r="S35" s="39">
        <v>0</v>
      </c>
      <c r="T35" s="39">
        <v>18</v>
      </c>
      <c r="U35" s="40">
        <f t="shared" si="5"/>
        <v>1</v>
      </c>
      <c r="V35" s="22">
        <v>305</v>
      </c>
      <c r="W35" s="22" t="s">
        <v>95</v>
      </c>
      <c r="X35" s="22" t="s">
        <v>96</v>
      </c>
      <c r="Y35" s="68">
        <v>2321</v>
      </c>
      <c r="Z35" s="42"/>
      <c r="AA35" s="1" t="s">
        <v>261</v>
      </c>
      <c r="AB35" s="28" t="s">
        <v>262</v>
      </c>
    </row>
    <row r="36" spans="1:28" x14ac:dyDescent="0.3">
      <c r="A36" s="1" t="s">
        <v>45</v>
      </c>
      <c r="B36" s="1" t="s">
        <v>81</v>
      </c>
      <c r="C36" s="27" t="s">
        <v>364</v>
      </c>
      <c r="D36" s="38">
        <v>42</v>
      </c>
      <c r="E36" s="27">
        <v>37</v>
      </c>
      <c r="F36" s="27">
        <v>10</v>
      </c>
      <c r="G36" s="27">
        <v>15</v>
      </c>
      <c r="H36" s="27"/>
      <c r="I36" s="27"/>
      <c r="J36" s="27">
        <v>7</v>
      </c>
      <c r="K36" s="27">
        <v>8</v>
      </c>
      <c r="L36" s="27">
        <v>0</v>
      </c>
      <c r="M36" s="27">
        <v>8</v>
      </c>
      <c r="N36" s="27">
        <f t="shared" si="4"/>
        <v>8</v>
      </c>
      <c r="O36" s="39">
        <v>0</v>
      </c>
      <c r="P36" s="39">
        <v>4</v>
      </c>
      <c r="Q36" s="39">
        <v>3</v>
      </c>
      <c r="R36" s="39">
        <v>3</v>
      </c>
      <c r="S36" s="39">
        <v>0</v>
      </c>
      <c r="T36" s="39">
        <f t="shared" ref="T36" si="6">(H36*3)+((F36-H36)*2)+J36</f>
        <v>27</v>
      </c>
      <c r="U36" s="40">
        <f t="shared" si="5"/>
        <v>0.94594594594594594</v>
      </c>
      <c r="V36" s="22">
        <v>305</v>
      </c>
      <c r="W36" s="22" t="s">
        <v>95</v>
      </c>
      <c r="X36" s="22" t="s">
        <v>96</v>
      </c>
      <c r="Y36" s="68">
        <v>2321</v>
      </c>
      <c r="Z36" s="42"/>
      <c r="AA36" s="1" t="s">
        <v>261</v>
      </c>
      <c r="AB36" s="28" t="s">
        <v>262</v>
      </c>
    </row>
    <row r="37" spans="1:28" x14ac:dyDescent="0.3">
      <c r="A37" s="1" t="s">
        <v>45</v>
      </c>
      <c r="B37" s="1" t="s">
        <v>81</v>
      </c>
      <c r="C37" s="27" t="s">
        <v>378</v>
      </c>
      <c r="D37" s="38">
        <v>13</v>
      </c>
      <c r="E37" s="27">
        <v>24</v>
      </c>
      <c r="F37" s="27">
        <v>3</v>
      </c>
      <c r="G37" s="27">
        <v>5</v>
      </c>
      <c r="H37" s="27"/>
      <c r="I37" s="27"/>
      <c r="J37" s="27">
        <v>0</v>
      </c>
      <c r="K37" s="27">
        <v>2</v>
      </c>
      <c r="L37" s="27">
        <v>1</v>
      </c>
      <c r="M37" s="27">
        <v>0</v>
      </c>
      <c r="N37" s="27">
        <f t="shared" si="4"/>
        <v>1</v>
      </c>
      <c r="O37" s="39">
        <v>1</v>
      </c>
      <c r="P37" s="39">
        <v>1</v>
      </c>
      <c r="Q37" s="39">
        <v>2</v>
      </c>
      <c r="R37" s="39">
        <v>6</v>
      </c>
      <c r="S37" s="39">
        <v>0</v>
      </c>
      <c r="T37" s="39">
        <v>6</v>
      </c>
      <c r="U37" s="40">
        <f t="shared" si="5"/>
        <v>0.20833333333333334</v>
      </c>
      <c r="V37" s="22">
        <v>305</v>
      </c>
      <c r="W37" s="22" t="s">
        <v>95</v>
      </c>
      <c r="X37" s="22" t="s">
        <v>96</v>
      </c>
      <c r="Y37" s="68">
        <v>2321</v>
      </c>
      <c r="Z37" s="42"/>
      <c r="AA37" s="1" t="s">
        <v>261</v>
      </c>
      <c r="AB37" s="28" t="s">
        <v>262</v>
      </c>
    </row>
    <row r="38" spans="1:28" x14ac:dyDescent="0.3">
      <c r="A38" s="1" t="s">
        <v>45</v>
      </c>
      <c r="B38" s="1" t="s">
        <v>81</v>
      </c>
      <c r="C38" s="27" t="s">
        <v>365</v>
      </c>
      <c r="D38" s="38">
        <v>53</v>
      </c>
      <c r="E38" s="27">
        <v>26</v>
      </c>
      <c r="F38" s="27">
        <v>4</v>
      </c>
      <c r="G38" s="27">
        <v>11</v>
      </c>
      <c r="H38" s="27"/>
      <c r="I38" s="27"/>
      <c r="J38" s="27">
        <v>3</v>
      </c>
      <c r="K38" s="27">
        <v>4</v>
      </c>
      <c r="L38" s="27">
        <v>3</v>
      </c>
      <c r="M38" s="27">
        <v>6</v>
      </c>
      <c r="N38" s="27">
        <f t="shared" si="4"/>
        <v>9</v>
      </c>
      <c r="O38" s="39">
        <v>0</v>
      </c>
      <c r="P38" s="39">
        <v>4</v>
      </c>
      <c r="Q38" s="39">
        <v>0</v>
      </c>
      <c r="R38" s="39">
        <v>1</v>
      </c>
      <c r="S38" s="39">
        <v>0</v>
      </c>
      <c r="T38" s="39">
        <v>11</v>
      </c>
      <c r="U38" s="40">
        <f t="shared" si="5"/>
        <v>0.73076923076923073</v>
      </c>
      <c r="V38" s="22">
        <v>305</v>
      </c>
      <c r="W38" s="22" t="s">
        <v>95</v>
      </c>
      <c r="X38" s="22" t="s">
        <v>96</v>
      </c>
      <c r="Y38" s="68">
        <v>2321</v>
      </c>
      <c r="Z38" s="42"/>
      <c r="AA38" s="1" t="s">
        <v>261</v>
      </c>
      <c r="AB38" s="28" t="s">
        <v>262</v>
      </c>
    </row>
    <row r="39" spans="1:28" x14ac:dyDescent="0.3">
      <c r="A39" s="1" t="s">
        <v>45</v>
      </c>
      <c r="B39" s="1" t="s">
        <v>81</v>
      </c>
      <c r="C39" s="27" t="s">
        <v>366</v>
      </c>
      <c r="D39" s="38">
        <v>33</v>
      </c>
      <c r="E39" s="27">
        <v>29</v>
      </c>
      <c r="F39" s="27">
        <v>6</v>
      </c>
      <c r="G39" s="27">
        <v>9</v>
      </c>
      <c r="H39" s="27"/>
      <c r="I39" s="27"/>
      <c r="J39" s="27">
        <v>4</v>
      </c>
      <c r="K39" s="27">
        <v>4</v>
      </c>
      <c r="L39" s="27">
        <v>7</v>
      </c>
      <c r="M39" s="27">
        <v>9</v>
      </c>
      <c r="N39" s="27">
        <f t="shared" ref="N39:N43" si="7">SUM(L39:M39)</f>
        <v>16</v>
      </c>
      <c r="O39" s="39">
        <v>1</v>
      </c>
      <c r="P39" s="39">
        <v>3</v>
      </c>
      <c r="Q39" s="39">
        <v>0</v>
      </c>
      <c r="R39" s="39">
        <v>0</v>
      </c>
      <c r="S39" s="39">
        <v>1</v>
      </c>
      <c r="T39" s="39">
        <v>16</v>
      </c>
      <c r="U39" s="40">
        <f t="shared" si="5"/>
        <v>1.1724137931034482</v>
      </c>
      <c r="V39" s="22">
        <v>305</v>
      </c>
      <c r="W39" s="22" t="s">
        <v>95</v>
      </c>
      <c r="X39" s="22" t="s">
        <v>96</v>
      </c>
      <c r="Y39" s="68">
        <v>2321</v>
      </c>
      <c r="Z39" s="42"/>
      <c r="AA39" s="1" t="s">
        <v>261</v>
      </c>
      <c r="AB39" s="28" t="s">
        <v>262</v>
      </c>
    </row>
    <row r="40" spans="1:28" x14ac:dyDescent="0.3">
      <c r="A40" s="1" t="s">
        <v>45</v>
      </c>
      <c r="B40" s="1" t="s">
        <v>81</v>
      </c>
      <c r="C40" s="27" t="s">
        <v>165</v>
      </c>
      <c r="D40" s="38">
        <v>10</v>
      </c>
      <c r="E40" s="27">
        <v>21</v>
      </c>
      <c r="F40" s="27">
        <v>3</v>
      </c>
      <c r="G40" s="27">
        <v>8</v>
      </c>
      <c r="H40" s="27"/>
      <c r="I40" s="27"/>
      <c r="J40" s="27">
        <v>4</v>
      </c>
      <c r="K40" s="27">
        <v>6</v>
      </c>
      <c r="L40" s="27">
        <v>6</v>
      </c>
      <c r="M40" s="27">
        <v>1</v>
      </c>
      <c r="N40" s="27">
        <f t="shared" si="7"/>
        <v>7</v>
      </c>
      <c r="O40" s="39">
        <v>1</v>
      </c>
      <c r="P40" s="39">
        <v>1</v>
      </c>
      <c r="Q40" s="39">
        <v>0</v>
      </c>
      <c r="R40" s="39">
        <v>3</v>
      </c>
      <c r="S40" s="39">
        <v>0</v>
      </c>
      <c r="T40" s="39">
        <v>10</v>
      </c>
      <c r="U40" s="40">
        <f t="shared" si="5"/>
        <v>0.76190476190476186</v>
      </c>
      <c r="V40" s="22">
        <v>305</v>
      </c>
      <c r="W40" s="22" t="s">
        <v>95</v>
      </c>
      <c r="X40" s="22" t="s">
        <v>96</v>
      </c>
      <c r="Y40" s="68">
        <v>2321</v>
      </c>
      <c r="Z40" s="42"/>
      <c r="AA40" s="1" t="s">
        <v>261</v>
      </c>
      <c r="AB40" s="28" t="s">
        <v>262</v>
      </c>
    </row>
    <row r="41" spans="1:28" x14ac:dyDescent="0.3">
      <c r="A41" s="1" t="s">
        <v>45</v>
      </c>
      <c r="B41" s="1" t="s">
        <v>81</v>
      </c>
      <c r="C41" s="27" t="s">
        <v>367</v>
      </c>
      <c r="D41" s="38">
        <v>12</v>
      </c>
      <c r="E41" s="27" t="s">
        <v>328</v>
      </c>
      <c r="F41" s="27"/>
      <c r="G41" s="27"/>
      <c r="H41" s="27"/>
      <c r="I41" s="27"/>
      <c r="J41" s="27"/>
      <c r="K41" s="27"/>
      <c r="L41" s="27"/>
      <c r="M41" s="27"/>
      <c r="N41" s="27"/>
      <c r="O41" s="39"/>
      <c r="P41" s="39"/>
      <c r="Q41" s="39"/>
      <c r="R41" s="39"/>
      <c r="S41" s="39"/>
      <c r="T41" s="39"/>
      <c r="U41" s="40" t="str">
        <f t="shared" si="5"/>
        <v/>
      </c>
      <c r="V41" s="22">
        <v>305</v>
      </c>
      <c r="W41" s="22" t="s">
        <v>95</v>
      </c>
      <c r="X41" s="22" t="s">
        <v>96</v>
      </c>
      <c r="Y41" s="68">
        <v>2321</v>
      </c>
      <c r="Z41" s="42"/>
      <c r="AA41" s="1" t="s">
        <v>261</v>
      </c>
      <c r="AB41" s="28" t="s">
        <v>262</v>
      </c>
    </row>
    <row r="42" spans="1:28" x14ac:dyDescent="0.3">
      <c r="A42" s="1" t="s">
        <v>45</v>
      </c>
      <c r="B42" s="1" t="s">
        <v>81</v>
      </c>
      <c r="C42" s="27" t="s">
        <v>379</v>
      </c>
      <c r="D42" s="38">
        <v>24</v>
      </c>
      <c r="E42" s="27">
        <v>14</v>
      </c>
      <c r="F42" s="27">
        <v>1</v>
      </c>
      <c r="G42" s="27">
        <v>6</v>
      </c>
      <c r="H42" s="27"/>
      <c r="I42" s="27"/>
      <c r="J42" s="27">
        <v>0</v>
      </c>
      <c r="K42" s="27">
        <v>0</v>
      </c>
      <c r="L42" s="27">
        <v>1</v>
      </c>
      <c r="M42" s="27">
        <v>4</v>
      </c>
      <c r="N42" s="27">
        <f t="shared" si="7"/>
        <v>5</v>
      </c>
      <c r="O42" s="39">
        <v>0</v>
      </c>
      <c r="P42" s="39">
        <v>2</v>
      </c>
      <c r="Q42" s="39">
        <v>1</v>
      </c>
      <c r="R42" s="39">
        <v>0</v>
      </c>
      <c r="S42" s="39">
        <v>0</v>
      </c>
      <c r="T42" s="39">
        <v>2</v>
      </c>
      <c r="U42" s="40">
        <f t="shared" si="5"/>
        <v>0.5714285714285714</v>
      </c>
      <c r="V42" s="22">
        <v>305</v>
      </c>
      <c r="W42" s="22" t="s">
        <v>95</v>
      </c>
      <c r="X42" s="22" t="s">
        <v>96</v>
      </c>
      <c r="Y42" s="68">
        <v>2321</v>
      </c>
      <c r="Z42" s="42"/>
      <c r="AA42" s="1" t="s">
        <v>261</v>
      </c>
      <c r="AB42" s="28" t="s">
        <v>262</v>
      </c>
    </row>
    <row r="43" spans="1:28" x14ac:dyDescent="0.3">
      <c r="A43" s="1" t="s">
        <v>45</v>
      </c>
      <c r="B43" s="1" t="s">
        <v>81</v>
      </c>
      <c r="C43" s="27" t="s">
        <v>368</v>
      </c>
      <c r="D43" s="38">
        <v>11</v>
      </c>
      <c r="E43" s="27">
        <v>33</v>
      </c>
      <c r="F43" s="27">
        <v>7</v>
      </c>
      <c r="G43" s="27">
        <v>16</v>
      </c>
      <c r="H43" s="27"/>
      <c r="I43" s="27"/>
      <c r="J43" s="27">
        <v>4</v>
      </c>
      <c r="K43" s="27">
        <v>5</v>
      </c>
      <c r="L43" s="27">
        <v>2</v>
      </c>
      <c r="M43" s="27">
        <v>3</v>
      </c>
      <c r="N43" s="27">
        <f t="shared" si="7"/>
        <v>5</v>
      </c>
      <c r="O43" s="39">
        <v>6</v>
      </c>
      <c r="P43" s="39">
        <v>1</v>
      </c>
      <c r="Q43" s="39">
        <v>4</v>
      </c>
      <c r="R43" s="39">
        <v>4</v>
      </c>
      <c r="S43" s="39">
        <v>0</v>
      </c>
      <c r="T43" s="39">
        <v>18</v>
      </c>
      <c r="U43" s="40">
        <f t="shared" si="5"/>
        <v>1.0606060606060606</v>
      </c>
      <c r="V43" s="22">
        <v>305</v>
      </c>
      <c r="W43" s="22" t="s">
        <v>95</v>
      </c>
      <c r="X43" s="22" t="s">
        <v>96</v>
      </c>
      <c r="Y43" s="68">
        <v>2321</v>
      </c>
      <c r="Z43" s="42"/>
      <c r="AA43" s="1" t="s">
        <v>261</v>
      </c>
      <c r="AB43" s="28" t="s">
        <v>262</v>
      </c>
    </row>
    <row r="44" spans="1:28" x14ac:dyDescent="0.3">
      <c r="A44" s="44" t="s">
        <v>45</v>
      </c>
      <c r="B44" s="44" t="s">
        <v>81</v>
      </c>
      <c r="C44" s="45" t="s">
        <v>39</v>
      </c>
      <c r="D44" s="44"/>
      <c r="E44" s="45">
        <f t="shared" ref="E44:T44" si="8">SUM(E34:E43)</f>
        <v>240</v>
      </c>
      <c r="F44" s="45">
        <f t="shared" si="8"/>
        <v>41</v>
      </c>
      <c r="G44" s="45">
        <f t="shared" si="8"/>
        <v>82</v>
      </c>
      <c r="H44" s="45">
        <f t="shared" si="8"/>
        <v>1</v>
      </c>
      <c r="I44" s="45">
        <f t="shared" si="8"/>
        <v>1</v>
      </c>
      <c r="J44" s="45">
        <f t="shared" si="8"/>
        <v>29</v>
      </c>
      <c r="K44" s="45">
        <f t="shared" si="8"/>
        <v>37</v>
      </c>
      <c r="L44" s="45">
        <f t="shared" si="8"/>
        <v>23</v>
      </c>
      <c r="M44" s="45">
        <f t="shared" si="8"/>
        <v>35</v>
      </c>
      <c r="N44" s="45">
        <f t="shared" si="8"/>
        <v>58</v>
      </c>
      <c r="O44" s="45">
        <f t="shared" si="8"/>
        <v>19</v>
      </c>
      <c r="P44" s="45">
        <f t="shared" si="8"/>
        <v>18</v>
      </c>
      <c r="Q44" s="45">
        <f t="shared" si="8"/>
        <v>14</v>
      </c>
      <c r="R44" s="45">
        <f t="shared" si="8"/>
        <v>23</v>
      </c>
      <c r="S44" s="45">
        <f t="shared" si="8"/>
        <v>1</v>
      </c>
      <c r="T44" s="45">
        <f t="shared" si="8"/>
        <v>114</v>
      </c>
      <c r="U44" s="46">
        <f>((T44+Q44+N44-R44)+(O44*2))/E44</f>
        <v>0.83750000000000002</v>
      </c>
      <c r="V44" s="47">
        <v>305</v>
      </c>
      <c r="W44" s="47" t="s">
        <v>95</v>
      </c>
      <c r="X44" s="47" t="s">
        <v>96</v>
      </c>
      <c r="Y44" s="69">
        <v>2321</v>
      </c>
      <c r="Z44" s="49"/>
      <c r="AA44" s="44" t="s">
        <v>261</v>
      </c>
      <c r="AB44" s="73" t="s">
        <v>262</v>
      </c>
    </row>
    <row r="45" spans="1:28" x14ac:dyDescent="0.3">
      <c r="A45" s="1"/>
      <c r="B45" s="1"/>
      <c r="C45" s="1"/>
      <c r="D45" s="1"/>
      <c r="F45" s="50" t="s">
        <v>40</v>
      </c>
      <c r="G45" s="51">
        <v>0.5</v>
      </c>
      <c r="H45" s="27"/>
      <c r="I45" s="1"/>
      <c r="J45" s="50" t="s">
        <v>41</v>
      </c>
      <c r="K45" s="52">
        <f>J44/K44</f>
        <v>0.78378378378378377</v>
      </c>
      <c r="L45" s="1"/>
      <c r="M45" s="39" t="s">
        <v>42</v>
      </c>
      <c r="N45" s="53"/>
      <c r="P45" s="1"/>
      <c r="Q45" s="1"/>
      <c r="R45" s="1"/>
      <c r="S45" s="1"/>
      <c r="T45" s="1"/>
      <c r="U45" s="1"/>
      <c r="V45" s="22"/>
      <c r="W45" s="22"/>
      <c r="X45" s="22"/>
      <c r="Y45" s="54"/>
      <c r="Z45" s="42"/>
      <c r="AA45" s="1"/>
      <c r="AB45" s="28"/>
    </row>
    <row r="46" spans="1:28" x14ac:dyDescent="0.3">
      <c r="A46" s="1"/>
      <c r="B46" s="1"/>
      <c r="C46" s="5" t="s">
        <v>43</v>
      </c>
      <c r="G46" s="64"/>
      <c r="V46" s="22"/>
      <c r="W46" s="22"/>
      <c r="X46" s="22"/>
      <c r="Y46" s="54"/>
      <c r="Z46" s="42"/>
      <c r="AA46" s="1"/>
      <c r="AB46" s="28"/>
    </row>
    <row r="47" spans="1:28" x14ac:dyDescent="0.3">
      <c r="A47" s="1"/>
      <c r="B47" s="1"/>
      <c r="C47" s="5"/>
      <c r="G47" s="64"/>
      <c r="V47" s="22"/>
      <c r="W47" s="22"/>
      <c r="X47" s="22"/>
      <c r="Y47" s="54"/>
      <c r="Z47" s="42"/>
      <c r="AA47" s="1"/>
      <c r="AB47" s="28"/>
    </row>
    <row r="48" spans="1:28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22"/>
      <c r="W48" s="22"/>
      <c r="X48" s="22"/>
      <c r="Y48" s="54"/>
      <c r="Z48" s="42"/>
      <c r="AA48" s="1"/>
      <c r="AB48" s="28"/>
    </row>
  </sheetData>
  <pageMargins left="0.25" right="0.25" top="0.75" bottom="0.75" header="0.3" footer="0.3"/>
  <pageSetup scale="64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BB5E58-26EC-4064-925D-7BBC0F4E399C}">
  <sheetPr>
    <tabColor rgb="FFFF0000"/>
    <pageSetUpPr fitToPage="1"/>
  </sheetPr>
  <dimension ref="A1:AB51"/>
  <sheetViews>
    <sheetView workbookViewId="0"/>
  </sheetViews>
  <sheetFormatPr defaultRowHeight="14.4" x14ac:dyDescent="0.3"/>
  <cols>
    <col min="1" max="1" width="4.88671875" customWidth="1"/>
    <col min="2" max="2" width="6" customWidth="1"/>
    <col min="3" max="3" width="22.77734375" customWidth="1"/>
    <col min="4" max="4" width="4.21875" customWidth="1"/>
    <col min="5" max="10" width="5.88671875" customWidth="1"/>
    <col min="11" max="11" width="6.6640625" customWidth="1"/>
    <col min="12" max="19" width="5.88671875" customWidth="1"/>
    <col min="20" max="20" width="6.6640625" customWidth="1"/>
    <col min="21" max="21" width="7.21875" customWidth="1"/>
    <col min="22" max="22" width="4.77734375" customWidth="1"/>
    <col min="23" max="24" width="4.21875" customWidth="1"/>
    <col min="25" max="25" width="6.6640625" customWidth="1"/>
    <col min="26" max="26" width="20.21875" customWidth="1"/>
    <col min="27" max="27" width="15.6640625" customWidth="1"/>
  </cols>
  <sheetData>
    <row r="1" spans="1:28" x14ac:dyDescent="0.3">
      <c r="Z1" s="62" t="s">
        <v>385</v>
      </c>
    </row>
    <row r="2" spans="1:28" x14ac:dyDescent="0.3">
      <c r="B2" s="1"/>
      <c r="C2" s="2" t="s">
        <v>44</v>
      </c>
      <c r="D2" s="3" t="s">
        <v>83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29272</v>
      </c>
      <c r="D3" s="7" t="s">
        <v>0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1</v>
      </c>
      <c r="S3" s="13" t="s">
        <v>2</v>
      </c>
      <c r="T3" s="14" t="s">
        <v>3</v>
      </c>
    </row>
    <row r="4" spans="1:28" x14ac:dyDescent="0.3">
      <c r="B4" s="1"/>
      <c r="C4" s="6" t="s">
        <v>182</v>
      </c>
      <c r="D4" s="7" t="s">
        <v>4</v>
      </c>
      <c r="E4" s="8"/>
      <c r="F4" s="5"/>
      <c r="G4" s="1"/>
      <c r="J4" s="15" t="s">
        <v>263</v>
      </c>
      <c r="K4" s="16" t="s">
        <v>44</v>
      </c>
      <c r="L4" s="17"/>
      <c r="M4" s="18"/>
      <c r="N4" s="19">
        <v>23</v>
      </c>
      <c r="O4" s="19">
        <v>20</v>
      </c>
      <c r="P4" s="19">
        <v>31</v>
      </c>
      <c r="Q4" s="19">
        <v>28</v>
      </c>
      <c r="R4" s="20"/>
      <c r="S4" s="21">
        <f>SUM(N4:R4)</f>
        <v>102</v>
      </c>
      <c r="T4" s="22">
        <v>309</v>
      </c>
    </row>
    <row r="5" spans="1:28" x14ac:dyDescent="0.3">
      <c r="B5" s="1"/>
      <c r="C5" s="6" t="s">
        <v>183</v>
      </c>
      <c r="D5" s="7" t="s">
        <v>5</v>
      </c>
      <c r="E5" s="1"/>
      <c r="F5" s="1"/>
      <c r="G5" s="1"/>
      <c r="J5" s="15" t="s">
        <v>264</v>
      </c>
      <c r="K5" s="16" t="s">
        <v>69</v>
      </c>
      <c r="L5" s="17"/>
      <c r="M5" s="18"/>
      <c r="N5" s="19">
        <v>28</v>
      </c>
      <c r="O5" s="19">
        <v>20</v>
      </c>
      <c r="P5" s="19">
        <v>25</v>
      </c>
      <c r="Q5" s="19">
        <v>19</v>
      </c>
      <c r="R5" s="20"/>
      <c r="S5" s="21">
        <f>SUM(N5:R5)</f>
        <v>92</v>
      </c>
      <c r="T5" s="22">
        <v>309</v>
      </c>
      <c r="U5" s="1"/>
      <c r="V5" s="1"/>
      <c r="W5" s="1"/>
    </row>
    <row r="6" spans="1:28" x14ac:dyDescent="0.3">
      <c r="C6" s="23">
        <v>1465</v>
      </c>
      <c r="D6" s="7" t="s">
        <v>6</v>
      </c>
      <c r="F6" s="1"/>
      <c r="T6" s="1"/>
      <c r="U6" s="1"/>
      <c r="V6" s="1"/>
      <c r="W6" s="1"/>
    </row>
    <row r="7" spans="1:28" x14ac:dyDescent="0.3">
      <c r="B7" s="1"/>
      <c r="C7" s="66"/>
      <c r="D7" s="7" t="s">
        <v>7</v>
      </c>
      <c r="G7" s="1"/>
      <c r="S7" s="1"/>
      <c r="T7" s="25" t="s">
        <v>8</v>
      </c>
      <c r="U7" s="1"/>
      <c r="V7" s="26">
        <v>309</v>
      </c>
      <c r="W7" s="1"/>
    </row>
    <row r="8" spans="1:28" x14ac:dyDescent="0.3">
      <c r="B8" s="1"/>
      <c r="C8" s="66"/>
      <c r="D8" s="7" t="s">
        <v>7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67"/>
      <c r="D9" s="7" t="s">
        <v>9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  <c r="AB9" s="76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AB10" s="76"/>
    </row>
    <row r="11" spans="1:28" x14ac:dyDescent="0.3">
      <c r="B11" s="1"/>
      <c r="C11" s="55" t="s">
        <v>44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10</v>
      </c>
      <c r="U11" s="1"/>
      <c r="V11" s="56">
        <v>27</v>
      </c>
      <c r="W11" s="1"/>
      <c r="X11" s="1"/>
      <c r="Y11" s="31"/>
      <c r="Z11" s="42"/>
      <c r="AA11" s="1"/>
      <c r="AB11" s="28"/>
    </row>
    <row r="12" spans="1:28" x14ac:dyDescent="0.3">
      <c r="A12" s="36" t="s">
        <v>11</v>
      </c>
      <c r="B12" s="37" t="s">
        <v>12</v>
      </c>
      <c r="C12" s="38" t="s">
        <v>13</v>
      </c>
      <c r="D12" s="38" t="s">
        <v>14</v>
      </c>
      <c r="E12" s="14" t="s">
        <v>15</v>
      </c>
      <c r="F12" s="14" t="s">
        <v>16</v>
      </c>
      <c r="G12" s="14" t="s">
        <v>17</v>
      </c>
      <c r="H12" s="14" t="s">
        <v>18</v>
      </c>
      <c r="I12" s="14" t="s">
        <v>19</v>
      </c>
      <c r="J12" s="14" t="s">
        <v>20</v>
      </c>
      <c r="K12" s="14" t="s">
        <v>21</v>
      </c>
      <c r="L12" s="14" t="s">
        <v>22</v>
      </c>
      <c r="M12" s="14" t="s">
        <v>23</v>
      </c>
      <c r="N12" s="14" t="s">
        <v>24</v>
      </c>
      <c r="O12" s="14" t="s">
        <v>25</v>
      </c>
      <c r="P12" s="14" t="s">
        <v>26</v>
      </c>
      <c r="Q12" s="14" t="s">
        <v>27</v>
      </c>
      <c r="R12" s="14" t="s">
        <v>28</v>
      </c>
      <c r="S12" s="14" t="s">
        <v>29</v>
      </c>
      <c r="T12" s="14" t="s">
        <v>30</v>
      </c>
      <c r="U12" s="14" t="s">
        <v>31</v>
      </c>
      <c r="V12" s="14" t="s">
        <v>3</v>
      </c>
      <c r="W12" s="14" t="s">
        <v>32</v>
      </c>
      <c r="X12" s="14" t="s">
        <v>33</v>
      </c>
      <c r="Y12" s="14" t="s">
        <v>34</v>
      </c>
      <c r="Z12" s="14" t="s">
        <v>35</v>
      </c>
      <c r="AA12" s="14" t="s">
        <v>36</v>
      </c>
      <c r="AB12" s="14" t="s">
        <v>37</v>
      </c>
    </row>
    <row r="13" spans="1:28" x14ac:dyDescent="0.3">
      <c r="A13" s="1" t="s">
        <v>68</v>
      </c>
      <c r="B13" s="1" t="s">
        <v>45</v>
      </c>
      <c r="C13" s="27" t="s">
        <v>53</v>
      </c>
      <c r="D13" s="38">
        <v>40</v>
      </c>
      <c r="E13" s="74"/>
      <c r="F13" s="74"/>
      <c r="G13" s="74"/>
      <c r="H13" s="74"/>
      <c r="I13" s="74"/>
      <c r="J13" s="74"/>
      <c r="K13" s="74"/>
      <c r="L13" s="74"/>
      <c r="M13" s="74"/>
      <c r="N13" s="27">
        <f>SUM(L13:M13)</f>
        <v>0</v>
      </c>
      <c r="O13" s="74"/>
      <c r="P13" s="79"/>
      <c r="Q13" s="74"/>
      <c r="R13" s="74"/>
      <c r="S13" s="74"/>
      <c r="T13" s="27">
        <v>16</v>
      </c>
      <c r="U13" s="40" t="str">
        <f>IFERROR(((T13+Q13+N13-R13)+(O13*2))/E13,"")</f>
        <v/>
      </c>
      <c r="V13" s="22">
        <v>309</v>
      </c>
      <c r="W13" s="22" t="s">
        <v>84</v>
      </c>
      <c r="X13" s="22" t="s">
        <v>96</v>
      </c>
      <c r="Y13" s="68">
        <v>1465</v>
      </c>
      <c r="Z13" s="42"/>
      <c r="AA13" s="1" t="s">
        <v>126</v>
      </c>
      <c r="AB13" s="28" t="s">
        <v>232</v>
      </c>
    </row>
    <row r="14" spans="1:28" x14ac:dyDescent="0.3">
      <c r="A14" s="1" t="s">
        <v>68</v>
      </c>
      <c r="B14" s="1" t="s">
        <v>45</v>
      </c>
      <c r="C14" s="27" t="s">
        <v>46</v>
      </c>
      <c r="D14" s="38">
        <v>7</v>
      </c>
      <c r="E14" s="74"/>
      <c r="F14" s="74"/>
      <c r="G14" s="74"/>
      <c r="H14" s="74"/>
      <c r="I14" s="74"/>
      <c r="J14" s="74"/>
      <c r="K14" s="74"/>
      <c r="L14" s="74"/>
      <c r="M14" s="74"/>
      <c r="N14" s="27">
        <f t="shared" ref="N14:N18" si="0">SUM(L14:M14)</f>
        <v>0</v>
      </c>
      <c r="O14" s="79"/>
      <c r="P14" s="79"/>
      <c r="Q14" s="79"/>
      <c r="R14" s="79"/>
      <c r="S14" s="79"/>
      <c r="T14" s="27">
        <v>18</v>
      </c>
      <c r="U14" s="40" t="str">
        <f t="shared" ref="U14:U23" si="1">IFERROR(((T14+Q14+N14-R14)+(O14*2))/E14,"")</f>
        <v/>
      </c>
      <c r="V14" s="22">
        <v>309</v>
      </c>
      <c r="W14" s="22" t="s">
        <v>84</v>
      </c>
      <c r="X14" s="22" t="s">
        <v>96</v>
      </c>
      <c r="Y14" s="68">
        <v>1465</v>
      </c>
      <c r="Z14" s="42"/>
      <c r="AA14" s="1" t="s">
        <v>126</v>
      </c>
      <c r="AB14" s="28" t="s">
        <v>232</v>
      </c>
    </row>
    <row r="15" spans="1:28" x14ac:dyDescent="0.3">
      <c r="A15" s="1" t="s">
        <v>68</v>
      </c>
      <c r="B15" s="1" t="s">
        <v>45</v>
      </c>
      <c r="C15" s="27" t="s">
        <v>47</v>
      </c>
      <c r="D15" s="38">
        <v>15</v>
      </c>
      <c r="E15" s="74"/>
      <c r="F15" s="74"/>
      <c r="G15" s="74"/>
      <c r="H15" s="74"/>
      <c r="I15" s="74"/>
      <c r="J15" s="74"/>
      <c r="K15" s="74"/>
      <c r="L15" s="74"/>
      <c r="M15" s="74"/>
      <c r="N15" s="27">
        <f t="shared" si="0"/>
        <v>0</v>
      </c>
      <c r="O15" s="79"/>
      <c r="P15" s="79"/>
      <c r="Q15" s="79"/>
      <c r="R15" s="79"/>
      <c r="S15" s="79"/>
      <c r="T15" s="27">
        <v>4</v>
      </c>
      <c r="U15" s="40" t="str">
        <f t="shared" si="1"/>
        <v/>
      </c>
      <c r="V15" s="22">
        <v>309</v>
      </c>
      <c r="W15" s="22" t="s">
        <v>84</v>
      </c>
      <c r="X15" s="22" t="s">
        <v>96</v>
      </c>
      <c r="Y15" s="68">
        <v>1465</v>
      </c>
      <c r="Z15" s="42"/>
      <c r="AA15" s="1" t="s">
        <v>126</v>
      </c>
      <c r="AB15" s="28" t="s">
        <v>232</v>
      </c>
    </row>
    <row r="16" spans="1:28" x14ac:dyDescent="0.3">
      <c r="A16" s="1" t="s">
        <v>68</v>
      </c>
      <c r="B16" s="1" t="s">
        <v>45</v>
      </c>
      <c r="C16" s="27" t="s">
        <v>120</v>
      </c>
      <c r="D16" s="38">
        <v>50</v>
      </c>
      <c r="E16" s="74"/>
      <c r="F16" s="74"/>
      <c r="G16" s="74"/>
      <c r="H16" s="74"/>
      <c r="I16" s="74"/>
      <c r="J16" s="74"/>
      <c r="K16" s="74"/>
      <c r="L16" s="74"/>
      <c r="M16" s="74"/>
      <c r="N16" s="27">
        <f t="shared" si="0"/>
        <v>0</v>
      </c>
      <c r="O16" s="79"/>
      <c r="P16" s="79"/>
      <c r="Q16" s="79"/>
      <c r="R16" s="79"/>
      <c r="S16" s="79"/>
      <c r="T16" s="27">
        <v>14</v>
      </c>
      <c r="U16" s="40" t="str">
        <f t="shared" si="1"/>
        <v/>
      </c>
      <c r="V16" s="22">
        <v>309</v>
      </c>
      <c r="W16" s="22" t="s">
        <v>84</v>
      </c>
      <c r="X16" s="22" t="s">
        <v>96</v>
      </c>
      <c r="Y16" s="68">
        <v>1465</v>
      </c>
      <c r="Z16" s="42"/>
      <c r="AA16" s="1" t="s">
        <v>126</v>
      </c>
      <c r="AB16" s="28" t="s">
        <v>232</v>
      </c>
    </row>
    <row r="17" spans="1:28" x14ac:dyDescent="0.3">
      <c r="A17" s="1" t="s">
        <v>68</v>
      </c>
      <c r="B17" s="1" t="s">
        <v>45</v>
      </c>
      <c r="C17" s="27" t="s">
        <v>50</v>
      </c>
      <c r="D17" s="38">
        <v>10</v>
      </c>
      <c r="E17" s="74"/>
      <c r="F17" s="74"/>
      <c r="G17" s="74"/>
      <c r="H17" s="74"/>
      <c r="I17" s="74"/>
      <c r="J17" s="74"/>
      <c r="K17" s="74"/>
      <c r="L17" s="74"/>
      <c r="M17" s="74"/>
      <c r="N17" s="27">
        <f t="shared" si="0"/>
        <v>0</v>
      </c>
      <c r="O17" s="79"/>
      <c r="P17" s="79"/>
      <c r="Q17" s="79"/>
      <c r="R17" s="79"/>
      <c r="S17" s="79"/>
      <c r="T17" s="27">
        <v>2</v>
      </c>
      <c r="U17" s="40" t="str">
        <f t="shared" si="1"/>
        <v/>
      </c>
      <c r="V17" s="22">
        <v>309</v>
      </c>
      <c r="W17" s="22" t="s">
        <v>84</v>
      </c>
      <c r="X17" s="22" t="s">
        <v>96</v>
      </c>
      <c r="Y17" s="68">
        <v>1465</v>
      </c>
      <c r="Z17" s="42"/>
      <c r="AA17" s="1" t="s">
        <v>126</v>
      </c>
      <c r="AB17" s="28" t="s">
        <v>232</v>
      </c>
    </row>
    <row r="18" spans="1:28" x14ac:dyDescent="0.3">
      <c r="A18" s="1" t="s">
        <v>68</v>
      </c>
      <c r="B18" s="1" t="s">
        <v>45</v>
      </c>
      <c r="C18" s="27" t="s">
        <v>56</v>
      </c>
      <c r="D18" s="38">
        <v>20</v>
      </c>
      <c r="E18" s="74"/>
      <c r="F18" s="74"/>
      <c r="G18" s="74"/>
      <c r="H18" s="74"/>
      <c r="I18" s="74"/>
      <c r="J18" s="74"/>
      <c r="K18" s="74"/>
      <c r="L18" s="74"/>
      <c r="M18" s="74"/>
      <c r="N18" s="27">
        <f t="shared" si="0"/>
        <v>0</v>
      </c>
      <c r="O18" s="79"/>
      <c r="P18" s="79"/>
      <c r="Q18" s="79"/>
      <c r="R18" s="79"/>
      <c r="S18" s="79"/>
      <c r="T18" s="27">
        <v>17</v>
      </c>
      <c r="U18" s="40" t="str">
        <f t="shared" si="1"/>
        <v/>
      </c>
      <c r="V18" s="22">
        <v>309</v>
      </c>
      <c r="W18" s="22" t="s">
        <v>84</v>
      </c>
      <c r="X18" s="22" t="s">
        <v>96</v>
      </c>
      <c r="Y18" s="68">
        <v>1465</v>
      </c>
      <c r="Z18" s="42"/>
      <c r="AA18" s="1" t="s">
        <v>126</v>
      </c>
      <c r="AB18" s="28" t="s">
        <v>232</v>
      </c>
    </row>
    <row r="19" spans="1:28" x14ac:dyDescent="0.3">
      <c r="A19" s="1" t="s">
        <v>68</v>
      </c>
      <c r="B19" s="1" t="s">
        <v>45</v>
      </c>
      <c r="C19" s="27" t="s">
        <v>55</v>
      </c>
      <c r="D19" s="38">
        <v>17</v>
      </c>
      <c r="E19" s="74"/>
      <c r="F19" s="74"/>
      <c r="G19" s="74"/>
      <c r="H19" s="74"/>
      <c r="I19" s="74"/>
      <c r="J19" s="74"/>
      <c r="K19" s="74"/>
      <c r="L19" s="74"/>
      <c r="M19" s="74"/>
      <c r="N19" s="27">
        <f>SUM(L19:M19)</f>
        <v>0</v>
      </c>
      <c r="O19" s="79"/>
      <c r="P19" s="79"/>
      <c r="Q19" s="79"/>
      <c r="R19" s="79"/>
      <c r="S19" s="79"/>
      <c r="T19" s="27">
        <v>17</v>
      </c>
      <c r="U19" s="40" t="str">
        <f t="shared" si="1"/>
        <v/>
      </c>
      <c r="V19" s="22">
        <v>309</v>
      </c>
      <c r="W19" s="22" t="s">
        <v>84</v>
      </c>
      <c r="X19" s="22" t="s">
        <v>96</v>
      </c>
      <c r="Y19" s="68">
        <v>1465</v>
      </c>
      <c r="Z19" s="42"/>
      <c r="AA19" s="1" t="s">
        <v>126</v>
      </c>
      <c r="AB19" s="28" t="s">
        <v>232</v>
      </c>
    </row>
    <row r="20" spans="1:28" x14ac:dyDescent="0.3">
      <c r="A20" s="1" t="s">
        <v>68</v>
      </c>
      <c r="B20" s="1" t="s">
        <v>45</v>
      </c>
      <c r="C20" s="27" t="s">
        <v>48</v>
      </c>
      <c r="D20" s="38">
        <v>11</v>
      </c>
      <c r="E20" s="74"/>
      <c r="F20" s="74"/>
      <c r="G20" s="74"/>
      <c r="H20" s="74"/>
      <c r="I20" s="74"/>
      <c r="J20" s="74"/>
      <c r="K20" s="74"/>
      <c r="L20" s="74"/>
      <c r="M20" s="74"/>
      <c r="N20" s="27">
        <f>SUM(L20:M20)</f>
        <v>0</v>
      </c>
      <c r="O20" s="79"/>
      <c r="P20" s="79"/>
      <c r="Q20" s="79"/>
      <c r="R20" s="79"/>
      <c r="S20" s="79"/>
      <c r="T20" s="27">
        <v>2</v>
      </c>
      <c r="U20" s="40" t="str">
        <f t="shared" si="1"/>
        <v/>
      </c>
      <c r="V20" s="22">
        <v>309</v>
      </c>
      <c r="W20" s="22" t="s">
        <v>84</v>
      </c>
      <c r="X20" s="22" t="s">
        <v>96</v>
      </c>
      <c r="Y20" s="68">
        <v>1465</v>
      </c>
      <c r="Z20" s="42"/>
      <c r="AA20" s="1" t="s">
        <v>126</v>
      </c>
      <c r="AB20" s="28" t="s">
        <v>232</v>
      </c>
    </row>
    <row r="21" spans="1:28" x14ac:dyDescent="0.3">
      <c r="A21" s="1" t="s">
        <v>68</v>
      </c>
      <c r="B21" s="1" t="s">
        <v>45</v>
      </c>
      <c r="C21" s="27" t="s">
        <v>52</v>
      </c>
      <c r="D21" s="38">
        <v>23</v>
      </c>
      <c r="E21" s="74"/>
      <c r="F21" s="74"/>
      <c r="G21" s="74"/>
      <c r="H21" s="74"/>
      <c r="I21" s="74"/>
      <c r="J21" s="74"/>
      <c r="K21" s="74"/>
      <c r="L21" s="74"/>
      <c r="M21" s="74"/>
      <c r="N21" s="27">
        <f>SUM(L21:M21)</f>
        <v>0</v>
      </c>
      <c r="O21" s="79"/>
      <c r="P21" s="79"/>
      <c r="Q21" s="79"/>
      <c r="R21" s="79"/>
      <c r="S21" s="79"/>
      <c r="T21" s="27">
        <v>12</v>
      </c>
      <c r="U21" s="40" t="str">
        <f t="shared" si="1"/>
        <v/>
      </c>
      <c r="V21" s="22">
        <v>309</v>
      </c>
      <c r="W21" s="22" t="s">
        <v>84</v>
      </c>
      <c r="X21" s="22" t="s">
        <v>96</v>
      </c>
      <c r="Y21" s="68">
        <v>1465</v>
      </c>
      <c r="Z21" s="42"/>
      <c r="AA21" s="1" t="s">
        <v>126</v>
      </c>
      <c r="AB21" s="28" t="s">
        <v>232</v>
      </c>
    </row>
    <row r="22" spans="1:28" x14ac:dyDescent="0.3">
      <c r="A22" s="1" t="s">
        <v>68</v>
      </c>
      <c r="B22" s="1" t="s">
        <v>45</v>
      </c>
      <c r="C22" s="27" t="s">
        <v>49</v>
      </c>
      <c r="D22" s="38">
        <v>12</v>
      </c>
      <c r="E22" s="74"/>
      <c r="F22" s="74"/>
      <c r="G22" s="74"/>
      <c r="H22" s="74"/>
      <c r="I22" s="74"/>
      <c r="J22" s="74"/>
      <c r="K22" s="74"/>
      <c r="L22" s="74"/>
      <c r="M22" s="74"/>
      <c r="N22" s="27">
        <f>SUM(L22:M22)</f>
        <v>0</v>
      </c>
      <c r="O22" s="79"/>
      <c r="P22" s="79"/>
      <c r="Q22" s="79"/>
      <c r="R22" s="79"/>
      <c r="S22" s="79"/>
      <c r="T22" s="27">
        <v>0</v>
      </c>
      <c r="U22" s="40" t="str">
        <f t="shared" si="1"/>
        <v/>
      </c>
      <c r="V22" s="22">
        <v>309</v>
      </c>
      <c r="W22" s="22" t="s">
        <v>84</v>
      </c>
      <c r="X22" s="22" t="s">
        <v>96</v>
      </c>
      <c r="Y22" s="68">
        <v>1465</v>
      </c>
      <c r="Z22" s="42"/>
      <c r="AA22" s="1" t="s">
        <v>126</v>
      </c>
      <c r="AB22" s="28" t="s">
        <v>232</v>
      </c>
    </row>
    <row r="23" spans="1:28" x14ac:dyDescent="0.3">
      <c r="A23" s="1" t="s">
        <v>68</v>
      </c>
      <c r="B23" s="1" t="s">
        <v>45</v>
      </c>
      <c r="C23" s="27" t="s">
        <v>51</v>
      </c>
      <c r="D23" s="38">
        <v>22</v>
      </c>
      <c r="E23" s="74"/>
      <c r="F23" s="74"/>
      <c r="G23" s="74"/>
      <c r="H23" s="74"/>
      <c r="I23" s="74"/>
      <c r="J23" s="74"/>
      <c r="K23" s="74"/>
      <c r="L23" s="74"/>
      <c r="M23" s="74"/>
      <c r="N23" s="27">
        <f>SUM(L23:M23)</f>
        <v>0</v>
      </c>
      <c r="O23" s="79"/>
      <c r="P23" s="79"/>
      <c r="Q23" s="79"/>
      <c r="R23" s="79"/>
      <c r="S23" s="79"/>
      <c r="T23" s="27">
        <v>0</v>
      </c>
      <c r="U23" s="40" t="str">
        <f t="shared" si="1"/>
        <v/>
      </c>
      <c r="V23" s="22">
        <v>309</v>
      </c>
      <c r="W23" s="22" t="s">
        <v>84</v>
      </c>
      <c r="X23" s="22" t="s">
        <v>96</v>
      </c>
      <c r="Y23" s="68">
        <v>1465</v>
      </c>
      <c r="Z23" s="42"/>
      <c r="AA23" s="1" t="s">
        <v>126</v>
      </c>
      <c r="AB23" s="28" t="s">
        <v>232</v>
      </c>
    </row>
    <row r="24" spans="1:28" x14ac:dyDescent="0.3">
      <c r="A24" s="1" t="s">
        <v>68</v>
      </c>
      <c r="B24" s="1" t="s">
        <v>45</v>
      </c>
      <c r="C24" s="57" t="s">
        <v>38</v>
      </c>
      <c r="D24" s="1"/>
      <c r="E24" s="57">
        <v>240</v>
      </c>
      <c r="F24" s="57">
        <v>37</v>
      </c>
      <c r="G24" s="57"/>
      <c r="H24" s="57"/>
      <c r="I24" s="57"/>
      <c r="J24" s="57">
        <v>28</v>
      </c>
      <c r="K24" s="57"/>
      <c r="L24" s="57"/>
      <c r="M24" s="57"/>
      <c r="N24" s="5"/>
      <c r="O24" s="57"/>
      <c r="P24" s="57">
        <v>25</v>
      </c>
      <c r="Q24" s="57"/>
      <c r="R24" s="43"/>
      <c r="S24" s="43"/>
      <c r="T24" s="27"/>
      <c r="U24" s="40" t="str">
        <f t="shared" ref="U24" si="2">_xlfn.IFNA("",((T24+Q24+N24-R24)+(O24*2))/E24)</f>
        <v/>
      </c>
      <c r="V24" s="22">
        <v>309</v>
      </c>
      <c r="W24" s="22" t="s">
        <v>84</v>
      </c>
      <c r="X24" s="22" t="s">
        <v>96</v>
      </c>
      <c r="Y24" s="68">
        <v>1465</v>
      </c>
      <c r="Z24" s="42"/>
      <c r="AA24" s="1" t="s">
        <v>126</v>
      </c>
      <c r="AB24" s="28" t="s">
        <v>232</v>
      </c>
    </row>
    <row r="25" spans="1:28" x14ac:dyDescent="0.3">
      <c r="A25" s="44" t="s">
        <v>68</v>
      </c>
      <c r="B25" s="44" t="s">
        <v>45</v>
      </c>
      <c r="C25" s="45" t="s">
        <v>39</v>
      </c>
      <c r="D25" s="44"/>
      <c r="E25" s="45">
        <f t="shared" ref="E25:T25" si="3">SUM(E13:E24)</f>
        <v>240</v>
      </c>
      <c r="F25" s="45">
        <f t="shared" si="3"/>
        <v>37</v>
      </c>
      <c r="G25" s="45">
        <f t="shared" si="3"/>
        <v>0</v>
      </c>
      <c r="H25" s="45">
        <f t="shared" si="3"/>
        <v>0</v>
      </c>
      <c r="I25" s="45">
        <f t="shared" si="3"/>
        <v>0</v>
      </c>
      <c r="J25" s="45">
        <f t="shared" si="3"/>
        <v>28</v>
      </c>
      <c r="K25" s="45">
        <f t="shared" si="3"/>
        <v>0</v>
      </c>
      <c r="L25" s="45">
        <f t="shared" si="3"/>
        <v>0</v>
      </c>
      <c r="M25" s="45">
        <f t="shared" si="3"/>
        <v>0</v>
      </c>
      <c r="N25" s="45">
        <f t="shared" si="3"/>
        <v>0</v>
      </c>
      <c r="O25" s="45">
        <f t="shared" si="3"/>
        <v>0</v>
      </c>
      <c r="P25" s="45">
        <f t="shared" si="3"/>
        <v>25</v>
      </c>
      <c r="Q25" s="45">
        <f t="shared" si="3"/>
        <v>0</v>
      </c>
      <c r="R25" s="45">
        <f t="shared" si="3"/>
        <v>0</v>
      </c>
      <c r="S25" s="45">
        <f t="shared" si="3"/>
        <v>0</v>
      </c>
      <c r="T25" s="45">
        <f t="shared" si="3"/>
        <v>102</v>
      </c>
      <c r="U25" s="46">
        <f>((T25+Q25+N25-R25)+(O25*2))/E25</f>
        <v>0.42499999999999999</v>
      </c>
      <c r="V25" s="47">
        <v>309</v>
      </c>
      <c r="W25" s="47" t="s">
        <v>84</v>
      </c>
      <c r="X25" s="47" t="s">
        <v>96</v>
      </c>
      <c r="Y25" s="69">
        <v>1465</v>
      </c>
      <c r="Z25" s="49"/>
      <c r="AA25" s="44" t="s">
        <v>126</v>
      </c>
      <c r="AB25" s="72" t="s">
        <v>232</v>
      </c>
    </row>
    <row r="26" spans="1:28" x14ac:dyDescent="0.3">
      <c r="A26" s="1"/>
      <c r="B26" s="1"/>
      <c r="C26" s="1"/>
      <c r="D26" s="1"/>
      <c r="F26" s="50" t="s">
        <v>40</v>
      </c>
      <c r="G26" s="51" t="e">
        <f>F25/G25</f>
        <v>#DIV/0!</v>
      </c>
      <c r="H26" s="27"/>
      <c r="I26" s="1"/>
      <c r="J26" s="50" t="s">
        <v>41</v>
      </c>
      <c r="K26" s="52" t="e">
        <f>J25/K25</f>
        <v>#DIV/0!</v>
      </c>
      <c r="L26" s="1"/>
      <c r="M26" s="39" t="s">
        <v>42</v>
      </c>
      <c r="N26" s="53"/>
      <c r="P26" s="1"/>
      <c r="Q26" s="1"/>
      <c r="R26" s="1"/>
      <c r="S26" s="1"/>
      <c r="T26" s="1"/>
      <c r="U26" s="1"/>
      <c r="V26" s="22"/>
      <c r="W26" s="22"/>
      <c r="X26" s="22"/>
      <c r="Y26" s="54"/>
      <c r="Z26" s="42"/>
      <c r="AA26" s="1"/>
      <c r="AB26" s="28"/>
    </row>
    <row r="27" spans="1:28" x14ac:dyDescent="0.3">
      <c r="A27" s="1"/>
      <c r="B27" s="1"/>
      <c r="C27" s="5" t="s">
        <v>43</v>
      </c>
      <c r="V27" s="22"/>
      <c r="W27" s="22"/>
      <c r="X27" s="22"/>
      <c r="Y27" s="54"/>
      <c r="Z27" s="42"/>
      <c r="AA27" s="1"/>
      <c r="AB27" s="28"/>
    </row>
    <row r="28" spans="1:28" x14ac:dyDescent="0.3">
      <c r="A28" s="1"/>
      <c r="B28" s="1"/>
      <c r="C28" s="5"/>
      <c r="V28" s="22"/>
      <c r="W28" s="22"/>
      <c r="X28" s="22"/>
      <c r="Y28" s="54"/>
      <c r="Z28" s="42"/>
      <c r="AA28" s="1"/>
      <c r="AB28" s="28"/>
    </row>
    <row r="29" spans="1:28" x14ac:dyDescent="0.3">
      <c r="B29" s="1"/>
      <c r="C29" s="1"/>
      <c r="D29" s="5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31"/>
      <c r="Z29" s="42"/>
      <c r="AA29" s="1"/>
      <c r="AB29" s="28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4"/>
      <c r="Z30" s="42"/>
      <c r="AA30" s="1"/>
      <c r="AB30" s="28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4"/>
      <c r="Z31" s="42"/>
      <c r="AA31" s="1"/>
      <c r="AB31" s="28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4"/>
      <c r="Z32" s="42"/>
      <c r="AA32" s="1"/>
      <c r="AB32" s="28"/>
    </row>
    <row r="33" spans="1:28" x14ac:dyDescent="0.3">
      <c r="B33" s="1"/>
      <c r="C33" s="32" t="s">
        <v>69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10</v>
      </c>
      <c r="U33" s="1"/>
      <c r="V33" s="35">
        <v>27</v>
      </c>
      <c r="AB33" s="76"/>
    </row>
    <row r="34" spans="1:28" x14ac:dyDescent="0.3">
      <c r="A34" s="36" t="s">
        <v>11</v>
      </c>
      <c r="B34" s="37" t="s">
        <v>12</v>
      </c>
      <c r="C34" s="38" t="s">
        <v>13</v>
      </c>
      <c r="D34" s="38" t="s">
        <v>14</v>
      </c>
      <c r="E34" s="14" t="s">
        <v>15</v>
      </c>
      <c r="F34" s="14" t="s">
        <v>16</v>
      </c>
      <c r="G34" s="14" t="s">
        <v>17</v>
      </c>
      <c r="H34" s="14" t="s">
        <v>18</v>
      </c>
      <c r="I34" s="14" t="s">
        <v>19</v>
      </c>
      <c r="J34" s="14" t="s">
        <v>20</v>
      </c>
      <c r="K34" s="14" t="s">
        <v>21</v>
      </c>
      <c r="L34" s="14" t="s">
        <v>22</v>
      </c>
      <c r="M34" s="14" t="s">
        <v>23</v>
      </c>
      <c r="N34" s="14" t="s">
        <v>24</v>
      </c>
      <c r="O34" s="14" t="s">
        <v>25</v>
      </c>
      <c r="P34" s="14" t="s">
        <v>26</v>
      </c>
      <c r="Q34" s="14" t="s">
        <v>27</v>
      </c>
      <c r="R34" s="14" t="s">
        <v>28</v>
      </c>
      <c r="S34" s="14" t="s">
        <v>29</v>
      </c>
      <c r="T34" s="14" t="s">
        <v>30</v>
      </c>
      <c r="U34" s="14" t="s">
        <v>31</v>
      </c>
      <c r="V34" s="14" t="s">
        <v>3</v>
      </c>
      <c r="W34" s="14" t="s">
        <v>32</v>
      </c>
      <c r="X34" s="14" t="s">
        <v>33</v>
      </c>
      <c r="Y34" s="14" t="s">
        <v>34</v>
      </c>
      <c r="Z34" s="14" t="s">
        <v>35</v>
      </c>
      <c r="AA34" s="14" t="s">
        <v>36</v>
      </c>
      <c r="AB34" s="14" t="s">
        <v>37</v>
      </c>
    </row>
    <row r="35" spans="1:28" x14ac:dyDescent="0.3">
      <c r="A35" s="1" t="s">
        <v>45</v>
      </c>
      <c r="B35" s="1" t="s">
        <v>68</v>
      </c>
      <c r="C35" s="27" t="s">
        <v>404</v>
      </c>
      <c r="D35" s="38">
        <v>5</v>
      </c>
      <c r="E35" s="74"/>
      <c r="F35" s="74"/>
      <c r="G35" s="74"/>
      <c r="H35" s="74"/>
      <c r="I35" s="74"/>
      <c r="J35" s="74"/>
      <c r="K35" s="74"/>
      <c r="L35" s="74"/>
      <c r="M35" s="74"/>
      <c r="N35" s="27">
        <f>SUM(L35:M35)</f>
        <v>0</v>
      </c>
      <c r="O35" s="74"/>
      <c r="P35" s="79"/>
      <c r="Q35" s="74"/>
      <c r="R35" s="74"/>
      <c r="S35" s="74"/>
      <c r="T35" s="27">
        <v>2</v>
      </c>
      <c r="U35" s="40" t="str">
        <f>IFERROR(((T35+Q35+N35-R35)+(O35*2))/E35,"")</f>
        <v/>
      </c>
      <c r="V35" s="22">
        <v>309</v>
      </c>
      <c r="W35" s="22" t="s">
        <v>95</v>
      </c>
      <c r="X35" s="22" t="s">
        <v>85</v>
      </c>
      <c r="Y35" s="68">
        <v>1465</v>
      </c>
      <c r="Z35" s="42"/>
      <c r="AA35" s="1" t="s">
        <v>186</v>
      </c>
      <c r="AB35" s="28" t="s">
        <v>265</v>
      </c>
    </row>
    <row r="36" spans="1:28" x14ac:dyDescent="0.3">
      <c r="A36" s="1" t="s">
        <v>45</v>
      </c>
      <c r="B36" s="1" t="s">
        <v>68</v>
      </c>
      <c r="C36" s="27" t="s">
        <v>318</v>
      </c>
      <c r="D36" s="38">
        <v>6</v>
      </c>
      <c r="E36" s="74"/>
      <c r="F36" s="74"/>
      <c r="G36" s="74"/>
      <c r="H36" s="74"/>
      <c r="I36" s="74"/>
      <c r="J36" s="74"/>
      <c r="K36" s="74"/>
      <c r="L36" s="74"/>
      <c r="M36" s="74"/>
      <c r="N36" s="27">
        <f t="shared" ref="N36:N41" si="4">SUM(L36:M36)</f>
        <v>0</v>
      </c>
      <c r="O36" s="79"/>
      <c r="P36" s="79"/>
      <c r="Q36" s="79"/>
      <c r="R36" s="79"/>
      <c r="S36" s="79"/>
      <c r="T36" s="39">
        <v>0</v>
      </c>
      <c r="U36" s="40" t="str">
        <f t="shared" ref="U36:U46" si="5">IFERROR(((T36+Q36+N36-R36)+(O36*2))/E36,"")</f>
        <v/>
      </c>
      <c r="V36" s="22">
        <v>309</v>
      </c>
      <c r="W36" s="22" t="s">
        <v>95</v>
      </c>
      <c r="X36" s="22" t="s">
        <v>85</v>
      </c>
      <c r="Y36" s="68">
        <v>1465</v>
      </c>
      <c r="Z36" s="42"/>
      <c r="AA36" s="1" t="s">
        <v>186</v>
      </c>
      <c r="AB36" s="28" t="s">
        <v>265</v>
      </c>
    </row>
    <row r="37" spans="1:28" x14ac:dyDescent="0.3">
      <c r="A37" s="1" t="s">
        <v>45</v>
      </c>
      <c r="B37" s="1" t="s">
        <v>68</v>
      </c>
      <c r="C37" s="27" t="s">
        <v>335</v>
      </c>
      <c r="D37" s="38">
        <v>1</v>
      </c>
      <c r="E37" s="74"/>
      <c r="F37" s="74"/>
      <c r="G37" s="74"/>
      <c r="H37" s="74"/>
      <c r="I37" s="74"/>
      <c r="J37" s="74"/>
      <c r="K37" s="74"/>
      <c r="L37" s="74"/>
      <c r="M37" s="74"/>
      <c r="N37" s="27">
        <f t="shared" si="4"/>
        <v>0</v>
      </c>
      <c r="O37" s="79"/>
      <c r="P37" s="79"/>
      <c r="Q37" s="79"/>
      <c r="R37" s="79"/>
      <c r="S37" s="79"/>
      <c r="T37" s="39">
        <v>12</v>
      </c>
      <c r="U37" s="40" t="str">
        <f t="shared" si="5"/>
        <v/>
      </c>
      <c r="V37" s="22">
        <v>309</v>
      </c>
      <c r="W37" s="22" t="s">
        <v>95</v>
      </c>
      <c r="X37" s="22" t="s">
        <v>85</v>
      </c>
      <c r="Y37" s="68">
        <v>1465</v>
      </c>
      <c r="Z37" s="42"/>
      <c r="AA37" s="1" t="s">
        <v>186</v>
      </c>
      <c r="AB37" s="28" t="s">
        <v>265</v>
      </c>
    </row>
    <row r="38" spans="1:28" x14ac:dyDescent="0.3">
      <c r="A38" s="1" t="s">
        <v>45</v>
      </c>
      <c r="B38" s="1" t="s">
        <v>68</v>
      </c>
      <c r="C38" s="27" t="s">
        <v>363</v>
      </c>
      <c r="D38" s="38">
        <v>55</v>
      </c>
      <c r="E38" s="74"/>
      <c r="F38" s="74"/>
      <c r="G38" s="74"/>
      <c r="H38" s="74"/>
      <c r="I38" s="74"/>
      <c r="J38" s="74"/>
      <c r="K38" s="74"/>
      <c r="L38" s="74"/>
      <c r="M38" s="74"/>
      <c r="N38" s="27">
        <f t="shared" si="4"/>
        <v>0</v>
      </c>
      <c r="O38" s="79"/>
      <c r="P38" s="79"/>
      <c r="Q38" s="79"/>
      <c r="R38" s="79"/>
      <c r="S38" s="79"/>
      <c r="T38" s="39">
        <v>2</v>
      </c>
      <c r="U38" s="40" t="str">
        <f t="shared" si="5"/>
        <v/>
      </c>
      <c r="V38" s="22">
        <v>309</v>
      </c>
      <c r="W38" s="22" t="s">
        <v>95</v>
      </c>
      <c r="X38" s="22" t="s">
        <v>85</v>
      </c>
      <c r="Y38" s="68">
        <v>1465</v>
      </c>
      <c r="Z38" s="42"/>
      <c r="AA38" s="1" t="s">
        <v>186</v>
      </c>
      <c r="AB38" s="28" t="s">
        <v>265</v>
      </c>
    </row>
    <row r="39" spans="1:28" x14ac:dyDescent="0.3">
      <c r="A39" s="1" t="s">
        <v>45</v>
      </c>
      <c r="B39" s="1" t="s">
        <v>68</v>
      </c>
      <c r="C39" s="27" t="s">
        <v>150</v>
      </c>
      <c r="D39" s="38">
        <v>34</v>
      </c>
      <c r="E39" s="74"/>
      <c r="F39" s="74"/>
      <c r="G39" s="74"/>
      <c r="H39" s="74"/>
      <c r="I39" s="74"/>
      <c r="J39" s="74"/>
      <c r="K39" s="74"/>
      <c r="L39" s="74"/>
      <c r="M39" s="74"/>
      <c r="N39" s="27">
        <f t="shared" si="4"/>
        <v>0</v>
      </c>
      <c r="O39" s="79"/>
      <c r="P39" s="79"/>
      <c r="Q39" s="79"/>
      <c r="R39" s="79"/>
      <c r="S39" s="79"/>
      <c r="T39" s="39">
        <v>16</v>
      </c>
      <c r="U39" s="40" t="str">
        <f t="shared" si="5"/>
        <v/>
      </c>
      <c r="V39" s="22">
        <v>309</v>
      </c>
      <c r="W39" s="22" t="s">
        <v>95</v>
      </c>
      <c r="X39" s="22" t="s">
        <v>85</v>
      </c>
      <c r="Y39" s="68">
        <v>1465</v>
      </c>
      <c r="Z39" s="42"/>
      <c r="AA39" s="1" t="s">
        <v>186</v>
      </c>
      <c r="AB39" s="28" t="s">
        <v>265</v>
      </c>
    </row>
    <row r="40" spans="1:28" x14ac:dyDescent="0.3">
      <c r="A40" s="1" t="s">
        <v>45</v>
      </c>
      <c r="B40" s="1" t="s">
        <v>68</v>
      </c>
      <c r="C40" s="27" t="s">
        <v>338</v>
      </c>
      <c r="D40" s="38">
        <v>33</v>
      </c>
      <c r="E40" s="74"/>
      <c r="F40" s="74"/>
      <c r="G40" s="74"/>
      <c r="H40" s="74"/>
      <c r="I40" s="74"/>
      <c r="J40" s="74"/>
      <c r="K40" s="74"/>
      <c r="L40" s="74"/>
      <c r="M40" s="74"/>
      <c r="N40" s="27">
        <f t="shared" si="4"/>
        <v>0</v>
      </c>
      <c r="O40" s="79"/>
      <c r="P40" s="79"/>
      <c r="Q40" s="79"/>
      <c r="R40" s="79"/>
      <c r="S40" s="79"/>
      <c r="T40" s="39">
        <v>27</v>
      </c>
      <c r="U40" s="40" t="str">
        <f t="shared" si="5"/>
        <v/>
      </c>
      <c r="V40" s="22">
        <v>309</v>
      </c>
      <c r="W40" s="22" t="s">
        <v>95</v>
      </c>
      <c r="X40" s="22" t="s">
        <v>85</v>
      </c>
      <c r="Y40" s="68">
        <v>1465</v>
      </c>
      <c r="Z40" s="42"/>
      <c r="AA40" s="1" t="s">
        <v>186</v>
      </c>
      <c r="AB40" s="28" t="s">
        <v>265</v>
      </c>
    </row>
    <row r="41" spans="1:28" x14ac:dyDescent="0.3">
      <c r="A41" s="1" t="s">
        <v>45</v>
      </c>
      <c r="B41" s="1" t="s">
        <v>68</v>
      </c>
      <c r="C41" s="27" t="s">
        <v>386</v>
      </c>
      <c r="D41" s="38">
        <v>11</v>
      </c>
      <c r="E41" s="74"/>
      <c r="F41" s="74"/>
      <c r="G41" s="74"/>
      <c r="H41" s="74"/>
      <c r="I41" s="74"/>
      <c r="J41" s="74"/>
      <c r="K41" s="74"/>
      <c r="L41" s="74"/>
      <c r="M41" s="74"/>
      <c r="N41" s="27">
        <f t="shared" si="4"/>
        <v>0</v>
      </c>
      <c r="O41" s="79"/>
      <c r="P41" s="79"/>
      <c r="Q41" s="79"/>
      <c r="R41" s="79"/>
      <c r="S41" s="79"/>
      <c r="T41" s="39">
        <v>4</v>
      </c>
      <c r="U41" s="40" t="str">
        <f t="shared" si="5"/>
        <v/>
      </c>
      <c r="V41" s="22">
        <v>309</v>
      </c>
      <c r="W41" s="22" t="s">
        <v>95</v>
      </c>
      <c r="X41" s="22" t="s">
        <v>85</v>
      </c>
      <c r="Y41" s="68">
        <v>1465</v>
      </c>
      <c r="Z41" s="42"/>
      <c r="AA41" s="1" t="s">
        <v>186</v>
      </c>
      <c r="AB41" s="28" t="s">
        <v>265</v>
      </c>
    </row>
    <row r="42" spans="1:28" x14ac:dyDescent="0.3">
      <c r="A42" s="1" t="s">
        <v>45</v>
      </c>
      <c r="B42" s="1" t="s">
        <v>68</v>
      </c>
      <c r="C42" s="27" t="s">
        <v>339</v>
      </c>
      <c r="D42" s="38">
        <v>23</v>
      </c>
      <c r="E42" s="74"/>
      <c r="F42" s="74"/>
      <c r="G42" s="74"/>
      <c r="H42" s="74"/>
      <c r="I42" s="74"/>
      <c r="J42" s="74"/>
      <c r="K42" s="74"/>
      <c r="L42" s="74"/>
      <c r="M42" s="74"/>
      <c r="N42" s="27">
        <f>SUM(L42:M42)</f>
        <v>0</v>
      </c>
      <c r="O42" s="79"/>
      <c r="P42" s="79"/>
      <c r="Q42" s="79"/>
      <c r="R42" s="79"/>
      <c r="S42" s="79"/>
      <c r="T42" s="39">
        <v>6</v>
      </c>
      <c r="U42" s="40" t="str">
        <f t="shared" si="5"/>
        <v/>
      </c>
      <c r="V42" s="22">
        <v>309</v>
      </c>
      <c r="W42" s="22" t="s">
        <v>95</v>
      </c>
      <c r="X42" s="22" t="s">
        <v>85</v>
      </c>
      <c r="Y42" s="68">
        <v>1465</v>
      </c>
      <c r="Z42" s="42"/>
      <c r="AA42" s="1" t="s">
        <v>186</v>
      </c>
      <c r="AB42" s="28" t="s">
        <v>265</v>
      </c>
    </row>
    <row r="43" spans="1:28" x14ac:dyDescent="0.3">
      <c r="A43" s="1" t="s">
        <v>45</v>
      </c>
      <c r="B43" s="1" t="s">
        <v>68</v>
      </c>
      <c r="C43" s="27" t="s">
        <v>340</v>
      </c>
      <c r="D43" s="38">
        <v>20</v>
      </c>
      <c r="E43" s="74"/>
      <c r="F43" s="74"/>
      <c r="G43" s="74"/>
      <c r="H43" s="74"/>
      <c r="I43" s="74"/>
      <c r="J43" s="74"/>
      <c r="K43" s="74"/>
      <c r="L43" s="74"/>
      <c r="M43" s="74"/>
      <c r="N43" s="27">
        <f>SUM(L43:M43)</f>
        <v>0</v>
      </c>
      <c r="O43" s="79"/>
      <c r="P43" s="79"/>
      <c r="Q43" s="79"/>
      <c r="R43" s="79"/>
      <c r="S43" s="79"/>
      <c r="T43" s="39">
        <v>14</v>
      </c>
      <c r="U43" s="40" t="str">
        <f t="shared" si="5"/>
        <v/>
      </c>
      <c r="V43" s="22">
        <v>309</v>
      </c>
      <c r="W43" s="22" t="s">
        <v>95</v>
      </c>
      <c r="X43" s="22" t="s">
        <v>85</v>
      </c>
      <c r="Y43" s="68">
        <v>1465</v>
      </c>
      <c r="Z43" s="42"/>
      <c r="AA43" s="1" t="s">
        <v>186</v>
      </c>
      <c r="AB43" s="28" t="s">
        <v>265</v>
      </c>
    </row>
    <row r="44" spans="1:28" x14ac:dyDescent="0.3">
      <c r="A44" s="1" t="s">
        <v>45</v>
      </c>
      <c r="B44" s="1" t="s">
        <v>68</v>
      </c>
      <c r="C44" s="27" t="s">
        <v>151</v>
      </c>
      <c r="D44" s="75"/>
      <c r="E44" s="74"/>
      <c r="F44" s="74"/>
      <c r="G44" s="74"/>
      <c r="H44" s="74"/>
      <c r="I44" s="74"/>
      <c r="J44" s="74"/>
      <c r="K44" s="74"/>
      <c r="L44" s="74"/>
      <c r="M44" s="74"/>
      <c r="N44" s="27">
        <f>SUM(L44:M44)</f>
        <v>0</v>
      </c>
      <c r="O44" s="79"/>
      <c r="P44" s="79"/>
      <c r="Q44" s="79"/>
      <c r="R44" s="79"/>
      <c r="S44" s="79"/>
      <c r="T44" s="39">
        <v>0</v>
      </c>
      <c r="U44" s="40" t="str">
        <f t="shared" si="5"/>
        <v/>
      </c>
      <c r="V44" s="22">
        <v>309</v>
      </c>
      <c r="W44" s="22" t="s">
        <v>95</v>
      </c>
      <c r="X44" s="22" t="s">
        <v>85</v>
      </c>
      <c r="Y44" s="68">
        <v>1465</v>
      </c>
      <c r="Z44" s="42"/>
      <c r="AA44" s="1" t="s">
        <v>186</v>
      </c>
      <c r="AB44" s="28" t="s">
        <v>265</v>
      </c>
    </row>
    <row r="45" spans="1:28" x14ac:dyDescent="0.3">
      <c r="A45" s="1" t="s">
        <v>45</v>
      </c>
      <c r="B45" s="1" t="s">
        <v>68</v>
      </c>
      <c r="C45" s="27" t="s">
        <v>152</v>
      </c>
      <c r="D45" s="38">
        <v>25</v>
      </c>
      <c r="E45" s="74"/>
      <c r="F45" s="74"/>
      <c r="G45" s="74"/>
      <c r="H45" s="74"/>
      <c r="I45" s="74"/>
      <c r="J45" s="74"/>
      <c r="K45" s="74"/>
      <c r="L45" s="74"/>
      <c r="M45" s="74"/>
      <c r="N45" s="27">
        <f>SUM(L45:M45)</f>
        <v>0</v>
      </c>
      <c r="O45" s="79"/>
      <c r="P45" s="79"/>
      <c r="Q45" s="79"/>
      <c r="R45" s="79"/>
      <c r="S45" s="79"/>
      <c r="T45" s="39">
        <v>0</v>
      </c>
      <c r="U45" s="40" t="str">
        <f t="shared" si="5"/>
        <v/>
      </c>
      <c r="V45" s="22">
        <v>309</v>
      </c>
      <c r="W45" s="22" t="s">
        <v>95</v>
      </c>
      <c r="X45" s="22" t="s">
        <v>85</v>
      </c>
      <c r="Y45" s="68">
        <v>1465</v>
      </c>
      <c r="Z45" s="42"/>
      <c r="AA45" s="1" t="s">
        <v>186</v>
      </c>
      <c r="AB45" s="28" t="s">
        <v>265</v>
      </c>
    </row>
    <row r="46" spans="1:28" x14ac:dyDescent="0.3">
      <c r="A46" s="1" t="s">
        <v>45</v>
      </c>
      <c r="B46" s="1" t="s">
        <v>68</v>
      </c>
      <c r="C46" s="27" t="s">
        <v>324</v>
      </c>
      <c r="D46" s="38">
        <v>10</v>
      </c>
      <c r="E46" s="74"/>
      <c r="F46" s="74"/>
      <c r="G46" s="74"/>
      <c r="H46" s="74"/>
      <c r="I46" s="74"/>
      <c r="J46" s="74"/>
      <c r="K46" s="74"/>
      <c r="L46" s="74"/>
      <c r="M46" s="74"/>
      <c r="N46" s="27">
        <f>SUM(L46:M46)</f>
        <v>0</v>
      </c>
      <c r="O46" s="79"/>
      <c r="P46" s="79"/>
      <c r="Q46" s="79"/>
      <c r="R46" s="79"/>
      <c r="S46" s="79"/>
      <c r="T46" s="39">
        <v>9</v>
      </c>
      <c r="U46" s="40" t="str">
        <f t="shared" si="5"/>
        <v/>
      </c>
      <c r="V46" s="22">
        <v>309</v>
      </c>
      <c r="W46" s="22" t="s">
        <v>95</v>
      </c>
      <c r="X46" s="22" t="s">
        <v>85</v>
      </c>
      <c r="Y46" s="68">
        <v>1465</v>
      </c>
      <c r="Z46" s="42"/>
      <c r="AA46" s="1" t="s">
        <v>186</v>
      </c>
      <c r="AB46" s="28" t="s">
        <v>265</v>
      </c>
    </row>
    <row r="47" spans="1:28" x14ac:dyDescent="0.3">
      <c r="A47" s="1" t="s">
        <v>45</v>
      </c>
      <c r="B47" s="1" t="s">
        <v>68</v>
      </c>
      <c r="C47" s="57" t="s">
        <v>38</v>
      </c>
      <c r="D47" s="1"/>
      <c r="E47" s="57">
        <v>240</v>
      </c>
      <c r="F47" s="57">
        <v>33</v>
      </c>
      <c r="G47" s="57"/>
      <c r="H47" s="57"/>
      <c r="I47" s="57"/>
      <c r="J47" s="57">
        <v>26</v>
      </c>
      <c r="K47" s="57"/>
      <c r="L47" s="57"/>
      <c r="M47" s="57"/>
      <c r="N47" s="57"/>
      <c r="O47" s="57"/>
      <c r="P47" s="57">
        <v>21</v>
      </c>
      <c r="Q47" s="43"/>
      <c r="R47" s="43"/>
      <c r="S47" s="43"/>
      <c r="T47" s="43"/>
      <c r="U47" s="40" t="str">
        <f t="shared" ref="U47" si="6">_xlfn.IFNA("",((T47+Q47+N47-R47)+(O47*2))/E47)</f>
        <v/>
      </c>
      <c r="V47" s="22">
        <v>309</v>
      </c>
      <c r="W47" s="22" t="s">
        <v>95</v>
      </c>
      <c r="X47" s="22" t="s">
        <v>85</v>
      </c>
      <c r="Y47" s="68">
        <v>1465</v>
      </c>
      <c r="Z47" s="42"/>
      <c r="AA47" s="1" t="s">
        <v>186</v>
      </c>
      <c r="AB47" s="28" t="s">
        <v>265</v>
      </c>
    </row>
    <row r="48" spans="1:28" x14ac:dyDescent="0.3">
      <c r="A48" s="44" t="s">
        <v>45</v>
      </c>
      <c r="B48" s="44" t="s">
        <v>68</v>
      </c>
      <c r="C48" s="45" t="s">
        <v>39</v>
      </c>
      <c r="D48" s="44"/>
      <c r="E48" s="45">
        <f t="shared" ref="E48:T48" si="7">SUM(E35:E47)</f>
        <v>240</v>
      </c>
      <c r="F48" s="45">
        <f t="shared" si="7"/>
        <v>33</v>
      </c>
      <c r="G48" s="45">
        <f t="shared" si="7"/>
        <v>0</v>
      </c>
      <c r="H48" s="45">
        <f t="shared" si="7"/>
        <v>0</v>
      </c>
      <c r="I48" s="45">
        <f t="shared" si="7"/>
        <v>0</v>
      </c>
      <c r="J48" s="45">
        <f t="shared" si="7"/>
        <v>26</v>
      </c>
      <c r="K48" s="45">
        <f t="shared" si="7"/>
        <v>0</v>
      </c>
      <c r="L48" s="45">
        <f t="shared" si="7"/>
        <v>0</v>
      </c>
      <c r="M48" s="45">
        <f t="shared" si="7"/>
        <v>0</v>
      </c>
      <c r="N48" s="45">
        <f t="shared" si="7"/>
        <v>0</v>
      </c>
      <c r="O48" s="45">
        <f t="shared" si="7"/>
        <v>0</v>
      </c>
      <c r="P48" s="45">
        <f t="shared" si="7"/>
        <v>21</v>
      </c>
      <c r="Q48" s="45">
        <f t="shared" si="7"/>
        <v>0</v>
      </c>
      <c r="R48" s="45">
        <f t="shared" si="7"/>
        <v>0</v>
      </c>
      <c r="S48" s="45">
        <f t="shared" si="7"/>
        <v>0</v>
      </c>
      <c r="T48" s="45">
        <f t="shared" si="7"/>
        <v>92</v>
      </c>
      <c r="U48" s="46">
        <f>((T48+Q48+N48-R48)+(O48*2))/E48</f>
        <v>0.38333333333333336</v>
      </c>
      <c r="V48" s="47">
        <v>309</v>
      </c>
      <c r="W48" s="47" t="s">
        <v>95</v>
      </c>
      <c r="X48" s="47" t="s">
        <v>85</v>
      </c>
      <c r="Y48" s="69">
        <v>1465</v>
      </c>
      <c r="Z48" s="49"/>
      <c r="AA48" s="44" t="s">
        <v>186</v>
      </c>
      <c r="AB48" s="72" t="s">
        <v>265</v>
      </c>
    </row>
    <row r="49" spans="1:28" x14ac:dyDescent="0.3">
      <c r="A49" s="1"/>
      <c r="B49" s="1"/>
      <c r="C49" s="1"/>
      <c r="D49" s="1"/>
      <c r="F49" s="50" t="s">
        <v>40</v>
      </c>
      <c r="G49" s="51" t="e">
        <f>F48/G48</f>
        <v>#DIV/0!</v>
      </c>
      <c r="H49" s="27"/>
      <c r="I49" s="1"/>
      <c r="J49" s="50" t="s">
        <v>41</v>
      </c>
      <c r="K49" s="52" t="e">
        <f>J48/K48</f>
        <v>#DIV/0!</v>
      </c>
      <c r="L49" s="1"/>
      <c r="M49" s="39" t="s">
        <v>42</v>
      </c>
      <c r="N49" s="53"/>
      <c r="P49" s="1"/>
      <c r="Q49" s="1"/>
      <c r="R49" s="1"/>
      <c r="S49" s="1"/>
      <c r="T49" s="1"/>
      <c r="U49" s="1"/>
      <c r="V49" s="22"/>
      <c r="W49" s="22"/>
      <c r="X49" s="22"/>
      <c r="Y49" s="54"/>
      <c r="Z49" s="42"/>
      <c r="AA49" s="1"/>
      <c r="AB49" s="28"/>
    </row>
    <row r="50" spans="1:28" x14ac:dyDescent="0.3">
      <c r="A50" s="1"/>
      <c r="B50" s="1"/>
      <c r="C50" s="5" t="s">
        <v>43</v>
      </c>
      <c r="V50" s="22"/>
      <c r="W50" s="22"/>
      <c r="X50" s="22"/>
      <c r="Y50" s="54"/>
      <c r="Z50" s="42"/>
      <c r="AA50" s="1"/>
      <c r="AB50" s="28"/>
    </row>
    <row r="51" spans="1:28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22"/>
      <c r="W51" s="22"/>
      <c r="X51" s="22"/>
      <c r="Y51" s="54"/>
      <c r="Z51" s="42"/>
      <c r="AA51" s="1"/>
      <c r="AB51" s="28"/>
    </row>
  </sheetData>
  <pageMargins left="0.25" right="0.25" top="0.75" bottom="0.75" header="0.3" footer="0.3"/>
  <pageSetup scale="65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9ED325-B35A-440A-A4F9-738E038D5992}">
  <sheetPr>
    <tabColor rgb="FFFF0000"/>
  </sheetPr>
  <dimension ref="A1:AB50"/>
  <sheetViews>
    <sheetView workbookViewId="0"/>
  </sheetViews>
  <sheetFormatPr defaultRowHeight="14.4" x14ac:dyDescent="0.3"/>
  <cols>
    <col min="1" max="1" width="4.88671875" customWidth="1"/>
    <col min="2" max="2" width="6" customWidth="1"/>
    <col min="3" max="3" width="22.77734375" customWidth="1"/>
    <col min="4" max="4" width="4.21875" customWidth="1"/>
    <col min="5" max="10" width="5.88671875" customWidth="1"/>
    <col min="11" max="11" width="6.6640625" customWidth="1"/>
    <col min="12" max="19" width="5.88671875" customWidth="1"/>
    <col min="20" max="20" width="6.6640625" customWidth="1"/>
    <col min="21" max="21" width="7.21875" customWidth="1"/>
    <col min="22" max="22" width="4.77734375" customWidth="1"/>
    <col min="23" max="24" width="4.21875" customWidth="1"/>
    <col min="25" max="25" width="6.6640625" customWidth="1"/>
    <col min="26" max="26" width="20.21875" customWidth="1"/>
    <col min="27" max="27" width="15.6640625" customWidth="1"/>
  </cols>
  <sheetData>
    <row r="1" spans="1:28" x14ac:dyDescent="0.3">
      <c r="Z1" s="62" t="s">
        <v>388</v>
      </c>
    </row>
    <row r="2" spans="1:28" x14ac:dyDescent="0.3">
      <c r="B2" s="1"/>
      <c r="C2" s="2" t="s">
        <v>44</v>
      </c>
      <c r="D2" s="3" t="s">
        <v>83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29274</v>
      </c>
      <c r="D3" s="7" t="s">
        <v>0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1</v>
      </c>
      <c r="S3" s="13" t="s">
        <v>2</v>
      </c>
      <c r="T3" s="14" t="s">
        <v>3</v>
      </c>
    </row>
    <row r="4" spans="1:28" x14ac:dyDescent="0.3">
      <c r="B4" s="1"/>
      <c r="C4" s="6" t="s">
        <v>169</v>
      </c>
      <c r="D4" s="7" t="s">
        <v>4</v>
      </c>
      <c r="E4" s="8"/>
      <c r="F4" s="5"/>
      <c r="G4" s="1"/>
      <c r="J4" s="15" t="s">
        <v>266</v>
      </c>
      <c r="K4" s="16" t="s">
        <v>44</v>
      </c>
      <c r="L4" s="17"/>
      <c r="M4" s="18"/>
      <c r="N4" s="19">
        <v>27</v>
      </c>
      <c r="O4" s="19">
        <v>14</v>
      </c>
      <c r="P4" s="19">
        <v>19</v>
      </c>
      <c r="Q4" s="19">
        <v>28</v>
      </c>
      <c r="R4" s="20"/>
      <c r="S4" s="21">
        <f>SUM(N4:R4)</f>
        <v>88</v>
      </c>
      <c r="T4" s="22">
        <v>315</v>
      </c>
    </row>
    <row r="5" spans="1:28" x14ac:dyDescent="0.3">
      <c r="B5" s="1"/>
      <c r="C5" s="6" t="s">
        <v>214</v>
      </c>
      <c r="D5" s="7" t="s">
        <v>5</v>
      </c>
      <c r="E5" s="1"/>
      <c r="F5" s="1"/>
      <c r="G5" s="1"/>
      <c r="J5" s="15" t="s">
        <v>267</v>
      </c>
      <c r="K5" s="16" t="s">
        <v>63</v>
      </c>
      <c r="L5" s="17"/>
      <c r="M5" s="18"/>
      <c r="N5" s="19">
        <v>23</v>
      </c>
      <c r="O5" s="19">
        <v>25</v>
      </c>
      <c r="P5" s="19">
        <v>12</v>
      </c>
      <c r="Q5" s="19">
        <v>20</v>
      </c>
      <c r="R5" s="20"/>
      <c r="S5" s="21">
        <f>SUM(N5:R5)</f>
        <v>80</v>
      </c>
      <c r="T5" s="22">
        <v>315</v>
      </c>
      <c r="U5" s="1"/>
      <c r="V5" s="1"/>
      <c r="W5" s="1"/>
    </row>
    <row r="6" spans="1:28" x14ac:dyDescent="0.3">
      <c r="C6" s="23">
        <v>1930</v>
      </c>
      <c r="D6" s="7" t="s">
        <v>6</v>
      </c>
      <c r="F6" s="1"/>
      <c r="T6" s="1"/>
      <c r="U6" s="1"/>
      <c r="V6" s="1"/>
      <c r="W6" s="1"/>
    </row>
    <row r="7" spans="1:28" x14ac:dyDescent="0.3">
      <c r="B7" s="1"/>
      <c r="C7" s="24" t="s">
        <v>397</v>
      </c>
      <c r="D7" s="7" t="s">
        <v>7</v>
      </c>
      <c r="G7" s="1"/>
      <c r="S7" s="1"/>
      <c r="T7" s="25" t="s">
        <v>8</v>
      </c>
      <c r="U7" s="1"/>
      <c r="V7" s="26">
        <v>315</v>
      </c>
      <c r="W7" s="1"/>
    </row>
    <row r="8" spans="1:28" x14ac:dyDescent="0.3">
      <c r="B8" s="1"/>
      <c r="C8" s="24" t="s">
        <v>398</v>
      </c>
      <c r="D8" s="7" t="s">
        <v>7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67"/>
      <c r="D9" s="7" t="s">
        <v>9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</row>
    <row r="11" spans="1:28" x14ac:dyDescent="0.3">
      <c r="B11" s="1"/>
      <c r="C11" s="32" t="s">
        <v>44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10</v>
      </c>
      <c r="U11" s="1"/>
      <c r="V11" s="35">
        <v>28</v>
      </c>
      <c r="AB11" s="76"/>
    </row>
    <row r="12" spans="1:28" x14ac:dyDescent="0.3">
      <c r="A12" s="36" t="s">
        <v>11</v>
      </c>
      <c r="B12" s="37" t="s">
        <v>12</v>
      </c>
      <c r="C12" s="38" t="s">
        <v>13</v>
      </c>
      <c r="D12" s="38" t="s">
        <v>14</v>
      </c>
      <c r="E12" s="14" t="s">
        <v>15</v>
      </c>
      <c r="F12" s="14" t="s">
        <v>16</v>
      </c>
      <c r="G12" s="14" t="s">
        <v>17</v>
      </c>
      <c r="H12" s="14" t="s">
        <v>18</v>
      </c>
      <c r="I12" s="14" t="s">
        <v>19</v>
      </c>
      <c r="J12" s="14" t="s">
        <v>20</v>
      </c>
      <c r="K12" s="14" t="s">
        <v>21</v>
      </c>
      <c r="L12" s="14" t="s">
        <v>22</v>
      </c>
      <c r="M12" s="14" t="s">
        <v>23</v>
      </c>
      <c r="N12" s="14" t="s">
        <v>24</v>
      </c>
      <c r="O12" s="14" t="s">
        <v>25</v>
      </c>
      <c r="P12" s="14" t="s">
        <v>26</v>
      </c>
      <c r="Q12" s="14" t="s">
        <v>27</v>
      </c>
      <c r="R12" s="14" t="s">
        <v>28</v>
      </c>
      <c r="S12" s="14" t="s">
        <v>29</v>
      </c>
      <c r="T12" s="14" t="s">
        <v>30</v>
      </c>
      <c r="U12" s="14" t="s">
        <v>31</v>
      </c>
      <c r="V12" s="14" t="s">
        <v>3</v>
      </c>
      <c r="W12" s="14" t="s">
        <v>32</v>
      </c>
      <c r="X12" s="14" t="s">
        <v>33</v>
      </c>
      <c r="Y12" s="14" t="s">
        <v>34</v>
      </c>
      <c r="Z12" s="14" t="s">
        <v>35</v>
      </c>
      <c r="AA12" s="14" t="s">
        <v>36</v>
      </c>
      <c r="AB12" s="14" t="s">
        <v>37</v>
      </c>
    </row>
    <row r="13" spans="1:28" x14ac:dyDescent="0.3">
      <c r="A13" s="1" t="s">
        <v>62</v>
      </c>
      <c r="B13" s="1" t="s">
        <v>45</v>
      </c>
      <c r="C13" s="27" t="s">
        <v>53</v>
      </c>
      <c r="D13" s="38">
        <v>40</v>
      </c>
      <c r="E13" s="74"/>
      <c r="F13" s="74"/>
      <c r="G13" s="74"/>
      <c r="H13" s="74"/>
      <c r="I13" s="74"/>
      <c r="J13" s="74"/>
      <c r="K13" s="74"/>
      <c r="L13" s="74"/>
      <c r="M13" s="74"/>
      <c r="N13" s="27">
        <f>SUM(L13:M13)</f>
        <v>0</v>
      </c>
      <c r="O13" s="74"/>
      <c r="P13" s="79"/>
      <c r="Q13" s="74"/>
      <c r="R13" s="74"/>
      <c r="S13" s="74"/>
      <c r="T13" s="27">
        <v>12</v>
      </c>
      <c r="U13" s="40" t="str">
        <f>IFERROR(((T13+Q13+N13-R13)+(O13*2))/E13,"")</f>
        <v/>
      </c>
      <c r="V13" s="22">
        <v>315</v>
      </c>
      <c r="W13" s="22" t="s">
        <v>84</v>
      </c>
      <c r="X13" s="22" t="s">
        <v>96</v>
      </c>
      <c r="Y13" s="68">
        <v>1930</v>
      </c>
      <c r="Z13" s="42" t="s">
        <v>435</v>
      </c>
      <c r="AA13" s="1" t="s">
        <v>126</v>
      </c>
      <c r="AB13" s="28" t="s">
        <v>268</v>
      </c>
    </row>
    <row r="14" spans="1:28" x14ac:dyDescent="0.3">
      <c r="A14" s="1" t="s">
        <v>62</v>
      </c>
      <c r="B14" s="1" t="s">
        <v>45</v>
      </c>
      <c r="C14" s="27" t="s">
        <v>46</v>
      </c>
      <c r="D14" s="38">
        <v>7</v>
      </c>
      <c r="E14" s="74"/>
      <c r="F14" s="74"/>
      <c r="G14" s="74"/>
      <c r="H14" s="74"/>
      <c r="I14" s="74"/>
      <c r="J14" s="74"/>
      <c r="K14" s="74"/>
      <c r="L14" s="74"/>
      <c r="M14" s="74"/>
      <c r="N14" s="27">
        <f t="shared" ref="N14:N19" si="0">SUM(L14:M14)</f>
        <v>0</v>
      </c>
      <c r="O14" s="79"/>
      <c r="P14" s="79"/>
      <c r="Q14" s="79"/>
      <c r="R14" s="79"/>
      <c r="S14" s="79"/>
      <c r="T14" s="39">
        <v>2</v>
      </c>
      <c r="U14" s="40" t="str">
        <f t="shared" ref="U14:U23" si="1">IFERROR(((T14+Q14+N14-R14)+(O14*2))/E14,"")</f>
        <v/>
      </c>
      <c r="V14" s="22">
        <v>315</v>
      </c>
      <c r="W14" s="22" t="s">
        <v>84</v>
      </c>
      <c r="X14" s="22" t="s">
        <v>96</v>
      </c>
      <c r="Y14" s="68">
        <v>1930</v>
      </c>
      <c r="Z14" s="42" t="s">
        <v>435</v>
      </c>
      <c r="AA14" s="1" t="s">
        <v>126</v>
      </c>
      <c r="AB14" s="28" t="s">
        <v>268</v>
      </c>
    </row>
    <row r="15" spans="1:28" x14ac:dyDescent="0.3">
      <c r="A15" s="1" t="s">
        <v>62</v>
      </c>
      <c r="B15" s="1" t="s">
        <v>45</v>
      </c>
      <c r="C15" s="27" t="s">
        <v>47</v>
      </c>
      <c r="D15" s="38">
        <v>15</v>
      </c>
      <c r="E15" s="74"/>
      <c r="F15" s="74"/>
      <c r="G15" s="74"/>
      <c r="H15" s="74"/>
      <c r="I15" s="74"/>
      <c r="J15" s="74"/>
      <c r="K15" s="74"/>
      <c r="L15" s="74"/>
      <c r="M15" s="74"/>
      <c r="N15" s="27">
        <f t="shared" si="0"/>
        <v>0</v>
      </c>
      <c r="O15" s="79"/>
      <c r="P15" s="79"/>
      <c r="Q15" s="79"/>
      <c r="R15" s="79"/>
      <c r="S15" s="79"/>
      <c r="T15" s="39">
        <v>16</v>
      </c>
      <c r="U15" s="40" t="str">
        <f t="shared" si="1"/>
        <v/>
      </c>
      <c r="V15" s="22">
        <v>315</v>
      </c>
      <c r="W15" s="22" t="s">
        <v>84</v>
      </c>
      <c r="X15" s="22" t="s">
        <v>96</v>
      </c>
      <c r="Y15" s="68">
        <v>1930</v>
      </c>
      <c r="Z15" s="42" t="s">
        <v>435</v>
      </c>
      <c r="AA15" s="1" t="s">
        <v>126</v>
      </c>
      <c r="AB15" s="28" t="s">
        <v>268</v>
      </c>
    </row>
    <row r="16" spans="1:28" x14ac:dyDescent="0.3">
      <c r="A16" s="1" t="s">
        <v>62</v>
      </c>
      <c r="B16" s="1" t="s">
        <v>45</v>
      </c>
      <c r="C16" s="27" t="s">
        <v>120</v>
      </c>
      <c r="D16" s="38">
        <v>50</v>
      </c>
      <c r="E16" s="74"/>
      <c r="F16" s="74"/>
      <c r="G16" s="74"/>
      <c r="H16" s="74"/>
      <c r="I16" s="74"/>
      <c r="J16" s="74"/>
      <c r="K16" s="74"/>
      <c r="L16" s="74"/>
      <c r="M16" s="74"/>
      <c r="N16" s="27">
        <f t="shared" si="0"/>
        <v>0</v>
      </c>
      <c r="O16" s="79"/>
      <c r="P16" s="79"/>
      <c r="Q16" s="79"/>
      <c r="R16" s="79"/>
      <c r="S16" s="79"/>
      <c r="T16" s="39">
        <v>12</v>
      </c>
      <c r="U16" s="40" t="str">
        <f t="shared" si="1"/>
        <v/>
      </c>
      <c r="V16" s="22">
        <v>315</v>
      </c>
      <c r="W16" s="22" t="s">
        <v>84</v>
      </c>
      <c r="X16" s="22" t="s">
        <v>96</v>
      </c>
      <c r="Y16" s="68">
        <v>1930</v>
      </c>
      <c r="Z16" s="42" t="s">
        <v>435</v>
      </c>
      <c r="AA16" s="1" t="s">
        <v>126</v>
      </c>
      <c r="AB16" s="28" t="s">
        <v>268</v>
      </c>
    </row>
    <row r="17" spans="1:28" x14ac:dyDescent="0.3">
      <c r="A17" s="1" t="s">
        <v>62</v>
      </c>
      <c r="B17" s="1" t="s">
        <v>45</v>
      </c>
      <c r="C17" s="27" t="s">
        <v>50</v>
      </c>
      <c r="D17" s="38">
        <v>10</v>
      </c>
      <c r="E17" s="74"/>
      <c r="F17" s="74"/>
      <c r="G17" s="74"/>
      <c r="H17" s="74"/>
      <c r="I17" s="74"/>
      <c r="J17" s="74"/>
      <c r="K17" s="74"/>
      <c r="L17" s="74"/>
      <c r="M17" s="74"/>
      <c r="N17" s="27">
        <f t="shared" si="0"/>
        <v>0</v>
      </c>
      <c r="O17" s="79"/>
      <c r="P17" s="79"/>
      <c r="Q17" s="79"/>
      <c r="R17" s="79"/>
      <c r="S17" s="79"/>
      <c r="T17" s="39">
        <v>2</v>
      </c>
      <c r="U17" s="40" t="str">
        <f t="shared" si="1"/>
        <v/>
      </c>
      <c r="V17" s="22">
        <v>315</v>
      </c>
      <c r="W17" s="22" t="s">
        <v>84</v>
      </c>
      <c r="X17" s="22" t="s">
        <v>96</v>
      </c>
      <c r="Y17" s="68">
        <v>1930</v>
      </c>
      <c r="Z17" s="42" t="s">
        <v>435</v>
      </c>
      <c r="AA17" s="1" t="s">
        <v>126</v>
      </c>
      <c r="AB17" s="28" t="s">
        <v>268</v>
      </c>
    </row>
    <row r="18" spans="1:28" x14ac:dyDescent="0.3">
      <c r="A18" s="1" t="s">
        <v>62</v>
      </c>
      <c r="B18" s="1" t="s">
        <v>45</v>
      </c>
      <c r="C18" s="27" t="s">
        <v>56</v>
      </c>
      <c r="D18" s="38">
        <v>20</v>
      </c>
      <c r="E18" s="74" t="s">
        <v>369</v>
      </c>
      <c r="F18" s="74"/>
      <c r="G18" s="74"/>
      <c r="H18" s="74"/>
      <c r="I18" s="74"/>
      <c r="J18" s="74"/>
      <c r="K18" s="74"/>
      <c r="L18" s="74"/>
      <c r="M18" s="74"/>
      <c r="N18" s="27"/>
      <c r="O18" s="79"/>
      <c r="P18" s="79"/>
      <c r="Q18" s="79"/>
      <c r="R18" s="79"/>
      <c r="S18" s="79"/>
      <c r="T18" s="39"/>
      <c r="U18" s="40" t="str">
        <f t="shared" si="1"/>
        <v/>
      </c>
      <c r="V18" s="22">
        <v>315</v>
      </c>
      <c r="W18" s="22" t="s">
        <v>84</v>
      </c>
      <c r="X18" s="22" t="s">
        <v>96</v>
      </c>
      <c r="Y18" s="68">
        <v>1930</v>
      </c>
      <c r="Z18" s="42" t="s">
        <v>435</v>
      </c>
      <c r="AA18" s="1" t="s">
        <v>126</v>
      </c>
      <c r="AB18" s="28" t="s">
        <v>268</v>
      </c>
    </row>
    <row r="19" spans="1:28" x14ac:dyDescent="0.3">
      <c r="A19" s="1" t="s">
        <v>62</v>
      </c>
      <c r="B19" s="1" t="s">
        <v>45</v>
      </c>
      <c r="C19" s="27" t="s">
        <v>55</v>
      </c>
      <c r="D19" s="38">
        <v>17</v>
      </c>
      <c r="E19" s="74"/>
      <c r="F19" s="74"/>
      <c r="G19" s="74"/>
      <c r="H19" s="74"/>
      <c r="I19" s="74"/>
      <c r="J19" s="74"/>
      <c r="K19" s="74"/>
      <c r="L19" s="74"/>
      <c r="M19" s="74"/>
      <c r="N19" s="27">
        <f t="shared" si="0"/>
        <v>0</v>
      </c>
      <c r="O19" s="79"/>
      <c r="P19" s="79"/>
      <c r="Q19" s="79"/>
      <c r="R19" s="79"/>
      <c r="S19" s="79"/>
      <c r="T19" s="39">
        <v>29</v>
      </c>
      <c r="U19" s="40" t="str">
        <f t="shared" si="1"/>
        <v/>
      </c>
      <c r="V19" s="22">
        <v>315</v>
      </c>
      <c r="W19" s="22" t="s">
        <v>84</v>
      </c>
      <c r="X19" s="22" t="s">
        <v>96</v>
      </c>
      <c r="Y19" s="68">
        <v>1930</v>
      </c>
      <c r="Z19" s="42" t="s">
        <v>435</v>
      </c>
      <c r="AA19" s="1" t="s">
        <v>126</v>
      </c>
      <c r="AB19" s="28" t="s">
        <v>268</v>
      </c>
    </row>
    <row r="20" spans="1:28" x14ac:dyDescent="0.3">
      <c r="A20" s="1" t="s">
        <v>62</v>
      </c>
      <c r="B20" s="1" t="s">
        <v>45</v>
      </c>
      <c r="C20" s="27" t="s">
        <v>48</v>
      </c>
      <c r="D20" s="38">
        <v>11</v>
      </c>
      <c r="E20" s="74"/>
      <c r="F20" s="74"/>
      <c r="G20" s="74"/>
      <c r="H20" s="74"/>
      <c r="I20" s="74"/>
      <c r="J20" s="74"/>
      <c r="K20" s="74"/>
      <c r="L20" s="74"/>
      <c r="M20" s="74"/>
      <c r="N20" s="27">
        <f>SUM(L20:M20)</f>
        <v>0</v>
      </c>
      <c r="O20" s="79"/>
      <c r="P20" s="79"/>
      <c r="Q20" s="79"/>
      <c r="R20" s="79"/>
      <c r="S20" s="79"/>
      <c r="T20" s="39">
        <v>11</v>
      </c>
      <c r="U20" s="40" t="str">
        <f t="shared" si="1"/>
        <v/>
      </c>
      <c r="V20" s="22">
        <v>315</v>
      </c>
      <c r="W20" s="22" t="s">
        <v>84</v>
      </c>
      <c r="X20" s="22" t="s">
        <v>96</v>
      </c>
      <c r="Y20" s="68">
        <v>1930</v>
      </c>
      <c r="Z20" s="42" t="s">
        <v>435</v>
      </c>
      <c r="AA20" s="1" t="s">
        <v>126</v>
      </c>
      <c r="AB20" s="28" t="s">
        <v>268</v>
      </c>
    </row>
    <row r="21" spans="1:28" x14ac:dyDescent="0.3">
      <c r="A21" s="1" t="s">
        <v>62</v>
      </c>
      <c r="B21" s="1" t="s">
        <v>45</v>
      </c>
      <c r="C21" s="27" t="s">
        <v>52</v>
      </c>
      <c r="D21" s="38">
        <v>23</v>
      </c>
      <c r="E21" s="74"/>
      <c r="F21" s="74"/>
      <c r="G21" s="74"/>
      <c r="H21" s="74"/>
      <c r="I21" s="74"/>
      <c r="J21" s="74"/>
      <c r="K21" s="74"/>
      <c r="L21" s="74"/>
      <c r="M21" s="74"/>
      <c r="N21" s="27">
        <f>SUM(L21:M21)</f>
        <v>0</v>
      </c>
      <c r="O21" s="79"/>
      <c r="P21" s="79"/>
      <c r="Q21" s="79"/>
      <c r="R21" s="79"/>
      <c r="S21" s="79"/>
      <c r="T21" s="39">
        <v>2</v>
      </c>
      <c r="U21" s="40" t="str">
        <f t="shared" si="1"/>
        <v/>
      </c>
      <c r="V21" s="22">
        <v>315</v>
      </c>
      <c r="W21" s="22" t="s">
        <v>84</v>
      </c>
      <c r="X21" s="22" t="s">
        <v>96</v>
      </c>
      <c r="Y21" s="68">
        <v>1930</v>
      </c>
      <c r="Z21" s="42" t="s">
        <v>435</v>
      </c>
      <c r="AA21" s="1" t="s">
        <v>126</v>
      </c>
      <c r="AB21" s="28" t="s">
        <v>268</v>
      </c>
    </row>
    <row r="22" spans="1:28" x14ac:dyDescent="0.3">
      <c r="A22" s="1" t="s">
        <v>62</v>
      </c>
      <c r="B22" s="1" t="s">
        <v>45</v>
      </c>
      <c r="C22" s="27" t="s">
        <v>49</v>
      </c>
      <c r="D22" s="38">
        <v>12</v>
      </c>
      <c r="E22" s="74"/>
      <c r="F22" s="74"/>
      <c r="G22" s="74"/>
      <c r="H22" s="74"/>
      <c r="I22" s="74"/>
      <c r="J22" s="74"/>
      <c r="K22" s="74"/>
      <c r="L22" s="74"/>
      <c r="M22" s="74"/>
      <c r="N22" s="27">
        <f>SUM(L22:M22)</f>
        <v>0</v>
      </c>
      <c r="O22" s="79"/>
      <c r="P22" s="79"/>
      <c r="Q22" s="79"/>
      <c r="R22" s="79"/>
      <c r="S22" s="79"/>
      <c r="T22" s="39">
        <v>2</v>
      </c>
      <c r="U22" s="40" t="str">
        <f t="shared" si="1"/>
        <v/>
      </c>
      <c r="V22" s="22">
        <v>315</v>
      </c>
      <c r="W22" s="22" t="s">
        <v>84</v>
      </c>
      <c r="X22" s="22" t="s">
        <v>96</v>
      </c>
      <c r="Y22" s="68">
        <v>1930</v>
      </c>
      <c r="Z22" s="42" t="s">
        <v>435</v>
      </c>
      <c r="AA22" s="1" t="s">
        <v>126</v>
      </c>
      <c r="AB22" s="28" t="s">
        <v>268</v>
      </c>
    </row>
    <row r="23" spans="1:28" x14ac:dyDescent="0.3">
      <c r="A23" s="1" t="s">
        <v>62</v>
      </c>
      <c r="B23" s="1" t="s">
        <v>45</v>
      </c>
      <c r="C23" s="27" t="s">
        <v>51</v>
      </c>
      <c r="D23" s="38">
        <v>22</v>
      </c>
      <c r="E23" s="74" t="s">
        <v>369</v>
      </c>
      <c r="F23" s="74"/>
      <c r="G23" s="74"/>
      <c r="H23" s="74"/>
      <c r="I23" s="74"/>
      <c r="J23" s="74"/>
      <c r="K23" s="74"/>
      <c r="L23" s="74"/>
      <c r="M23" s="74"/>
      <c r="N23" s="27"/>
      <c r="O23" s="79"/>
      <c r="P23" s="79"/>
      <c r="Q23" s="79"/>
      <c r="R23" s="79"/>
      <c r="S23" s="79"/>
      <c r="T23" s="39"/>
      <c r="U23" s="40" t="str">
        <f t="shared" si="1"/>
        <v/>
      </c>
      <c r="V23" s="22">
        <v>315</v>
      </c>
      <c r="W23" s="22" t="s">
        <v>84</v>
      </c>
      <c r="X23" s="22" t="s">
        <v>96</v>
      </c>
      <c r="Y23" s="68">
        <v>1930</v>
      </c>
      <c r="Z23" s="42" t="s">
        <v>435</v>
      </c>
      <c r="AA23" s="1" t="s">
        <v>126</v>
      </c>
      <c r="AB23" s="28" t="s">
        <v>268</v>
      </c>
    </row>
    <row r="24" spans="1:28" x14ac:dyDescent="0.3">
      <c r="A24" s="1" t="s">
        <v>62</v>
      </c>
      <c r="B24" s="1" t="s">
        <v>45</v>
      </c>
      <c r="C24" s="57" t="s">
        <v>38</v>
      </c>
      <c r="D24" s="1"/>
      <c r="E24" s="57">
        <v>240</v>
      </c>
      <c r="F24" s="57"/>
      <c r="G24" s="57"/>
      <c r="H24" s="57"/>
      <c r="I24" s="57"/>
      <c r="J24" s="57"/>
      <c r="K24" s="57"/>
      <c r="L24" s="57"/>
      <c r="M24" s="57"/>
      <c r="N24" s="57"/>
      <c r="O24" s="57"/>
      <c r="P24" s="57">
        <v>25</v>
      </c>
      <c r="Q24" s="43"/>
      <c r="R24" s="43"/>
      <c r="S24" s="43"/>
      <c r="T24" s="43"/>
      <c r="U24" s="40" t="str">
        <f t="shared" ref="U24" si="2">_xlfn.IFNA("",((T24+Q24+N24-R24)+(O24*2))/E24)</f>
        <v/>
      </c>
      <c r="V24" s="22">
        <v>315</v>
      </c>
      <c r="W24" s="22" t="s">
        <v>84</v>
      </c>
      <c r="X24" s="22" t="s">
        <v>96</v>
      </c>
      <c r="Y24" s="68">
        <v>1930</v>
      </c>
      <c r="Z24" s="42" t="s">
        <v>435</v>
      </c>
      <c r="AA24" s="1" t="s">
        <v>126</v>
      </c>
      <c r="AB24" s="28" t="s">
        <v>268</v>
      </c>
    </row>
    <row r="25" spans="1:28" x14ac:dyDescent="0.3">
      <c r="A25" s="44" t="s">
        <v>62</v>
      </c>
      <c r="B25" s="44" t="s">
        <v>45</v>
      </c>
      <c r="C25" s="45" t="s">
        <v>39</v>
      </c>
      <c r="D25" s="44"/>
      <c r="E25" s="45">
        <f t="shared" ref="E25:T25" si="3">SUM(E13:E24)</f>
        <v>240</v>
      </c>
      <c r="F25" s="45">
        <f t="shared" si="3"/>
        <v>0</v>
      </c>
      <c r="G25" s="45">
        <f t="shared" si="3"/>
        <v>0</v>
      </c>
      <c r="H25" s="45">
        <f t="shared" si="3"/>
        <v>0</v>
      </c>
      <c r="I25" s="45">
        <f t="shared" si="3"/>
        <v>0</v>
      </c>
      <c r="J25" s="45">
        <f t="shared" si="3"/>
        <v>0</v>
      </c>
      <c r="K25" s="45">
        <f t="shared" si="3"/>
        <v>0</v>
      </c>
      <c r="L25" s="45">
        <f t="shared" si="3"/>
        <v>0</v>
      </c>
      <c r="M25" s="45">
        <f t="shared" si="3"/>
        <v>0</v>
      </c>
      <c r="N25" s="45">
        <f t="shared" si="3"/>
        <v>0</v>
      </c>
      <c r="O25" s="45">
        <f t="shared" si="3"/>
        <v>0</v>
      </c>
      <c r="P25" s="45">
        <f t="shared" si="3"/>
        <v>25</v>
      </c>
      <c r="Q25" s="45">
        <f t="shared" si="3"/>
        <v>0</v>
      </c>
      <c r="R25" s="45">
        <f t="shared" si="3"/>
        <v>0</v>
      </c>
      <c r="S25" s="45">
        <f t="shared" si="3"/>
        <v>0</v>
      </c>
      <c r="T25" s="45">
        <f t="shared" si="3"/>
        <v>88</v>
      </c>
      <c r="U25" s="46">
        <f>((T25+Q25+N25-R25)+(O25*2))/E25</f>
        <v>0.36666666666666664</v>
      </c>
      <c r="V25" s="47">
        <v>315</v>
      </c>
      <c r="W25" s="47" t="s">
        <v>84</v>
      </c>
      <c r="X25" s="47" t="s">
        <v>96</v>
      </c>
      <c r="Y25" s="70">
        <v>1930</v>
      </c>
      <c r="Z25" s="49" t="s">
        <v>435</v>
      </c>
      <c r="AA25" s="44" t="s">
        <v>126</v>
      </c>
      <c r="AB25" s="72" t="s">
        <v>268</v>
      </c>
    </row>
    <row r="26" spans="1:28" x14ac:dyDescent="0.3">
      <c r="A26" s="1"/>
      <c r="B26" s="1"/>
      <c r="C26" s="1"/>
      <c r="D26" s="1"/>
      <c r="F26" s="50" t="s">
        <v>40</v>
      </c>
      <c r="G26" s="51" t="e">
        <f>F25/G25</f>
        <v>#DIV/0!</v>
      </c>
      <c r="H26" s="27"/>
      <c r="I26" s="1"/>
      <c r="J26" s="50" t="s">
        <v>41</v>
      </c>
      <c r="K26" s="52" t="e">
        <f>J25/K25</f>
        <v>#DIV/0!</v>
      </c>
      <c r="L26" s="1"/>
      <c r="M26" s="39" t="s">
        <v>42</v>
      </c>
      <c r="N26" s="53"/>
      <c r="P26" s="1"/>
      <c r="Q26" s="1"/>
      <c r="R26" s="1"/>
      <c r="S26" s="1"/>
      <c r="T26" s="1"/>
      <c r="U26" s="1"/>
      <c r="V26" s="22"/>
      <c r="W26" s="22"/>
      <c r="X26" s="22"/>
      <c r="Y26" s="54"/>
      <c r="Z26" s="42"/>
      <c r="AA26" s="1"/>
      <c r="AB26" s="28"/>
    </row>
    <row r="27" spans="1:28" x14ac:dyDescent="0.3">
      <c r="A27" s="1"/>
      <c r="B27" s="1"/>
      <c r="C27" s="5" t="s">
        <v>43</v>
      </c>
      <c r="V27" s="22"/>
      <c r="W27" s="22"/>
      <c r="X27" s="22"/>
      <c r="Y27" s="54"/>
      <c r="Z27" s="42"/>
      <c r="AA27" s="1"/>
      <c r="AB27" s="28"/>
    </row>
    <row r="28" spans="1:28" x14ac:dyDescent="0.3">
      <c r="A28" s="1"/>
      <c r="B28" s="1"/>
      <c r="C28" s="5"/>
      <c r="V28" s="22"/>
      <c r="W28" s="22"/>
      <c r="X28" s="22"/>
      <c r="Y28" s="54"/>
      <c r="Z28" s="42"/>
      <c r="AA28" s="1"/>
      <c r="AB28" s="28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4"/>
      <c r="Z29" s="42"/>
      <c r="AA29" s="1"/>
      <c r="AB29" s="1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4"/>
      <c r="Z30" s="42"/>
      <c r="AA30" s="1"/>
      <c r="AB30" s="1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4"/>
      <c r="Z31" s="42"/>
      <c r="AA31" s="1"/>
      <c r="AB31" s="1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4"/>
      <c r="Z32" s="42"/>
      <c r="AA32" s="1"/>
      <c r="AB32" s="1"/>
    </row>
    <row r="33" spans="1:28" x14ac:dyDescent="0.3">
      <c r="B33" s="1"/>
      <c r="C33" s="55" t="s">
        <v>63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10</v>
      </c>
      <c r="U33" s="1"/>
      <c r="V33" s="56">
        <v>29</v>
      </c>
      <c r="W33" s="1"/>
      <c r="X33" s="1"/>
      <c r="Y33" s="31"/>
      <c r="Z33" s="42"/>
      <c r="AA33" s="1"/>
      <c r="AB33" s="28"/>
    </row>
    <row r="34" spans="1:28" x14ac:dyDescent="0.3">
      <c r="A34" s="36" t="s">
        <v>11</v>
      </c>
      <c r="B34" s="37" t="s">
        <v>12</v>
      </c>
      <c r="C34" s="38" t="s">
        <v>13</v>
      </c>
      <c r="D34" s="38" t="s">
        <v>14</v>
      </c>
      <c r="E34" s="14" t="s">
        <v>15</v>
      </c>
      <c r="F34" s="14" t="s">
        <v>16</v>
      </c>
      <c r="G34" s="14" t="s">
        <v>17</v>
      </c>
      <c r="H34" s="14" t="s">
        <v>18</v>
      </c>
      <c r="I34" s="14" t="s">
        <v>19</v>
      </c>
      <c r="J34" s="14" t="s">
        <v>20</v>
      </c>
      <c r="K34" s="14" t="s">
        <v>21</v>
      </c>
      <c r="L34" s="14" t="s">
        <v>22</v>
      </c>
      <c r="M34" s="14" t="s">
        <v>23</v>
      </c>
      <c r="N34" s="14" t="s">
        <v>24</v>
      </c>
      <c r="O34" s="14" t="s">
        <v>25</v>
      </c>
      <c r="P34" s="14" t="s">
        <v>26</v>
      </c>
      <c r="Q34" s="14" t="s">
        <v>27</v>
      </c>
      <c r="R34" s="14" t="s">
        <v>28</v>
      </c>
      <c r="S34" s="14" t="s">
        <v>29</v>
      </c>
      <c r="T34" s="14" t="s">
        <v>30</v>
      </c>
      <c r="U34" s="14" t="s">
        <v>31</v>
      </c>
      <c r="V34" s="14" t="s">
        <v>3</v>
      </c>
      <c r="W34" s="14" t="s">
        <v>32</v>
      </c>
      <c r="X34" s="14" t="s">
        <v>33</v>
      </c>
      <c r="Y34" s="14" t="s">
        <v>34</v>
      </c>
      <c r="Z34" s="14" t="s">
        <v>35</v>
      </c>
      <c r="AA34" s="14" t="s">
        <v>36</v>
      </c>
      <c r="AB34" s="14" t="s">
        <v>37</v>
      </c>
    </row>
    <row r="35" spans="1:28" x14ac:dyDescent="0.3">
      <c r="A35" s="1" t="s">
        <v>45</v>
      </c>
      <c r="B35" s="1" t="s">
        <v>62</v>
      </c>
      <c r="C35" s="27" t="s">
        <v>376</v>
      </c>
      <c r="D35" s="38">
        <v>35</v>
      </c>
      <c r="E35" s="74"/>
      <c r="F35" s="74"/>
      <c r="G35" s="74"/>
      <c r="H35" s="74"/>
      <c r="I35" s="74"/>
      <c r="J35" s="74"/>
      <c r="K35" s="74"/>
      <c r="L35" s="74"/>
      <c r="M35" s="74"/>
      <c r="N35" s="27">
        <f>SUM(L35:M35)</f>
        <v>0</v>
      </c>
      <c r="O35" s="74"/>
      <c r="P35" s="79"/>
      <c r="Q35" s="74"/>
      <c r="R35" s="74"/>
      <c r="S35" s="74"/>
      <c r="T35" s="27">
        <v>1</v>
      </c>
      <c r="U35" s="40" t="str">
        <f>IFERROR(((T35+Q35+N35-R35)+(O35*2))/E35,"")</f>
        <v/>
      </c>
      <c r="V35" s="22">
        <v>315</v>
      </c>
      <c r="W35" s="22" t="s">
        <v>95</v>
      </c>
      <c r="X35" s="22" t="s">
        <v>85</v>
      </c>
      <c r="Y35" s="68">
        <v>1930</v>
      </c>
      <c r="Z35" s="42"/>
      <c r="AA35" s="1" t="s">
        <v>174</v>
      </c>
      <c r="AB35" s="28" t="s">
        <v>269</v>
      </c>
    </row>
    <row r="36" spans="1:28" x14ac:dyDescent="0.3">
      <c r="A36" s="1" t="s">
        <v>45</v>
      </c>
      <c r="B36" s="1" t="s">
        <v>62</v>
      </c>
      <c r="C36" s="27" t="s">
        <v>377</v>
      </c>
      <c r="D36" s="38">
        <v>42</v>
      </c>
      <c r="E36" s="74"/>
      <c r="F36" s="74"/>
      <c r="G36" s="74"/>
      <c r="H36" s="74"/>
      <c r="I36" s="74"/>
      <c r="J36" s="74"/>
      <c r="K36" s="74"/>
      <c r="L36" s="74"/>
      <c r="M36" s="74"/>
      <c r="N36" s="27">
        <f t="shared" ref="N36:N41" si="4">SUM(L36:M36)</f>
        <v>0</v>
      </c>
      <c r="O36" s="79"/>
      <c r="P36" s="79"/>
      <c r="Q36" s="79"/>
      <c r="R36" s="79"/>
      <c r="S36" s="79"/>
      <c r="T36" s="27">
        <v>4</v>
      </c>
      <c r="U36" s="40" t="str">
        <f t="shared" ref="U36:U44" si="5">IFERROR(((T36+Q36+N36-R36)+(O36*2))/E36,"")</f>
        <v/>
      </c>
      <c r="V36" s="22">
        <v>315</v>
      </c>
      <c r="W36" s="22" t="s">
        <v>95</v>
      </c>
      <c r="X36" s="22" t="s">
        <v>85</v>
      </c>
      <c r="Y36" s="68">
        <v>1930</v>
      </c>
      <c r="Z36" s="42"/>
      <c r="AA36" s="1" t="s">
        <v>174</v>
      </c>
      <c r="AB36" s="28" t="s">
        <v>269</v>
      </c>
    </row>
    <row r="37" spans="1:28" x14ac:dyDescent="0.3">
      <c r="A37" s="1" t="s">
        <v>45</v>
      </c>
      <c r="B37" s="1" t="s">
        <v>62</v>
      </c>
      <c r="C37" s="27" t="s">
        <v>306</v>
      </c>
      <c r="D37" s="38">
        <v>32</v>
      </c>
      <c r="E37" s="74"/>
      <c r="F37" s="74"/>
      <c r="G37" s="74"/>
      <c r="H37" s="74"/>
      <c r="I37" s="74"/>
      <c r="J37" s="74"/>
      <c r="K37" s="74"/>
      <c r="L37" s="74"/>
      <c r="M37" s="74"/>
      <c r="N37" s="27">
        <f t="shared" si="4"/>
        <v>0</v>
      </c>
      <c r="O37" s="79"/>
      <c r="P37" s="79"/>
      <c r="Q37" s="79"/>
      <c r="R37" s="79"/>
      <c r="S37" s="79"/>
      <c r="T37" s="27">
        <v>8</v>
      </c>
      <c r="U37" s="40" t="str">
        <f t="shared" si="5"/>
        <v/>
      </c>
      <c r="V37" s="22">
        <v>315</v>
      </c>
      <c r="W37" s="22" t="s">
        <v>95</v>
      </c>
      <c r="X37" s="22" t="s">
        <v>85</v>
      </c>
      <c r="Y37" s="68">
        <v>1930</v>
      </c>
      <c r="Z37" s="42"/>
      <c r="AA37" s="1" t="s">
        <v>174</v>
      </c>
      <c r="AB37" s="28" t="s">
        <v>269</v>
      </c>
    </row>
    <row r="38" spans="1:28" x14ac:dyDescent="0.3">
      <c r="A38" s="1" t="s">
        <v>45</v>
      </c>
      <c r="B38" s="1" t="s">
        <v>62</v>
      </c>
      <c r="C38" s="27" t="s">
        <v>308</v>
      </c>
      <c r="D38" s="38">
        <v>45</v>
      </c>
      <c r="E38" s="74" t="s">
        <v>369</v>
      </c>
      <c r="F38" s="74"/>
      <c r="G38" s="74"/>
      <c r="H38" s="74"/>
      <c r="I38" s="74"/>
      <c r="J38" s="74"/>
      <c r="K38" s="74"/>
      <c r="L38" s="74"/>
      <c r="M38" s="74"/>
      <c r="N38" s="27"/>
      <c r="O38" s="79"/>
      <c r="P38" s="79"/>
      <c r="Q38" s="79"/>
      <c r="R38" s="79"/>
      <c r="S38" s="79"/>
      <c r="T38" s="27"/>
      <c r="U38" s="40" t="str">
        <f t="shared" si="5"/>
        <v/>
      </c>
      <c r="V38" s="22">
        <v>315</v>
      </c>
      <c r="W38" s="22" t="s">
        <v>95</v>
      </c>
      <c r="X38" s="22" t="s">
        <v>85</v>
      </c>
      <c r="Y38" s="68">
        <v>1930</v>
      </c>
      <c r="Z38" s="42"/>
      <c r="AA38" s="1" t="s">
        <v>174</v>
      </c>
      <c r="AB38" s="28" t="s">
        <v>269</v>
      </c>
    </row>
    <row r="39" spans="1:28" x14ac:dyDescent="0.3">
      <c r="A39" s="1" t="s">
        <v>45</v>
      </c>
      <c r="B39" s="1" t="s">
        <v>62</v>
      </c>
      <c r="C39" s="27" t="s">
        <v>310</v>
      </c>
      <c r="D39" s="38">
        <v>13</v>
      </c>
      <c r="E39" s="74"/>
      <c r="F39" s="74"/>
      <c r="G39" s="74"/>
      <c r="H39" s="74"/>
      <c r="I39" s="74"/>
      <c r="J39" s="74"/>
      <c r="K39" s="74"/>
      <c r="L39" s="74"/>
      <c r="M39" s="74"/>
      <c r="N39" s="27">
        <f t="shared" si="4"/>
        <v>0</v>
      </c>
      <c r="O39" s="79"/>
      <c r="P39" s="39">
        <v>1</v>
      </c>
      <c r="Q39" s="91" t="s">
        <v>429</v>
      </c>
      <c r="R39" s="79"/>
      <c r="S39" s="79"/>
      <c r="T39" s="27">
        <v>17</v>
      </c>
      <c r="U39" s="40" t="str">
        <f t="shared" si="5"/>
        <v/>
      </c>
      <c r="V39" s="22">
        <v>315</v>
      </c>
      <c r="W39" s="22" t="s">
        <v>95</v>
      </c>
      <c r="X39" s="22" t="s">
        <v>85</v>
      </c>
      <c r="Y39" s="68">
        <v>1930</v>
      </c>
      <c r="Z39" s="42"/>
      <c r="AA39" s="1" t="s">
        <v>174</v>
      </c>
      <c r="AB39" s="28" t="s">
        <v>269</v>
      </c>
    </row>
    <row r="40" spans="1:28" x14ac:dyDescent="0.3">
      <c r="A40" s="1" t="s">
        <v>45</v>
      </c>
      <c r="B40" s="1" t="s">
        <v>62</v>
      </c>
      <c r="C40" s="27" t="s">
        <v>311</v>
      </c>
      <c r="D40" s="38">
        <v>33</v>
      </c>
      <c r="E40" s="74"/>
      <c r="F40" s="74"/>
      <c r="G40" s="74"/>
      <c r="H40" s="74"/>
      <c r="I40" s="74"/>
      <c r="J40" s="74"/>
      <c r="K40" s="74"/>
      <c r="L40" s="74"/>
      <c r="M40" s="74"/>
      <c r="N40" s="27">
        <f t="shared" si="4"/>
        <v>0</v>
      </c>
      <c r="O40" s="79"/>
      <c r="P40" s="79"/>
      <c r="Q40" s="79"/>
      <c r="R40" s="79"/>
      <c r="S40" s="79"/>
      <c r="T40" s="27">
        <v>11</v>
      </c>
      <c r="U40" s="40" t="str">
        <f t="shared" si="5"/>
        <v/>
      </c>
      <c r="V40" s="22">
        <v>315</v>
      </c>
      <c r="W40" s="22" t="s">
        <v>95</v>
      </c>
      <c r="X40" s="22" t="s">
        <v>85</v>
      </c>
      <c r="Y40" s="68">
        <v>1930</v>
      </c>
      <c r="Z40" s="42"/>
      <c r="AA40" s="1" t="s">
        <v>174</v>
      </c>
      <c r="AB40" s="28" t="s">
        <v>269</v>
      </c>
    </row>
    <row r="41" spans="1:28" x14ac:dyDescent="0.3">
      <c r="A41" s="1" t="s">
        <v>45</v>
      </c>
      <c r="B41" s="1" t="s">
        <v>62</v>
      </c>
      <c r="C41" s="27" t="s">
        <v>313</v>
      </c>
      <c r="D41" s="38">
        <v>11</v>
      </c>
      <c r="E41" s="74"/>
      <c r="F41" s="74"/>
      <c r="G41" s="74"/>
      <c r="H41" s="74"/>
      <c r="I41" s="74"/>
      <c r="J41" s="74"/>
      <c r="K41" s="74"/>
      <c r="L41" s="74"/>
      <c r="M41" s="74"/>
      <c r="N41" s="27">
        <f t="shared" si="4"/>
        <v>0</v>
      </c>
      <c r="O41" s="79"/>
      <c r="P41" s="79"/>
      <c r="Q41" s="79"/>
      <c r="R41" s="79"/>
      <c r="S41" s="79"/>
      <c r="T41" s="27">
        <v>11</v>
      </c>
      <c r="U41" s="40" t="str">
        <f t="shared" si="5"/>
        <v/>
      </c>
      <c r="V41" s="22">
        <v>315</v>
      </c>
      <c r="W41" s="22" t="s">
        <v>95</v>
      </c>
      <c r="X41" s="22" t="s">
        <v>85</v>
      </c>
      <c r="Y41" s="68">
        <v>1930</v>
      </c>
      <c r="Z41" s="42" t="s">
        <v>396</v>
      </c>
      <c r="AA41" s="1" t="s">
        <v>174</v>
      </c>
      <c r="AB41" s="28" t="s">
        <v>269</v>
      </c>
    </row>
    <row r="42" spans="1:28" x14ac:dyDescent="0.3">
      <c r="A42" s="1" t="s">
        <v>45</v>
      </c>
      <c r="B42" s="1" t="s">
        <v>62</v>
      </c>
      <c r="C42" s="27" t="s">
        <v>314</v>
      </c>
      <c r="D42" s="38">
        <v>8</v>
      </c>
      <c r="E42" s="74"/>
      <c r="F42" s="74"/>
      <c r="G42" s="74"/>
      <c r="H42" s="74"/>
      <c r="I42" s="74"/>
      <c r="J42" s="74"/>
      <c r="K42" s="74"/>
      <c r="L42" s="74"/>
      <c r="M42" s="74"/>
      <c r="N42" s="27">
        <f>SUM(L42:M42)</f>
        <v>0</v>
      </c>
      <c r="O42" s="79"/>
      <c r="P42" s="79"/>
      <c r="Q42" s="79"/>
      <c r="R42" s="79"/>
      <c r="S42" s="79"/>
      <c r="T42" s="27">
        <v>6</v>
      </c>
      <c r="U42" s="40" t="str">
        <f t="shared" si="5"/>
        <v/>
      </c>
      <c r="V42" s="22">
        <v>315</v>
      </c>
      <c r="W42" s="22" t="s">
        <v>95</v>
      </c>
      <c r="X42" s="22" t="s">
        <v>85</v>
      </c>
      <c r="Y42" s="68">
        <v>1930</v>
      </c>
      <c r="Z42" s="42"/>
      <c r="AA42" s="1" t="s">
        <v>174</v>
      </c>
      <c r="AB42" s="28" t="s">
        <v>269</v>
      </c>
    </row>
    <row r="43" spans="1:28" x14ac:dyDescent="0.3">
      <c r="A43" s="1" t="s">
        <v>45</v>
      </c>
      <c r="B43" s="1" t="s">
        <v>62</v>
      </c>
      <c r="C43" s="27" t="s">
        <v>341</v>
      </c>
      <c r="D43" s="38">
        <v>21</v>
      </c>
      <c r="E43" s="74"/>
      <c r="F43" s="74"/>
      <c r="G43" s="74"/>
      <c r="H43" s="74"/>
      <c r="I43" s="74"/>
      <c r="J43" s="74"/>
      <c r="K43" s="74"/>
      <c r="L43" s="74"/>
      <c r="M43" s="74"/>
      <c r="N43" s="27">
        <f>SUM(L43:M43)</f>
        <v>0</v>
      </c>
      <c r="O43" s="39">
        <v>1</v>
      </c>
      <c r="P43" s="57">
        <v>6</v>
      </c>
      <c r="Q43" s="91" t="s">
        <v>430</v>
      </c>
      <c r="R43" s="79"/>
      <c r="S43" s="79"/>
      <c r="T43" s="27">
        <v>22</v>
      </c>
      <c r="U43" s="40" t="str">
        <f t="shared" si="5"/>
        <v/>
      </c>
      <c r="V43" s="22">
        <v>315</v>
      </c>
      <c r="W43" s="22" t="s">
        <v>95</v>
      </c>
      <c r="X43" s="22" t="s">
        <v>85</v>
      </c>
      <c r="Y43" s="68">
        <v>1930</v>
      </c>
      <c r="Z43" s="42" t="s">
        <v>431</v>
      </c>
      <c r="AA43" s="1" t="s">
        <v>174</v>
      </c>
      <c r="AB43" s="28" t="s">
        <v>269</v>
      </c>
    </row>
    <row r="44" spans="1:28" x14ac:dyDescent="0.3">
      <c r="A44" s="1" t="s">
        <v>45</v>
      </c>
      <c r="B44" s="1" t="s">
        <v>62</v>
      </c>
      <c r="C44" s="27" t="s">
        <v>315</v>
      </c>
      <c r="D44" s="38">
        <v>22</v>
      </c>
      <c r="E44" s="74" t="s">
        <v>369</v>
      </c>
      <c r="F44" s="74"/>
      <c r="G44" s="74"/>
      <c r="H44" s="74"/>
      <c r="I44" s="74"/>
      <c r="J44" s="74"/>
      <c r="K44" s="74"/>
      <c r="L44" s="74"/>
      <c r="M44" s="74"/>
      <c r="N44" s="27"/>
      <c r="O44" s="79"/>
      <c r="P44" s="79"/>
      <c r="Q44" s="79"/>
      <c r="R44" s="79"/>
      <c r="S44" s="79"/>
      <c r="T44" s="27"/>
      <c r="U44" s="40" t="str">
        <f t="shared" si="5"/>
        <v/>
      </c>
      <c r="V44" s="22">
        <v>315</v>
      </c>
      <c r="W44" s="22" t="s">
        <v>95</v>
      </c>
      <c r="X44" s="22" t="s">
        <v>85</v>
      </c>
      <c r="Y44" s="68">
        <v>1930</v>
      </c>
      <c r="Z44" s="42"/>
      <c r="AA44" s="1" t="s">
        <v>174</v>
      </c>
      <c r="AB44" s="28" t="s">
        <v>269</v>
      </c>
    </row>
    <row r="45" spans="1:28" x14ac:dyDescent="0.3">
      <c r="A45" s="1" t="s">
        <v>45</v>
      </c>
      <c r="B45" s="1" t="s">
        <v>62</v>
      </c>
      <c r="C45" s="57" t="s">
        <v>38</v>
      </c>
      <c r="D45" s="1"/>
      <c r="E45" s="57">
        <v>240</v>
      </c>
      <c r="F45" s="57"/>
      <c r="G45" s="57"/>
      <c r="H45" s="57"/>
      <c r="I45" s="57"/>
      <c r="J45" s="57"/>
      <c r="K45" s="57"/>
      <c r="L45" s="57"/>
      <c r="M45" s="57"/>
      <c r="N45" s="5"/>
      <c r="O45" s="57"/>
      <c r="P45" s="57">
        <v>14</v>
      </c>
      <c r="Q45" s="57"/>
      <c r="R45" s="57"/>
      <c r="S45" s="43"/>
      <c r="T45" s="27"/>
      <c r="U45" s="40" t="str">
        <f t="shared" ref="U45" si="6">_xlfn.IFNA("",((T45+Q45+N45-R45)+(O45*2))/E45)</f>
        <v/>
      </c>
      <c r="V45" s="22">
        <v>315</v>
      </c>
      <c r="W45" s="22" t="s">
        <v>95</v>
      </c>
      <c r="X45" s="22" t="s">
        <v>85</v>
      </c>
      <c r="Y45" s="68">
        <v>1930</v>
      </c>
      <c r="Z45" s="42"/>
      <c r="AA45" s="1" t="s">
        <v>174</v>
      </c>
      <c r="AB45" s="28" t="s">
        <v>269</v>
      </c>
    </row>
    <row r="46" spans="1:28" x14ac:dyDescent="0.3">
      <c r="A46" s="44" t="s">
        <v>45</v>
      </c>
      <c r="B46" s="44" t="s">
        <v>62</v>
      </c>
      <c r="C46" s="45" t="s">
        <v>39</v>
      </c>
      <c r="D46" s="44"/>
      <c r="E46" s="45">
        <f t="shared" ref="E46:T46" si="7">SUM(E35:E45)</f>
        <v>240</v>
      </c>
      <c r="F46" s="45">
        <f t="shared" si="7"/>
        <v>0</v>
      </c>
      <c r="G46" s="45">
        <f t="shared" si="7"/>
        <v>0</v>
      </c>
      <c r="H46" s="45">
        <f t="shared" si="7"/>
        <v>0</v>
      </c>
      <c r="I46" s="45">
        <f t="shared" si="7"/>
        <v>0</v>
      </c>
      <c r="J46" s="45">
        <f t="shared" si="7"/>
        <v>0</v>
      </c>
      <c r="K46" s="45">
        <f t="shared" si="7"/>
        <v>0</v>
      </c>
      <c r="L46" s="45">
        <f t="shared" si="7"/>
        <v>0</v>
      </c>
      <c r="M46" s="45">
        <f t="shared" si="7"/>
        <v>0</v>
      </c>
      <c r="N46" s="45">
        <f t="shared" si="7"/>
        <v>0</v>
      </c>
      <c r="O46" s="45">
        <f t="shared" si="7"/>
        <v>1</v>
      </c>
      <c r="P46" s="45">
        <f t="shared" si="7"/>
        <v>21</v>
      </c>
      <c r="Q46" s="45">
        <f t="shared" si="7"/>
        <v>0</v>
      </c>
      <c r="R46" s="45">
        <f t="shared" si="7"/>
        <v>0</v>
      </c>
      <c r="S46" s="45">
        <f t="shared" si="7"/>
        <v>0</v>
      </c>
      <c r="T46" s="45">
        <f t="shared" si="7"/>
        <v>80</v>
      </c>
      <c r="U46" s="46">
        <f>((T46+Q46+N46-R46)+(O46*2))/E46</f>
        <v>0.34166666666666667</v>
      </c>
      <c r="V46" s="47">
        <v>315</v>
      </c>
      <c r="W46" s="47" t="s">
        <v>95</v>
      </c>
      <c r="X46" s="47" t="s">
        <v>85</v>
      </c>
      <c r="Y46" s="70">
        <v>1930</v>
      </c>
      <c r="Z46" s="77" t="s">
        <v>432</v>
      </c>
      <c r="AA46" s="44" t="s">
        <v>174</v>
      </c>
      <c r="AB46" s="73" t="s">
        <v>269</v>
      </c>
    </row>
    <row r="47" spans="1:28" x14ac:dyDescent="0.3">
      <c r="A47" s="1"/>
      <c r="B47" s="1"/>
      <c r="C47" s="1"/>
      <c r="D47" s="1"/>
      <c r="F47" s="50" t="s">
        <v>40</v>
      </c>
      <c r="G47" s="51" t="e">
        <f>F46/G46</f>
        <v>#DIV/0!</v>
      </c>
      <c r="H47" s="27"/>
      <c r="I47" s="1"/>
      <c r="J47" s="50" t="s">
        <v>41</v>
      </c>
      <c r="K47" s="52" t="e">
        <f>J46/K46</f>
        <v>#DIV/0!</v>
      </c>
      <c r="L47" s="1"/>
      <c r="M47" s="39" t="s">
        <v>42</v>
      </c>
      <c r="N47" s="53"/>
      <c r="P47" s="1"/>
      <c r="Q47" s="1"/>
      <c r="R47" s="1"/>
      <c r="S47" s="1"/>
      <c r="T47" s="1"/>
      <c r="U47" s="1"/>
      <c r="V47" s="22"/>
      <c r="W47" s="22"/>
      <c r="X47" s="22"/>
      <c r="Y47" s="54"/>
      <c r="Z47" s="42"/>
      <c r="AA47" s="1"/>
      <c r="AB47" s="28"/>
    </row>
    <row r="48" spans="1:28" x14ac:dyDescent="0.3">
      <c r="A48" s="1"/>
      <c r="B48" s="1"/>
      <c r="C48" s="5" t="s">
        <v>43</v>
      </c>
      <c r="V48" s="22"/>
      <c r="W48" s="22"/>
      <c r="X48" s="22"/>
      <c r="Y48" s="54"/>
      <c r="Z48" s="42"/>
      <c r="AA48" s="1"/>
      <c r="AB48" s="28"/>
    </row>
    <row r="49" spans="1:28" x14ac:dyDescent="0.3">
      <c r="B49" s="1"/>
      <c r="C49" s="1" t="s">
        <v>433</v>
      </c>
      <c r="D49" s="5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31"/>
      <c r="Z49" s="42"/>
      <c r="AA49" s="1"/>
      <c r="AB49" s="28"/>
    </row>
    <row r="50" spans="1:28" x14ac:dyDescent="0.3">
      <c r="A50" s="1"/>
      <c r="B50" s="1"/>
      <c r="C50" s="1" t="s">
        <v>434</v>
      </c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22"/>
      <c r="W50" s="22"/>
      <c r="X50" s="22"/>
      <c r="Y50" s="54"/>
      <c r="Z50" s="42"/>
      <c r="AA50" s="1"/>
      <c r="AB50" s="28"/>
    </row>
  </sheetData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6B2A74-9069-4306-9960-FF244E14A67B}">
  <sheetPr>
    <tabColor rgb="FFFF0000"/>
  </sheetPr>
  <dimension ref="A1:AB50"/>
  <sheetViews>
    <sheetView workbookViewId="0"/>
  </sheetViews>
  <sheetFormatPr defaultRowHeight="14.4" x14ac:dyDescent="0.3"/>
  <cols>
    <col min="1" max="1" width="4.88671875" customWidth="1"/>
    <col min="2" max="2" width="6" customWidth="1"/>
    <col min="3" max="3" width="22.77734375" customWidth="1"/>
    <col min="4" max="4" width="4.21875" customWidth="1"/>
    <col min="5" max="6" width="5.88671875" customWidth="1"/>
    <col min="7" max="7" width="7.21875" bestFit="1" customWidth="1"/>
    <col min="8" max="10" width="5.88671875" customWidth="1"/>
    <col min="11" max="11" width="6.6640625" customWidth="1"/>
    <col min="12" max="19" width="5.88671875" customWidth="1"/>
    <col min="20" max="20" width="6.6640625" customWidth="1"/>
    <col min="21" max="21" width="7.21875" customWidth="1"/>
    <col min="22" max="22" width="4.77734375" customWidth="1"/>
    <col min="23" max="24" width="4.21875" customWidth="1"/>
    <col min="25" max="25" width="6.6640625" customWidth="1"/>
    <col min="26" max="26" width="20.21875" customWidth="1"/>
    <col min="27" max="27" width="15.6640625" customWidth="1"/>
  </cols>
  <sheetData>
    <row r="1" spans="1:28" x14ac:dyDescent="0.3">
      <c r="Z1" s="62" t="s">
        <v>402</v>
      </c>
    </row>
    <row r="2" spans="1:28" x14ac:dyDescent="0.3">
      <c r="B2" s="1"/>
      <c r="C2" s="2" t="s">
        <v>44</v>
      </c>
      <c r="D2" s="3" t="s">
        <v>83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29179</v>
      </c>
      <c r="D3" s="7" t="s">
        <v>0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1</v>
      </c>
      <c r="S3" s="13" t="s">
        <v>2</v>
      </c>
      <c r="T3" s="14" t="s">
        <v>3</v>
      </c>
    </row>
    <row r="4" spans="1:28" x14ac:dyDescent="0.3">
      <c r="B4" s="1"/>
      <c r="C4" s="6" t="s">
        <v>88</v>
      </c>
      <c r="D4" s="7" t="s">
        <v>4</v>
      </c>
      <c r="E4" s="8"/>
      <c r="F4" s="5"/>
      <c r="G4" s="1"/>
      <c r="J4" s="15" t="s">
        <v>170</v>
      </c>
      <c r="K4" s="16" t="s">
        <v>44</v>
      </c>
      <c r="L4" s="17"/>
      <c r="M4" s="18"/>
      <c r="N4" s="19">
        <v>16</v>
      </c>
      <c r="O4" s="19">
        <v>24</v>
      </c>
      <c r="P4" s="19">
        <v>25</v>
      </c>
      <c r="Q4" s="19">
        <v>26</v>
      </c>
      <c r="R4" s="20"/>
      <c r="S4" s="21">
        <f>SUM(N4:R4)</f>
        <v>91</v>
      </c>
      <c r="T4" s="22">
        <v>145</v>
      </c>
    </row>
    <row r="5" spans="1:28" x14ac:dyDescent="0.3">
      <c r="B5" s="1"/>
      <c r="C5" s="6" t="s">
        <v>121</v>
      </c>
      <c r="D5" s="7" t="s">
        <v>5</v>
      </c>
      <c r="E5" s="1"/>
      <c r="F5" s="1"/>
      <c r="G5" s="1"/>
      <c r="J5" s="15" t="s">
        <v>171</v>
      </c>
      <c r="K5" s="16" t="s">
        <v>63</v>
      </c>
      <c r="L5" s="17"/>
      <c r="M5" s="18"/>
      <c r="N5" s="19">
        <v>21</v>
      </c>
      <c r="O5" s="19">
        <v>20</v>
      </c>
      <c r="P5" s="19">
        <v>33</v>
      </c>
      <c r="Q5" s="19">
        <v>24</v>
      </c>
      <c r="R5" s="20"/>
      <c r="S5" s="21">
        <f>SUM(N5:R5)</f>
        <v>98</v>
      </c>
      <c r="T5" s="22">
        <v>145</v>
      </c>
      <c r="U5" s="1"/>
      <c r="V5" s="1"/>
      <c r="W5" s="1"/>
    </row>
    <row r="6" spans="1:28" x14ac:dyDescent="0.3">
      <c r="C6" s="23">
        <v>928</v>
      </c>
      <c r="D6" s="7" t="s">
        <v>6</v>
      </c>
      <c r="F6" s="1"/>
      <c r="T6" s="1"/>
      <c r="U6" s="1"/>
      <c r="V6" s="1"/>
      <c r="W6" s="1"/>
    </row>
    <row r="7" spans="1:28" x14ac:dyDescent="0.3">
      <c r="B7" s="1"/>
      <c r="C7" s="66"/>
      <c r="D7" s="7" t="s">
        <v>7</v>
      </c>
      <c r="G7" s="1"/>
      <c r="S7" s="1"/>
      <c r="T7" s="25" t="s">
        <v>8</v>
      </c>
      <c r="U7" s="1"/>
      <c r="V7" s="26">
        <v>145</v>
      </c>
      <c r="W7" s="1"/>
    </row>
    <row r="8" spans="1:28" x14ac:dyDescent="0.3">
      <c r="B8" s="1"/>
      <c r="C8" s="66"/>
      <c r="D8" s="7" t="s">
        <v>7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67"/>
      <c r="D9" s="7" t="s">
        <v>9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</row>
    <row r="11" spans="1:28" x14ac:dyDescent="0.3">
      <c r="B11" s="1"/>
      <c r="C11" s="32" t="str">
        <f>+C2</f>
        <v>California Dreams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10</v>
      </c>
      <c r="U11" s="1"/>
      <c r="V11" s="35">
        <v>3</v>
      </c>
    </row>
    <row r="12" spans="1:28" x14ac:dyDescent="0.3">
      <c r="A12" s="36" t="s">
        <v>11</v>
      </c>
      <c r="B12" s="37" t="s">
        <v>12</v>
      </c>
      <c r="C12" s="38" t="s">
        <v>13</v>
      </c>
      <c r="D12" s="38" t="s">
        <v>14</v>
      </c>
      <c r="E12" s="14" t="s">
        <v>15</v>
      </c>
      <c r="F12" s="14" t="s">
        <v>16</v>
      </c>
      <c r="G12" s="14" t="s">
        <v>17</v>
      </c>
      <c r="H12" s="14" t="s">
        <v>18</v>
      </c>
      <c r="I12" s="14" t="s">
        <v>19</v>
      </c>
      <c r="J12" s="14" t="s">
        <v>20</v>
      </c>
      <c r="K12" s="14" t="s">
        <v>21</v>
      </c>
      <c r="L12" s="14" t="s">
        <v>22</v>
      </c>
      <c r="M12" s="14" t="s">
        <v>23</v>
      </c>
      <c r="N12" s="14" t="s">
        <v>24</v>
      </c>
      <c r="O12" s="14" t="s">
        <v>25</v>
      </c>
      <c r="P12" s="14" t="s">
        <v>26</v>
      </c>
      <c r="Q12" s="14" t="s">
        <v>27</v>
      </c>
      <c r="R12" s="14" t="s">
        <v>28</v>
      </c>
      <c r="S12" s="14" t="s">
        <v>29</v>
      </c>
      <c r="T12" s="14" t="s">
        <v>30</v>
      </c>
      <c r="U12" s="14" t="s">
        <v>31</v>
      </c>
      <c r="V12" s="14" t="s">
        <v>3</v>
      </c>
      <c r="W12" s="14" t="s">
        <v>32</v>
      </c>
      <c r="X12" s="14" t="s">
        <v>33</v>
      </c>
      <c r="Y12" s="14" t="s">
        <v>34</v>
      </c>
      <c r="Z12" s="14" t="s">
        <v>35</v>
      </c>
      <c r="AA12" s="14" t="s">
        <v>36</v>
      </c>
      <c r="AB12" s="14" t="s">
        <v>37</v>
      </c>
    </row>
    <row r="13" spans="1:28" x14ac:dyDescent="0.3">
      <c r="A13" s="1" t="s">
        <v>62</v>
      </c>
      <c r="B13" s="1" t="s">
        <v>45</v>
      </c>
      <c r="C13" s="27" t="s">
        <v>53</v>
      </c>
      <c r="D13" s="38">
        <v>40</v>
      </c>
      <c r="E13" s="74"/>
      <c r="F13" s="27">
        <v>0</v>
      </c>
      <c r="G13" s="74"/>
      <c r="H13" s="27"/>
      <c r="I13" s="27"/>
      <c r="J13" s="27">
        <v>5</v>
      </c>
      <c r="K13" s="74"/>
      <c r="L13" s="74"/>
      <c r="M13" s="74"/>
      <c r="N13" s="27">
        <f>SUM(L13:M13)</f>
        <v>0</v>
      </c>
      <c r="O13" s="74"/>
      <c r="P13" s="79"/>
      <c r="Q13" s="74"/>
      <c r="R13" s="74"/>
      <c r="S13" s="74"/>
      <c r="T13" s="27">
        <f>+(F13*2)+(H13*3)+J13</f>
        <v>5</v>
      </c>
      <c r="U13" s="40" t="str">
        <f>IFERROR(((T13+Q13+N13-R13)+(O13*2))/E13,"")</f>
        <v/>
      </c>
      <c r="V13" s="22">
        <v>145</v>
      </c>
      <c r="W13" s="22" t="s">
        <v>95</v>
      </c>
      <c r="X13" s="22" t="s">
        <v>85</v>
      </c>
      <c r="Y13" s="68">
        <v>928</v>
      </c>
      <c r="Z13" s="42"/>
      <c r="AA13" s="1" t="s">
        <v>86</v>
      </c>
      <c r="AB13" s="28" t="s">
        <v>173</v>
      </c>
    </row>
    <row r="14" spans="1:28" x14ac:dyDescent="0.3">
      <c r="A14" s="1" t="s">
        <v>62</v>
      </c>
      <c r="B14" s="1" t="s">
        <v>45</v>
      </c>
      <c r="C14" s="27" t="s">
        <v>46</v>
      </c>
      <c r="D14" s="38">
        <v>7</v>
      </c>
      <c r="E14" s="74"/>
      <c r="F14" s="27">
        <v>3</v>
      </c>
      <c r="G14" s="74"/>
      <c r="H14" s="27"/>
      <c r="I14" s="27"/>
      <c r="J14" s="27">
        <v>4</v>
      </c>
      <c r="K14" s="74"/>
      <c r="L14" s="74"/>
      <c r="M14" s="74"/>
      <c r="N14" s="27">
        <f t="shared" ref="N14:N19" si="0">SUM(L14:M14)</f>
        <v>0</v>
      </c>
      <c r="O14" s="79"/>
      <c r="P14" s="79"/>
      <c r="Q14" s="79"/>
      <c r="R14" s="79"/>
      <c r="S14" s="79"/>
      <c r="T14" s="27">
        <f t="shared" ref="T14:T22" si="1">+(F14*2)+(H14*3)+J14</f>
        <v>10</v>
      </c>
      <c r="U14" s="40" t="str">
        <f t="shared" ref="U14:U24" si="2">IFERROR(((T14+Q14+N14-R14)+(O14*2))/E14,"")</f>
        <v/>
      </c>
      <c r="V14" s="22">
        <v>145</v>
      </c>
      <c r="W14" s="22" t="s">
        <v>95</v>
      </c>
      <c r="X14" s="22" t="s">
        <v>85</v>
      </c>
      <c r="Y14" s="68">
        <v>928</v>
      </c>
      <c r="Z14" s="42"/>
      <c r="AA14" s="1" t="s">
        <v>86</v>
      </c>
      <c r="AB14" s="28" t="s">
        <v>173</v>
      </c>
    </row>
    <row r="15" spans="1:28" x14ac:dyDescent="0.3">
      <c r="A15" s="1" t="s">
        <v>62</v>
      </c>
      <c r="B15" s="1" t="s">
        <v>45</v>
      </c>
      <c r="C15" s="27" t="s">
        <v>47</v>
      </c>
      <c r="D15" s="38">
        <v>15</v>
      </c>
      <c r="E15" s="74"/>
      <c r="F15" s="27">
        <v>10</v>
      </c>
      <c r="G15" s="74"/>
      <c r="H15" s="27"/>
      <c r="I15" s="27"/>
      <c r="J15" s="27">
        <v>3</v>
      </c>
      <c r="K15" s="74"/>
      <c r="L15" s="74"/>
      <c r="M15" s="74"/>
      <c r="N15" s="27">
        <f t="shared" si="0"/>
        <v>0</v>
      </c>
      <c r="O15" s="79"/>
      <c r="P15" s="79"/>
      <c r="Q15" s="79"/>
      <c r="R15" s="79"/>
      <c r="S15" s="79"/>
      <c r="T15" s="27">
        <f t="shared" si="1"/>
        <v>23</v>
      </c>
      <c r="U15" s="40" t="str">
        <f t="shared" si="2"/>
        <v/>
      </c>
      <c r="V15" s="22">
        <v>145</v>
      </c>
      <c r="W15" s="22" t="s">
        <v>95</v>
      </c>
      <c r="X15" s="22" t="s">
        <v>85</v>
      </c>
      <c r="Y15" s="68">
        <v>928</v>
      </c>
      <c r="Z15" s="42"/>
      <c r="AA15" s="1" t="s">
        <v>86</v>
      </c>
      <c r="AB15" s="28" t="s">
        <v>173</v>
      </c>
    </row>
    <row r="16" spans="1:28" x14ac:dyDescent="0.3">
      <c r="A16" s="1" t="s">
        <v>62</v>
      </c>
      <c r="B16" s="1" t="s">
        <v>45</v>
      </c>
      <c r="C16" s="27" t="s">
        <v>50</v>
      </c>
      <c r="D16" s="38">
        <v>10</v>
      </c>
      <c r="E16" s="74"/>
      <c r="F16" s="27">
        <v>0</v>
      </c>
      <c r="G16" s="74"/>
      <c r="H16" s="27">
        <v>1</v>
      </c>
      <c r="I16" s="27">
        <v>1</v>
      </c>
      <c r="J16" s="27">
        <v>2</v>
      </c>
      <c r="K16" s="74"/>
      <c r="L16" s="74"/>
      <c r="M16" s="74"/>
      <c r="N16" s="27">
        <f t="shared" si="0"/>
        <v>0</v>
      </c>
      <c r="O16" s="79"/>
      <c r="P16" s="79"/>
      <c r="Q16" s="79"/>
      <c r="R16" s="79"/>
      <c r="S16" s="79"/>
      <c r="T16" s="27">
        <f t="shared" si="1"/>
        <v>5</v>
      </c>
      <c r="U16" s="40" t="str">
        <f t="shared" si="2"/>
        <v/>
      </c>
      <c r="V16" s="22">
        <v>145</v>
      </c>
      <c r="W16" s="22" t="s">
        <v>95</v>
      </c>
      <c r="X16" s="22" t="s">
        <v>85</v>
      </c>
      <c r="Y16" s="68">
        <v>928</v>
      </c>
      <c r="Z16" s="42"/>
      <c r="AA16" s="1" t="s">
        <v>86</v>
      </c>
      <c r="AB16" s="28" t="s">
        <v>173</v>
      </c>
    </row>
    <row r="17" spans="1:28" x14ac:dyDescent="0.3">
      <c r="A17" s="1" t="s">
        <v>62</v>
      </c>
      <c r="B17" s="1" t="s">
        <v>45</v>
      </c>
      <c r="C17" s="27" t="s">
        <v>56</v>
      </c>
      <c r="D17" s="38">
        <v>20</v>
      </c>
      <c r="E17" s="74"/>
      <c r="F17" s="27">
        <v>4</v>
      </c>
      <c r="G17" s="74"/>
      <c r="H17" s="27"/>
      <c r="I17" s="27"/>
      <c r="J17" s="27">
        <v>0</v>
      </c>
      <c r="K17" s="74"/>
      <c r="L17" s="74"/>
      <c r="M17" s="74"/>
      <c r="N17" s="27">
        <f t="shared" si="0"/>
        <v>0</v>
      </c>
      <c r="O17" s="79"/>
      <c r="P17" s="79"/>
      <c r="Q17" s="79"/>
      <c r="R17" s="79"/>
      <c r="S17" s="79"/>
      <c r="T17" s="27">
        <f t="shared" si="1"/>
        <v>8</v>
      </c>
      <c r="U17" s="40" t="str">
        <f t="shared" si="2"/>
        <v/>
      </c>
      <c r="V17" s="22">
        <v>145</v>
      </c>
      <c r="W17" s="22" t="s">
        <v>95</v>
      </c>
      <c r="X17" s="22" t="s">
        <v>85</v>
      </c>
      <c r="Y17" s="68">
        <v>928</v>
      </c>
      <c r="Z17" s="42"/>
      <c r="AA17" s="1" t="s">
        <v>86</v>
      </c>
      <c r="AB17" s="28" t="s">
        <v>173</v>
      </c>
    </row>
    <row r="18" spans="1:28" x14ac:dyDescent="0.3">
      <c r="A18" s="1" t="s">
        <v>62</v>
      </c>
      <c r="B18" s="1" t="s">
        <v>45</v>
      </c>
      <c r="C18" s="27" t="s">
        <v>54</v>
      </c>
      <c r="D18" s="38">
        <v>24</v>
      </c>
      <c r="E18" s="74" t="s">
        <v>369</v>
      </c>
      <c r="F18" s="27"/>
      <c r="G18" s="74"/>
      <c r="H18" s="27"/>
      <c r="I18" s="27"/>
      <c r="J18" s="27"/>
      <c r="K18" s="74"/>
      <c r="L18" s="74"/>
      <c r="M18" s="74"/>
      <c r="N18" s="27"/>
      <c r="O18" s="79"/>
      <c r="P18" s="79"/>
      <c r="Q18" s="79"/>
      <c r="R18" s="79"/>
      <c r="S18" s="79"/>
      <c r="T18" s="27"/>
      <c r="U18" s="40" t="str">
        <f t="shared" si="2"/>
        <v/>
      </c>
      <c r="V18" s="22">
        <v>145</v>
      </c>
      <c r="W18" s="22" t="s">
        <v>95</v>
      </c>
      <c r="X18" s="22" t="s">
        <v>85</v>
      </c>
      <c r="Y18" s="68">
        <v>928</v>
      </c>
      <c r="Z18" s="42"/>
      <c r="AA18" s="1" t="s">
        <v>86</v>
      </c>
      <c r="AB18" s="28" t="s">
        <v>173</v>
      </c>
    </row>
    <row r="19" spans="1:28" x14ac:dyDescent="0.3">
      <c r="A19" s="1" t="s">
        <v>62</v>
      </c>
      <c r="B19" s="1" t="s">
        <v>45</v>
      </c>
      <c r="C19" s="27" t="s">
        <v>55</v>
      </c>
      <c r="D19" s="38">
        <v>17</v>
      </c>
      <c r="E19" s="74"/>
      <c r="F19" s="27">
        <v>7</v>
      </c>
      <c r="G19" s="74"/>
      <c r="H19" s="27"/>
      <c r="I19" s="27"/>
      <c r="J19" s="27">
        <v>5</v>
      </c>
      <c r="K19" s="74"/>
      <c r="L19" s="74"/>
      <c r="M19" s="74"/>
      <c r="N19" s="27">
        <f t="shared" si="0"/>
        <v>0</v>
      </c>
      <c r="O19" s="79"/>
      <c r="P19" s="79"/>
      <c r="Q19" s="79"/>
      <c r="R19" s="79"/>
      <c r="S19" s="79"/>
      <c r="T19" s="27">
        <f t="shared" si="1"/>
        <v>19</v>
      </c>
      <c r="U19" s="40" t="str">
        <f t="shared" si="2"/>
        <v/>
      </c>
      <c r="V19" s="22">
        <v>145</v>
      </c>
      <c r="W19" s="22" t="s">
        <v>95</v>
      </c>
      <c r="X19" s="22" t="s">
        <v>85</v>
      </c>
      <c r="Y19" s="68">
        <v>928</v>
      </c>
      <c r="Z19" s="42"/>
      <c r="AA19" s="1" t="s">
        <v>86</v>
      </c>
      <c r="AB19" s="28" t="s">
        <v>173</v>
      </c>
    </row>
    <row r="20" spans="1:28" x14ac:dyDescent="0.3">
      <c r="A20" s="1" t="s">
        <v>62</v>
      </c>
      <c r="B20" s="1" t="s">
        <v>45</v>
      </c>
      <c r="C20" s="27" t="s">
        <v>48</v>
      </c>
      <c r="D20" s="38">
        <v>11</v>
      </c>
      <c r="E20" s="74"/>
      <c r="F20" s="27">
        <v>3</v>
      </c>
      <c r="G20" s="74"/>
      <c r="H20" s="27"/>
      <c r="I20" s="27"/>
      <c r="J20" s="27">
        <v>4</v>
      </c>
      <c r="K20" s="74"/>
      <c r="L20" s="74"/>
      <c r="M20" s="74"/>
      <c r="N20" s="27">
        <f>SUM(L20:M20)</f>
        <v>0</v>
      </c>
      <c r="O20" s="79"/>
      <c r="P20" s="79"/>
      <c r="Q20" s="79"/>
      <c r="R20" s="79"/>
      <c r="S20" s="79"/>
      <c r="T20" s="27">
        <f t="shared" si="1"/>
        <v>10</v>
      </c>
      <c r="U20" s="40" t="str">
        <f t="shared" si="2"/>
        <v/>
      </c>
      <c r="V20" s="22">
        <v>145</v>
      </c>
      <c r="W20" s="22" t="s">
        <v>95</v>
      </c>
      <c r="X20" s="22" t="s">
        <v>85</v>
      </c>
      <c r="Y20" s="68">
        <v>928</v>
      </c>
      <c r="Z20" s="42"/>
      <c r="AA20" s="1" t="s">
        <v>86</v>
      </c>
      <c r="AB20" s="28" t="s">
        <v>173</v>
      </c>
    </row>
    <row r="21" spans="1:28" x14ac:dyDescent="0.3">
      <c r="A21" s="1" t="s">
        <v>62</v>
      </c>
      <c r="B21" s="1" t="s">
        <v>45</v>
      </c>
      <c r="C21" s="27" t="s">
        <v>52</v>
      </c>
      <c r="D21" s="38">
        <v>23</v>
      </c>
      <c r="E21" s="74" t="s">
        <v>369</v>
      </c>
      <c r="F21" s="27"/>
      <c r="G21" s="74"/>
      <c r="H21" s="27"/>
      <c r="I21" s="27"/>
      <c r="J21" s="27"/>
      <c r="K21" s="74"/>
      <c r="L21" s="74"/>
      <c r="M21" s="74"/>
      <c r="N21" s="27"/>
      <c r="O21" s="79"/>
      <c r="P21" s="79"/>
      <c r="Q21" s="79"/>
      <c r="R21" s="79"/>
      <c r="S21" s="79"/>
      <c r="T21" s="27"/>
      <c r="U21" s="40" t="str">
        <f t="shared" si="2"/>
        <v/>
      </c>
      <c r="V21" s="22">
        <v>145</v>
      </c>
      <c r="W21" s="22" t="s">
        <v>95</v>
      </c>
      <c r="X21" s="22" t="s">
        <v>85</v>
      </c>
      <c r="Y21" s="68">
        <v>928</v>
      </c>
      <c r="Z21" s="42"/>
      <c r="AA21" s="1" t="s">
        <v>86</v>
      </c>
      <c r="AB21" s="28" t="s">
        <v>173</v>
      </c>
    </row>
    <row r="22" spans="1:28" x14ac:dyDescent="0.3">
      <c r="A22" s="1" t="s">
        <v>62</v>
      </c>
      <c r="B22" s="1" t="s">
        <v>45</v>
      </c>
      <c r="C22" s="27" t="s">
        <v>49</v>
      </c>
      <c r="D22" s="38">
        <v>12</v>
      </c>
      <c r="E22" s="74"/>
      <c r="F22" s="27">
        <v>5</v>
      </c>
      <c r="G22" s="74"/>
      <c r="H22" s="27"/>
      <c r="I22" s="27"/>
      <c r="J22" s="27">
        <v>1</v>
      </c>
      <c r="K22" s="74"/>
      <c r="L22" s="74"/>
      <c r="M22" s="74"/>
      <c r="N22" s="27">
        <f>SUM(L22:M22)</f>
        <v>0</v>
      </c>
      <c r="O22" s="79"/>
      <c r="P22" s="79"/>
      <c r="Q22" s="79"/>
      <c r="R22" s="79"/>
      <c r="S22" s="79"/>
      <c r="T22" s="27">
        <f t="shared" si="1"/>
        <v>11</v>
      </c>
      <c r="U22" s="40" t="str">
        <f t="shared" si="2"/>
        <v/>
      </c>
      <c r="V22" s="22">
        <v>145</v>
      </c>
      <c r="W22" s="22" t="s">
        <v>95</v>
      </c>
      <c r="X22" s="22" t="s">
        <v>85</v>
      </c>
      <c r="Y22" s="68">
        <v>928</v>
      </c>
      <c r="Z22" s="42"/>
      <c r="AA22" s="1" t="s">
        <v>86</v>
      </c>
      <c r="AB22" s="28" t="s">
        <v>173</v>
      </c>
    </row>
    <row r="23" spans="1:28" x14ac:dyDescent="0.3">
      <c r="A23" s="1" t="s">
        <v>62</v>
      </c>
      <c r="B23" s="1" t="s">
        <v>45</v>
      </c>
      <c r="C23" s="27" t="s">
        <v>142</v>
      </c>
      <c r="D23" s="38">
        <v>50</v>
      </c>
      <c r="E23" s="74" t="s">
        <v>369</v>
      </c>
      <c r="F23" s="27"/>
      <c r="G23" s="74"/>
      <c r="H23" s="27"/>
      <c r="I23" s="27"/>
      <c r="J23" s="27"/>
      <c r="K23" s="74"/>
      <c r="L23" s="74"/>
      <c r="M23" s="74"/>
      <c r="N23" s="27"/>
      <c r="O23" s="79"/>
      <c r="P23" s="79"/>
      <c r="Q23" s="79"/>
      <c r="R23" s="79"/>
      <c r="S23" s="79"/>
      <c r="T23" s="27"/>
      <c r="U23" s="40" t="str">
        <f t="shared" si="2"/>
        <v/>
      </c>
      <c r="V23" s="22">
        <v>145</v>
      </c>
      <c r="W23" s="22" t="s">
        <v>95</v>
      </c>
      <c r="X23" s="22" t="s">
        <v>85</v>
      </c>
      <c r="Y23" s="68">
        <v>928</v>
      </c>
      <c r="Z23" s="42"/>
      <c r="AA23" s="1" t="s">
        <v>86</v>
      </c>
      <c r="AB23" s="28" t="s">
        <v>173</v>
      </c>
    </row>
    <row r="24" spans="1:28" x14ac:dyDescent="0.3">
      <c r="A24" s="1" t="s">
        <v>62</v>
      </c>
      <c r="B24" s="1" t="s">
        <v>45</v>
      </c>
      <c r="C24" s="27" t="s">
        <v>51</v>
      </c>
      <c r="D24" s="38">
        <v>22</v>
      </c>
      <c r="E24" s="74" t="s">
        <v>369</v>
      </c>
      <c r="F24" s="27"/>
      <c r="G24" s="74"/>
      <c r="H24" s="27"/>
      <c r="I24" s="27"/>
      <c r="J24" s="27"/>
      <c r="K24" s="74"/>
      <c r="L24" s="74"/>
      <c r="M24" s="74"/>
      <c r="N24" s="27"/>
      <c r="O24" s="79"/>
      <c r="P24" s="79"/>
      <c r="Q24" s="79"/>
      <c r="R24" s="79"/>
      <c r="S24" s="79"/>
      <c r="T24" s="27"/>
      <c r="U24" s="40" t="str">
        <f t="shared" si="2"/>
        <v/>
      </c>
      <c r="V24" s="22">
        <v>145</v>
      </c>
      <c r="W24" s="22" t="s">
        <v>95</v>
      </c>
      <c r="X24" s="22" t="s">
        <v>85</v>
      </c>
      <c r="Y24" s="68">
        <v>928</v>
      </c>
      <c r="Z24" s="42"/>
      <c r="AA24" s="1" t="s">
        <v>86</v>
      </c>
      <c r="AB24" s="28" t="s">
        <v>173</v>
      </c>
    </row>
    <row r="25" spans="1:28" x14ac:dyDescent="0.3">
      <c r="A25" s="1" t="s">
        <v>62</v>
      </c>
      <c r="B25" s="1" t="s">
        <v>45</v>
      </c>
      <c r="C25" s="57" t="s">
        <v>38</v>
      </c>
      <c r="D25" s="1"/>
      <c r="E25" s="57">
        <v>240</v>
      </c>
      <c r="F25" s="57"/>
      <c r="G25" s="57">
        <v>65</v>
      </c>
      <c r="H25" s="57"/>
      <c r="I25" s="57"/>
      <c r="J25" s="57"/>
      <c r="K25" s="57">
        <v>33</v>
      </c>
      <c r="L25" s="57"/>
      <c r="M25" s="57"/>
      <c r="N25" s="27"/>
      <c r="O25" s="43"/>
      <c r="P25" s="43"/>
      <c r="Q25" s="43"/>
      <c r="R25" s="43"/>
      <c r="S25" s="43"/>
      <c r="T25" s="27"/>
      <c r="U25" s="40" t="str">
        <f t="shared" ref="U25" si="3">_xlfn.IFNA("",((T25+Q25+N25-R25)+(O25*2))/E25)</f>
        <v/>
      </c>
      <c r="V25" s="22">
        <v>145</v>
      </c>
      <c r="W25" s="22" t="s">
        <v>95</v>
      </c>
      <c r="X25" s="22" t="s">
        <v>85</v>
      </c>
      <c r="Y25" s="68">
        <v>928</v>
      </c>
      <c r="Z25" s="42"/>
      <c r="AA25" s="1" t="s">
        <v>86</v>
      </c>
      <c r="AB25" s="28" t="s">
        <v>173</v>
      </c>
    </row>
    <row r="26" spans="1:28" x14ac:dyDescent="0.3">
      <c r="A26" s="44" t="s">
        <v>62</v>
      </c>
      <c r="B26" s="44" t="s">
        <v>45</v>
      </c>
      <c r="C26" s="45" t="s">
        <v>39</v>
      </c>
      <c r="D26" s="44"/>
      <c r="E26" s="45">
        <f t="shared" ref="E26:T26" si="4">SUM(E13:E25)</f>
        <v>240</v>
      </c>
      <c r="F26" s="45">
        <f t="shared" si="4"/>
        <v>32</v>
      </c>
      <c r="G26" s="45">
        <f t="shared" si="4"/>
        <v>65</v>
      </c>
      <c r="H26" s="45">
        <f t="shared" si="4"/>
        <v>1</v>
      </c>
      <c r="I26" s="45">
        <f t="shared" si="4"/>
        <v>1</v>
      </c>
      <c r="J26" s="45">
        <f t="shared" si="4"/>
        <v>24</v>
      </c>
      <c r="K26" s="45">
        <f t="shared" si="4"/>
        <v>33</v>
      </c>
      <c r="L26" s="45">
        <f t="shared" si="4"/>
        <v>0</v>
      </c>
      <c r="M26" s="45">
        <f t="shared" si="4"/>
        <v>0</v>
      </c>
      <c r="N26" s="45">
        <f t="shared" si="4"/>
        <v>0</v>
      </c>
      <c r="O26" s="45">
        <f t="shared" si="4"/>
        <v>0</v>
      </c>
      <c r="P26" s="45">
        <f t="shared" si="4"/>
        <v>0</v>
      </c>
      <c r="Q26" s="45">
        <f t="shared" si="4"/>
        <v>0</v>
      </c>
      <c r="R26" s="45">
        <f t="shared" si="4"/>
        <v>0</v>
      </c>
      <c r="S26" s="45">
        <f t="shared" si="4"/>
        <v>0</v>
      </c>
      <c r="T26" s="45">
        <f t="shared" si="4"/>
        <v>91</v>
      </c>
      <c r="U26" s="46">
        <f>((T26+Q26+N26-R26)+(O26*2))/E26</f>
        <v>0.37916666666666665</v>
      </c>
      <c r="V26" s="47">
        <v>145</v>
      </c>
      <c r="W26" s="47" t="s">
        <v>95</v>
      </c>
      <c r="X26" s="47" t="s">
        <v>172</v>
      </c>
      <c r="Y26" s="69">
        <v>928</v>
      </c>
      <c r="Z26" s="49"/>
      <c r="AA26" s="44" t="s">
        <v>86</v>
      </c>
      <c r="AB26" s="72" t="s">
        <v>173</v>
      </c>
    </row>
    <row r="27" spans="1:28" x14ac:dyDescent="0.3">
      <c r="A27" s="1"/>
      <c r="B27" s="1"/>
      <c r="C27" s="1"/>
      <c r="D27" s="1"/>
      <c r="F27" s="50" t="s">
        <v>40</v>
      </c>
      <c r="G27" s="51">
        <f>F26/G26</f>
        <v>0.49230769230769234</v>
      </c>
      <c r="H27" s="27"/>
      <c r="I27" s="1"/>
      <c r="J27" s="50" t="s">
        <v>41</v>
      </c>
      <c r="K27" s="52">
        <f>J26/K26</f>
        <v>0.72727272727272729</v>
      </c>
      <c r="L27" s="1"/>
      <c r="M27" s="39" t="s">
        <v>42</v>
      </c>
      <c r="N27" s="53"/>
      <c r="P27" s="1"/>
      <c r="Q27" s="1"/>
      <c r="R27" s="1"/>
      <c r="S27" s="1"/>
      <c r="T27" s="1"/>
      <c r="U27" s="1"/>
      <c r="V27" s="22"/>
      <c r="W27" s="22"/>
      <c r="X27" s="22"/>
      <c r="Y27" s="54"/>
      <c r="Z27" s="42"/>
      <c r="AA27" s="1"/>
      <c r="AB27" s="1"/>
    </row>
    <row r="28" spans="1:28" x14ac:dyDescent="0.3">
      <c r="A28" s="1"/>
      <c r="B28" s="1"/>
      <c r="C28" s="5" t="s">
        <v>43</v>
      </c>
      <c r="V28" s="22"/>
      <c r="W28" s="22"/>
      <c r="X28" s="22"/>
      <c r="Y28" s="54"/>
      <c r="Z28" s="42"/>
      <c r="AA28" s="1"/>
      <c r="AB28" s="1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4"/>
      <c r="Z29" s="42"/>
      <c r="AA29" s="1"/>
      <c r="AB29" s="1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4"/>
      <c r="Z30" s="42"/>
      <c r="AA30" s="1"/>
      <c r="AB30" s="1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4"/>
      <c r="Z31" s="42"/>
      <c r="AA31" s="1"/>
      <c r="AB31" s="1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4"/>
      <c r="Z32" s="42"/>
      <c r="AA32" s="1"/>
      <c r="AB32" s="1"/>
    </row>
    <row r="33" spans="1:28" x14ac:dyDescent="0.3">
      <c r="B33" s="1"/>
      <c r="C33" s="55" t="s">
        <v>63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10</v>
      </c>
      <c r="U33" s="1"/>
      <c r="V33" s="56">
        <v>3</v>
      </c>
      <c r="W33" s="1"/>
      <c r="X33" s="1"/>
      <c r="Y33" s="31"/>
      <c r="Z33" s="42"/>
      <c r="AA33" s="1"/>
      <c r="AB33" s="1"/>
    </row>
    <row r="34" spans="1:28" x14ac:dyDescent="0.3">
      <c r="A34" s="36" t="s">
        <v>11</v>
      </c>
      <c r="B34" s="37" t="s">
        <v>12</v>
      </c>
      <c r="C34" s="38" t="s">
        <v>13</v>
      </c>
      <c r="D34" s="38" t="s">
        <v>14</v>
      </c>
      <c r="E34" s="14" t="s">
        <v>15</v>
      </c>
      <c r="F34" s="14" t="s">
        <v>16</v>
      </c>
      <c r="G34" s="14" t="s">
        <v>17</v>
      </c>
      <c r="H34" s="14" t="s">
        <v>18</v>
      </c>
      <c r="I34" s="14" t="s">
        <v>19</v>
      </c>
      <c r="J34" s="14" t="s">
        <v>20</v>
      </c>
      <c r="K34" s="14" t="s">
        <v>21</v>
      </c>
      <c r="L34" s="14" t="s">
        <v>22</v>
      </c>
      <c r="M34" s="14" t="s">
        <v>23</v>
      </c>
      <c r="N34" s="14" t="s">
        <v>24</v>
      </c>
      <c r="O34" s="14" t="s">
        <v>25</v>
      </c>
      <c r="P34" s="14" t="s">
        <v>26</v>
      </c>
      <c r="Q34" s="14" t="s">
        <v>27</v>
      </c>
      <c r="R34" s="14" t="s">
        <v>28</v>
      </c>
      <c r="S34" s="14" t="s">
        <v>29</v>
      </c>
      <c r="T34" s="14" t="s">
        <v>30</v>
      </c>
      <c r="U34" s="14" t="s">
        <v>31</v>
      </c>
      <c r="V34" s="14" t="s">
        <v>3</v>
      </c>
      <c r="W34" s="14" t="s">
        <v>32</v>
      </c>
      <c r="X34" s="14" t="s">
        <v>33</v>
      </c>
      <c r="Y34" s="14" t="s">
        <v>34</v>
      </c>
      <c r="Z34" s="14" t="s">
        <v>35</v>
      </c>
      <c r="AA34" s="14" t="s">
        <v>36</v>
      </c>
      <c r="AB34" s="14" t="s">
        <v>37</v>
      </c>
    </row>
    <row r="35" spans="1:28" x14ac:dyDescent="0.3">
      <c r="A35" s="1" t="s">
        <v>45</v>
      </c>
      <c r="B35" s="1" t="s">
        <v>62</v>
      </c>
      <c r="C35" s="27" t="s">
        <v>304</v>
      </c>
      <c r="D35" s="38">
        <v>14</v>
      </c>
      <c r="E35" s="74" t="s">
        <v>369</v>
      </c>
      <c r="F35" s="27"/>
      <c r="G35" s="74"/>
      <c r="H35" s="27"/>
      <c r="I35" s="27"/>
      <c r="J35" s="27"/>
      <c r="K35" s="74"/>
      <c r="L35" s="74"/>
      <c r="M35" s="74"/>
      <c r="N35" s="27"/>
      <c r="O35" s="74"/>
      <c r="P35" s="79"/>
      <c r="Q35" s="74"/>
      <c r="R35" s="74"/>
      <c r="S35" s="74"/>
      <c r="T35" s="27"/>
      <c r="U35" s="40" t="str">
        <f>IFERROR(((T35+Q35+N35-R35)+(O35*2))/E35,"")</f>
        <v/>
      </c>
      <c r="V35" s="22">
        <v>145</v>
      </c>
      <c r="W35" s="22" t="s">
        <v>84</v>
      </c>
      <c r="X35" s="22" t="s">
        <v>96</v>
      </c>
      <c r="Y35" s="68">
        <v>928</v>
      </c>
      <c r="Z35" s="42"/>
      <c r="AA35" s="1" t="s">
        <v>174</v>
      </c>
      <c r="AB35" s="28" t="s">
        <v>175</v>
      </c>
    </row>
    <row r="36" spans="1:28" x14ac:dyDescent="0.3">
      <c r="A36" s="1" t="s">
        <v>45</v>
      </c>
      <c r="B36" s="1" t="s">
        <v>62</v>
      </c>
      <c r="C36" s="27" t="s">
        <v>305</v>
      </c>
      <c r="D36" s="38">
        <v>42</v>
      </c>
      <c r="E36" s="74" t="s">
        <v>369</v>
      </c>
      <c r="F36" s="27"/>
      <c r="G36" s="74"/>
      <c r="H36" s="27"/>
      <c r="I36" s="27"/>
      <c r="J36" s="27"/>
      <c r="K36" s="74"/>
      <c r="L36" s="74"/>
      <c r="M36" s="74"/>
      <c r="N36" s="27"/>
      <c r="O36" s="79"/>
      <c r="P36" s="79"/>
      <c r="Q36" s="79"/>
      <c r="R36" s="79"/>
      <c r="S36" s="79"/>
      <c r="T36" s="39"/>
      <c r="U36" s="40" t="str">
        <f t="shared" ref="U36:U45" si="5">IFERROR(((T36+Q36+N36-R36)+(O36*2))/E36,"")</f>
        <v/>
      </c>
      <c r="V36" s="22">
        <v>145</v>
      </c>
      <c r="W36" s="22" t="s">
        <v>84</v>
      </c>
      <c r="X36" s="22" t="s">
        <v>96</v>
      </c>
      <c r="Y36" s="68">
        <v>928</v>
      </c>
      <c r="Z36" s="42"/>
      <c r="AA36" s="1" t="s">
        <v>174</v>
      </c>
      <c r="AB36" s="28" t="s">
        <v>175</v>
      </c>
    </row>
    <row r="37" spans="1:28" x14ac:dyDescent="0.3">
      <c r="A37" s="1" t="s">
        <v>45</v>
      </c>
      <c r="B37" s="1" t="s">
        <v>62</v>
      </c>
      <c r="C37" s="27" t="s">
        <v>306</v>
      </c>
      <c r="D37" s="38">
        <v>32</v>
      </c>
      <c r="E37" s="74"/>
      <c r="F37" s="27">
        <v>3</v>
      </c>
      <c r="G37" s="74"/>
      <c r="H37" s="27"/>
      <c r="I37" s="27"/>
      <c r="J37" s="27">
        <v>1</v>
      </c>
      <c r="K37" s="74"/>
      <c r="L37" s="74"/>
      <c r="M37" s="74"/>
      <c r="N37" s="27">
        <f t="shared" ref="N37:N38" si="6">SUM(L37:M37)</f>
        <v>0</v>
      </c>
      <c r="O37" s="79"/>
      <c r="P37" s="79"/>
      <c r="Q37" s="79"/>
      <c r="R37" s="79"/>
      <c r="S37" s="79"/>
      <c r="T37" s="39">
        <f t="shared" ref="T37:T38" si="7">(H37*3)+((F37-H37)*2)+J37</f>
        <v>7</v>
      </c>
      <c r="U37" s="40" t="str">
        <f t="shared" si="5"/>
        <v/>
      </c>
      <c r="V37" s="22">
        <v>145</v>
      </c>
      <c r="W37" s="22" t="s">
        <v>84</v>
      </c>
      <c r="X37" s="22" t="s">
        <v>96</v>
      </c>
      <c r="Y37" s="68">
        <v>928</v>
      </c>
      <c r="Z37" s="42"/>
      <c r="AA37" s="1" t="s">
        <v>174</v>
      </c>
      <c r="AB37" s="28" t="s">
        <v>175</v>
      </c>
    </row>
    <row r="38" spans="1:28" x14ac:dyDescent="0.3">
      <c r="A38" s="1" t="s">
        <v>45</v>
      </c>
      <c r="B38" s="1" t="s">
        <v>62</v>
      </c>
      <c r="C38" s="27" t="s">
        <v>307</v>
      </c>
      <c r="D38" s="38">
        <v>10</v>
      </c>
      <c r="E38" s="74"/>
      <c r="F38" s="27">
        <v>4</v>
      </c>
      <c r="G38" s="74"/>
      <c r="H38" s="27"/>
      <c r="I38" s="27"/>
      <c r="J38" s="27">
        <v>0</v>
      </c>
      <c r="K38" s="74"/>
      <c r="L38" s="74"/>
      <c r="M38" s="74"/>
      <c r="N38" s="27">
        <f t="shared" si="6"/>
        <v>0</v>
      </c>
      <c r="O38" s="79"/>
      <c r="P38" s="79"/>
      <c r="Q38" s="79"/>
      <c r="R38" s="79"/>
      <c r="S38" s="79"/>
      <c r="T38" s="39">
        <f t="shared" si="7"/>
        <v>8</v>
      </c>
      <c r="U38" s="40" t="str">
        <f t="shared" si="5"/>
        <v/>
      </c>
      <c r="V38" s="22">
        <v>145</v>
      </c>
      <c r="W38" s="22" t="s">
        <v>84</v>
      </c>
      <c r="X38" s="22" t="s">
        <v>96</v>
      </c>
      <c r="Y38" s="68">
        <v>928</v>
      </c>
      <c r="Z38" s="42"/>
      <c r="AA38" s="1" t="s">
        <v>174</v>
      </c>
      <c r="AB38" s="28" t="s">
        <v>175</v>
      </c>
    </row>
    <row r="39" spans="1:28" x14ac:dyDescent="0.3">
      <c r="A39" s="1" t="s">
        <v>45</v>
      </c>
      <c r="B39" s="1" t="s">
        <v>62</v>
      </c>
      <c r="C39" s="27" t="s">
        <v>308</v>
      </c>
      <c r="D39" s="38">
        <v>45</v>
      </c>
      <c r="E39" s="74" t="s">
        <v>369</v>
      </c>
      <c r="F39" s="27"/>
      <c r="G39" s="74"/>
      <c r="H39" s="27"/>
      <c r="I39" s="27"/>
      <c r="J39" s="27"/>
      <c r="K39" s="74"/>
      <c r="L39" s="74"/>
      <c r="M39" s="74"/>
      <c r="N39" s="27"/>
      <c r="O39" s="79"/>
      <c r="P39" s="79"/>
      <c r="Q39" s="79"/>
      <c r="R39" s="79"/>
      <c r="S39" s="79"/>
      <c r="T39" s="39"/>
      <c r="U39" s="40" t="str">
        <f t="shared" si="5"/>
        <v/>
      </c>
      <c r="V39" s="22">
        <v>145</v>
      </c>
      <c r="W39" s="22" t="s">
        <v>84</v>
      </c>
      <c r="X39" s="22" t="s">
        <v>96</v>
      </c>
      <c r="Y39" s="68">
        <v>928</v>
      </c>
      <c r="Z39" s="42"/>
      <c r="AA39" s="1" t="s">
        <v>174</v>
      </c>
      <c r="AB39" s="28" t="s">
        <v>175</v>
      </c>
    </row>
    <row r="40" spans="1:28" x14ac:dyDescent="0.3">
      <c r="A40" s="1" t="s">
        <v>45</v>
      </c>
      <c r="B40" s="1" t="s">
        <v>62</v>
      </c>
      <c r="C40" s="27" t="s">
        <v>309</v>
      </c>
      <c r="D40" s="38">
        <v>12</v>
      </c>
      <c r="E40" s="74" t="s">
        <v>369</v>
      </c>
      <c r="F40" s="27"/>
      <c r="G40" s="74"/>
      <c r="H40" s="27"/>
      <c r="I40" s="27"/>
      <c r="J40" s="27"/>
      <c r="K40" s="74"/>
      <c r="L40" s="74"/>
      <c r="M40" s="74"/>
      <c r="N40" s="27"/>
      <c r="O40" s="79"/>
      <c r="P40" s="79"/>
      <c r="Q40" s="79"/>
      <c r="R40" s="79"/>
      <c r="S40" s="79"/>
      <c r="T40" s="39"/>
      <c r="U40" s="40" t="str">
        <f t="shared" si="5"/>
        <v/>
      </c>
      <c r="V40" s="22">
        <v>145</v>
      </c>
      <c r="W40" s="22" t="s">
        <v>84</v>
      </c>
      <c r="X40" s="22" t="s">
        <v>96</v>
      </c>
      <c r="Y40" s="68">
        <v>928</v>
      </c>
      <c r="Z40" s="42"/>
      <c r="AA40" s="1" t="s">
        <v>174</v>
      </c>
      <c r="AB40" s="28" t="s">
        <v>175</v>
      </c>
    </row>
    <row r="41" spans="1:28" x14ac:dyDescent="0.3">
      <c r="A41" s="1" t="s">
        <v>45</v>
      </c>
      <c r="B41" s="1" t="s">
        <v>62</v>
      </c>
      <c r="C41" s="27" t="s">
        <v>310</v>
      </c>
      <c r="D41" s="38">
        <v>13</v>
      </c>
      <c r="E41" s="74"/>
      <c r="F41" s="27">
        <v>4</v>
      </c>
      <c r="G41" s="74"/>
      <c r="H41" s="27"/>
      <c r="I41" s="27"/>
      <c r="J41" s="27">
        <v>1</v>
      </c>
      <c r="K41" s="74"/>
      <c r="L41" s="74"/>
      <c r="M41" s="27">
        <v>8</v>
      </c>
      <c r="N41" s="27">
        <f>SUM(L41:M41)</f>
        <v>8</v>
      </c>
      <c r="O41" s="79"/>
      <c r="P41" s="79"/>
      <c r="Q41" s="79"/>
      <c r="R41" s="79"/>
      <c r="S41" s="79"/>
      <c r="T41" s="39">
        <f>(H41*3)+((F41-H41)*2)+J41</f>
        <v>9</v>
      </c>
      <c r="U41" s="40" t="str">
        <f t="shared" si="5"/>
        <v/>
      </c>
      <c r="V41" s="22">
        <v>145</v>
      </c>
      <c r="W41" s="22" t="s">
        <v>84</v>
      </c>
      <c r="X41" s="22" t="s">
        <v>96</v>
      </c>
      <c r="Y41" s="68">
        <v>928</v>
      </c>
      <c r="Z41" s="42"/>
      <c r="AA41" s="1" t="s">
        <v>174</v>
      </c>
      <c r="AB41" s="28" t="s">
        <v>175</v>
      </c>
    </row>
    <row r="42" spans="1:28" x14ac:dyDescent="0.3">
      <c r="A42" s="1" t="s">
        <v>45</v>
      </c>
      <c r="B42" s="1" t="s">
        <v>62</v>
      </c>
      <c r="C42" s="27" t="s">
        <v>311</v>
      </c>
      <c r="D42" s="38">
        <v>33</v>
      </c>
      <c r="E42" s="74"/>
      <c r="F42" s="27">
        <v>6</v>
      </c>
      <c r="G42" s="74"/>
      <c r="H42" s="27"/>
      <c r="I42" s="27"/>
      <c r="J42" s="27">
        <v>4</v>
      </c>
      <c r="K42" s="74"/>
      <c r="L42" s="74"/>
      <c r="M42" s="74"/>
      <c r="N42" s="27">
        <f>SUM(L42:M42)</f>
        <v>0</v>
      </c>
      <c r="O42" s="79"/>
      <c r="P42" s="79"/>
      <c r="Q42" s="79"/>
      <c r="R42" s="79"/>
      <c r="S42" s="79"/>
      <c r="T42" s="39">
        <f>(H42*3)+((F42-H42)*2)+J42</f>
        <v>16</v>
      </c>
      <c r="U42" s="40" t="str">
        <f t="shared" si="5"/>
        <v/>
      </c>
      <c r="V42" s="22">
        <v>145</v>
      </c>
      <c r="W42" s="22" t="s">
        <v>84</v>
      </c>
      <c r="X42" s="22" t="s">
        <v>96</v>
      </c>
      <c r="Y42" s="68">
        <v>928</v>
      </c>
      <c r="Z42" s="42"/>
      <c r="AA42" s="1" t="s">
        <v>174</v>
      </c>
      <c r="AB42" s="28" t="s">
        <v>175</v>
      </c>
    </row>
    <row r="43" spans="1:28" x14ac:dyDescent="0.3">
      <c r="A43" s="1" t="s">
        <v>45</v>
      </c>
      <c r="B43" s="1" t="s">
        <v>62</v>
      </c>
      <c r="C43" s="27" t="s">
        <v>313</v>
      </c>
      <c r="D43" s="38">
        <v>11</v>
      </c>
      <c r="E43" s="74"/>
      <c r="F43" s="27">
        <v>15</v>
      </c>
      <c r="G43" s="74"/>
      <c r="H43" s="27"/>
      <c r="I43" s="27"/>
      <c r="J43" s="27">
        <v>11</v>
      </c>
      <c r="K43" s="74"/>
      <c r="L43" s="74"/>
      <c r="M43" s="74"/>
      <c r="N43" s="27">
        <f>SUM(L43:M43)</f>
        <v>0</v>
      </c>
      <c r="O43" s="79"/>
      <c r="P43" s="79"/>
      <c r="Q43" s="79"/>
      <c r="R43" s="79"/>
      <c r="S43" s="79"/>
      <c r="T43" s="39">
        <f>(H43*3)+((F43-H43)*2)+J43</f>
        <v>41</v>
      </c>
      <c r="U43" s="40" t="str">
        <f t="shared" si="5"/>
        <v/>
      </c>
      <c r="V43" s="22">
        <v>145</v>
      </c>
      <c r="W43" s="22" t="s">
        <v>84</v>
      </c>
      <c r="X43" s="22" t="s">
        <v>96</v>
      </c>
      <c r="Y43" s="68">
        <v>928</v>
      </c>
      <c r="Z43" s="42"/>
      <c r="AA43" s="1" t="s">
        <v>174</v>
      </c>
      <c r="AB43" s="28" t="s">
        <v>175</v>
      </c>
    </row>
    <row r="44" spans="1:28" x14ac:dyDescent="0.3">
      <c r="A44" s="1" t="s">
        <v>45</v>
      </c>
      <c r="B44" s="1" t="s">
        <v>62</v>
      </c>
      <c r="C44" s="27" t="s">
        <v>314</v>
      </c>
      <c r="D44" s="38">
        <v>8</v>
      </c>
      <c r="E44" s="74"/>
      <c r="F44" s="27">
        <v>2</v>
      </c>
      <c r="G44" s="74"/>
      <c r="H44" s="27"/>
      <c r="I44" s="27"/>
      <c r="J44" s="27">
        <v>1</v>
      </c>
      <c r="K44" s="74"/>
      <c r="L44" s="74"/>
      <c r="M44" s="74"/>
      <c r="N44" s="27">
        <f>SUM(L44:M44)</f>
        <v>0</v>
      </c>
      <c r="O44" s="79"/>
      <c r="P44" s="79"/>
      <c r="Q44" s="79"/>
      <c r="R44" s="79"/>
      <c r="S44" s="79"/>
      <c r="T44" s="39">
        <f>(H44*3)+((F44-H44)*2)+J44</f>
        <v>5</v>
      </c>
      <c r="U44" s="40" t="str">
        <f t="shared" si="5"/>
        <v/>
      </c>
      <c r="V44" s="22">
        <v>145</v>
      </c>
      <c r="W44" s="22" t="s">
        <v>84</v>
      </c>
      <c r="X44" s="22" t="s">
        <v>96</v>
      </c>
      <c r="Y44" s="68">
        <v>928</v>
      </c>
      <c r="Z44" s="42"/>
      <c r="AA44" s="1" t="s">
        <v>174</v>
      </c>
      <c r="AB44" s="28" t="s">
        <v>175</v>
      </c>
    </row>
    <row r="45" spans="1:28" x14ac:dyDescent="0.3">
      <c r="A45" s="1" t="s">
        <v>45</v>
      </c>
      <c r="B45" s="1" t="s">
        <v>62</v>
      </c>
      <c r="C45" s="27" t="s">
        <v>315</v>
      </c>
      <c r="D45" s="38">
        <v>22</v>
      </c>
      <c r="E45" s="74"/>
      <c r="F45" s="27">
        <v>4</v>
      </c>
      <c r="G45" s="74"/>
      <c r="H45" s="27"/>
      <c r="I45" s="27"/>
      <c r="J45" s="27">
        <v>4</v>
      </c>
      <c r="K45" s="74"/>
      <c r="L45" s="74"/>
      <c r="M45" s="74"/>
      <c r="N45" s="27">
        <f>SUM(L45:M45)</f>
        <v>0</v>
      </c>
      <c r="O45" s="79"/>
      <c r="P45" s="79"/>
      <c r="Q45" s="79"/>
      <c r="R45" s="79"/>
      <c r="S45" s="79"/>
      <c r="T45" s="39">
        <f>(H45*3)+((F45-H45)*2)+J45</f>
        <v>12</v>
      </c>
      <c r="U45" s="40" t="str">
        <f t="shared" si="5"/>
        <v/>
      </c>
      <c r="V45" s="22">
        <v>145</v>
      </c>
      <c r="W45" s="22" t="s">
        <v>84</v>
      </c>
      <c r="X45" s="22" t="s">
        <v>96</v>
      </c>
      <c r="Y45" s="68">
        <v>928</v>
      </c>
      <c r="Z45" s="42"/>
      <c r="AA45" s="1" t="s">
        <v>174</v>
      </c>
      <c r="AB45" s="28" t="s">
        <v>175</v>
      </c>
    </row>
    <row r="46" spans="1:28" x14ac:dyDescent="0.3">
      <c r="A46" s="1" t="s">
        <v>45</v>
      </c>
      <c r="B46" s="1" t="s">
        <v>62</v>
      </c>
      <c r="C46" s="57" t="s">
        <v>38</v>
      </c>
      <c r="D46" s="1"/>
      <c r="E46" s="57">
        <v>240</v>
      </c>
      <c r="F46" s="57"/>
      <c r="G46" s="57">
        <v>88</v>
      </c>
      <c r="H46" s="57"/>
      <c r="I46" s="57"/>
      <c r="J46" s="57"/>
      <c r="K46" s="57">
        <v>35</v>
      </c>
      <c r="L46" s="57"/>
      <c r="M46" s="57"/>
      <c r="N46" s="57"/>
      <c r="O46" s="57"/>
      <c r="P46" s="57"/>
      <c r="Q46" s="57"/>
      <c r="R46" s="43"/>
      <c r="S46" s="43"/>
      <c r="T46" s="43"/>
      <c r="U46" s="40" t="str">
        <f t="shared" ref="U46" si="8">_xlfn.IFNA("",((T46+Q46+N46-R46)+(O46*2))/E46)</f>
        <v/>
      </c>
      <c r="V46" s="22">
        <v>145</v>
      </c>
      <c r="W46" s="22" t="s">
        <v>84</v>
      </c>
      <c r="X46" s="22" t="s">
        <v>96</v>
      </c>
      <c r="Y46" s="68">
        <v>928</v>
      </c>
      <c r="Z46" s="42"/>
      <c r="AA46" s="1" t="s">
        <v>174</v>
      </c>
      <c r="AB46" s="28" t="s">
        <v>175</v>
      </c>
    </row>
    <row r="47" spans="1:28" x14ac:dyDescent="0.3">
      <c r="A47" s="44" t="s">
        <v>45</v>
      </c>
      <c r="B47" s="44" t="s">
        <v>62</v>
      </c>
      <c r="C47" s="45" t="s">
        <v>39</v>
      </c>
      <c r="D47" s="44"/>
      <c r="E47" s="45">
        <f t="shared" ref="E47:T47" si="9">SUM(E35:E46)</f>
        <v>240</v>
      </c>
      <c r="F47" s="45">
        <f t="shared" si="9"/>
        <v>38</v>
      </c>
      <c r="G47" s="45">
        <f t="shared" si="9"/>
        <v>88</v>
      </c>
      <c r="H47" s="45">
        <f t="shared" si="9"/>
        <v>0</v>
      </c>
      <c r="I47" s="45">
        <f t="shared" si="9"/>
        <v>0</v>
      </c>
      <c r="J47" s="45">
        <f t="shared" si="9"/>
        <v>22</v>
      </c>
      <c r="K47" s="45">
        <f t="shared" si="9"/>
        <v>35</v>
      </c>
      <c r="L47" s="45">
        <f t="shared" si="9"/>
        <v>0</v>
      </c>
      <c r="M47" s="45">
        <f t="shared" si="9"/>
        <v>8</v>
      </c>
      <c r="N47" s="45">
        <f t="shared" si="9"/>
        <v>8</v>
      </c>
      <c r="O47" s="45">
        <f t="shared" si="9"/>
        <v>0</v>
      </c>
      <c r="P47" s="45">
        <f t="shared" si="9"/>
        <v>0</v>
      </c>
      <c r="Q47" s="45">
        <f t="shared" si="9"/>
        <v>0</v>
      </c>
      <c r="R47" s="45">
        <f t="shared" si="9"/>
        <v>0</v>
      </c>
      <c r="S47" s="45">
        <f t="shared" si="9"/>
        <v>0</v>
      </c>
      <c r="T47" s="45">
        <f t="shared" si="9"/>
        <v>98</v>
      </c>
      <c r="U47" s="46">
        <f>((T47+Q47+N47-R47)+(O47*2))/E47</f>
        <v>0.44166666666666665</v>
      </c>
      <c r="V47" s="47">
        <v>145</v>
      </c>
      <c r="W47" s="47" t="s">
        <v>84</v>
      </c>
      <c r="X47" s="47" t="s">
        <v>96</v>
      </c>
      <c r="Y47" s="69">
        <v>928</v>
      </c>
      <c r="Z47" s="49"/>
      <c r="AA47" s="44" t="s">
        <v>174</v>
      </c>
      <c r="AB47" s="73" t="s">
        <v>175</v>
      </c>
    </row>
    <row r="48" spans="1:28" x14ac:dyDescent="0.3">
      <c r="A48" s="1"/>
      <c r="B48" s="1"/>
      <c r="C48" s="1"/>
      <c r="D48" s="1"/>
      <c r="F48" s="50" t="s">
        <v>40</v>
      </c>
      <c r="G48" s="51">
        <f>F47/G47</f>
        <v>0.43181818181818182</v>
      </c>
      <c r="H48" s="27"/>
      <c r="I48" s="1"/>
      <c r="J48" s="50" t="s">
        <v>41</v>
      </c>
      <c r="K48" s="52">
        <f>J47/K47</f>
        <v>0.62857142857142856</v>
      </c>
      <c r="L48" s="1"/>
      <c r="M48" s="39" t="s">
        <v>42</v>
      </c>
      <c r="N48" s="53"/>
      <c r="P48" s="1"/>
      <c r="Q48" s="1"/>
      <c r="R48" s="1"/>
      <c r="S48" s="1"/>
      <c r="T48" s="1"/>
      <c r="U48" s="1"/>
      <c r="V48" s="22"/>
      <c r="W48" s="22"/>
      <c r="X48" s="22"/>
      <c r="Y48" s="54"/>
      <c r="Z48" s="42"/>
      <c r="AA48" s="1"/>
      <c r="AB48" s="1"/>
    </row>
    <row r="49" spans="1:28" x14ac:dyDescent="0.3">
      <c r="A49" s="1"/>
      <c r="B49" s="1"/>
      <c r="C49" s="5" t="s">
        <v>43</v>
      </c>
      <c r="V49" s="22"/>
      <c r="W49" s="22"/>
      <c r="X49" s="22"/>
      <c r="Y49" s="54"/>
      <c r="Z49" s="42"/>
      <c r="AA49" s="1"/>
      <c r="AB49" s="1"/>
    </row>
    <row r="50" spans="1:28" x14ac:dyDescent="0.3">
      <c r="B50" s="1"/>
      <c r="C50" s="1"/>
      <c r="D50" s="5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31"/>
      <c r="Z50" s="42"/>
      <c r="AA50" s="1"/>
      <c r="AB50" s="1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CC08F9-6F19-444E-AD1F-FF91A8028CE1}">
  <sheetPr>
    <tabColor rgb="FFFF0000"/>
    <pageSetUpPr fitToPage="1"/>
  </sheetPr>
  <dimension ref="A1:AB50"/>
  <sheetViews>
    <sheetView workbookViewId="0">
      <selection activeCell="R14" sqref="R14"/>
    </sheetView>
  </sheetViews>
  <sheetFormatPr defaultRowHeight="14.4" x14ac:dyDescent="0.3"/>
  <cols>
    <col min="1" max="1" width="4.88671875" customWidth="1"/>
    <col min="2" max="2" width="6" customWidth="1"/>
    <col min="3" max="3" width="22.77734375" customWidth="1"/>
    <col min="4" max="4" width="4.21875" customWidth="1"/>
    <col min="5" max="10" width="5.88671875" customWidth="1"/>
    <col min="11" max="11" width="6.6640625" customWidth="1"/>
    <col min="12" max="19" width="5.88671875" customWidth="1"/>
    <col min="20" max="20" width="6.6640625" customWidth="1"/>
    <col min="21" max="21" width="7.21875" customWidth="1"/>
    <col min="22" max="22" width="4.77734375" customWidth="1"/>
    <col min="23" max="24" width="4.21875" customWidth="1"/>
    <col min="25" max="25" width="6.6640625" customWidth="1"/>
    <col min="26" max="26" width="20.21875" customWidth="1"/>
    <col min="27" max="27" width="15.6640625" customWidth="1"/>
  </cols>
  <sheetData>
    <row r="1" spans="1:28" x14ac:dyDescent="0.3">
      <c r="Z1" s="62" t="s">
        <v>401</v>
      </c>
    </row>
    <row r="2" spans="1:28" x14ac:dyDescent="0.3">
      <c r="B2" s="1"/>
      <c r="C2" s="2" t="s">
        <v>44</v>
      </c>
      <c r="D2" s="3" t="s">
        <v>83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29183</v>
      </c>
      <c r="D3" s="7" t="s">
        <v>0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1</v>
      </c>
      <c r="S3" s="13" t="s">
        <v>2</v>
      </c>
      <c r="T3" s="14" t="s">
        <v>3</v>
      </c>
    </row>
    <row r="4" spans="1:28" x14ac:dyDescent="0.3">
      <c r="B4" s="1"/>
      <c r="C4" s="6" t="s">
        <v>169</v>
      </c>
      <c r="D4" s="7" t="s">
        <v>4</v>
      </c>
      <c r="E4" s="8"/>
      <c r="F4" s="5"/>
      <c r="G4" s="1"/>
      <c r="J4" s="15" t="s">
        <v>177</v>
      </c>
      <c r="K4" s="16" t="s">
        <v>44</v>
      </c>
      <c r="L4" s="17"/>
      <c r="M4" s="18"/>
      <c r="N4" s="19">
        <v>20</v>
      </c>
      <c r="O4" s="19">
        <v>23</v>
      </c>
      <c r="P4" s="19">
        <v>16</v>
      </c>
      <c r="Q4" s="19">
        <v>25</v>
      </c>
      <c r="R4" s="20"/>
      <c r="S4" s="21">
        <f>SUM(N4:R4)</f>
        <v>84</v>
      </c>
      <c r="T4" s="22">
        <v>151</v>
      </c>
    </row>
    <row r="5" spans="1:28" x14ac:dyDescent="0.3">
      <c r="B5" s="1"/>
      <c r="C5" s="6" t="s">
        <v>176</v>
      </c>
      <c r="D5" s="7" t="s">
        <v>5</v>
      </c>
      <c r="E5" s="1"/>
      <c r="F5" s="1"/>
      <c r="G5" s="1"/>
      <c r="J5" s="15" t="s">
        <v>178</v>
      </c>
      <c r="K5" s="16" t="s">
        <v>65</v>
      </c>
      <c r="L5" s="17"/>
      <c r="M5" s="18"/>
      <c r="N5" s="19">
        <v>25</v>
      </c>
      <c r="O5" s="19">
        <v>26</v>
      </c>
      <c r="P5" s="19">
        <v>28</v>
      </c>
      <c r="Q5" s="19">
        <v>29</v>
      </c>
      <c r="R5" s="20"/>
      <c r="S5" s="21">
        <f>SUM(N5:R5)</f>
        <v>108</v>
      </c>
      <c r="T5" s="22">
        <v>151</v>
      </c>
      <c r="U5" s="1"/>
      <c r="V5" s="1"/>
      <c r="W5" s="1"/>
    </row>
    <row r="6" spans="1:28" x14ac:dyDescent="0.3">
      <c r="C6" s="23">
        <v>2103</v>
      </c>
      <c r="D6" s="7" t="s">
        <v>6</v>
      </c>
      <c r="F6" s="1"/>
      <c r="T6" s="1"/>
      <c r="U6" s="1"/>
      <c r="V6" s="1"/>
      <c r="W6" s="1"/>
    </row>
    <row r="7" spans="1:28" x14ac:dyDescent="0.3">
      <c r="B7" s="1"/>
      <c r="C7" s="66"/>
      <c r="D7" s="7" t="s">
        <v>7</v>
      </c>
      <c r="G7" s="1"/>
      <c r="S7" s="1"/>
      <c r="T7" s="25" t="s">
        <v>8</v>
      </c>
      <c r="U7" s="1"/>
      <c r="V7" s="26">
        <v>151</v>
      </c>
      <c r="W7" s="1"/>
    </row>
    <row r="8" spans="1:28" x14ac:dyDescent="0.3">
      <c r="B8" s="1"/>
      <c r="C8" s="66"/>
      <c r="D8" s="7" t="s">
        <v>7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67"/>
      <c r="D9" s="7" t="s">
        <v>9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</row>
    <row r="11" spans="1:28" x14ac:dyDescent="0.3">
      <c r="B11" s="1"/>
      <c r="C11" s="32" t="s">
        <v>44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10</v>
      </c>
      <c r="U11" s="1"/>
      <c r="V11" s="35">
        <v>4</v>
      </c>
    </row>
    <row r="12" spans="1:28" x14ac:dyDescent="0.3">
      <c r="A12" s="36" t="s">
        <v>11</v>
      </c>
      <c r="B12" s="37" t="s">
        <v>12</v>
      </c>
      <c r="C12" s="38" t="s">
        <v>13</v>
      </c>
      <c r="D12" s="38" t="s">
        <v>14</v>
      </c>
      <c r="E12" s="14" t="s">
        <v>15</v>
      </c>
      <c r="F12" s="14" t="s">
        <v>16</v>
      </c>
      <c r="G12" s="14" t="s">
        <v>17</v>
      </c>
      <c r="H12" s="14" t="s">
        <v>18</v>
      </c>
      <c r="I12" s="14" t="s">
        <v>19</v>
      </c>
      <c r="J12" s="14" t="s">
        <v>20</v>
      </c>
      <c r="K12" s="14" t="s">
        <v>21</v>
      </c>
      <c r="L12" s="14" t="s">
        <v>22</v>
      </c>
      <c r="M12" s="14" t="s">
        <v>23</v>
      </c>
      <c r="N12" s="14" t="s">
        <v>24</v>
      </c>
      <c r="O12" s="14" t="s">
        <v>25</v>
      </c>
      <c r="P12" s="14" t="s">
        <v>26</v>
      </c>
      <c r="Q12" s="14" t="s">
        <v>27</v>
      </c>
      <c r="R12" s="14" t="s">
        <v>28</v>
      </c>
      <c r="S12" s="14" t="s">
        <v>29</v>
      </c>
      <c r="T12" s="14" t="s">
        <v>30</v>
      </c>
      <c r="U12" s="14" t="s">
        <v>31</v>
      </c>
      <c r="V12" s="14" t="s">
        <v>3</v>
      </c>
      <c r="W12" s="14" t="s">
        <v>32</v>
      </c>
      <c r="X12" s="14" t="s">
        <v>33</v>
      </c>
      <c r="Y12" s="14" t="s">
        <v>34</v>
      </c>
      <c r="Z12" s="14" t="s">
        <v>35</v>
      </c>
      <c r="AA12" s="14" t="s">
        <v>36</v>
      </c>
      <c r="AB12" s="14" t="s">
        <v>37</v>
      </c>
    </row>
    <row r="13" spans="1:28" x14ac:dyDescent="0.3">
      <c r="A13" s="1" t="s">
        <v>64</v>
      </c>
      <c r="B13" s="1" t="s">
        <v>45</v>
      </c>
      <c r="C13" s="27" t="s">
        <v>53</v>
      </c>
      <c r="D13" s="38">
        <v>40</v>
      </c>
      <c r="E13" s="74"/>
      <c r="F13" s="27">
        <v>3</v>
      </c>
      <c r="G13" s="74"/>
      <c r="H13" s="27"/>
      <c r="I13" s="27"/>
      <c r="J13" s="27">
        <v>3</v>
      </c>
      <c r="K13" s="27">
        <v>4</v>
      </c>
      <c r="L13" s="74"/>
      <c r="M13" s="74"/>
      <c r="N13" s="27">
        <f>SUM(L13:M13)</f>
        <v>0</v>
      </c>
      <c r="O13" s="74"/>
      <c r="P13" s="79"/>
      <c r="Q13" s="74"/>
      <c r="R13" s="74"/>
      <c r="S13" s="74"/>
      <c r="T13" s="27">
        <f t="shared" ref="T13:T23" si="0">+(F13*2)+J13</f>
        <v>9</v>
      </c>
      <c r="U13" s="40" t="str">
        <f>IFERROR(((T13+Q13+N13-R13)+(O13*2))/E13,"")</f>
        <v/>
      </c>
      <c r="V13" s="22">
        <v>151</v>
      </c>
      <c r="W13" s="22" t="s">
        <v>84</v>
      </c>
      <c r="X13" s="22" t="s">
        <v>85</v>
      </c>
      <c r="Y13" s="68">
        <v>2103</v>
      </c>
      <c r="Z13" s="42"/>
      <c r="AA13" s="1" t="s">
        <v>86</v>
      </c>
      <c r="AB13" s="28" t="s">
        <v>179</v>
      </c>
    </row>
    <row r="14" spans="1:28" x14ac:dyDescent="0.3">
      <c r="A14" s="1" t="s">
        <v>64</v>
      </c>
      <c r="B14" s="1" t="s">
        <v>45</v>
      </c>
      <c r="C14" s="27" t="s">
        <v>46</v>
      </c>
      <c r="D14" s="38">
        <v>7</v>
      </c>
      <c r="E14" s="74"/>
      <c r="F14" s="27">
        <v>3</v>
      </c>
      <c r="G14" s="74"/>
      <c r="H14" s="27"/>
      <c r="I14" s="27"/>
      <c r="J14" s="27">
        <v>2</v>
      </c>
      <c r="K14" s="27">
        <v>2</v>
      </c>
      <c r="L14" s="74"/>
      <c r="M14" s="74"/>
      <c r="N14" s="27">
        <f t="shared" ref="N14:N19" si="1">SUM(L14:M14)</f>
        <v>0</v>
      </c>
      <c r="O14" s="79"/>
      <c r="P14" s="79"/>
      <c r="Q14" s="79"/>
      <c r="R14" s="39">
        <v>1</v>
      </c>
      <c r="S14" s="92" t="s">
        <v>444</v>
      </c>
      <c r="T14" s="27">
        <f t="shared" si="0"/>
        <v>8</v>
      </c>
      <c r="U14" s="40" t="str">
        <f t="shared" ref="U14:U23" si="2">IFERROR(((T14+Q14+N14-R14)+(O14*2))/E14,"")</f>
        <v/>
      </c>
      <c r="V14" s="22">
        <v>151</v>
      </c>
      <c r="W14" s="22" t="s">
        <v>84</v>
      </c>
      <c r="X14" s="22" t="s">
        <v>85</v>
      </c>
      <c r="Y14" s="68">
        <v>2103</v>
      </c>
      <c r="Z14" s="42"/>
      <c r="AA14" s="1" t="s">
        <v>86</v>
      </c>
      <c r="AB14" s="28" t="s">
        <v>179</v>
      </c>
    </row>
    <row r="15" spans="1:28" x14ac:dyDescent="0.3">
      <c r="A15" s="1" t="s">
        <v>64</v>
      </c>
      <c r="B15" s="1" t="s">
        <v>45</v>
      </c>
      <c r="C15" s="27" t="s">
        <v>47</v>
      </c>
      <c r="D15" s="38">
        <v>15</v>
      </c>
      <c r="E15" s="74"/>
      <c r="F15" s="27">
        <v>6</v>
      </c>
      <c r="G15" s="74"/>
      <c r="H15" s="27"/>
      <c r="I15" s="27"/>
      <c r="J15" s="27">
        <v>5</v>
      </c>
      <c r="K15" s="27">
        <v>7</v>
      </c>
      <c r="L15" s="74"/>
      <c r="M15" s="74"/>
      <c r="N15" s="27">
        <f t="shared" si="1"/>
        <v>0</v>
      </c>
      <c r="O15" s="79"/>
      <c r="P15" s="79"/>
      <c r="Q15" s="79"/>
      <c r="R15" s="79"/>
      <c r="S15" s="79"/>
      <c r="T15" s="27">
        <f t="shared" si="0"/>
        <v>17</v>
      </c>
      <c r="U15" s="40" t="str">
        <f t="shared" si="2"/>
        <v/>
      </c>
      <c r="V15" s="22">
        <v>151</v>
      </c>
      <c r="W15" s="22" t="s">
        <v>84</v>
      </c>
      <c r="X15" s="22" t="s">
        <v>85</v>
      </c>
      <c r="Y15" s="68">
        <v>2103</v>
      </c>
      <c r="Z15" s="42"/>
      <c r="AA15" s="1" t="s">
        <v>86</v>
      </c>
      <c r="AB15" s="28" t="s">
        <v>179</v>
      </c>
    </row>
    <row r="16" spans="1:28" x14ac:dyDescent="0.3">
      <c r="A16" s="1" t="s">
        <v>64</v>
      </c>
      <c r="B16" s="1" t="s">
        <v>45</v>
      </c>
      <c r="C16" s="27" t="s">
        <v>50</v>
      </c>
      <c r="D16" s="38">
        <v>10</v>
      </c>
      <c r="E16" s="74"/>
      <c r="F16" s="27">
        <v>1</v>
      </c>
      <c r="G16" s="74"/>
      <c r="H16" s="27"/>
      <c r="I16" s="27"/>
      <c r="J16" s="27">
        <v>1</v>
      </c>
      <c r="K16" s="27">
        <v>1</v>
      </c>
      <c r="L16" s="74"/>
      <c r="M16" s="74"/>
      <c r="N16" s="27">
        <f t="shared" si="1"/>
        <v>0</v>
      </c>
      <c r="O16" s="79"/>
      <c r="P16" s="79"/>
      <c r="Q16" s="79"/>
      <c r="R16" s="79"/>
      <c r="S16" s="79"/>
      <c r="T16" s="27">
        <f t="shared" si="0"/>
        <v>3</v>
      </c>
      <c r="U16" s="40" t="str">
        <f t="shared" si="2"/>
        <v/>
      </c>
      <c r="V16" s="22">
        <v>151</v>
      </c>
      <c r="W16" s="22" t="s">
        <v>84</v>
      </c>
      <c r="X16" s="22" t="s">
        <v>85</v>
      </c>
      <c r="Y16" s="68">
        <v>2103</v>
      </c>
      <c r="Z16" s="42"/>
      <c r="AA16" s="1" t="s">
        <v>86</v>
      </c>
      <c r="AB16" s="28" t="s">
        <v>179</v>
      </c>
    </row>
    <row r="17" spans="1:28" x14ac:dyDescent="0.3">
      <c r="A17" s="1" t="s">
        <v>64</v>
      </c>
      <c r="B17" s="1" t="s">
        <v>45</v>
      </c>
      <c r="C17" s="27" t="s">
        <v>56</v>
      </c>
      <c r="D17" s="38">
        <v>20</v>
      </c>
      <c r="E17" s="74"/>
      <c r="F17" s="27">
        <v>2</v>
      </c>
      <c r="G17" s="74"/>
      <c r="H17" s="27"/>
      <c r="I17" s="27"/>
      <c r="J17" s="27">
        <v>0</v>
      </c>
      <c r="K17" s="27">
        <v>0</v>
      </c>
      <c r="L17" s="74"/>
      <c r="M17" s="74"/>
      <c r="N17" s="27">
        <f t="shared" si="1"/>
        <v>0</v>
      </c>
      <c r="O17" s="79"/>
      <c r="P17" s="79"/>
      <c r="Q17" s="79"/>
      <c r="R17" s="79"/>
      <c r="S17" s="79"/>
      <c r="T17" s="27">
        <f t="shared" si="0"/>
        <v>4</v>
      </c>
      <c r="U17" s="40" t="str">
        <f t="shared" si="2"/>
        <v/>
      </c>
      <c r="V17" s="22">
        <v>151</v>
      </c>
      <c r="W17" s="22" t="s">
        <v>84</v>
      </c>
      <c r="X17" s="22" t="s">
        <v>85</v>
      </c>
      <c r="Y17" s="68">
        <v>2103</v>
      </c>
      <c r="Z17" s="42"/>
      <c r="AA17" s="1" t="s">
        <v>86</v>
      </c>
      <c r="AB17" s="28" t="s">
        <v>179</v>
      </c>
    </row>
    <row r="18" spans="1:28" x14ac:dyDescent="0.3">
      <c r="A18" s="1" t="s">
        <v>64</v>
      </c>
      <c r="B18" s="1" t="s">
        <v>45</v>
      </c>
      <c r="C18" s="27" t="s">
        <v>54</v>
      </c>
      <c r="D18" s="38">
        <v>24</v>
      </c>
      <c r="E18" s="74"/>
      <c r="F18" s="27">
        <v>1</v>
      </c>
      <c r="G18" s="74"/>
      <c r="H18" s="27"/>
      <c r="I18" s="27"/>
      <c r="J18" s="27">
        <v>1</v>
      </c>
      <c r="K18" s="27">
        <v>3</v>
      </c>
      <c r="L18" s="74"/>
      <c r="M18" s="74"/>
      <c r="N18" s="27">
        <f t="shared" si="1"/>
        <v>0</v>
      </c>
      <c r="O18" s="79"/>
      <c r="P18" s="79"/>
      <c r="Q18" s="79"/>
      <c r="R18" s="79"/>
      <c r="S18" s="79"/>
      <c r="T18" s="27">
        <f t="shared" si="0"/>
        <v>3</v>
      </c>
      <c r="U18" s="40" t="str">
        <f t="shared" si="2"/>
        <v/>
      </c>
      <c r="V18" s="22">
        <v>151</v>
      </c>
      <c r="W18" s="22" t="s">
        <v>84</v>
      </c>
      <c r="X18" s="22" t="s">
        <v>85</v>
      </c>
      <c r="Y18" s="68">
        <v>2103</v>
      </c>
      <c r="Z18" s="42"/>
      <c r="AA18" s="1" t="s">
        <v>86</v>
      </c>
      <c r="AB18" s="28" t="s">
        <v>179</v>
      </c>
    </row>
    <row r="19" spans="1:28" x14ac:dyDescent="0.3">
      <c r="A19" s="1" t="s">
        <v>64</v>
      </c>
      <c r="B19" s="1" t="s">
        <v>45</v>
      </c>
      <c r="C19" s="27" t="s">
        <v>55</v>
      </c>
      <c r="D19" s="38">
        <v>17</v>
      </c>
      <c r="E19" s="74"/>
      <c r="F19" s="27">
        <v>6</v>
      </c>
      <c r="G19" s="74"/>
      <c r="H19" s="27"/>
      <c r="I19" s="27"/>
      <c r="J19" s="27">
        <v>5</v>
      </c>
      <c r="K19" s="27">
        <v>8</v>
      </c>
      <c r="L19" s="74"/>
      <c r="M19" s="27">
        <v>16</v>
      </c>
      <c r="N19" s="27">
        <f t="shared" si="1"/>
        <v>16</v>
      </c>
      <c r="O19" s="79"/>
      <c r="P19" s="79"/>
      <c r="Q19" s="79"/>
      <c r="R19" s="79"/>
      <c r="S19" s="79"/>
      <c r="T19" s="27">
        <f t="shared" si="0"/>
        <v>17</v>
      </c>
      <c r="U19" s="40" t="str">
        <f t="shared" si="2"/>
        <v/>
      </c>
      <c r="V19" s="22">
        <v>151</v>
      </c>
      <c r="W19" s="22" t="s">
        <v>84</v>
      </c>
      <c r="X19" s="22" t="s">
        <v>85</v>
      </c>
      <c r="Y19" s="68">
        <v>2103</v>
      </c>
      <c r="Z19" s="42"/>
      <c r="AA19" s="1" t="s">
        <v>86</v>
      </c>
      <c r="AB19" s="28" t="s">
        <v>179</v>
      </c>
    </row>
    <row r="20" spans="1:28" x14ac:dyDescent="0.3">
      <c r="A20" s="1" t="s">
        <v>64</v>
      </c>
      <c r="B20" s="1" t="s">
        <v>45</v>
      </c>
      <c r="C20" s="27" t="s">
        <v>48</v>
      </c>
      <c r="D20" s="38">
        <v>11</v>
      </c>
      <c r="E20" s="74"/>
      <c r="F20" s="27">
        <v>3</v>
      </c>
      <c r="G20" s="74"/>
      <c r="H20" s="27"/>
      <c r="I20" s="27"/>
      <c r="J20" s="27">
        <v>3</v>
      </c>
      <c r="K20" s="27">
        <v>4</v>
      </c>
      <c r="L20" s="74"/>
      <c r="M20" s="74"/>
      <c r="N20" s="27">
        <f>SUM(L20:M20)</f>
        <v>0</v>
      </c>
      <c r="O20" s="79"/>
      <c r="P20" s="79"/>
      <c r="Q20" s="79"/>
      <c r="R20" s="79"/>
      <c r="S20" s="79"/>
      <c r="T20" s="27">
        <f t="shared" si="0"/>
        <v>9</v>
      </c>
      <c r="U20" s="40" t="str">
        <f t="shared" si="2"/>
        <v/>
      </c>
      <c r="V20" s="22">
        <v>151</v>
      </c>
      <c r="W20" s="22" t="s">
        <v>84</v>
      </c>
      <c r="X20" s="22" t="s">
        <v>85</v>
      </c>
      <c r="Y20" s="68">
        <v>2103</v>
      </c>
      <c r="Z20" s="42"/>
      <c r="AA20" s="1" t="s">
        <v>86</v>
      </c>
      <c r="AB20" s="28" t="s">
        <v>179</v>
      </c>
    </row>
    <row r="21" spans="1:28" x14ac:dyDescent="0.3">
      <c r="A21" s="1" t="s">
        <v>64</v>
      </c>
      <c r="B21" s="1" t="s">
        <v>45</v>
      </c>
      <c r="C21" s="27" t="s">
        <v>52</v>
      </c>
      <c r="D21" s="38">
        <v>23</v>
      </c>
      <c r="E21" s="74" t="s">
        <v>369</v>
      </c>
      <c r="F21" s="27"/>
      <c r="G21" s="74"/>
      <c r="H21" s="27"/>
      <c r="I21" s="27"/>
      <c r="J21" s="27"/>
      <c r="K21" s="27"/>
      <c r="L21" s="74"/>
      <c r="M21" s="74"/>
      <c r="N21" s="27"/>
      <c r="O21" s="79"/>
      <c r="P21" s="79"/>
      <c r="Q21" s="79"/>
      <c r="R21" s="79"/>
      <c r="S21" s="79"/>
      <c r="T21" s="27">
        <f t="shared" si="0"/>
        <v>0</v>
      </c>
      <c r="U21" s="40" t="str">
        <f t="shared" si="2"/>
        <v/>
      </c>
      <c r="V21" s="22">
        <v>151</v>
      </c>
      <c r="W21" s="22" t="s">
        <v>84</v>
      </c>
      <c r="X21" s="22" t="s">
        <v>85</v>
      </c>
      <c r="Y21" s="68">
        <v>2103</v>
      </c>
      <c r="Z21" s="42"/>
      <c r="AA21" s="1" t="s">
        <v>86</v>
      </c>
      <c r="AB21" s="28" t="s">
        <v>179</v>
      </c>
    </row>
    <row r="22" spans="1:28" x14ac:dyDescent="0.3">
      <c r="A22" s="1" t="s">
        <v>64</v>
      </c>
      <c r="B22" s="1" t="s">
        <v>45</v>
      </c>
      <c r="C22" s="27" t="s">
        <v>49</v>
      </c>
      <c r="D22" s="38">
        <v>12</v>
      </c>
      <c r="E22" s="74"/>
      <c r="F22" s="27">
        <v>3</v>
      </c>
      <c r="G22" s="74"/>
      <c r="H22" s="27"/>
      <c r="I22" s="27"/>
      <c r="J22" s="27">
        <v>0</v>
      </c>
      <c r="K22" s="27">
        <v>0</v>
      </c>
      <c r="L22" s="74"/>
      <c r="M22" s="74"/>
      <c r="N22" s="27">
        <f>SUM(L22:M22)</f>
        <v>0</v>
      </c>
      <c r="O22" s="79"/>
      <c r="P22" s="79"/>
      <c r="Q22" s="79"/>
      <c r="R22" s="79"/>
      <c r="S22" s="79"/>
      <c r="T22" s="27">
        <f t="shared" si="0"/>
        <v>6</v>
      </c>
      <c r="U22" s="40" t="str">
        <f t="shared" si="2"/>
        <v/>
      </c>
      <c r="V22" s="22">
        <v>151</v>
      </c>
      <c r="W22" s="22" t="s">
        <v>84</v>
      </c>
      <c r="X22" s="22" t="s">
        <v>85</v>
      </c>
      <c r="Y22" s="68">
        <v>2103</v>
      </c>
      <c r="Z22" s="42"/>
      <c r="AA22" s="1" t="s">
        <v>86</v>
      </c>
      <c r="AB22" s="28" t="s">
        <v>179</v>
      </c>
    </row>
    <row r="23" spans="1:28" x14ac:dyDescent="0.3">
      <c r="A23" s="1" t="s">
        <v>64</v>
      </c>
      <c r="B23" s="1" t="s">
        <v>45</v>
      </c>
      <c r="C23" s="27" t="s">
        <v>51</v>
      </c>
      <c r="D23" s="38">
        <v>22</v>
      </c>
      <c r="E23" s="74"/>
      <c r="F23" s="27">
        <v>4</v>
      </c>
      <c r="G23" s="74"/>
      <c r="H23" s="27"/>
      <c r="I23" s="27"/>
      <c r="J23" s="27">
        <v>0</v>
      </c>
      <c r="K23" s="27">
        <v>0</v>
      </c>
      <c r="L23" s="74"/>
      <c r="M23" s="74"/>
      <c r="N23" s="27">
        <f>SUM(L23:M23)</f>
        <v>0</v>
      </c>
      <c r="O23" s="79"/>
      <c r="P23" s="79"/>
      <c r="Q23" s="79"/>
      <c r="R23" s="79"/>
      <c r="S23" s="79"/>
      <c r="T23" s="27">
        <f t="shared" si="0"/>
        <v>8</v>
      </c>
      <c r="U23" s="40" t="str">
        <f t="shared" si="2"/>
        <v/>
      </c>
      <c r="V23" s="22">
        <v>151</v>
      </c>
      <c r="W23" s="22" t="s">
        <v>84</v>
      </c>
      <c r="X23" s="22" t="s">
        <v>85</v>
      </c>
      <c r="Y23" s="68">
        <v>2103</v>
      </c>
      <c r="Z23" s="42"/>
      <c r="AA23" s="1" t="s">
        <v>86</v>
      </c>
      <c r="AB23" s="28" t="s">
        <v>179</v>
      </c>
    </row>
    <row r="24" spans="1:28" x14ac:dyDescent="0.3">
      <c r="A24" s="1" t="s">
        <v>64</v>
      </c>
      <c r="B24" s="1" t="s">
        <v>45</v>
      </c>
      <c r="C24" s="57" t="s">
        <v>38</v>
      </c>
      <c r="D24" s="1"/>
      <c r="E24" s="57">
        <v>240</v>
      </c>
      <c r="F24" s="43"/>
      <c r="G24" s="57">
        <v>83</v>
      </c>
      <c r="H24" s="43"/>
      <c r="I24" s="43"/>
      <c r="J24" s="43"/>
      <c r="K24" s="43"/>
      <c r="L24" s="43"/>
      <c r="M24" s="43"/>
      <c r="N24" s="43"/>
      <c r="O24" s="43"/>
      <c r="P24" s="57">
        <v>27</v>
      </c>
      <c r="Q24" s="43"/>
      <c r="R24" s="57">
        <v>38</v>
      </c>
      <c r="S24" s="43"/>
      <c r="T24" s="43"/>
      <c r="U24" s="40" t="str">
        <f t="shared" ref="U24" si="3">_xlfn.IFNA("",((T24+Q24+N24-R24)+(O24*2))/E24)</f>
        <v/>
      </c>
      <c r="V24" s="22">
        <v>151</v>
      </c>
      <c r="W24" s="22" t="s">
        <v>84</v>
      </c>
      <c r="X24" s="22" t="s">
        <v>85</v>
      </c>
      <c r="Y24" s="68">
        <v>2103</v>
      </c>
      <c r="Z24" s="42"/>
      <c r="AA24" s="1" t="s">
        <v>86</v>
      </c>
      <c r="AB24" s="28" t="s">
        <v>179</v>
      </c>
    </row>
    <row r="25" spans="1:28" x14ac:dyDescent="0.3">
      <c r="A25" s="44" t="s">
        <v>64</v>
      </c>
      <c r="B25" s="44" t="s">
        <v>45</v>
      </c>
      <c r="C25" s="45" t="s">
        <v>39</v>
      </c>
      <c r="D25" s="44"/>
      <c r="E25" s="45">
        <f t="shared" ref="E25:T25" si="4">SUM(E13:E24)</f>
        <v>240</v>
      </c>
      <c r="F25" s="45">
        <f t="shared" si="4"/>
        <v>32</v>
      </c>
      <c r="G25" s="45">
        <f t="shared" si="4"/>
        <v>83</v>
      </c>
      <c r="H25" s="45">
        <f t="shared" si="4"/>
        <v>0</v>
      </c>
      <c r="I25" s="45">
        <f t="shared" si="4"/>
        <v>0</v>
      </c>
      <c r="J25" s="45">
        <f t="shared" si="4"/>
        <v>20</v>
      </c>
      <c r="K25" s="45">
        <f t="shared" si="4"/>
        <v>29</v>
      </c>
      <c r="L25" s="45">
        <f t="shared" si="4"/>
        <v>0</v>
      </c>
      <c r="M25" s="45">
        <f t="shared" si="4"/>
        <v>16</v>
      </c>
      <c r="N25" s="45">
        <f t="shared" si="4"/>
        <v>16</v>
      </c>
      <c r="O25" s="45">
        <f t="shared" si="4"/>
        <v>0</v>
      </c>
      <c r="P25" s="45">
        <f t="shared" si="4"/>
        <v>27</v>
      </c>
      <c r="Q25" s="45">
        <f t="shared" si="4"/>
        <v>0</v>
      </c>
      <c r="R25" s="45">
        <f t="shared" si="4"/>
        <v>39</v>
      </c>
      <c r="S25" s="45">
        <f t="shared" si="4"/>
        <v>0</v>
      </c>
      <c r="T25" s="45">
        <f t="shared" si="4"/>
        <v>84</v>
      </c>
      <c r="U25" s="46">
        <f>((T25+Q25+N25-R25)+(O25*2))/E25</f>
        <v>0.25416666666666665</v>
      </c>
      <c r="V25" s="47">
        <v>151</v>
      </c>
      <c r="W25" s="47" t="s">
        <v>84</v>
      </c>
      <c r="X25" s="47" t="s">
        <v>85</v>
      </c>
      <c r="Y25" s="69">
        <v>2103</v>
      </c>
      <c r="Z25" s="49"/>
      <c r="AA25" s="44" t="s">
        <v>86</v>
      </c>
      <c r="AB25" s="72" t="s">
        <v>179</v>
      </c>
    </row>
    <row r="26" spans="1:28" x14ac:dyDescent="0.3">
      <c r="A26" s="1"/>
      <c r="B26" s="1"/>
      <c r="C26" s="1"/>
      <c r="D26" s="1"/>
      <c r="F26" s="50" t="s">
        <v>40</v>
      </c>
      <c r="G26" s="52">
        <f>F25/G25</f>
        <v>0.38554216867469882</v>
      </c>
      <c r="H26" s="27"/>
      <c r="I26" s="1"/>
      <c r="J26" s="50" t="s">
        <v>41</v>
      </c>
      <c r="K26" s="52">
        <f>J25/K25</f>
        <v>0.68965517241379315</v>
      </c>
      <c r="L26" s="1"/>
      <c r="M26" s="39" t="s">
        <v>42</v>
      </c>
      <c r="N26" s="53"/>
      <c r="P26" s="1"/>
      <c r="Q26" s="1"/>
      <c r="R26" s="1"/>
      <c r="S26" s="1"/>
      <c r="T26" s="1"/>
      <c r="U26" s="1"/>
      <c r="V26" s="22"/>
      <c r="W26" s="22"/>
      <c r="X26" s="22"/>
      <c r="Y26" s="54"/>
      <c r="Z26" s="42"/>
      <c r="AA26" s="1"/>
      <c r="AB26" s="1"/>
    </row>
    <row r="27" spans="1:28" x14ac:dyDescent="0.3">
      <c r="A27" s="1"/>
      <c r="B27" s="1"/>
      <c r="C27" s="5" t="s">
        <v>43</v>
      </c>
      <c r="V27" s="22"/>
      <c r="W27" s="22"/>
      <c r="X27" s="22"/>
      <c r="Y27" s="54"/>
      <c r="Z27" s="42"/>
      <c r="AA27" s="1"/>
      <c r="AB27" s="1"/>
    </row>
    <row r="28" spans="1:28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22"/>
      <c r="W28" s="22"/>
      <c r="X28" s="22"/>
      <c r="Y28" s="54"/>
      <c r="Z28" s="42"/>
      <c r="AA28" s="1"/>
      <c r="AB28" s="1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4"/>
      <c r="Z29" s="42"/>
      <c r="AA29" s="1"/>
      <c r="AB29" s="1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4"/>
      <c r="Z30" s="42"/>
      <c r="AA30" s="1"/>
      <c r="AB30" s="1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4"/>
      <c r="Z31" s="42"/>
      <c r="AA31" s="1"/>
      <c r="AB31" s="1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4"/>
      <c r="Z32" s="42"/>
      <c r="AA32" s="1"/>
      <c r="AB32" s="1"/>
    </row>
    <row r="33" spans="1:28" x14ac:dyDescent="0.3">
      <c r="B33" s="1"/>
      <c r="C33" s="55" t="s">
        <v>65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10</v>
      </c>
      <c r="U33" s="1"/>
      <c r="V33" s="56">
        <v>2</v>
      </c>
      <c r="W33" s="1"/>
      <c r="X33" s="1"/>
      <c r="Y33" s="31"/>
      <c r="Z33" s="42"/>
      <c r="AA33" s="1"/>
      <c r="AB33" s="1"/>
    </row>
    <row r="34" spans="1:28" x14ac:dyDescent="0.3">
      <c r="A34" s="36" t="s">
        <v>11</v>
      </c>
      <c r="B34" s="37" t="s">
        <v>12</v>
      </c>
      <c r="C34" s="38" t="s">
        <v>13</v>
      </c>
      <c r="D34" s="38" t="s">
        <v>14</v>
      </c>
      <c r="E34" s="14" t="s">
        <v>15</v>
      </c>
      <c r="F34" s="14" t="s">
        <v>16</v>
      </c>
      <c r="G34" s="14" t="s">
        <v>17</v>
      </c>
      <c r="H34" s="14" t="s">
        <v>18</v>
      </c>
      <c r="I34" s="14" t="s">
        <v>19</v>
      </c>
      <c r="J34" s="14" t="s">
        <v>20</v>
      </c>
      <c r="K34" s="14" t="s">
        <v>21</v>
      </c>
      <c r="L34" s="14" t="s">
        <v>22</v>
      </c>
      <c r="M34" s="14" t="s">
        <v>23</v>
      </c>
      <c r="N34" s="14" t="s">
        <v>24</v>
      </c>
      <c r="O34" s="14" t="s">
        <v>25</v>
      </c>
      <c r="P34" s="14" t="s">
        <v>26</v>
      </c>
      <c r="Q34" s="14" t="s">
        <v>27</v>
      </c>
      <c r="R34" s="14" t="s">
        <v>28</v>
      </c>
      <c r="S34" s="14" t="s">
        <v>29</v>
      </c>
      <c r="T34" s="14" t="s">
        <v>30</v>
      </c>
      <c r="U34" s="14" t="s">
        <v>31</v>
      </c>
      <c r="V34" s="14" t="s">
        <v>3</v>
      </c>
      <c r="W34" s="14" t="s">
        <v>32</v>
      </c>
      <c r="X34" s="14" t="s">
        <v>33</v>
      </c>
      <c r="Y34" s="14" t="s">
        <v>34</v>
      </c>
      <c r="Z34" s="14" t="s">
        <v>35</v>
      </c>
      <c r="AA34" s="14" t="s">
        <v>36</v>
      </c>
      <c r="AB34" s="14" t="s">
        <v>37</v>
      </c>
    </row>
    <row r="35" spans="1:28" x14ac:dyDescent="0.3">
      <c r="A35" s="1" t="s">
        <v>45</v>
      </c>
      <c r="B35" s="1" t="s">
        <v>64</v>
      </c>
      <c r="C35" s="27" t="s">
        <v>293</v>
      </c>
      <c r="D35" s="38">
        <v>11</v>
      </c>
      <c r="E35" s="74"/>
      <c r="F35" s="27">
        <v>1</v>
      </c>
      <c r="G35" s="74"/>
      <c r="H35" s="27"/>
      <c r="I35" s="27"/>
      <c r="J35" s="27">
        <v>0</v>
      </c>
      <c r="K35" s="27">
        <v>0</v>
      </c>
      <c r="L35" s="74"/>
      <c r="M35" s="74"/>
      <c r="N35" s="27">
        <f>SUM(L35:M35)</f>
        <v>0</v>
      </c>
      <c r="O35" s="74"/>
      <c r="P35" s="79"/>
      <c r="Q35" s="74"/>
      <c r="R35" s="74"/>
      <c r="S35" s="74"/>
      <c r="T35" s="27">
        <f t="shared" ref="T35:T45" si="5">+(F35*2)+J35</f>
        <v>2</v>
      </c>
      <c r="U35" s="40" t="str">
        <f>IFERROR(((T35+Q35+N35-R35)+(O35*2))/E35,"")</f>
        <v/>
      </c>
      <c r="V35" s="22">
        <v>151</v>
      </c>
      <c r="W35" s="22" t="s">
        <v>95</v>
      </c>
      <c r="X35" s="22" t="s">
        <v>96</v>
      </c>
      <c r="Y35" s="68">
        <v>2103</v>
      </c>
      <c r="Z35" s="42"/>
      <c r="AA35" s="1" t="s">
        <v>180</v>
      </c>
      <c r="AB35" s="28" t="s">
        <v>181</v>
      </c>
    </row>
    <row r="36" spans="1:28" x14ac:dyDescent="0.3">
      <c r="A36" s="1" t="s">
        <v>45</v>
      </c>
      <c r="B36" s="1" t="s">
        <v>64</v>
      </c>
      <c r="C36" s="27" t="s">
        <v>294</v>
      </c>
      <c r="D36" s="38">
        <v>24</v>
      </c>
      <c r="E36" s="74"/>
      <c r="F36" s="27">
        <v>5</v>
      </c>
      <c r="G36" s="74"/>
      <c r="H36" s="27"/>
      <c r="I36" s="27"/>
      <c r="J36" s="27">
        <v>4</v>
      </c>
      <c r="K36" s="27">
        <v>5</v>
      </c>
      <c r="L36" s="74"/>
      <c r="M36" s="27">
        <v>11</v>
      </c>
      <c r="N36" s="27">
        <f t="shared" ref="N36:N41" si="6">SUM(L36:M36)</f>
        <v>11</v>
      </c>
      <c r="O36" s="79"/>
      <c r="P36" s="79"/>
      <c r="Q36" s="79"/>
      <c r="R36" s="79"/>
      <c r="S36" s="79"/>
      <c r="T36" s="27">
        <f t="shared" si="5"/>
        <v>14</v>
      </c>
      <c r="U36" s="40" t="str">
        <f t="shared" ref="U36:U45" si="7">IFERROR(((T36+Q36+N36-R36)+(O36*2))/E36,"")</f>
        <v/>
      </c>
      <c r="V36" s="22">
        <v>151</v>
      </c>
      <c r="W36" s="22" t="s">
        <v>95</v>
      </c>
      <c r="X36" s="22" t="s">
        <v>96</v>
      </c>
      <c r="Y36" s="68">
        <v>2103</v>
      </c>
      <c r="Z36" s="42"/>
      <c r="AA36" s="1" t="s">
        <v>180</v>
      </c>
      <c r="AB36" s="28" t="s">
        <v>181</v>
      </c>
    </row>
    <row r="37" spans="1:28" x14ac:dyDescent="0.3">
      <c r="A37" s="1" t="s">
        <v>45</v>
      </c>
      <c r="B37" s="1" t="s">
        <v>64</v>
      </c>
      <c r="C37" s="27" t="s">
        <v>295</v>
      </c>
      <c r="D37" s="38">
        <v>22</v>
      </c>
      <c r="E37" s="74"/>
      <c r="F37" s="27">
        <v>1</v>
      </c>
      <c r="G37" s="74"/>
      <c r="H37" s="27"/>
      <c r="I37" s="27"/>
      <c r="J37" s="27">
        <v>5</v>
      </c>
      <c r="K37" s="27">
        <v>6</v>
      </c>
      <c r="L37" s="74"/>
      <c r="M37" s="74"/>
      <c r="N37" s="27">
        <f t="shared" si="6"/>
        <v>0</v>
      </c>
      <c r="O37" s="79"/>
      <c r="P37" s="79"/>
      <c r="Q37" s="79"/>
      <c r="R37" s="79"/>
      <c r="S37" s="79"/>
      <c r="T37" s="27">
        <f t="shared" si="5"/>
        <v>7</v>
      </c>
      <c r="U37" s="40" t="str">
        <f t="shared" si="7"/>
        <v/>
      </c>
      <c r="V37" s="22">
        <v>151</v>
      </c>
      <c r="W37" s="22" t="s">
        <v>95</v>
      </c>
      <c r="X37" s="22" t="s">
        <v>96</v>
      </c>
      <c r="Y37" s="68">
        <v>2103</v>
      </c>
      <c r="Z37" s="42"/>
      <c r="AA37" s="1" t="s">
        <v>180</v>
      </c>
      <c r="AB37" s="28" t="s">
        <v>181</v>
      </c>
    </row>
    <row r="38" spans="1:28" x14ac:dyDescent="0.3">
      <c r="A38" s="1" t="s">
        <v>45</v>
      </c>
      <c r="B38" s="1" t="s">
        <v>64</v>
      </c>
      <c r="C38" s="27" t="s">
        <v>296</v>
      </c>
      <c r="D38" s="38">
        <v>3</v>
      </c>
      <c r="E38" s="74"/>
      <c r="F38" s="27">
        <v>0</v>
      </c>
      <c r="G38" s="74"/>
      <c r="H38" s="27"/>
      <c r="I38" s="27"/>
      <c r="J38" s="27">
        <v>3</v>
      </c>
      <c r="K38" s="27">
        <v>5</v>
      </c>
      <c r="L38" s="74"/>
      <c r="M38" s="74"/>
      <c r="N38" s="27">
        <f t="shared" si="6"/>
        <v>0</v>
      </c>
      <c r="O38" s="79"/>
      <c r="P38" s="79"/>
      <c r="Q38" s="79"/>
      <c r="R38" s="79"/>
      <c r="S38" s="79"/>
      <c r="T38" s="27">
        <f t="shared" si="5"/>
        <v>3</v>
      </c>
      <c r="U38" s="40" t="str">
        <f t="shared" si="7"/>
        <v/>
      </c>
      <c r="V38" s="22">
        <v>151</v>
      </c>
      <c r="W38" s="22" t="s">
        <v>95</v>
      </c>
      <c r="X38" s="22" t="s">
        <v>96</v>
      </c>
      <c r="Y38" s="68">
        <v>2103</v>
      </c>
      <c r="Z38" s="42"/>
      <c r="AA38" s="1" t="s">
        <v>180</v>
      </c>
      <c r="AB38" s="28" t="s">
        <v>181</v>
      </c>
    </row>
    <row r="39" spans="1:28" x14ac:dyDescent="0.3">
      <c r="A39" s="1" t="s">
        <v>45</v>
      </c>
      <c r="B39" s="1" t="s">
        <v>64</v>
      </c>
      <c r="C39" s="27" t="s">
        <v>297</v>
      </c>
      <c r="D39" s="38">
        <v>45</v>
      </c>
      <c r="E39" s="74"/>
      <c r="F39" s="27">
        <v>12</v>
      </c>
      <c r="G39" s="27">
        <v>18</v>
      </c>
      <c r="H39" s="27"/>
      <c r="I39" s="27"/>
      <c r="J39" s="27">
        <v>4</v>
      </c>
      <c r="K39" s="27">
        <v>5</v>
      </c>
      <c r="L39" s="74"/>
      <c r="M39" s="74"/>
      <c r="N39" s="27">
        <f t="shared" si="6"/>
        <v>0</v>
      </c>
      <c r="O39" s="79"/>
      <c r="P39" s="79"/>
      <c r="Q39" s="79"/>
      <c r="R39" s="79"/>
      <c r="S39" s="79"/>
      <c r="T39" s="27">
        <f t="shared" si="5"/>
        <v>28</v>
      </c>
      <c r="U39" s="40" t="str">
        <f t="shared" si="7"/>
        <v/>
      </c>
      <c r="V39" s="22">
        <v>151</v>
      </c>
      <c r="W39" s="22" t="s">
        <v>95</v>
      </c>
      <c r="X39" s="22" t="s">
        <v>96</v>
      </c>
      <c r="Y39" s="68">
        <v>2103</v>
      </c>
      <c r="Z39" s="42"/>
      <c r="AA39" s="1" t="s">
        <v>180</v>
      </c>
      <c r="AB39" s="28" t="s">
        <v>181</v>
      </c>
    </row>
    <row r="40" spans="1:28" x14ac:dyDescent="0.3">
      <c r="A40" s="1" t="s">
        <v>45</v>
      </c>
      <c r="B40" s="1" t="s">
        <v>64</v>
      </c>
      <c r="C40" s="27" t="s">
        <v>298</v>
      </c>
      <c r="D40" s="38">
        <v>23</v>
      </c>
      <c r="E40" s="74"/>
      <c r="F40" s="27">
        <v>3</v>
      </c>
      <c r="G40" s="74"/>
      <c r="H40" s="27"/>
      <c r="I40" s="27"/>
      <c r="J40" s="27">
        <v>6</v>
      </c>
      <c r="K40" s="27">
        <v>7</v>
      </c>
      <c r="L40" s="74"/>
      <c r="M40" s="74"/>
      <c r="N40" s="27">
        <f t="shared" si="6"/>
        <v>0</v>
      </c>
      <c r="O40" s="79"/>
      <c r="P40" s="79"/>
      <c r="Q40" s="79"/>
      <c r="R40" s="79"/>
      <c r="S40" s="79"/>
      <c r="T40" s="27">
        <f t="shared" si="5"/>
        <v>12</v>
      </c>
      <c r="U40" s="40" t="str">
        <f t="shared" si="7"/>
        <v/>
      </c>
      <c r="V40" s="22">
        <v>151</v>
      </c>
      <c r="W40" s="22" t="s">
        <v>95</v>
      </c>
      <c r="X40" s="22" t="s">
        <v>96</v>
      </c>
      <c r="Y40" s="68">
        <v>2103</v>
      </c>
      <c r="Z40" s="42"/>
      <c r="AA40" s="1" t="s">
        <v>180</v>
      </c>
      <c r="AB40" s="28" t="s">
        <v>181</v>
      </c>
    </row>
    <row r="41" spans="1:28" x14ac:dyDescent="0.3">
      <c r="A41" s="1" t="s">
        <v>45</v>
      </c>
      <c r="B41" s="1" t="s">
        <v>64</v>
      </c>
      <c r="C41" s="27" t="s">
        <v>299</v>
      </c>
      <c r="D41" s="38">
        <v>40</v>
      </c>
      <c r="E41" s="74"/>
      <c r="F41" s="27">
        <v>3</v>
      </c>
      <c r="G41" s="74"/>
      <c r="H41" s="27"/>
      <c r="I41" s="27"/>
      <c r="J41" s="27">
        <v>2</v>
      </c>
      <c r="K41" s="27">
        <v>4</v>
      </c>
      <c r="L41" s="74"/>
      <c r="M41" s="27">
        <v>5</v>
      </c>
      <c r="N41" s="27">
        <f t="shared" si="6"/>
        <v>5</v>
      </c>
      <c r="O41" s="79"/>
      <c r="P41" s="79"/>
      <c r="Q41" s="79"/>
      <c r="R41" s="79"/>
      <c r="S41" s="79"/>
      <c r="T41" s="27">
        <f t="shared" si="5"/>
        <v>8</v>
      </c>
      <c r="U41" s="40" t="str">
        <f t="shared" si="7"/>
        <v/>
      </c>
      <c r="V41" s="22">
        <v>151</v>
      </c>
      <c r="W41" s="22" t="s">
        <v>95</v>
      </c>
      <c r="X41" s="22" t="s">
        <v>96</v>
      </c>
      <c r="Y41" s="68">
        <v>2103</v>
      </c>
      <c r="Z41" s="42"/>
      <c r="AA41" s="1" t="s">
        <v>180</v>
      </c>
      <c r="AB41" s="28" t="s">
        <v>181</v>
      </c>
    </row>
    <row r="42" spans="1:28" x14ac:dyDescent="0.3">
      <c r="A42" s="1" t="s">
        <v>45</v>
      </c>
      <c r="B42" s="1" t="s">
        <v>64</v>
      </c>
      <c r="C42" s="27" t="s">
        <v>300</v>
      </c>
      <c r="D42" s="38">
        <v>13</v>
      </c>
      <c r="E42" s="74"/>
      <c r="F42" s="27">
        <v>6</v>
      </c>
      <c r="G42" s="27">
        <v>14</v>
      </c>
      <c r="H42" s="27"/>
      <c r="I42" s="27"/>
      <c r="J42" s="27">
        <v>0</v>
      </c>
      <c r="K42" s="27">
        <v>0</v>
      </c>
      <c r="L42" s="74"/>
      <c r="M42" s="27">
        <v>5</v>
      </c>
      <c r="N42" s="27">
        <f>SUM(L42:M42)</f>
        <v>5</v>
      </c>
      <c r="O42" s="39">
        <v>6</v>
      </c>
      <c r="P42" s="79"/>
      <c r="Q42" s="39">
        <v>5</v>
      </c>
      <c r="R42" s="79"/>
      <c r="S42" s="79"/>
      <c r="T42" s="27">
        <f t="shared" si="5"/>
        <v>12</v>
      </c>
      <c r="U42" s="40" t="str">
        <f t="shared" si="7"/>
        <v/>
      </c>
      <c r="V42" s="22">
        <v>151</v>
      </c>
      <c r="W42" s="22" t="s">
        <v>95</v>
      </c>
      <c r="X42" s="22" t="s">
        <v>96</v>
      </c>
      <c r="Y42" s="68">
        <v>2103</v>
      </c>
      <c r="Z42" s="42"/>
      <c r="AA42" s="1" t="s">
        <v>180</v>
      </c>
      <c r="AB42" s="28" t="s">
        <v>181</v>
      </c>
    </row>
    <row r="43" spans="1:28" x14ac:dyDescent="0.3">
      <c r="A43" s="1" t="s">
        <v>45</v>
      </c>
      <c r="B43" s="1" t="s">
        <v>64</v>
      </c>
      <c r="C43" s="27" t="s">
        <v>301</v>
      </c>
      <c r="D43" s="38">
        <v>10</v>
      </c>
      <c r="E43" s="74"/>
      <c r="F43" s="27">
        <v>3</v>
      </c>
      <c r="G43" s="27">
        <v>15</v>
      </c>
      <c r="H43" s="27"/>
      <c r="I43" s="27"/>
      <c r="J43" s="27">
        <v>2</v>
      </c>
      <c r="K43" s="27">
        <v>2</v>
      </c>
      <c r="L43" s="74"/>
      <c r="M43" s="74"/>
      <c r="N43" s="27">
        <f>SUM(L43:M43)</f>
        <v>0</v>
      </c>
      <c r="O43" s="79"/>
      <c r="P43" s="79"/>
      <c r="Q43" s="79"/>
      <c r="R43" s="79"/>
      <c r="S43" s="79"/>
      <c r="T43" s="27">
        <f t="shared" si="5"/>
        <v>8</v>
      </c>
      <c r="U43" s="40" t="str">
        <f t="shared" si="7"/>
        <v/>
      </c>
      <c r="V43" s="22">
        <v>151</v>
      </c>
      <c r="W43" s="22" t="s">
        <v>95</v>
      </c>
      <c r="X43" s="22" t="s">
        <v>96</v>
      </c>
      <c r="Y43" s="68">
        <v>2103</v>
      </c>
      <c r="Z43" s="42"/>
      <c r="AA43" s="1" t="s">
        <v>180</v>
      </c>
      <c r="AB43" s="28" t="s">
        <v>181</v>
      </c>
    </row>
    <row r="44" spans="1:28" x14ac:dyDescent="0.3">
      <c r="A44" s="1" t="s">
        <v>45</v>
      </c>
      <c r="B44" s="1" t="s">
        <v>64</v>
      </c>
      <c r="C44" s="27" t="s">
        <v>302</v>
      </c>
      <c r="D44" s="38">
        <v>25</v>
      </c>
      <c r="E44" s="74"/>
      <c r="F44" s="27">
        <v>2</v>
      </c>
      <c r="G44" s="74"/>
      <c r="H44" s="27"/>
      <c r="I44" s="27"/>
      <c r="J44" s="27">
        <v>1</v>
      </c>
      <c r="K44" s="27">
        <v>2</v>
      </c>
      <c r="L44" s="74"/>
      <c r="M44" s="74"/>
      <c r="N44" s="27">
        <f>SUM(L44:M44)</f>
        <v>0</v>
      </c>
      <c r="O44" s="79"/>
      <c r="P44" s="79"/>
      <c r="Q44" s="79"/>
      <c r="R44" s="79"/>
      <c r="S44" s="79"/>
      <c r="T44" s="27">
        <f t="shared" si="5"/>
        <v>5</v>
      </c>
      <c r="U44" s="40" t="str">
        <f t="shared" si="7"/>
        <v/>
      </c>
      <c r="V44" s="22">
        <v>151</v>
      </c>
      <c r="W44" s="22" t="s">
        <v>95</v>
      </c>
      <c r="X44" s="22" t="s">
        <v>96</v>
      </c>
      <c r="Y44" s="68">
        <v>2103</v>
      </c>
      <c r="Z44" s="42"/>
      <c r="AA44" s="1" t="s">
        <v>180</v>
      </c>
      <c r="AB44" s="28" t="s">
        <v>181</v>
      </c>
    </row>
    <row r="45" spans="1:28" x14ac:dyDescent="0.3">
      <c r="A45" s="1" t="s">
        <v>45</v>
      </c>
      <c r="B45" s="1" t="s">
        <v>64</v>
      </c>
      <c r="C45" s="27" t="s">
        <v>303</v>
      </c>
      <c r="D45" s="38">
        <v>15</v>
      </c>
      <c r="E45" s="74"/>
      <c r="F45" s="27">
        <v>4</v>
      </c>
      <c r="G45" s="74"/>
      <c r="H45" s="27"/>
      <c r="I45" s="27"/>
      <c r="J45" s="27">
        <v>1</v>
      </c>
      <c r="K45" s="27">
        <v>2</v>
      </c>
      <c r="L45" s="74"/>
      <c r="M45" s="74"/>
      <c r="N45" s="27">
        <f>SUM(L45:M45)</f>
        <v>0</v>
      </c>
      <c r="O45" s="79"/>
      <c r="P45" s="79"/>
      <c r="Q45" s="79"/>
      <c r="R45" s="79"/>
      <c r="S45" s="79"/>
      <c r="T45" s="27">
        <f t="shared" si="5"/>
        <v>9</v>
      </c>
      <c r="U45" s="40" t="str">
        <f t="shared" si="7"/>
        <v/>
      </c>
      <c r="V45" s="22">
        <v>151</v>
      </c>
      <c r="W45" s="22" t="s">
        <v>95</v>
      </c>
      <c r="X45" s="22" t="s">
        <v>96</v>
      </c>
      <c r="Y45" s="68">
        <v>2103</v>
      </c>
      <c r="Z45" s="42"/>
      <c r="AA45" s="1" t="s">
        <v>180</v>
      </c>
      <c r="AB45" s="28" t="s">
        <v>181</v>
      </c>
    </row>
    <row r="46" spans="1:28" x14ac:dyDescent="0.3">
      <c r="A46" s="1" t="s">
        <v>45</v>
      </c>
      <c r="B46" s="1" t="s">
        <v>64</v>
      </c>
      <c r="C46" s="57" t="s">
        <v>38</v>
      </c>
      <c r="D46" s="1"/>
      <c r="E46" s="57">
        <v>240</v>
      </c>
      <c r="F46" s="43"/>
      <c r="G46" s="57">
        <v>47</v>
      </c>
      <c r="H46" s="43"/>
      <c r="I46" s="43"/>
      <c r="J46" s="43"/>
      <c r="K46" s="43"/>
      <c r="L46" s="43"/>
      <c r="M46" s="43"/>
      <c r="N46" s="27"/>
      <c r="O46" s="43"/>
      <c r="P46" s="57">
        <v>24</v>
      </c>
      <c r="Q46" s="43"/>
      <c r="R46" s="57">
        <v>15</v>
      </c>
      <c r="S46" s="43"/>
      <c r="T46" s="27"/>
      <c r="U46" s="40" t="str">
        <f t="shared" ref="U46" si="8">_xlfn.IFNA("",((T46+Q46+N46-R46)+(O46*2))/E46)</f>
        <v/>
      </c>
      <c r="V46" s="22">
        <v>151</v>
      </c>
      <c r="W46" s="22" t="s">
        <v>95</v>
      </c>
      <c r="X46" s="22" t="s">
        <v>96</v>
      </c>
      <c r="Y46" s="68">
        <v>2103</v>
      </c>
      <c r="Z46" s="42"/>
      <c r="AA46" s="1" t="s">
        <v>180</v>
      </c>
      <c r="AB46" s="28" t="s">
        <v>181</v>
      </c>
    </row>
    <row r="47" spans="1:28" x14ac:dyDescent="0.3">
      <c r="A47" s="44" t="s">
        <v>45</v>
      </c>
      <c r="B47" s="44" t="s">
        <v>64</v>
      </c>
      <c r="C47" s="45" t="s">
        <v>39</v>
      </c>
      <c r="D47" s="44"/>
      <c r="E47" s="45">
        <f t="shared" ref="E47:T47" si="9">SUM(E35:E46)</f>
        <v>240</v>
      </c>
      <c r="F47" s="45">
        <f t="shared" si="9"/>
        <v>40</v>
      </c>
      <c r="G47" s="45">
        <f t="shared" si="9"/>
        <v>94</v>
      </c>
      <c r="H47" s="45">
        <f t="shared" si="9"/>
        <v>0</v>
      </c>
      <c r="I47" s="45">
        <f t="shared" si="9"/>
        <v>0</v>
      </c>
      <c r="J47" s="45">
        <f t="shared" si="9"/>
        <v>28</v>
      </c>
      <c r="K47" s="45">
        <f t="shared" si="9"/>
        <v>38</v>
      </c>
      <c r="L47" s="45">
        <f t="shared" si="9"/>
        <v>0</v>
      </c>
      <c r="M47" s="45">
        <f t="shared" si="9"/>
        <v>21</v>
      </c>
      <c r="N47" s="45">
        <f t="shared" si="9"/>
        <v>21</v>
      </c>
      <c r="O47" s="45">
        <f t="shared" si="9"/>
        <v>6</v>
      </c>
      <c r="P47" s="45">
        <f t="shared" si="9"/>
        <v>24</v>
      </c>
      <c r="Q47" s="45">
        <f t="shared" si="9"/>
        <v>5</v>
      </c>
      <c r="R47" s="45">
        <f t="shared" si="9"/>
        <v>15</v>
      </c>
      <c r="S47" s="45">
        <f t="shared" si="9"/>
        <v>0</v>
      </c>
      <c r="T47" s="45">
        <f t="shared" si="9"/>
        <v>108</v>
      </c>
      <c r="U47" s="46">
        <f>((T47+Q47+N47-R47)+(O47*2))/E47</f>
        <v>0.54583333333333328</v>
      </c>
      <c r="V47" s="47">
        <v>151</v>
      </c>
      <c r="W47" s="47" t="s">
        <v>95</v>
      </c>
      <c r="X47" s="58" t="s">
        <v>96</v>
      </c>
      <c r="Y47" s="69">
        <v>2103</v>
      </c>
      <c r="Z47" s="49"/>
      <c r="AA47" s="44" t="s">
        <v>180</v>
      </c>
      <c r="AB47" s="72" t="s">
        <v>181</v>
      </c>
    </row>
    <row r="48" spans="1:28" x14ac:dyDescent="0.3">
      <c r="A48" s="1"/>
      <c r="B48" s="1"/>
      <c r="C48" s="1"/>
      <c r="D48" s="1"/>
      <c r="F48" s="50" t="s">
        <v>40</v>
      </c>
      <c r="G48" s="52">
        <f>F47/G47</f>
        <v>0.42553191489361702</v>
      </c>
      <c r="H48" s="27"/>
      <c r="I48" s="1"/>
      <c r="J48" s="50" t="s">
        <v>41</v>
      </c>
      <c r="K48" s="52">
        <f>J47/K47</f>
        <v>0.73684210526315785</v>
      </c>
      <c r="L48" s="1"/>
      <c r="M48" s="39" t="s">
        <v>42</v>
      </c>
      <c r="N48" s="53"/>
      <c r="P48" s="1"/>
      <c r="Q48" s="1"/>
      <c r="R48" s="1"/>
      <c r="S48" s="1"/>
      <c r="T48" s="1"/>
      <c r="U48" s="1"/>
      <c r="V48" s="22"/>
      <c r="W48" s="22"/>
      <c r="X48" s="22"/>
      <c r="Y48" s="54"/>
      <c r="Z48" s="42"/>
      <c r="AA48" s="1"/>
      <c r="AB48" s="1"/>
    </row>
    <row r="49" spans="1:28" x14ac:dyDescent="0.3">
      <c r="A49" s="1"/>
      <c r="B49" s="1"/>
      <c r="C49" s="5" t="s">
        <v>43</v>
      </c>
      <c r="V49" s="22"/>
      <c r="W49" s="22"/>
      <c r="X49" s="22"/>
      <c r="Y49" s="54"/>
      <c r="Z49" s="42"/>
      <c r="AA49" s="1"/>
      <c r="AB49" s="1"/>
    </row>
    <row r="50" spans="1:28" x14ac:dyDescent="0.3">
      <c r="B50" s="1"/>
      <c r="C50" s="1"/>
      <c r="D50" s="5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31"/>
      <c r="Z50" s="42"/>
      <c r="AA50" s="1"/>
      <c r="AB50" s="1"/>
    </row>
  </sheetData>
  <printOptions gridLines="1"/>
  <pageMargins left="0.25" right="0.25" top="0.75" bottom="0.75" header="0.3" footer="0.3"/>
  <pageSetup scale="6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C2AEEF-BAFD-496F-BE7A-1A058A1669A9}">
  <sheetPr>
    <tabColor rgb="FF92D050"/>
  </sheetPr>
  <dimension ref="A1:AB50"/>
  <sheetViews>
    <sheetView workbookViewId="0"/>
  </sheetViews>
  <sheetFormatPr defaultRowHeight="14.4" x14ac:dyDescent="0.3"/>
  <cols>
    <col min="1" max="1" width="4.88671875" customWidth="1"/>
    <col min="2" max="2" width="6" customWidth="1"/>
    <col min="3" max="3" width="22.77734375" customWidth="1"/>
    <col min="4" max="4" width="4.21875" customWidth="1"/>
    <col min="5" max="6" width="5.88671875" customWidth="1"/>
    <col min="7" max="7" width="6.33203125" bestFit="1" customWidth="1"/>
    <col min="8" max="10" width="5.88671875" customWidth="1"/>
    <col min="11" max="11" width="6.6640625" customWidth="1"/>
    <col min="12" max="19" width="5.88671875" customWidth="1"/>
    <col min="20" max="20" width="6.6640625" customWidth="1"/>
    <col min="21" max="21" width="7.21875" customWidth="1"/>
    <col min="22" max="22" width="4.77734375" customWidth="1"/>
    <col min="23" max="24" width="4.21875" customWidth="1"/>
    <col min="25" max="25" width="6.6640625" customWidth="1"/>
    <col min="26" max="26" width="20.21875" customWidth="1"/>
    <col min="27" max="27" width="15.6640625" customWidth="1"/>
  </cols>
  <sheetData>
    <row r="1" spans="1:28" x14ac:dyDescent="0.3">
      <c r="Z1" s="36" t="s">
        <v>403</v>
      </c>
    </row>
    <row r="2" spans="1:28" x14ac:dyDescent="0.3">
      <c r="B2" s="1"/>
      <c r="C2" s="2" t="s">
        <v>44</v>
      </c>
      <c r="D2" s="3" t="s">
        <v>83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29186</v>
      </c>
      <c r="D3" s="7" t="s">
        <v>0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1</v>
      </c>
      <c r="S3" s="13" t="s">
        <v>2</v>
      </c>
      <c r="T3" s="14" t="s">
        <v>3</v>
      </c>
    </row>
    <row r="4" spans="1:28" x14ac:dyDescent="0.3">
      <c r="B4" s="1"/>
      <c r="C4" s="6" t="s">
        <v>88</v>
      </c>
      <c r="D4" s="7" t="s">
        <v>4</v>
      </c>
      <c r="E4" s="8"/>
      <c r="F4" s="5"/>
      <c r="G4" s="1"/>
      <c r="J4" s="15" t="s">
        <v>91</v>
      </c>
      <c r="K4" s="16" t="s">
        <v>44</v>
      </c>
      <c r="L4" s="17"/>
      <c r="M4" s="18"/>
      <c r="N4" s="19">
        <v>24</v>
      </c>
      <c r="O4" s="19">
        <v>28</v>
      </c>
      <c r="P4" s="19">
        <v>16</v>
      </c>
      <c r="Q4" s="19">
        <v>32</v>
      </c>
      <c r="R4" s="20"/>
      <c r="S4" s="21">
        <f>SUM(N4:R4)</f>
        <v>100</v>
      </c>
      <c r="T4" s="22">
        <v>156</v>
      </c>
    </row>
    <row r="5" spans="1:28" x14ac:dyDescent="0.3">
      <c r="B5" s="1"/>
      <c r="C5" s="6" t="s">
        <v>108</v>
      </c>
      <c r="D5" s="7" t="s">
        <v>5</v>
      </c>
      <c r="E5" s="1"/>
      <c r="F5" s="1"/>
      <c r="G5" s="1"/>
      <c r="J5" s="15" t="s">
        <v>92</v>
      </c>
      <c r="K5" s="16" t="s">
        <v>67</v>
      </c>
      <c r="L5" s="17"/>
      <c r="M5" s="18"/>
      <c r="N5" s="19">
        <v>32</v>
      </c>
      <c r="O5" s="19">
        <v>29</v>
      </c>
      <c r="P5" s="19">
        <v>24</v>
      </c>
      <c r="Q5" s="19">
        <v>31</v>
      </c>
      <c r="R5" s="20"/>
      <c r="S5" s="21">
        <f>SUM(N5:R5)</f>
        <v>116</v>
      </c>
      <c r="T5" s="22">
        <v>156</v>
      </c>
      <c r="U5" s="1"/>
      <c r="V5" s="1"/>
      <c r="W5" s="1"/>
    </row>
    <row r="6" spans="1:28" x14ac:dyDescent="0.3">
      <c r="C6" s="23">
        <v>2477</v>
      </c>
      <c r="D6" s="7" t="s">
        <v>6</v>
      </c>
      <c r="F6" s="1"/>
      <c r="T6" s="1"/>
      <c r="U6" s="1"/>
      <c r="V6" s="1"/>
      <c r="W6" s="1"/>
    </row>
    <row r="7" spans="1:28" x14ac:dyDescent="0.3">
      <c r="B7" s="1"/>
      <c r="C7" s="24" t="s">
        <v>89</v>
      </c>
      <c r="D7" s="7" t="s">
        <v>7</v>
      </c>
      <c r="G7" s="1"/>
      <c r="S7" s="1"/>
      <c r="T7" s="25" t="s">
        <v>8</v>
      </c>
      <c r="U7" s="1"/>
      <c r="V7" s="26">
        <v>156</v>
      </c>
      <c r="W7" s="1"/>
    </row>
    <row r="8" spans="1:28" x14ac:dyDescent="0.3">
      <c r="B8" s="1"/>
      <c r="C8" s="24" t="s">
        <v>90</v>
      </c>
      <c r="D8" s="7" t="s">
        <v>7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29">
        <v>0.10416666666666667</v>
      </c>
      <c r="D9" s="7" t="s">
        <v>9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</row>
    <row r="11" spans="1:28" x14ac:dyDescent="0.3">
      <c r="B11" s="1"/>
      <c r="C11" s="55" t="s">
        <v>44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10</v>
      </c>
      <c r="U11" s="1"/>
      <c r="V11" s="56">
        <v>5</v>
      </c>
      <c r="W11" s="1"/>
      <c r="X11" s="1"/>
      <c r="Y11" s="31"/>
      <c r="Z11" s="42"/>
      <c r="AA11" s="1"/>
      <c r="AB11" s="1"/>
    </row>
    <row r="12" spans="1:28" x14ac:dyDescent="0.3">
      <c r="A12" s="36" t="s">
        <v>11</v>
      </c>
      <c r="B12" s="37" t="s">
        <v>12</v>
      </c>
      <c r="C12" s="38" t="s">
        <v>13</v>
      </c>
      <c r="D12" s="38" t="s">
        <v>14</v>
      </c>
      <c r="E12" s="14" t="s">
        <v>15</v>
      </c>
      <c r="F12" s="14" t="s">
        <v>16</v>
      </c>
      <c r="G12" s="14" t="s">
        <v>17</v>
      </c>
      <c r="H12" s="14" t="s">
        <v>18</v>
      </c>
      <c r="I12" s="14" t="s">
        <v>19</v>
      </c>
      <c r="J12" s="14" t="s">
        <v>20</v>
      </c>
      <c r="K12" s="14" t="s">
        <v>21</v>
      </c>
      <c r="L12" s="14" t="s">
        <v>22</v>
      </c>
      <c r="M12" s="14" t="s">
        <v>23</v>
      </c>
      <c r="N12" s="14" t="s">
        <v>24</v>
      </c>
      <c r="O12" s="14" t="s">
        <v>25</v>
      </c>
      <c r="P12" s="14" t="s">
        <v>26</v>
      </c>
      <c r="Q12" s="14" t="s">
        <v>27</v>
      </c>
      <c r="R12" s="14" t="s">
        <v>28</v>
      </c>
      <c r="S12" s="14" t="s">
        <v>29</v>
      </c>
      <c r="T12" s="14" t="s">
        <v>30</v>
      </c>
      <c r="U12" s="14" t="s">
        <v>31</v>
      </c>
      <c r="V12" s="14" t="s">
        <v>3</v>
      </c>
      <c r="W12" s="14" t="s">
        <v>32</v>
      </c>
      <c r="X12" s="14" t="s">
        <v>33</v>
      </c>
      <c r="Y12" s="14" t="s">
        <v>34</v>
      </c>
      <c r="Z12" s="14" t="s">
        <v>35</v>
      </c>
      <c r="AA12" s="14" t="s">
        <v>36</v>
      </c>
      <c r="AB12" s="14" t="s">
        <v>37</v>
      </c>
    </row>
    <row r="13" spans="1:28" x14ac:dyDescent="0.3">
      <c r="A13" s="1" t="s">
        <v>66</v>
      </c>
      <c r="B13" s="1" t="s">
        <v>45</v>
      </c>
      <c r="C13" s="27" t="s">
        <v>53</v>
      </c>
      <c r="D13" s="38">
        <v>40</v>
      </c>
      <c r="E13" s="27">
        <v>18</v>
      </c>
      <c r="F13" s="27">
        <v>1</v>
      </c>
      <c r="G13" s="27">
        <v>1</v>
      </c>
      <c r="H13" s="27"/>
      <c r="I13" s="27"/>
      <c r="J13" s="27">
        <v>1</v>
      </c>
      <c r="K13" s="27">
        <v>1</v>
      </c>
      <c r="L13" s="27">
        <v>0</v>
      </c>
      <c r="M13" s="27">
        <v>3</v>
      </c>
      <c r="N13" s="27">
        <f>SUM(L13:M13)</f>
        <v>3</v>
      </c>
      <c r="O13" s="27">
        <v>0</v>
      </c>
      <c r="P13" s="57">
        <v>6</v>
      </c>
      <c r="Q13" s="27">
        <v>1</v>
      </c>
      <c r="R13" s="27">
        <v>1</v>
      </c>
      <c r="S13" s="27">
        <v>0</v>
      </c>
      <c r="T13" s="27">
        <f>+(F13*2)+J13</f>
        <v>3</v>
      </c>
      <c r="U13" s="40">
        <f>IFERROR(((T13+Q13+N13-R13)+(O13*2))/E13,"")</f>
        <v>0.33333333333333331</v>
      </c>
      <c r="V13" s="22">
        <v>156</v>
      </c>
      <c r="W13" s="22" t="s">
        <v>84</v>
      </c>
      <c r="X13" s="22" t="s">
        <v>85</v>
      </c>
      <c r="Y13" s="68">
        <v>2477</v>
      </c>
      <c r="Z13" s="42"/>
      <c r="AA13" s="1" t="s">
        <v>86</v>
      </c>
      <c r="AB13" s="28" t="s">
        <v>87</v>
      </c>
    </row>
    <row r="14" spans="1:28" x14ac:dyDescent="0.3">
      <c r="A14" s="1" t="s">
        <v>66</v>
      </c>
      <c r="B14" s="1" t="s">
        <v>45</v>
      </c>
      <c r="C14" s="27" t="s">
        <v>46</v>
      </c>
      <c r="D14" s="38">
        <v>7</v>
      </c>
      <c r="E14" s="27">
        <v>39</v>
      </c>
      <c r="F14" s="27">
        <v>6</v>
      </c>
      <c r="G14" s="27">
        <v>15</v>
      </c>
      <c r="H14" s="27"/>
      <c r="I14" s="27"/>
      <c r="J14" s="27">
        <v>5</v>
      </c>
      <c r="K14" s="27">
        <v>6</v>
      </c>
      <c r="L14" s="27">
        <v>1</v>
      </c>
      <c r="M14" s="27">
        <v>0</v>
      </c>
      <c r="N14" s="27">
        <f t="shared" ref="N14:N19" si="0">SUM(L14:M14)</f>
        <v>1</v>
      </c>
      <c r="O14" s="39">
        <v>6</v>
      </c>
      <c r="P14" s="39">
        <v>5</v>
      </c>
      <c r="Q14" s="39">
        <v>1</v>
      </c>
      <c r="R14" s="39">
        <v>3</v>
      </c>
      <c r="S14" s="39">
        <v>0</v>
      </c>
      <c r="T14" s="27">
        <f t="shared" ref="T14:T23" si="1">+(F14*2)+J14</f>
        <v>17</v>
      </c>
      <c r="U14" s="40">
        <f t="shared" ref="U14:U23" si="2">IFERROR(((T14+Q14+N14-R14)+(O14*2))/E14,"")</f>
        <v>0.71794871794871795</v>
      </c>
      <c r="V14" s="22">
        <v>156</v>
      </c>
      <c r="W14" s="22" t="s">
        <v>84</v>
      </c>
      <c r="X14" s="22" t="s">
        <v>85</v>
      </c>
      <c r="Y14" s="68">
        <v>2477</v>
      </c>
      <c r="Z14" s="42"/>
      <c r="AA14" s="1" t="s">
        <v>86</v>
      </c>
      <c r="AB14" s="28" t="s">
        <v>87</v>
      </c>
    </row>
    <row r="15" spans="1:28" x14ac:dyDescent="0.3">
      <c r="A15" s="1" t="s">
        <v>66</v>
      </c>
      <c r="B15" s="1" t="s">
        <v>45</v>
      </c>
      <c r="C15" s="27" t="s">
        <v>47</v>
      </c>
      <c r="D15" s="38">
        <v>15</v>
      </c>
      <c r="E15" s="27">
        <v>40</v>
      </c>
      <c r="F15" s="27">
        <v>10</v>
      </c>
      <c r="G15" s="27">
        <v>24</v>
      </c>
      <c r="H15" s="27"/>
      <c r="I15" s="27"/>
      <c r="J15" s="27">
        <v>3</v>
      </c>
      <c r="K15" s="27">
        <v>6</v>
      </c>
      <c r="L15" s="27">
        <v>2</v>
      </c>
      <c r="M15" s="27">
        <v>11</v>
      </c>
      <c r="N15" s="27">
        <f t="shared" si="0"/>
        <v>13</v>
      </c>
      <c r="O15" s="39">
        <v>1</v>
      </c>
      <c r="P15" s="57">
        <v>6</v>
      </c>
      <c r="Q15" s="39">
        <v>3</v>
      </c>
      <c r="R15" s="39">
        <v>2</v>
      </c>
      <c r="S15" s="39">
        <v>1</v>
      </c>
      <c r="T15" s="27">
        <f t="shared" si="1"/>
        <v>23</v>
      </c>
      <c r="U15" s="40">
        <f t="shared" si="2"/>
        <v>0.97499999999999998</v>
      </c>
      <c r="V15" s="22">
        <v>156</v>
      </c>
      <c r="W15" s="22" t="s">
        <v>84</v>
      </c>
      <c r="X15" s="22" t="s">
        <v>85</v>
      </c>
      <c r="Y15" s="68">
        <v>2477</v>
      </c>
      <c r="Z15" s="42"/>
      <c r="AA15" s="1" t="s">
        <v>86</v>
      </c>
      <c r="AB15" s="28" t="s">
        <v>87</v>
      </c>
    </row>
    <row r="16" spans="1:28" x14ac:dyDescent="0.3">
      <c r="A16" s="1" t="s">
        <v>66</v>
      </c>
      <c r="B16" s="1" t="s">
        <v>45</v>
      </c>
      <c r="C16" s="27" t="s">
        <v>50</v>
      </c>
      <c r="D16" s="38">
        <v>10</v>
      </c>
      <c r="E16" s="27">
        <v>16</v>
      </c>
      <c r="F16" s="27">
        <v>0</v>
      </c>
      <c r="G16" s="27">
        <v>4</v>
      </c>
      <c r="H16" s="27"/>
      <c r="I16" s="27"/>
      <c r="J16" s="27">
        <v>0</v>
      </c>
      <c r="K16" s="27">
        <v>0</v>
      </c>
      <c r="L16" s="27">
        <v>2</v>
      </c>
      <c r="M16" s="27">
        <v>0</v>
      </c>
      <c r="N16" s="27">
        <f t="shared" si="0"/>
        <v>2</v>
      </c>
      <c r="O16" s="39">
        <v>2</v>
      </c>
      <c r="P16" s="39">
        <v>0</v>
      </c>
      <c r="Q16" s="39">
        <v>2</v>
      </c>
      <c r="R16" s="39">
        <v>1</v>
      </c>
      <c r="S16" s="39">
        <v>0</v>
      </c>
      <c r="T16" s="27">
        <f t="shared" si="1"/>
        <v>0</v>
      </c>
      <c r="U16" s="40">
        <f t="shared" si="2"/>
        <v>0.4375</v>
      </c>
      <c r="V16" s="22">
        <v>156</v>
      </c>
      <c r="W16" s="22" t="s">
        <v>84</v>
      </c>
      <c r="X16" s="22" t="s">
        <v>85</v>
      </c>
      <c r="Y16" s="68">
        <v>2477</v>
      </c>
      <c r="Z16" s="42"/>
      <c r="AA16" s="1" t="s">
        <v>86</v>
      </c>
      <c r="AB16" s="28" t="s">
        <v>87</v>
      </c>
    </row>
    <row r="17" spans="1:28" x14ac:dyDescent="0.3">
      <c r="A17" s="1" t="s">
        <v>66</v>
      </c>
      <c r="B17" s="1" t="s">
        <v>45</v>
      </c>
      <c r="C17" s="27" t="s">
        <v>56</v>
      </c>
      <c r="D17" s="38">
        <v>20</v>
      </c>
      <c r="E17" s="27" t="s">
        <v>447</v>
      </c>
      <c r="F17" s="27"/>
      <c r="G17" s="27"/>
      <c r="H17" s="27"/>
      <c r="I17" s="27"/>
      <c r="J17" s="27"/>
      <c r="K17" s="27"/>
      <c r="L17" s="27"/>
      <c r="M17" s="27"/>
      <c r="N17" s="27"/>
      <c r="O17" s="39"/>
      <c r="P17" s="39"/>
      <c r="Q17" s="39"/>
      <c r="R17" s="39"/>
      <c r="S17" s="39"/>
      <c r="T17" s="27"/>
      <c r="U17" s="40"/>
      <c r="V17" s="22">
        <v>156</v>
      </c>
      <c r="W17" s="22" t="s">
        <v>84</v>
      </c>
      <c r="X17" s="22" t="s">
        <v>85</v>
      </c>
      <c r="Y17" s="68">
        <v>2477</v>
      </c>
      <c r="Z17" s="42"/>
      <c r="AA17" s="1" t="s">
        <v>86</v>
      </c>
      <c r="AB17" s="28" t="s">
        <v>87</v>
      </c>
    </row>
    <row r="18" spans="1:28" x14ac:dyDescent="0.3">
      <c r="A18" s="1" t="s">
        <v>66</v>
      </c>
      <c r="B18" s="1" t="s">
        <v>45</v>
      </c>
      <c r="C18" s="27" t="s">
        <v>54</v>
      </c>
      <c r="D18" s="38">
        <v>24</v>
      </c>
      <c r="E18" s="27">
        <v>8</v>
      </c>
      <c r="F18" s="27">
        <v>0</v>
      </c>
      <c r="G18" s="27">
        <v>1</v>
      </c>
      <c r="H18" s="27"/>
      <c r="I18" s="27"/>
      <c r="J18" s="27">
        <v>0</v>
      </c>
      <c r="K18" s="27">
        <v>0</v>
      </c>
      <c r="L18" s="27">
        <v>1</v>
      </c>
      <c r="M18" s="27">
        <v>2</v>
      </c>
      <c r="N18" s="27">
        <f t="shared" si="0"/>
        <v>3</v>
      </c>
      <c r="O18" s="39">
        <v>0</v>
      </c>
      <c r="P18" s="39">
        <v>2</v>
      </c>
      <c r="Q18" s="39">
        <v>1</v>
      </c>
      <c r="R18" s="39">
        <v>0</v>
      </c>
      <c r="S18" s="39">
        <v>0</v>
      </c>
      <c r="T18" s="27">
        <f t="shared" si="1"/>
        <v>0</v>
      </c>
      <c r="U18" s="40">
        <f t="shared" si="2"/>
        <v>0.5</v>
      </c>
      <c r="V18" s="22">
        <v>156</v>
      </c>
      <c r="W18" s="22" t="s">
        <v>84</v>
      </c>
      <c r="X18" s="22" t="s">
        <v>85</v>
      </c>
      <c r="Y18" s="68">
        <v>2477</v>
      </c>
      <c r="Z18" s="42"/>
      <c r="AA18" s="1" t="s">
        <v>86</v>
      </c>
      <c r="AB18" s="28" t="s">
        <v>87</v>
      </c>
    </row>
    <row r="19" spans="1:28" x14ac:dyDescent="0.3">
      <c r="A19" s="1" t="s">
        <v>66</v>
      </c>
      <c r="B19" s="1" t="s">
        <v>45</v>
      </c>
      <c r="C19" s="27" t="s">
        <v>55</v>
      </c>
      <c r="D19" s="38">
        <v>17</v>
      </c>
      <c r="E19" s="27">
        <v>38</v>
      </c>
      <c r="F19" s="27">
        <v>11</v>
      </c>
      <c r="G19" s="27">
        <v>23</v>
      </c>
      <c r="H19" s="27"/>
      <c r="I19" s="27"/>
      <c r="J19" s="27">
        <v>3</v>
      </c>
      <c r="K19" s="27">
        <v>3</v>
      </c>
      <c r="L19" s="27">
        <v>1</v>
      </c>
      <c r="M19" s="27">
        <v>4</v>
      </c>
      <c r="N19" s="27">
        <f t="shared" si="0"/>
        <v>5</v>
      </c>
      <c r="O19" s="39">
        <v>1</v>
      </c>
      <c r="P19" s="39">
        <v>5</v>
      </c>
      <c r="Q19" s="39">
        <v>2</v>
      </c>
      <c r="R19" s="39">
        <v>2</v>
      </c>
      <c r="S19" s="39">
        <v>0</v>
      </c>
      <c r="T19" s="27">
        <f t="shared" si="1"/>
        <v>25</v>
      </c>
      <c r="U19" s="40">
        <f t="shared" si="2"/>
        <v>0.84210526315789469</v>
      </c>
      <c r="V19" s="22">
        <v>156</v>
      </c>
      <c r="W19" s="22" t="s">
        <v>84</v>
      </c>
      <c r="X19" s="22" t="s">
        <v>85</v>
      </c>
      <c r="Y19" s="68">
        <v>2477</v>
      </c>
      <c r="Z19" s="42"/>
      <c r="AA19" s="1" t="s">
        <v>86</v>
      </c>
      <c r="AB19" s="28" t="s">
        <v>87</v>
      </c>
    </row>
    <row r="20" spans="1:28" x14ac:dyDescent="0.3">
      <c r="A20" s="1" t="s">
        <v>66</v>
      </c>
      <c r="B20" s="1" t="s">
        <v>45</v>
      </c>
      <c r="C20" s="27" t="s">
        <v>48</v>
      </c>
      <c r="D20" s="38">
        <v>11</v>
      </c>
      <c r="E20" s="27">
        <v>37</v>
      </c>
      <c r="F20" s="27">
        <v>9</v>
      </c>
      <c r="G20" s="27">
        <v>20</v>
      </c>
      <c r="H20" s="27"/>
      <c r="I20" s="27"/>
      <c r="J20" s="27">
        <v>2</v>
      </c>
      <c r="K20" s="27">
        <v>4</v>
      </c>
      <c r="L20" s="27">
        <v>4</v>
      </c>
      <c r="M20" s="27">
        <v>1</v>
      </c>
      <c r="N20" s="27">
        <f>SUM(L20:M20)</f>
        <v>5</v>
      </c>
      <c r="O20" s="39">
        <v>3</v>
      </c>
      <c r="P20" s="39">
        <v>3</v>
      </c>
      <c r="Q20" s="39">
        <v>2</v>
      </c>
      <c r="R20" s="39">
        <v>1</v>
      </c>
      <c r="S20" s="39">
        <v>0</v>
      </c>
      <c r="T20" s="27">
        <f t="shared" si="1"/>
        <v>20</v>
      </c>
      <c r="U20" s="40">
        <f t="shared" si="2"/>
        <v>0.86486486486486491</v>
      </c>
      <c r="V20" s="22">
        <v>156</v>
      </c>
      <c r="W20" s="22" t="s">
        <v>84</v>
      </c>
      <c r="X20" s="22" t="s">
        <v>85</v>
      </c>
      <c r="Y20" s="68">
        <v>2477</v>
      </c>
      <c r="Z20" s="42"/>
      <c r="AA20" s="1" t="s">
        <v>86</v>
      </c>
      <c r="AB20" s="28" t="s">
        <v>87</v>
      </c>
    </row>
    <row r="21" spans="1:28" x14ac:dyDescent="0.3">
      <c r="A21" s="1" t="s">
        <v>66</v>
      </c>
      <c r="B21" s="1" t="s">
        <v>45</v>
      </c>
      <c r="C21" s="27" t="s">
        <v>52</v>
      </c>
      <c r="D21" s="38">
        <v>23</v>
      </c>
      <c r="E21" s="27">
        <v>11</v>
      </c>
      <c r="F21" s="27">
        <v>1</v>
      </c>
      <c r="G21" s="27">
        <v>2</v>
      </c>
      <c r="H21" s="27"/>
      <c r="I21" s="27"/>
      <c r="J21" s="27">
        <v>0</v>
      </c>
      <c r="K21" s="27">
        <v>0</v>
      </c>
      <c r="L21" s="27">
        <v>2</v>
      </c>
      <c r="M21" s="27">
        <v>0</v>
      </c>
      <c r="N21" s="27">
        <f>SUM(L21:M21)</f>
        <v>2</v>
      </c>
      <c r="O21" s="39">
        <v>2</v>
      </c>
      <c r="P21" s="39">
        <v>0</v>
      </c>
      <c r="Q21" s="39">
        <v>3</v>
      </c>
      <c r="R21" s="39">
        <v>4</v>
      </c>
      <c r="S21" s="39">
        <v>0</v>
      </c>
      <c r="T21" s="27">
        <f t="shared" si="1"/>
        <v>2</v>
      </c>
      <c r="U21" s="40">
        <f t="shared" si="2"/>
        <v>0.63636363636363635</v>
      </c>
      <c r="V21" s="22">
        <v>156</v>
      </c>
      <c r="W21" s="22" t="s">
        <v>84</v>
      </c>
      <c r="X21" s="22" t="s">
        <v>85</v>
      </c>
      <c r="Y21" s="68">
        <v>2477</v>
      </c>
      <c r="Z21" s="42"/>
      <c r="AA21" s="1" t="s">
        <v>86</v>
      </c>
      <c r="AB21" s="28" t="s">
        <v>87</v>
      </c>
    </row>
    <row r="22" spans="1:28" x14ac:dyDescent="0.3">
      <c r="A22" s="1" t="s">
        <v>66</v>
      </c>
      <c r="B22" s="1" t="s">
        <v>45</v>
      </c>
      <c r="C22" s="27" t="s">
        <v>49</v>
      </c>
      <c r="D22" s="38">
        <v>12</v>
      </c>
      <c r="E22" s="27">
        <v>18</v>
      </c>
      <c r="F22" s="27">
        <v>2</v>
      </c>
      <c r="G22" s="27">
        <v>7</v>
      </c>
      <c r="H22" s="27"/>
      <c r="I22" s="27"/>
      <c r="J22" s="27">
        <v>0</v>
      </c>
      <c r="K22" s="27">
        <v>0</v>
      </c>
      <c r="L22" s="27">
        <v>0</v>
      </c>
      <c r="M22" s="27">
        <v>0</v>
      </c>
      <c r="N22" s="27">
        <f>SUM(L22:M22)</f>
        <v>0</v>
      </c>
      <c r="O22" s="39">
        <v>3</v>
      </c>
      <c r="P22" s="39">
        <v>0</v>
      </c>
      <c r="Q22" s="39">
        <v>0</v>
      </c>
      <c r="R22" s="39">
        <v>0</v>
      </c>
      <c r="S22" s="39">
        <v>0</v>
      </c>
      <c r="T22" s="27">
        <f t="shared" si="1"/>
        <v>4</v>
      </c>
      <c r="U22" s="40">
        <f t="shared" si="2"/>
        <v>0.55555555555555558</v>
      </c>
      <c r="V22" s="22">
        <v>156</v>
      </c>
      <c r="W22" s="22" t="s">
        <v>84</v>
      </c>
      <c r="X22" s="22" t="s">
        <v>85</v>
      </c>
      <c r="Y22" s="68">
        <v>2477</v>
      </c>
      <c r="Z22" s="42"/>
      <c r="AA22" s="1" t="s">
        <v>86</v>
      </c>
      <c r="AB22" s="28" t="s">
        <v>87</v>
      </c>
    </row>
    <row r="23" spans="1:28" x14ac:dyDescent="0.3">
      <c r="A23" s="1" t="s">
        <v>66</v>
      </c>
      <c r="B23" s="1" t="s">
        <v>45</v>
      </c>
      <c r="C23" s="27" t="s">
        <v>51</v>
      </c>
      <c r="D23" s="38">
        <v>22</v>
      </c>
      <c r="E23" s="27">
        <v>15</v>
      </c>
      <c r="F23" s="27">
        <v>2</v>
      </c>
      <c r="G23" s="27">
        <v>7</v>
      </c>
      <c r="H23" s="27"/>
      <c r="I23" s="27"/>
      <c r="J23" s="27">
        <v>2</v>
      </c>
      <c r="K23" s="27">
        <v>3</v>
      </c>
      <c r="L23" s="27">
        <v>1</v>
      </c>
      <c r="M23" s="27">
        <v>0</v>
      </c>
      <c r="N23" s="27">
        <f>SUM(L23:M23)</f>
        <v>1</v>
      </c>
      <c r="O23" s="39">
        <v>2</v>
      </c>
      <c r="P23" s="39">
        <v>3</v>
      </c>
      <c r="Q23" s="39">
        <v>4</v>
      </c>
      <c r="R23" s="39">
        <v>4</v>
      </c>
      <c r="S23" s="39">
        <v>0</v>
      </c>
      <c r="T23" s="27">
        <f t="shared" si="1"/>
        <v>6</v>
      </c>
      <c r="U23" s="40">
        <f t="shared" si="2"/>
        <v>0.73333333333333328</v>
      </c>
      <c r="V23" s="22">
        <v>156</v>
      </c>
      <c r="W23" s="22" t="s">
        <v>84</v>
      </c>
      <c r="X23" s="22" t="s">
        <v>85</v>
      </c>
      <c r="Y23" s="68">
        <v>2477</v>
      </c>
      <c r="Z23" s="42"/>
      <c r="AA23" s="1" t="s">
        <v>86</v>
      </c>
      <c r="AB23" s="28" t="s">
        <v>87</v>
      </c>
    </row>
    <row r="24" spans="1:28" x14ac:dyDescent="0.3">
      <c r="A24" s="1" t="s">
        <v>66</v>
      </c>
      <c r="B24" s="1" t="s">
        <v>45</v>
      </c>
      <c r="C24" s="57" t="s">
        <v>38</v>
      </c>
      <c r="D24" s="38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39"/>
      <c r="P24" s="39"/>
      <c r="Q24" s="39"/>
      <c r="R24" s="39"/>
      <c r="S24" s="39"/>
      <c r="T24" s="27"/>
      <c r="U24" s="40"/>
      <c r="V24" s="22">
        <v>156</v>
      </c>
      <c r="W24" s="22" t="s">
        <v>84</v>
      </c>
      <c r="X24" s="22" t="s">
        <v>85</v>
      </c>
      <c r="Y24" s="68">
        <v>2477</v>
      </c>
      <c r="Z24" s="42"/>
      <c r="AA24" s="1" t="s">
        <v>86</v>
      </c>
      <c r="AB24" s="28" t="s">
        <v>87</v>
      </c>
    </row>
    <row r="25" spans="1:28" x14ac:dyDescent="0.3">
      <c r="A25" s="44" t="s">
        <v>66</v>
      </c>
      <c r="B25" s="44" t="s">
        <v>45</v>
      </c>
      <c r="C25" s="45" t="s">
        <v>39</v>
      </c>
      <c r="D25" s="44"/>
      <c r="E25" s="45">
        <f t="shared" ref="E25:T25" si="3">SUM(E13:E23)</f>
        <v>240</v>
      </c>
      <c r="F25" s="45">
        <f t="shared" si="3"/>
        <v>42</v>
      </c>
      <c r="G25" s="45">
        <f t="shared" si="3"/>
        <v>104</v>
      </c>
      <c r="H25" s="45">
        <f t="shared" si="3"/>
        <v>0</v>
      </c>
      <c r="I25" s="45">
        <f t="shared" si="3"/>
        <v>0</v>
      </c>
      <c r="J25" s="45">
        <f t="shared" si="3"/>
        <v>16</v>
      </c>
      <c r="K25" s="45">
        <f t="shared" si="3"/>
        <v>23</v>
      </c>
      <c r="L25" s="45">
        <f t="shared" si="3"/>
        <v>14</v>
      </c>
      <c r="M25" s="45">
        <f t="shared" si="3"/>
        <v>21</v>
      </c>
      <c r="N25" s="45">
        <f t="shared" si="3"/>
        <v>35</v>
      </c>
      <c r="O25" s="45">
        <f t="shared" si="3"/>
        <v>20</v>
      </c>
      <c r="P25" s="45">
        <f t="shared" si="3"/>
        <v>30</v>
      </c>
      <c r="Q25" s="45">
        <f t="shared" si="3"/>
        <v>19</v>
      </c>
      <c r="R25" s="45">
        <f t="shared" si="3"/>
        <v>18</v>
      </c>
      <c r="S25" s="45">
        <f t="shared" si="3"/>
        <v>1</v>
      </c>
      <c r="T25" s="45">
        <f t="shared" si="3"/>
        <v>100</v>
      </c>
      <c r="U25" s="46">
        <f>((T25+Q25+N25-R25)+(O25*2))/E25</f>
        <v>0.73333333333333328</v>
      </c>
      <c r="V25" s="47">
        <v>156</v>
      </c>
      <c r="W25" s="47" t="s">
        <v>84</v>
      </c>
      <c r="X25" s="47" t="s">
        <v>85</v>
      </c>
      <c r="Y25" s="69">
        <v>2477</v>
      </c>
      <c r="Z25" s="49"/>
      <c r="AA25" s="44" t="s">
        <v>86</v>
      </c>
      <c r="AB25" s="72" t="s">
        <v>87</v>
      </c>
    </row>
    <row r="26" spans="1:28" x14ac:dyDescent="0.3">
      <c r="A26" s="1"/>
      <c r="B26" s="1"/>
      <c r="C26" s="1"/>
      <c r="D26" s="1"/>
      <c r="F26" s="50" t="s">
        <v>40</v>
      </c>
      <c r="G26" s="51">
        <f>F25/G25</f>
        <v>0.40384615384615385</v>
      </c>
      <c r="H26" s="27"/>
      <c r="I26" s="1"/>
      <c r="J26" s="50" t="s">
        <v>41</v>
      </c>
      <c r="K26" s="52">
        <f>J25/K25</f>
        <v>0.69565217391304346</v>
      </c>
      <c r="L26" s="1"/>
      <c r="M26" s="39" t="s">
        <v>42</v>
      </c>
      <c r="N26" s="53">
        <v>4</v>
      </c>
      <c r="P26" s="1"/>
      <c r="Q26" s="1"/>
      <c r="R26" s="1"/>
      <c r="S26" s="1"/>
      <c r="T26" s="1"/>
      <c r="U26" s="1"/>
      <c r="V26" s="22"/>
      <c r="W26" s="22"/>
      <c r="X26" s="22"/>
      <c r="Y26" s="54"/>
      <c r="Z26" s="42"/>
      <c r="AA26" s="1"/>
      <c r="AB26" s="1"/>
    </row>
    <row r="27" spans="1:28" x14ac:dyDescent="0.3">
      <c r="A27" s="1"/>
      <c r="B27" s="1"/>
      <c r="C27" s="5" t="s">
        <v>43</v>
      </c>
      <c r="V27" s="22"/>
      <c r="W27" s="22"/>
      <c r="X27" s="22"/>
      <c r="Y27" s="54"/>
      <c r="Z27" s="42"/>
      <c r="AA27" s="1"/>
      <c r="AB27" s="1"/>
    </row>
    <row r="28" spans="1:28" x14ac:dyDescent="0.3">
      <c r="A28" s="1"/>
      <c r="B28" s="1"/>
      <c r="C28" s="5"/>
      <c r="V28" s="22"/>
      <c r="W28" s="22"/>
      <c r="X28" s="22"/>
      <c r="Y28" s="54"/>
      <c r="Z28" s="42"/>
      <c r="AA28" s="1"/>
      <c r="AB28" s="1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4"/>
      <c r="Z29" s="42"/>
      <c r="AA29" s="1"/>
      <c r="AB29" s="1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4"/>
      <c r="Z30" s="42"/>
      <c r="AA30" s="1"/>
      <c r="AB30" s="1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4"/>
      <c r="Z31" s="42"/>
      <c r="AA31" s="1"/>
      <c r="AB31" s="1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4"/>
      <c r="Z32" s="42"/>
      <c r="AA32" s="1"/>
      <c r="AB32" s="1"/>
    </row>
    <row r="33" spans="1:28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22"/>
      <c r="W33" s="22"/>
      <c r="X33" s="22"/>
      <c r="Y33" s="54"/>
      <c r="Z33" s="42"/>
      <c r="AA33" s="1"/>
      <c r="AB33" s="1"/>
    </row>
    <row r="34" spans="1:28" x14ac:dyDescent="0.3">
      <c r="B34" s="1"/>
      <c r="C34" s="32" t="s">
        <v>67</v>
      </c>
      <c r="D34" s="33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7" t="s">
        <v>10</v>
      </c>
      <c r="U34" s="1"/>
      <c r="V34" s="35">
        <v>2</v>
      </c>
    </row>
    <row r="35" spans="1:28" x14ac:dyDescent="0.3">
      <c r="A35" s="36" t="s">
        <v>11</v>
      </c>
      <c r="B35" s="37" t="s">
        <v>12</v>
      </c>
      <c r="C35" s="38" t="s">
        <v>13</v>
      </c>
      <c r="D35" s="38" t="s">
        <v>14</v>
      </c>
      <c r="E35" s="14" t="s">
        <v>15</v>
      </c>
      <c r="F35" s="14" t="s">
        <v>16</v>
      </c>
      <c r="G35" s="14" t="s">
        <v>17</v>
      </c>
      <c r="H35" s="14" t="s">
        <v>18</v>
      </c>
      <c r="I35" s="14" t="s">
        <v>19</v>
      </c>
      <c r="J35" s="14" t="s">
        <v>20</v>
      </c>
      <c r="K35" s="14" t="s">
        <v>21</v>
      </c>
      <c r="L35" s="14" t="s">
        <v>22</v>
      </c>
      <c r="M35" s="14" t="s">
        <v>23</v>
      </c>
      <c r="N35" s="14" t="s">
        <v>24</v>
      </c>
      <c r="O35" s="14" t="s">
        <v>25</v>
      </c>
      <c r="P35" s="14" t="s">
        <v>26</v>
      </c>
      <c r="Q35" s="14" t="s">
        <v>27</v>
      </c>
      <c r="R35" s="14" t="s">
        <v>28</v>
      </c>
      <c r="S35" s="14" t="s">
        <v>29</v>
      </c>
      <c r="T35" s="14" t="s">
        <v>30</v>
      </c>
      <c r="U35" s="14" t="s">
        <v>31</v>
      </c>
      <c r="V35" s="14" t="s">
        <v>3</v>
      </c>
      <c r="W35" s="14" t="s">
        <v>32</v>
      </c>
      <c r="X35" s="14" t="s">
        <v>33</v>
      </c>
      <c r="Y35" s="14" t="s">
        <v>34</v>
      </c>
      <c r="Z35" s="14" t="s">
        <v>35</v>
      </c>
      <c r="AA35" s="14" t="s">
        <v>36</v>
      </c>
      <c r="AB35" s="14" t="s">
        <v>37</v>
      </c>
    </row>
    <row r="36" spans="1:28" x14ac:dyDescent="0.3">
      <c r="A36" s="1" t="s">
        <v>45</v>
      </c>
      <c r="B36" s="1" t="s">
        <v>66</v>
      </c>
      <c r="C36" s="27" t="s">
        <v>94</v>
      </c>
      <c r="D36" s="38">
        <v>34</v>
      </c>
      <c r="E36" s="27">
        <v>42</v>
      </c>
      <c r="F36" s="27">
        <v>7</v>
      </c>
      <c r="G36" s="27">
        <v>12</v>
      </c>
      <c r="H36" s="27"/>
      <c r="I36" s="27"/>
      <c r="J36" s="27">
        <v>6</v>
      </c>
      <c r="K36" s="27">
        <v>13</v>
      </c>
      <c r="L36" s="27">
        <v>5</v>
      </c>
      <c r="M36" s="27">
        <v>15</v>
      </c>
      <c r="N36" s="27">
        <f>SUM(L36:M36)</f>
        <v>20</v>
      </c>
      <c r="O36" s="27">
        <v>4</v>
      </c>
      <c r="P36" s="39">
        <v>4</v>
      </c>
      <c r="Q36" s="27">
        <v>0</v>
      </c>
      <c r="R36" s="27">
        <v>3</v>
      </c>
      <c r="S36" s="27">
        <v>1</v>
      </c>
      <c r="T36" s="27">
        <f>(H36*3)+((F36-H36)*2)+J36</f>
        <v>20</v>
      </c>
      <c r="U36" s="40">
        <f>IFERROR(((T36+Q36+N36-R36)+(O36*2))/E36,"")</f>
        <v>1.0714285714285714</v>
      </c>
      <c r="V36" s="22">
        <v>156</v>
      </c>
      <c r="W36" s="22" t="s">
        <v>95</v>
      </c>
      <c r="X36" s="22" t="s">
        <v>96</v>
      </c>
      <c r="Y36" s="68">
        <v>2477</v>
      </c>
      <c r="Z36" s="42"/>
      <c r="AA36" s="1" t="s">
        <v>97</v>
      </c>
      <c r="AB36" s="28" t="s">
        <v>98</v>
      </c>
    </row>
    <row r="37" spans="1:28" x14ac:dyDescent="0.3">
      <c r="A37" s="1" t="s">
        <v>45</v>
      </c>
      <c r="B37" s="1" t="s">
        <v>66</v>
      </c>
      <c r="C37" s="27" t="s">
        <v>99</v>
      </c>
      <c r="D37" s="38">
        <v>12</v>
      </c>
      <c r="E37" s="27">
        <v>26</v>
      </c>
      <c r="F37" s="27">
        <v>2</v>
      </c>
      <c r="G37" s="27">
        <v>5</v>
      </c>
      <c r="H37" s="27"/>
      <c r="I37" s="27"/>
      <c r="J37" s="27">
        <v>7</v>
      </c>
      <c r="K37" s="27">
        <v>12</v>
      </c>
      <c r="L37" s="27">
        <v>0</v>
      </c>
      <c r="M37" s="27">
        <v>2</v>
      </c>
      <c r="N37" s="27">
        <f t="shared" ref="N37:N42" si="4">SUM(L37:M37)</f>
        <v>2</v>
      </c>
      <c r="O37" s="39">
        <v>1</v>
      </c>
      <c r="P37" s="39">
        <v>1</v>
      </c>
      <c r="Q37" s="39">
        <v>1</v>
      </c>
      <c r="R37" s="39">
        <v>3</v>
      </c>
      <c r="S37" s="39">
        <v>1</v>
      </c>
      <c r="T37" s="39">
        <f t="shared" ref="T37:T42" si="5">(H37*3)+((F37-H37)*2)+J37</f>
        <v>11</v>
      </c>
      <c r="U37" s="40">
        <f t="shared" ref="U37:U45" si="6">IFERROR(((T37+Q37+N37-R37)+(O37*2))/E37,"")</f>
        <v>0.5</v>
      </c>
      <c r="V37" s="22">
        <v>156</v>
      </c>
      <c r="W37" s="22" t="s">
        <v>95</v>
      </c>
      <c r="X37" s="22" t="s">
        <v>96</v>
      </c>
      <c r="Y37" s="68">
        <v>2477</v>
      </c>
      <c r="Z37" s="42"/>
      <c r="AA37" s="1" t="s">
        <v>97</v>
      </c>
      <c r="AB37" s="28" t="s">
        <v>98</v>
      </c>
    </row>
    <row r="38" spans="1:28" x14ac:dyDescent="0.3">
      <c r="A38" s="1" t="s">
        <v>45</v>
      </c>
      <c r="B38" s="1" t="s">
        <v>66</v>
      </c>
      <c r="C38" s="27" t="s">
        <v>100</v>
      </c>
      <c r="D38" s="38">
        <v>20</v>
      </c>
      <c r="E38" s="27">
        <v>29</v>
      </c>
      <c r="F38" s="27">
        <v>7</v>
      </c>
      <c r="G38" s="27">
        <v>9</v>
      </c>
      <c r="H38" s="27"/>
      <c r="I38" s="27"/>
      <c r="J38" s="27">
        <v>7</v>
      </c>
      <c r="K38" s="27">
        <v>9</v>
      </c>
      <c r="L38" s="27">
        <v>7</v>
      </c>
      <c r="M38" s="27">
        <v>4</v>
      </c>
      <c r="N38" s="27">
        <f t="shared" si="4"/>
        <v>11</v>
      </c>
      <c r="O38" s="39">
        <v>1</v>
      </c>
      <c r="P38" s="39">
        <v>3</v>
      </c>
      <c r="Q38" s="39">
        <v>1</v>
      </c>
      <c r="R38" s="39">
        <v>2</v>
      </c>
      <c r="S38" s="39">
        <v>1</v>
      </c>
      <c r="T38" s="39">
        <f t="shared" si="5"/>
        <v>21</v>
      </c>
      <c r="U38" s="40">
        <f t="shared" si="6"/>
        <v>1.1379310344827587</v>
      </c>
      <c r="V38" s="22">
        <v>156</v>
      </c>
      <c r="W38" s="22" t="s">
        <v>95</v>
      </c>
      <c r="X38" s="22" t="s">
        <v>96</v>
      </c>
      <c r="Y38" s="68">
        <v>2477</v>
      </c>
      <c r="Z38" s="42"/>
      <c r="AA38" s="1" t="s">
        <v>97</v>
      </c>
      <c r="AB38" s="28" t="s">
        <v>98</v>
      </c>
    </row>
    <row r="39" spans="1:28" x14ac:dyDescent="0.3">
      <c r="A39" s="1" t="s">
        <v>45</v>
      </c>
      <c r="B39" s="1" t="s">
        <v>66</v>
      </c>
      <c r="C39" s="27" t="s">
        <v>101</v>
      </c>
      <c r="D39" s="38">
        <v>40</v>
      </c>
      <c r="E39" s="27">
        <v>29</v>
      </c>
      <c r="F39" s="27">
        <v>8</v>
      </c>
      <c r="G39" s="27">
        <v>13</v>
      </c>
      <c r="H39" s="27"/>
      <c r="I39" s="27"/>
      <c r="J39" s="27">
        <v>2</v>
      </c>
      <c r="K39" s="27">
        <v>2</v>
      </c>
      <c r="L39" s="27">
        <v>4</v>
      </c>
      <c r="M39" s="27">
        <v>3</v>
      </c>
      <c r="N39" s="27">
        <f t="shared" si="4"/>
        <v>7</v>
      </c>
      <c r="O39" s="39">
        <v>3</v>
      </c>
      <c r="P39" s="39">
        <v>5</v>
      </c>
      <c r="Q39" s="39">
        <v>1</v>
      </c>
      <c r="R39" s="39">
        <v>4</v>
      </c>
      <c r="S39" s="39">
        <v>1</v>
      </c>
      <c r="T39" s="39">
        <f t="shared" si="5"/>
        <v>18</v>
      </c>
      <c r="U39" s="40">
        <f t="shared" si="6"/>
        <v>0.96551724137931039</v>
      </c>
      <c r="V39" s="22">
        <v>156</v>
      </c>
      <c r="W39" s="22" t="s">
        <v>95</v>
      </c>
      <c r="X39" s="22" t="s">
        <v>96</v>
      </c>
      <c r="Y39" s="68">
        <v>2477</v>
      </c>
      <c r="Z39" s="42"/>
      <c r="AA39" s="1" t="s">
        <v>97</v>
      </c>
      <c r="AB39" s="28" t="s">
        <v>98</v>
      </c>
    </row>
    <row r="40" spans="1:28" x14ac:dyDescent="0.3">
      <c r="A40" s="1" t="s">
        <v>45</v>
      </c>
      <c r="B40" s="1" t="s">
        <v>66</v>
      </c>
      <c r="C40" s="27" t="s">
        <v>102</v>
      </c>
      <c r="D40" s="38">
        <v>11</v>
      </c>
      <c r="E40" s="27">
        <v>9</v>
      </c>
      <c r="F40" s="27">
        <v>0</v>
      </c>
      <c r="G40" s="27">
        <v>0</v>
      </c>
      <c r="H40" s="27"/>
      <c r="I40" s="27"/>
      <c r="J40" s="27">
        <v>2</v>
      </c>
      <c r="K40" s="27">
        <v>8</v>
      </c>
      <c r="L40" s="27">
        <v>0</v>
      </c>
      <c r="M40" s="27">
        <v>1</v>
      </c>
      <c r="N40" s="27">
        <f t="shared" si="4"/>
        <v>1</v>
      </c>
      <c r="O40" s="39">
        <v>1</v>
      </c>
      <c r="P40" s="39">
        <v>1</v>
      </c>
      <c r="Q40" s="39">
        <v>0</v>
      </c>
      <c r="R40" s="39">
        <v>1</v>
      </c>
      <c r="S40" s="39">
        <v>0</v>
      </c>
      <c r="T40" s="39">
        <f t="shared" si="5"/>
        <v>2</v>
      </c>
      <c r="U40" s="40">
        <f t="shared" si="6"/>
        <v>0.44444444444444442</v>
      </c>
      <c r="V40" s="22">
        <v>156</v>
      </c>
      <c r="W40" s="22" t="s">
        <v>95</v>
      </c>
      <c r="X40" s="22" t="s">
        <v>96</v>
      </c>
      <c r="Y40" s="68">
        <v>2477</v>
      </c>
      <c r="Z40" s="42"/>
      <c r="AA40" s="1" t="s">
        <v>97</v>
      </c>
      <c r="AB40" s="28" t="s">
        <v>98</v>
      </c>
    </row>
    <row r="41" spans="1:28" x14ac:dyDescent="0.3">
      <c r="A41" s="1" t="s">
        <v>45</v>
      </c>
      <c r="B41" s="1" t="s">
        <v>66</v>
      </c>
      <c r="C41" s="27" t="s">
        <v>103</v>
      </c>
      <c r="D41" s="38">
        <v>42</v>
      </c>
      <c r="E41" s="27">
        <v>21</v>
      </c>
      <c r="F41" s="27">
        <v>4</v>
      </c>
      <c r="G41" s="27">
        <v>9</v>
      </c>
      <c r="H41" s="27"/>
      <c r="I41" s="27"/>
      <c r="J41" s="27">
        <v>2</v>
      </c>
      <c r="K41" s="27">
        <v>2</v>
      </c>
      <c r="L41" s="27">
        <v>1</v>
      </c>
      <c r="M41" s="27">
        <v>3</v>
      </c>
      <c r="N41" s="27">
        <f t="shared" si="4"/>
        <v>4</v>
      </c>
      <c r="O41" s="39">
        <v>5</v>
      </c>
      <c r="P41" s="39">
        <v>4</v>
      </c>
      <c r="Q41" s="39">
        <v>0</v>
      </c>
      <c r="R41" s="39">
        <v>5</v>
      </c>
      <c r="S41" s="39">
        <v>0</v>
      </c>
      <c r="T41" s="39">
        <f t="shared" si="5"/>
        <v>10</v>
      </c>
      <c r="U41" s="40">
        <f t="shared" si="6"/>
        <v>0.90476190476190477</v>
      </c>
      <c r="V41" s="22">
        <v>156</v>
      </c>
      <c r="W41" s="22" t="s">
        <v>95</v>
      </c>
      <c r="X41" s="22" t="s">
        <v>96</v>
      </c>
      <c r="Y41" s="68">
        <v>2477</v>
      </c>
      <c r="Z41" s="42"/>
      <c r="AA41" s="1" t="s">
        <v>97</v>
      </c>
      <c r="AB41" s="28" t="s">
        <v>98</v>
      </c>
    </row>
    <row r="42" spans="1:28" x14ac:dyDescent="0.3">
      <c r="A42" s="1" t="s">
        <v>45</v>
      </c>
      <c r="B42" s="1" t="s">
        <v>66</v>
      </c>
      <c r="C42" s="27" t="s">
        <v>104</v>
      </c>
      <c r="D42" s="38">
        <v>22</v>
      </c>
      <c r="E42" s="27">
        <v>40</v>
      </c>
      <c r="F42" s="27">
        <v>11</v>
      </c>
      <c r="G42" s="27">
        <v>18</v>
      </c>
      <c r="H42" s="27"/>
      <c r="I42" s="27"/>
      <c r="J42" s="27">
        <v>1</v>
      </c>
      <c r="K42" s="27">
        <v>4</v>
      </c>
      <c r="L42" s="27">
        <v>3</v>
      </c>
      <c r="M42" s="27">
        <v>11</v>
      </c>
      <c r="N42" s="27">
        <f t="shared" si="4"/>
        <v>14</v>
      </c>
      <c r="O42" s="39">
        <v>1</v>
      </c>
      <c r="P42" s="39">
        <v>0</v>
      </c>
      <c r="Q42" s="39">
        <v>1</v>
      </c>
      <c r="R42" s="39">
        <v>5</v>
      </c>
      <c r="S42" s="39">
        <v>0</v>
      </c>
      <c r="T42" s="39">
        <f t="shared" si="5"/>
        <v>23</v>
      </c>
      <c r="U42" s="40">
        <f t="shared" si="6"/>
        <v>0.875</v>
      </c>
      <c r="V42" s="22">
        <v>156</v>
      </c>
      <c r="W42" s="22" t="s">
        <v>95</v>
      </c>
      <c r="X42" s="22" t="s">
        <v>96</v>
      </c>
      <c r="Y42" s="68">
        <v>2477</v>
      </c>
      <c r="Z42" s="42"/>
      <c r="AA42" s="1" t="s">
        <v>97</v>
      </c>
      <c r="AB42" s="28" t="s">
        <v>98</v>
      </c>
    </row>
    <row r="43" spans="1:28" x14ac:dyDescent="0.3">
      <c r="A43" s="1" t="s">
        <v>45</v>
      </c>
      <c r="B43" s="1" t="s">
        <v>66</v>
      </c>
      <c r="C43" s="27" t="s">
        <v>105</v>
      </c>
      <c r="D43" s="38">
        <v>44</v>
      </c>
      <c r="E43" s="27">
        <v>21</v>
      </c>
      <c r="F43" s="27">
        <v>2</v>
      </c>
      <c r="G43" s="27">
        <v>6</v>
      </c>
      <c r="H43" s="27"/>
      <c r="I43" s="27"/>
      <c r="J43" s="27">
        <v>1</v>
      </c>
      <c r="K43" s="27">
        <v>4</v>
      </c>
      <c r="L43" s="27">
        <v>2</v>
      </c>
      <c r="M43" s="27">
        <v>0</v>
      </c>
      <c r="N43" s="27">
        <f>SUM(L43:M43)</f>
        <v>2</v>
      </c>
      <c r="O43" s="39">
        <v>1</v>
      </c>
      <c r="P43" s="39">
        <v>2</v>
      </c>
      <c r="Q43" s="39">
        <v>0</v>
      </c>
      <c r="R43" s="39">
        <v>1</v>
      </c>
      <c r="S43" s="39">
        <v>0</v>
      </c>
      <c r="T43" s="39">
        <f>(H43*3)+((F43-H43)*2)+J43</f>
        <v>5</v>
      </c>
      <c r="U43" s="40">
        <f t="shared" si="6"/>
        <v>0.38095238095238093</v>
      </c>
      <c r="V43" s="22">
        <v>156</v>
      </c>
      <c r="W43" s="22" t="s">
        <v>95</v>
      </c>
      <c r="X43" s="22" t="s">
        <v>96</v>
      </c>
      <c r="Y43" s="68">
        <v>2477</v>
      </c>
      <c r="Z43" s="42"/>
      <c r="AA43" s="1" t="s">
        <v>97</v>
      </c>
      <c r="AB43" s="28" t="s">
        <v>98</v>
      </c>
    </row>
    <row r="44" spans="1:28" x14ac:dyDescent="0.3">
      <c r="A44" s="1" t="s">
        <v>45</v>
      </c>
      <c r="B44" s="1" t="s">
        <v>66</v>
      </c>
      <c r="C44" s="27" t="s">
        <v>106</v>
      </c>
      <c r="D44" s="38">
        <v>21</v>
      </c>
      <c r="E44" s="27">
        <v>12</v>
      </c>
      <c r="F44" s="27">
        <v>1</v>
      </c>
      <c r="G44" s="27">
        <v>2</v>
      </c>
      <c r="H44" s="27"/>
      <c r="I44" s="27"/>
      <c r="J44" s="27">
        <v>2</v>
      </c>
      <c r="K44" s="27">
        <v>3</v>
      </c>
      <c r="L44" s="27">
        <v>0</v>
      </c>
      <c r="M44" s="27">
        <v>0</v>
      </c>
      <c r="N44" s="27">
        <f>SUM(L44:M44)</f>
        <v>0</v>
      </c>
      <c r="O44" s="39">
        <v>0</v>
      </c>
      <c r="P44" s="39">
        <v>0</v>
      </c>
      <c r="Q44" s="39">
        <v>0</v>
      </c>
      <c r="R44" s="39">
        <v>1</v>
      </c>
      <c r="S44" s="39">
        <v>0</v>
      </c>
      <c r="T44" s="39">
        <f>(H44*3)+((F44-H44)*2)+J44</f>
        <v>4</v>
      </c>
      <c r="U44" s="40">
        <f t="shared" si="6"/>
        <v>0.25</v>
      </c>
      <c r="V44" s="22">
        <v>156</v>
      </c>
      <c r="W44" s="22" t="s">
        <v>95</v>
      </c>
      <c r="X44" s="22" t="s">
        <v>96</v>
      </c>
      <c r="Y44" s="68">
        <v>2477</v>
      </c>
      <c r="Z44" s="42"/>
      <c r="AA44" s="1" t="s">
        <v>97</v>
      </c>
      <c r="AB44" s="28" t="s">
        <v>98</v>
      </c>
    </row>
    <row r="45" spans="1:28" x14ac:dyDescent="0.3">
      <c r="A45" s="1" t="s">
        <v>45</v>
      </c>
      <c r="B45" s="1" t="s">
        <v>66</v>
      </c>
      <c r="C45" s="27" t="s">
        <v>107</v>
      </c>
      <c r="D45" s="38">
        <v>14</v>
      </c>
      <c r="E45" s="27">
        <v>11</v>
      </c>
      <c r="F45" s="27">
        <v>1</v>
      </c>
      <c r="G45" s="27">
        <v>2</v>
      </c>
      <c r="H45" s="27"/>
      <c r="I45" s="27"/>
      <c r="J45" s="27">
        <v>0</v>
      </c>
      <c r="K45" s="27">
        <v>0</v>
      </c>
      <c r="L45" s="27">
        <v>2</v>
      </c>
      <c r="M45" s="27">
        <v>1</v>
      </c>
      <c r="N45" s="27">
        <f>SUM(L45:M45)</f>
        <v>3</v>
      </c>
      <c r="O45" s="39">
        <v>0</v>
      </c>
      <c r="P45" s="39">
        <v>0</v>
      </c>
      <c r="Q45" s="39">
        <v>0</v>
      </c>
      <c r="R45" s="39">
        <v>0</v>
      </c>
      <c r="S45" s="39">
        <v>0</v>
      </c>
      <c r="T45" s="39">
        <f>(H45*3)+((F45-H45)*2)+J45</f>
        <v>2</v>
      </c>
      <c r="U45" s="40">
        <f t="shared" si="6"/>
        <v>0.45454545454545453</v>
      </c>
      <c r="V45" s="22">
        <v>156</v>
      </c>
      <c r="W45" s="22" t="s">
        <v>95</v>
      </c>
      <c r="X45" s="22" t="s">
        <v>96</v>
      </c>
      <c r="Y45" s="68">
        <v>2477</v>
      </c>
      <c r="Z45" s="42"/>
      <c r="AA45" s="1" t="s">
        <v>97</v>
      </c>
      <c r="AB45" s="28" t="s">
        <v>98</v>
      </c>
    </row>
    <row r="46" spans="1:28" x14ac:dyDescent="0.3">
      <c r="A46" s="1" t="s">
        <v>45</v>
      </c>
      <c r="B46" s="1" t="s">
        <v>66</v>
      </c>
      <c r="C46" s="57" t="s">
        <v>38</v>
      </c>
      <c r="D46" s="38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39"/>
      <c r="P46" s="39"/>
      <c r="Q46" s="39"/>
      <c r="R46" s="39"/>
      <c r="S46" s="39"/>
      <c r="T46" s="39"/>
      <c r="U46" s="40"/>
      <c r="V46" s="22">
        <v>156</v>
      </c>
      <c r="W46" s="22" t="s">
        <v>95</v>
      </c>
      <c r="X46" s="22" t="s">
        <v>96</v>
      </c>
      <c r="Y46" s="68">
        <v>2477</v>
      </c>
      <c r="Z46" s="42"/>
      <c r="AA46" s="1" t="s">
        <v>97</v>
      </c>
      <c r="AB46" s="28" t="s">
        <v>98</v>
      </c>
    </row>
    <row r="47" spans="1:28" x14ac:dyDescent="0.3">
      <c r="A47" s="44" t="s">
        <v>45</v>
      </c>
      <c r="B47" s="44" t="s">
        <v>66</v>
      </c>
      <c r="C47" s="45" t="s">
        <v>39</v>
      </c>
      <c r="D47" s="44"/>
      <c r="E47" s="45">
        <f t="shared" ref="E47:T47" si="7">SUM(E36:E45)</f>
        <v>240</v>
      </c>
      <c r="F47" s="45">
        <f t="shared" si="7"/>
        <v>43</v>
      </c>
      <c r="G47" s="45">
        <f t="shared" si="7"/>
        <v>76</v>
      </c>
      <c r="H47" s="45">
        <f t="shared" si="7"/>
        <v>0</v>
      </c>
      <c r="I47" s="45">
        <f t="shared" si="7"/>
        <v>0</v>
      </c>
      <c r="J47" s="45">
        <f t="shared" si="7"/>
        <v>30</v>
      </c>
      <c r="K47" s="45">
        <f t="shared" si="7"/>
        <v>57</v>
      </c>
      <c r="L47" s="45">
        <f t="shared" si="7"/>
        <v>24</v>
      </c>
      <c r="M47" s="45">
        <f t="shared" si="7"/>
        <v>40</v>
      </c>
      <c r="N47" s="45">
        <f t="shared" si="7"/>
        <v>64</v>
      </c>
      <c r="O47" s="45">
        <f t="shared" si="7"/>
        <v>17</v>
      </c>
      <c r="P47" s="45">
        <f t="shared" si="7"/>
        <v>20</v>
      </c>
      <c r="Q47" s="45">
        <f t="shared" si="7"/>
        <v>4</v>
      </c>
      <c r="R47" s="45">
        <f t="shared" si="7"/>
        <v>25</v>
      </c>
      <c r="S47" s="45">
        <f t="shared" si="7"/>
        <v>4</v>
      </c>
      <c r="T47" s="45">
        <f t="shared" si="7"/>
        <v>116</v>
      </c>
      <c r="U47" s="46">
        <f>((T47+Q47+N47-R47)+(O47*2))/E47</f>
        <v>0.8041666666666667</v>
      </c>
      <c r="V47" s="47">
        <v>156</v>
      </c>
      <c r="W47" s="47" t="s">
        <v>95</v>
      </c>
      <c r="X47" s="47" t="s">
        <v>96</v>
      </c>
      <c r="Y47" s="69">
        <v>2477</v>
      </c>
      <c r="Z47" s="49"/>
      <c r="AA47" s="44" t="s">
        <v>97</v>
      </c>
      <c r="AB47" s="72" t="s">
        <v>98</v>
      </c>
    </row>
    <row r="48" spans="1:28" x14ac:dyDescent="0.3">
      <c r="A48" s="1"/>
      <c r="B48" s="1"/>
      <c r="C48" s="1"/>
      <c r="D48" s="1"/>
      <c r="F48" s="50" t="s">
        <v>40</v>
      </c>
      <c r="G48" s="51">
        <f>F47/G47</f>
        <v>0.56578947368421051</v>
      </c>
      <c r="H48" s="27"/>
      <c r="I48" s="1"/>
      <c r="J48" s="50" t="s">
        <v>41</v>
      </c>
      <c r="K48" s="52">
        <f>J47/K47</f>
        <v>0.52631578947368418</v>
      </c>
      <c r="L48" s="1"/>
      <c r="M48" s="39" t="s">
        <v>42</v>
      </c>
      <c r="N48" s="53">
        <v>4</v>
      </c>
      <c r="P48" s="1"/>
      <c r="Q48" s="1"/>
      <c r="R48" s="1"/>
      <c r="S48" s="1"/>
      <c r="T48" s="1"/>
      <c r="U48" s="1"/>
      <c r="V48" s="22"/>
      <c r="W48" s="22"/>
      <c r="X48" s="22"/>
      <c r="Y48" s="54"/>
      <c r="Z48" s="42"/>
      <c r="AA48" s="1"/>
      <c r="AB48" s="1"/>
    </row>
    <row r="49" spans="1:28" x14ac:dyDescent="0.3">
      <c r="A49" s="1"/>
      <c r="B49" s="1"/>
      <c r="C49" s="5" t="s">
        <v>43</v>
      </c>
      <c r="V49" s="22"/>
      <c r="W49" s="22"/>
      <c r="X49" s="22"/>
      <c r="Y49" s="54"/>
      <c r="Z49" s="42"/>
      <c r="AA49" s="1"/>
      <c r="AB49" s="1"/>
    </row>
    <row r="50" spans="1:28" x14ac:dyDescent="0.3">
      <c r="C50" t="s">
        <v>448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FD0BD3-F767-49E4-86A4-F9BACE48F636}">
  <sheetPr>
    <tabColor rgb="FFFF0000"/>
    <pageSetUpPr fitToPage="1"/>
  </sheetPr>
  <dimension ref="A1:AB49"/>
  <sheetViews>
    <sheetView workbookViewId="0">
      <selection activeCell="G6" sqref="G6:G8"/>
    </sheetView>
  </sheetViews>
  <sheetFormatPr defaultRowHeight="14.4" x14ac:dyDescent="0.3"/>
  <cols>
    <col min="1" max="1" width="4.88671875" customWidth="1"/>
    <col min="2" max="2" width="6" customWidth="1"/>
    <col min="3" max="3" width="22.77734375" customWidth="1"/>
    <col min="4" max="4" width="4.21875" customWidth="1"/>
    <col min="5" max="10" width="5.88671875" customWidth="1"/>
    <col min="11" max="11" width="6.6640625" customWidth="1"/>
    <col min="12" max="19" width="5.88671875" customWidth="1"/>
    <col min="20" max="20" width="6.6640625" customWidth="1"/>
    <col min="21" max="21" width="7.21875" customWidth="1"/>
    <col min="22" max="22" width="4.77734375" customWidth="1"/>
    <col min="23" max="24" width="4.21875" customWidth="1"/>
    <col min="25" max="25" width="6.6640625" customWidth="1"/>
    <col min="26" max="26" width="20.21875" customWidth="1"/>
    <col min="27" max="27" width="15.6640625" customWidth="1"/>
  </cols>
  <sheetData>
    <row r="1" spans="1:28" x14ac:dyDescent="0.3">
      <c r="Z1" s="62" t="s">
        <v>382</v>
      </c>
    </row>
    <row r="2" spans="1:28" x14ac:dyDescent="0.3">
      <c r="B2" s="1"/>
      <c r="C2" s="2" t="s">
        <v>44</v>
      </c>
      <c r="D2" s="3" t="s">
        <v>83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29188</v>
      </c>
      <c r="D3" s="7" t="s">
        <v>0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1</v>
      </c>
      <c r="S3" s="13" t="s">
        <v>2</v>
      </c>
      <c r="T3" s="14" t="s">
        <v>3</v>
      </c>
    </row>
    <row r="4" spans="1:28" x14ac:dyDescent="0.3">
      <c r="B4" s="1"/>
      <c r="C4" s="6" t="s">
        <v>182</v>
      </c>
      <c r="D4" s="7" t="s">
        <v>4</v>
      </c>
      <c r="E4" s="8"/>
      <c r="F4" s="5"/>
      <c r="G4" s="1"/>
      <c r="J4" s="15" t="s">
        <v>184</v>
      </c>
      <c r="K4" s="16" t="s">
        <v>44</v>
      </c>
      <c r="L4" s="17"/>
      <c r="M4" s="18"/>
      <c r="N4" s="19">
        <v>20</v>
      </c>
      <c r="O4" s="19">
        <v>17</v>
      </c>
      <c r="P4" s="19">
        <v>26</v>
      </c>
      <c r="Q4" s="19">
        <v>27</v>
      </c>
      <c r="R4" s="20"/>
      <c r="S4" s="21">
        <f>SUM(N4:R4)</f>
        <v>90</v>
      </c>
      <c r="T4" s="22">
        <v>161</v>
      </c>
    </row>
    <row r="5" spans="1:28" x14ac:dyDescent="0.3">
      <c r="B5" s="1"/>
      <c r="C5" s="6" t="s">
        <v>183</v>
      </c>
      <c r="D5" s="7" t="s">
        <v>5</v>
      </c>
      <c r="E5" s="1"/>
      <c r="F5" s="1"/>
      <c r="G5" s="1"/>
      <c r="J5" s="15" t="s">
        <v>177</v>
      </c>
      <c r="K5" s="16" t="s">
        <v>69</v>
      </c>
      <c r="L5" s="17"/>
      <c r="M5" s="18"/>
      <c r="N5" s="19">
        <v>22</v>
      </c>
      <c r="O5" s="19">
        <v>16</v>
      </c>
      <c r="P5" s="19">
        <v>32</v>
      </c>
      <c r="Q5" s="19">
        <v>17</v>
      </c>
      <c r="R5" s="20"/>
      <c r="S5" s="21">
        <f>SUM(N5:R5)</f>
        <v>87</v>
      </c>
      <c r="T5" s="22">
        <v>161</v>
      </c>
      <c r="U5" s="1"/>
      <c r="V5" s="1"/>
      <c r="W5" s="1"/>
    </row>
    <row r="6" spans="1:28" x14ac:dyDescent="0.3">
      <c r="C6" s="23">
        <v>975</v>
      </c>
      <c r="D6" s="7" t="s">
        <v>6</v>
      </c>
      <c r="F6" s="1"/>
      <c r="G6" t="s">
        <v>413</v>
      </c>
      <c r="T6" s="1"/>
      <c r="U6" s="1"/>
      <c r="V6" s="1"/>
      <c r="W6" s="1"/>
    </row>
    <row r="7" spans="1:28" x14ac:dyDescent="0.3">
      <c r="B7" s="1"/>
      <c r="C7" s="66"/>
      <c r="D7" s="7" t="s">
        <v>7</v>
      </c>
      <c r="G7" s="1" t="s">
        <v>415</v>
      </c>
      <c r="S7" s="1"/>
      <c r="T7" s="25" t="s">
        <v>8</v>
      </c>
      <c r="U7" s="1"/>
      <c r="V7" s="26">
        <v>161</v>
      </c>
      <c r="W7" s="1"/>
    </row>
    <row r="8" spans="1:28" x14ac:dyDescent="0.3">
      <c r="B8" s="1"/>
      <c r="C8" s="66"/>
      <c r="D8" s="7" t="s">
        <v>7</v>
      </c>
      <c r="F8" s="27"/>
      <c r="G8" t="s">
        <v>414</v>
      </c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67"/>
      <c r="D9" s="7" t="s">
        <v>9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</row>
    <row r="11" spans="1:28" x14ac:dyDescent="0.3">
      <c r="B11" s="1"/>
      <c r="C11" s="55" t="s">
        <v>44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10</v>
      </c>
      <c r="U11" s="1"/>
      <c r="V11" s="56">
        <v>6</v>
      </c>
      <c r="W11" s="1"/>
      <c r="X11" s="1"/>
      <c r="Y11" s="31"/>
      <c r="Z11" s="42"/>
      <c r="AA11" s="1"/>
      <c r="AB11" s="1"/>
    </row>
    <row r="12" spans="1:28" x14ac:dyDescent="0.3">
      <c r="A12" s="36" t="s">
        <v>11</v>
      </c>
      <c r="B12" s="37" t="s">
        <v>12</v>
      </c>
      <c r="C12" s="38" t="s">
        <v>13</v>
      </c>
      <c r="D12" s="38" t="s">
        <v>14</v>
      </c>
      <c r="E12" s="14" t="s">
        <v>15</v>
      </c>
      <c r="F12" s="14" t="s">
        <v>16</v>
      </c>
      <c r="G12" s="14" t="s">
        <v>17</v>
      </c>
      <c r="H12" s="14" t="s">
        <v>18</v>
      </c>
      <c r="I12" s="14" t="s">
        <v>19</v>
      </c>
      <c r="J12" s="14" t="s">
        <v>20</v>
      </c>
      <c r="K12" s="14" t="s">
        <v>21</v>
      </c>
      <c r="L12" s="14" t="s">
        <v>22</v>
      </c>
      <c r="M12" s="14" t="s">
        <v>23</v>
      </c>
      <c r="N12" s="14" t="s">
        <v>24</v>
      </c>
      <c r="O12" s="14" t="s">
        <v>25</v>
      </c>
      <c r="P12" s="14" t="s">
        <v>26</v>
      </c>
      <c r="Q12" s="14" t="s">
        <v>27</v>
      </c>
      <c r="R12" s="14" t="s">
        <v>28</v>
      </c>
      <c r="S12" s="14" t="s">
        <v>29</v>
      </c>
      <c r="T12" s="14" t="s">
        <v>30</v>
      </c>
      <c r="U12" s="14" t="s">
        <v>31</v>
      </c>
      <c r="V12" s="14" t="s">
        <v>3</v>
      </c>
      <c r="W12" s="14" t="s">
        <v>32</v>
      </c>
      <c r="X12" s="14" t="s">
        <v>33</v>
      </c>
      <c r="Y12" s="14" t="s">
        <v>34</v>
      </c>
      <c r="Z12" s="14" t="s">
        <v>35</v>
      </c>
      <c r="AA12" s="14" t="s">
        <v>36</v>
      </c>
      <c r="AB12" s="14" t="s">
        <v>37</v>
      </c>
    </row>
    <row r="13" spans="1:28" x14ac:dyDescent="0.3">
      <c r="A13" s="1" t="s">
        <v>68</v>
      </c>
      <c r="B13" s="1" t="s">
        <v>45</v>
      </c>
      <c r="C13" s="27" t="s">
        <v>53</v>
      </c>
      <c r="D13" s="38">
        <v>40</v>
      </c>
      <c r="E13" s="74"/>
      <c r="F13" s="27">
        <v>1</v>
      </c>
      <c r="G13" s="74"/>
      <c r="H13" s="27"/>
      <c r="I13" s="27"/>
      <c r="J13" s="27">
        <v>3</v>
      </c>
      <c r="K13" s="27">
        <v>4</v>
      </c>
      <c r="L13" s="74"/>
      <c r="M13" s="74"/>
      <c r="N13" s="27">
        <f>SUM(L13:M13)</f>
        <v>0</v>
      </c>
      <c r="O13" s="74"/>
      <c r="P13" s="79"/>
      <c r="Q13" s="74"/>
      <c r="R13" s="74"/>
      <c r="S13" s="74"/>
      <c r="T13" s="27">
        <f>+(F13*2)+J13</f>
        <v>5</v>
      </c>
      <c r="U13" s="40" t="str">
        <f>IFERROR(((T13+Q13+N13-R13)+(O13*2))/E13,"")</f>
        <v/>
      </c>
      <c r="V13" s="22">
        <v>161</v>
      </c>
      <c r="W13" s="22" t="s">
        <v>84</v>
      </c>
      <c r="X13" s="22" t="s">
        <v>96</v>
      </c>
      <c r="Y13" s="68">
        <v>975</v>
      </c>
      <c r="Z13" s="42"/>
      <c r="AA13" s="1" t="s">
        <v>86</v>
      </c>
      <c r="AB13" s="28" t="s">
        <v>185</v>
      </c>
    </row>
    <row r="14" spans="1:28" x14ac:dyDescent="0.3">
      <c r="A14" s="1" t="s">
        <v>68</v>
      </c>
      <c r="B14" s="1" t="s">
        <v>45</v>
      </c>
      <c r="C14" s="27" t="s">
        <v>46</v>
      </c>
      <c r="D14" s="38">
        <v>7</v>
      </c>
      <c r="E14" s="74"/>
      <c r="F14" s="27">
        <v>4</v>
      </c>
      <c r="G14" s="74"/>
      <c r="H14" s="27"/>
      <c r="I14" s="27"/>
      <c r="J14" s="27">
        <v>0</v>
      </c>
      <c r="K14" s="27">
        <v>0</v>
      </c>
      <c r="L14" s="74"/>
      <c r="M14" s="74"/>
      <c r="N14" s="27">
        <f t="shared" ref="N14:N19" si="0">SUM(L14:M14)</f>
        <v>0</v>
      </c>
      <c r="O14" s="79"/>
      <c r="P14" s="79"/>
      <c r="Q14" s="79"/>
      <c r="R14" s="79"/>
      <c r="S14" s="79"/>
      <c r="T14" s="27">
        <f t="shared" ref="T14:T23" si="1">+(F14*2)+J14</f>
        <v>8</v>
      </c>
      <c r="U14" s="40" t="str">
        <f t="shared" ref="U14:U23" si="2">IFERROR(((T14+Q14+N14-R14)+(O14*2))/E14,"")</f>
        <v/>
      </c>
      <c r="V14" s="22">
        <v>161</v>
      </c>
      <c r="W14" s="22" t="s">
        <v>84</v>
      </c>
      <c r="X14" s="22" t="s">
        <v>96</v>
      </c>
      <c r="Y14" s="68">
        <v>975</v>
      </c>
      <c r="Z14" s="42"/>
      <c r="AA14" s="1" t="s">
        <v>86</v>
      </c>
      <c r="AB14" s="28" t="s">
        <v>185</v>
      </c>
    </row>
    <row r="15" spans="1:28" x14ac:dyDescent="0.3">
      <c r="A15" s="1" t="s">
        <v>68</v>
      </c>
      <c r="B15" s="1" t="s">
        <v>45</v>
      </c>
      <c r="C15" s="27" t="s">
        <v>47</v>
      </c>
      <c r="D15" s="38">
        <v>15</v>
      </c>
      <c r="E15" s="74"/>
      <c r="F15" s="27">
        <v>2</v>
      </c>
      <c r="G15" s="74"/>
      <c r="H15" s="27"/>
      <c r="I15" s="27"/>
      <c r="J15" s="27">
        <v>3</v>
      </c>
      <c r="K15" s="27">
        <v>4</v>
      </c>
      <c r="L15" s="74"/>
      <c r="M15" s="74"/>
      <c r="N15" s="27">
        <f t="shared" si="0"/>
        <v>0</v>
      </c>
      <c r="O15" s="79"/>
      <c r="P15" s="79"/>
      <c r="Q15" s="79"/>
      <c r="R15" s="79"/>
      <c r="S15" s="79"/>
      <c r="T15" s="27">
        <f t="shared" si="1"/>
        <v>7</v>
      </c>
      <c r="U15" s="40" t="str">
        <f t="shared" si="2"/>
        <v/>
      </c>
      <c r="V15" s="22">
        <v>161</v>
      </c>
      <c r="W15" s="22" t="s">
        <v>84</v>
      </c>
      <c r="X15" s="22" t="s">
        <v>96</v>
      </c>
      <c r="Y15" s="68">
        <v>975</v>
      </c>
      <c r="Z15" s="42"/>
      <c r="AA15" s="1" t="s">
        <v>86</v>
      </c>
      <c r="AB15" s="28" t="s">
        <v>185</v>
      </c>
    </row>
    <row r="16" spans="1:28" x14ac:dyDescent="0.3">
      <c r="A16" s="1" t="s">
        <v>68</v>
      </c>
      <c r="B16" s="1" t="s">
        <v>45</v>
      </c>
      <c r="C16" s="27" t="s">
        <v>50</v>
      </c>
      <c r="D16" s="38">
        <v>10</v>
      </c>
      <c r="E16" s="74" t="s">
        <v>369</v>
      </c>
      <c r="F16" s="27"/>
      <c r="G16" s="74"/>
      <c r="H16" s="27"/>
      <c r="I16" s="27"/>
      <c r="J16" s="27"/>
      <c r="K16" s="27"/>
      <c r="L16" s="74"/>
      <c r="M16" s="74"/>
      <c r="N16" s="27"/>
      <c r="O16" s="79"/>
      <c r="P16" s="79"/>
      <c r="Q16" s="79"/>
      <c r="R16" s="79"/>
      <c r="S16" s="79"/>
      <c r="T16" s="27"/>
      <c r="U16" s="40" t="str">
        <f t="shared" si="2"/>
        <v/>
      </c>
      <c r="V16" s="22">
        <v>161</v>
      </c>
      <c r="W16" s="22" t="s">
        <v>84</v>
      </c>
      <c r="X16" s="22" t="s">
        <v>96</v>
      </c>
      <c r="Y16" s="68">
        <v>975</v>
      </c>
      <c r="Z16" s="42"/>
      <c r="AA16" s="1" t="s">
        <v>86</v>
      </c>
      <c r="AB16" s="28" t="s">
        <v>185</v>
      </c>
    </row>
    <row r="17" spans="1:28" x14ac:dyDescent="0.3">
      <c r="A17" s="1" t="s">
        <v>68</v>
      </c>
      <c r="B17" s="1" t="s">
        <v>45</v>
      </c>
      <c r="C17" s="27" t="s">
        <v>56</v>
      </c>
      <c r="D17" s="38">
        <v>20</v>
      </c>
      <c r="E17" s="74"/>
      <c r="F17" s="27">
        <v>9</v>
      </c>
      <c r="G17" s="74"/>
      <c r="H17" s="27"/>
      <c r="I17" s="27"/>
      <c r="J17" s="27">
        <v>2</v>
      </c>
      <c r="K17" s="27">
        <v>5</v>
      </c>
      <c r="L17" s="74"/>
      <c r="M17" s="74"/>
      <c r="N17" s="27">
        <f t="shared" si="0"/>
        <v>0</v>
      </c>
      <c r="O17" s="79"/>
      <c r="P17" s="79"/>
      <c r="Q17" s="79"/>
      <c r="R17" s="79"/>
      <c r="S17" s="79"/>
      <c r="T17" s="27">
        <f t="shared" si="1"/>
        <v>20</v>
      </c>
      <c r="U17" s="40" t="str">
        <f t="shared" si="2"/>
        <v/>
      </c>
      <c r="V17" s="22">
        <v>161</v>
      </c>
      <c r="W17" s="22" t="s">
        <v>84</v>
      </c>
      <c r="X17" s="22" t="s">
        <v>96</v>
      </c>
      <c r="Y17" s="68">
        <v>975</v>
      </c>
      <c r="Z17" s="42"/>
      <c r="AA17" s="1" t="s">
        <v>86</v>
      </c>
      <c r="AB17" s="28" t="s">
        <v>185</v>
      </c>
    </row>
    <row r="18" spans="1:28" x14ac:dyDescent="0.3">
      <c r="A18" s="1" t="s">
        <v>68</v>
      </c>
      <c r="B18" s="1" t="s">
        <v>45</v>
      </c>
      <c r="C18" s="27" t="s">
        <v>54</v>
      </c>
      <c r="D18" s="38">
        <v>24</v>
      </c>
      <c r="E18" s="74" t="s">
        <v>369</v>
      </c>
      <c r="F18" s="27"/>
      <c r="G18" s="74"/>
      <c r="H18" s="27"/>
      <c r="I18" s="27"/>
      <c r="J18" s="27"/>
      <c r="K18" s="27"/>
      <c r="L18" s="74"/>
      <c r="M18" s="74"/>
      <c r="N18" s="27"/>
      <c r="O18" s="79"/>
      <c r="P18" s="79"/>
      <c r="Q18" s="79"/>
      <c r="R18" s="79"/>
      <c r="S18" s="79"/>
      <c r="T18" s="27"/>
      <c r="U18" s="40" t="str">
        <f t="shared" si="2"/>
        <v/>
      </c>
      <c r="V18" s="22">
        <v>161</v>
      </c>
      <c r="W18" s="22" t="s">
        <v>84</v>
      </c>
      <c r="X18" s="22" t="s">
        <v>96</v>
      </c>
      <c r="Y18" s="68">
        <v>975</v>
      </c>
      <c r="Z18" s="42"/>
      <c r="AA18" s="1" t="s">
        <v>86</v>
      </c>
      <c r="AB18" s="28" t="s">
        <v>185</v>
      </c>
    </row>
    <row r="19" spans="1:28" x14ac:dyDescent="0.3">
      <c r="A19" s="1" t="s">
        <v>68</v>
      </c>
      <c r="B19" s="1" t="s">
        <v>45</v>
      </c>
      <c r="C19" s="27" t="s">
        <v>55</v>
      </c>
      <c r="D19" s="38">
        <v>17</v>
      </c>
      <c r="E19" s="74"/>
      <c r="F19" s="27">
        <v>9</v>
      </c>
      <c r="G19" s="74"/>
      <c r="H19" s="27"/>
      <c r="I19" s="27"/>
      <c r="J19" s="27">
        <v>3</v>
      </c>
      <c r="K19" s="27">
        <v>4</v>
      </c>
      <c r="L19" s="74"/>
      <c r="M19" s="74"/>
      <c r="N19" s="27">
        <f t="shared" si="0"/>
        <v>0</v>
      </c>
      <c r="O19" s="79"/>
      <c r="P19" s="79"/>
      <c r="Q19" s="79"/>
      <c r="R19" s="79"/>
      <c r="S19" s="79"/>
      <c r="T19" s="27">
        <f t="shared" si="1"/>
        <v>21</v>
      </c>
      <c r="U19" s="40" t="str">
        <f t="shared" si="2"/>
        <v/>
      </c>
      <c r="V19" s="22">
        <v>161</v>
      </c>
      <c r="W19" s="22" t="s">
        <v>84</v>
      </c>
      <c r="X19" s="22" t="s">
        <v>96</v>
      </c>
      <c r="Y19" s="68">
        <v>975</v>
      </c>
      <c r="Z19" s="42"/>
      <c r="AA19" s="1" t="s">
        <v>86</v>
      </c>
      <c r="AB19" s="28" t="s">
        <v>185</v>
      </c>
    </row>
    <row r="20" spans="1:28" x14ac:dyDescent="0.3">
      <c r="A20" s="1" t="s">
        <v>68</v>
      </c>
      <c r="B20" s="1" t="s">
        <v>45</v>
      </c>
      <c r="C20" s="27" t="s">
        <v>48</v>
      </c>
      <c r="D20" s="38">
        <v>11</v>
      </c>
      <c r="E20" s="74"/>
      <c r="F20" s="27">
        <v>10</v>
      </c>
      <c r="G20" s="74"/>
      <c r="H20" s="27"/>
      <c r="I20" s="27"/>
      <c r="J20" s="27">
        <v>6</v>
      </c>
      <c r="K20" s="27">
        <v>8</v>
      </c>
      <c r="L20" s="74"/>
      <c r="M20" s="74"/>
      <c r="N20" s="27">
        <f>SUM(L20:M20)</f>
        <v>0</v>
      </c>
      <c r="O20" s="79"/>
      <c r="P20" s="79"/>
      <c r="Q20" s="79"/>
      <c r="R20" s="79"/>
      <c r="S20" s="79"/>
      <c r="T20" s="27">
        <f t="shared" si="1"/>
        <v>26</v>
      </c>
      <c r="U20" s="40" t="str">
        <f t="shared" si="2"/>
        <v/>
      </c>
      <c r="V20" s="22">
        <v>161</v>
      </c>
      <c r="W20" s="22" t="s">
        <v>84</v>
      </c>
      <c r="X20" s="22" t="s">
        <v>96</v>
      </c>
      <c r="Y20" s="68">
        <v>975</v>
      </c>
      <c r="Z20" s="42"/>
      <c r="AA20" s="1" t="s">
        <v>86</v>
      </c>
      <c r="AB20" s="28" t="s">
        <v>185</v>
      </c>
    </row>
    <row r="21" spans="1:28" x14ac:dyDescent="0.3">
      <c r="A21" s="1" t="s">
        <v>68</v>
      </c>
      <c r="B21" s="1" t="s">
        <v>45</v>
      </c>
      <c r="C21" s="27" t="s">
        <v>52</v>
      </c>
      <c r="D21" s="38">
        <v>23</v>
      </c>
      <c r="E21" s="74" t="s">
        <v>369</v>
      </c>
      <c r="F21" s="27"/>
      <c r="G21" s="74"/>
      <c r="H21" s="27"/>
      <c r="I21" s="27"/>
      <c r="J21" s="27"/>
      <c r="K21" s="27"/>
      <c r="L21" s="74"/>
      <c r="M21" s="74"/>
      <c r="N21" s="27"/>
      <c r="O21" s="79"/>
      <c r="P21" s="79"/>
      <c r="Q21" s="79"/>
      <c r="R21" s="79"/>
      <c r="S21" s="79"/>
      <c r="T21" s="27"/>
      <c r="U21" s="40" t="str">
        <f t="shared" si="2"/>
        <v/>
      </c>
      <c r="V21" s="22">
        <v>161</v>
      </c>
      <c r="W21" s="22" t="s">
        <v>84</v>
      </c>
      <c r="X21" s="22" t="s">
        <v>96</v>
      </c>
      <c r="Y21" s="68">
        <v>975</v>
      </c>
      <c r="Z21" s="42"/>
      <c r="AA21" s="1" t="s">
        <v>86</v>
      </c>
      <c r="AB21" s="28" t="s">
        <v>185</v>
      </c>
    </row>
    <row r="22" spans="1:28" x14ac:dyDescent="0.3">
      <c r="A22" s="1" t="s">
        <v>68</v>
      </c>
      <c r="B22" s="1" t="s">
        <v>45</v>
      </c>
      <c r="C22" s="27" t="s">
        <v>49</v>
      </c>
      <c r="D22" s="38">
        <v>12</v>
      </c>
      <c r="E22" s="74"/>
      <c r="F22" s="27">
        <v>0</v>
      </c>
      <c r="G22" s="74"/>
      <c r="H22" s="27"/>
      <c r="I22" s="27"/>
      <c r="J22" s="27">
        <v>2</v>
      </c>
      <c r="K22" s="27">
        <v>2</v>
      </c>
      <c r="L22" s="74"/>
      <c r="M22" s="74"/>
      <c r="N22" s="27">
        <f>SUM(L22:M22)</f>
        <v>0</v>
      </c>
      <c r="O22" s="79"/>
      <c r="P22" s="79"/>
      <c r="Q22" s="79"/>
      <c r="R22" s="79"/>
      <c r="S22" s="79"/>
      <c r="T22" s="27">
        <f t="shared" si="1"/>
        <v>2</v>
      </c>
      <c r="U22" s="40" t="str">
        <f t="shared" si="2"/>
        <v/>
      </c>
      <c r="V22" s="22">
        <v>161</v>
      </c>
      <c r="W22" s="22" t="s">
        <v>84</v>
      </c>
      <c r="X22" s="22" t="s">
        <v>96</v>
      </c>
      <c r="Y22" s="68">
        <v>975</v>
      </c>
      <c r="Z22" s="42"/>
      <c r="AA22" s="1" t="s">
        <v>86</v>
      </c>
      <c r="AB22" s="28" t="s">
        <v>185</v>
      </c>
    </row>
    <row r="23" spans="1:28" x14ac:dyDescent="0.3">
      <c r="A23" s="1" t="s">
        <v>68</v>
      </c>
      <c r="B23" s="1" t="s">
        <v>45</v>
      </c>
      <c r="C23" s="27" t="s">
        <v>51</v>
      </c>
      <c r="D23" s="38">
        <v>22</v>
      </c>
      <c r="E23" s="74"/>
      <c r="F23" s="27">
        <v>0</v>
      </c>
      <c r="G23" s="74"/>
      <c r="H23" s="27"/>
      <c r="I23" s="27"/>
      <c r="J23" s="27">
        <v>1</v>
      </c>
      <c r="K23" s="27">
        <v>3</v>
      </c>
      <c r="L23" s="74"/>
      <c r="M23" s="74"/>
      <c r="N23" s="27">
        <f>SUM(L23:M23)</f>
        <v>0</v>
      </c>
      <c r="O23" s="79"/>
      <c r="P23" s="79"/>
      <c r="Q23" s="79"/>
      <c r="R23" s="79"/>
      <c r="S23" s="79"/>
      <c r="T23" s="27">
        <f t="shared" si="1"/>
        <v>1</v>
      </c>
      <c r="U23" s="40" t="str">
        <f t="shared" si="2"/>
        <v/>
      </c>
      <c r="V23" s="22">
        <v>161</v>
      </c>
      <c r="W23" s="22" t="s">
        <v>84</v>
      </c>
      <c r="X23" s="22" t="s">
        <v>96</v>
      </c>
      <c r="Y23" s="68">
        <v>975</v>
      </c>
      <c r="Z23" s="42"/>
      <c r="AA23" s="1" t="s">
        <v>86</v>
      </c>
      <c r="AB23" s="28" t="s">
        <v>185</v>
      </c>
    </row>
    <row r="24" spans="1:28" x14ac:dyDescent="0.3">
      <c r="A24" s="1" t="s">
        <v>68</v>
      </c>
      <c r="B24" s="1" t="s">
        <v>45</v>
      </c>
      <c r="C24" s="57" t="s">
        <v>38</v>
      </c>
      <c r="D24" s="1"/>
      <c r="E24" s="57">
        <v>240</v>
      </c>
      <c r="F24" s="57"/>
      <c r="G24" s="57"/>
      <c r="H24" s="57"/>
      <c r="I24" s="57"/>
      <c r="J24" s="57"/>
      <c r="K24" s="57"/>
      <c r="L24" s="57"/>
      <c r="M24" s="57"/>
      <c r="N24" s="27"/>
      <c r="O24" s="43"/>
      <c r="P24" s="43"/>
      <c r="Q24" s="43"/>
      <c r="R24" s="43"/>
      <c r="S24" s="43"/>
      <c r="T24" s="27"/>
      <c r="U24" s="40" t="str">
        <f t="shared" ref="U24" si="3">_xlfn.IFNA("",((T24+Q24+N24-R24)+(O24*2))/E24)</f>
        <v/>
      </c>
      <c r="V24" s="22">
        <v>161</v>
      </c>
      <c r="W24" s="22" t="s">
        <v>84</v>
      </c>
      <c r="X24" s="22" t="s">
        <v>96</v>
      </c>
      <c r="Y24" s="68">
        <v>975</v>
      </c>
      <c r="Z24" s="42"/>
      <c r="AA24" s="1" t="s">
        <v>86</v>
      </c>
      <c r="AB24" s="28" t="s">
        <v>185</v>
      </c>
    </row>
    <row r="25" spans="1:28" x14ac:dyDescent="0.3">
      <c r="A25" s="44" t="s">
        <v>68</v>
      </c>
      <c r="B25" s="44" t="s">
        <v>45</v>
      </c>
      <c r="C25" s="45" t="s">
        <v>39</v>
      </c>
      <c r="D25" s="44"/>
      <c r="E25" s="45">
        <f t="shared" ref="E25:T25" si="4">SUM(E13:E24)</f>
        <v>240</v>
      </c>
      <c r="F25" s="45">
        <f t="shared" si="4"/>
        <v>35</v>
      </c>
      <c r="G25" s="45">
        <f t="shared" si="4"/>
        <v>0</v>
      </c>
      <c r="H25" s="45">
        <f t="shared" si="4"/>
        <v>0</v>
      </c>
      <c r="I25" s="45">
        <f t="shared" si="4"/>
        <v>0</v>
      </c>
      <c r="J25" s="45">
        <f t="shared" si="4"/>
        <v>20</v>
      </c>
      <c r="K25" s="45">
        <f t="shared" si="4"/>
        <v>30</v>
      </c>
      <c r="L25" s="45">
        <f t="shared" si="4"/>
        <v>0</v>
      </c>
      <c r="M25" s="45">
        <f t="shared" si="4"/>
        <v>0</v>
      </c>
      <c r="N25" s="45">
        <f t="shared" si="4"/>
        <v>0</v>
      </c>
      <c r="O25" s="45">
        <f t="shared" si="4"/>
        <v>0</v>
      </c>
      <c r="P25" s="45">
        <f t="shared" si="4"/>
        <v>0</v>
      </c>
      <c r="Q25" s="45">
        <f t="shared" si="4"/>
        <v>0</v>
      </c>
      <c r="R25" s="45">
        <f t="shared" si="4"/>
        <v>0</v>
      </c>
      <c r="S25" s="45">
        <f t="shared" si="4"/>
        <v>0</v>
      </c>
      <c r="T25" s="45">
        <f t="shared" si="4"/>
        <v>90</v>
      </c>
      <c r="U25" s="46">
        <f>((T25+Q25+N25-R25)+(O25*2))/E25</f>
        <v>0.375</v>
      </c>
      <c r="V25" s="47">
        <v>161</v>
      </c>
      <c r="W25" s="47" t="s">
        <v>84</v>
      </c>
      <c r="X25" s="47" t="s">
        <v>96</v>
      </c>
      <c r="Y25" s="69">
        <v>975</v>
      </c>
      <c r="Z25" s="49"/>
      <c r="AA25" s="44" t="s">
        <v>86</v>
      </c>
      <c r="AB25" s="72" t="s">
        <v>185</v>
      </c>
    </row>
    <row r="26" spans="1:28" x14ac:dyDescent="0.3">
      <c r="A26" s="1"/>
      <c r="B26" s="1"/>
      <c r="C26" s="1"/>
      <c r="D26" s="1"/>
      <c r="F26" s="50" t="s">
        <v>40</v>
      </c>
      <c r="G26" s="51" t="e">
        <f>F25/G25</f>
        <v>#DIV/0!</v>
      </c>
      <c r="H26" s="27"/>
      <c r="I26" s="1"/>
      <c r="J26" s="50" t="s">
        <v>41</v>
      </c>
      <c r="K26" s="52">
        <f>J25/K25</f>
        <v>0.66666666666666663</v>
      </c>
      <c r="L26" s="1"/>
      <c r="M26" s="39" t="s">
        <v>42</v>
      </c>
      <c r="N26" s="53"/>
      <c r="P26" s="1"/>
      <c r="Q26" s="1"/>
      <c r="R26" s="1"/>
      <c r="S26" s="1"/>
      <c r="T26" s="1"/>
      <c r="U26" s="1"/>
      <c r="V26" s="22"/>
      <c r="W26" s="22"/>
      <c r="X26" s="22"/>
      <c r="Y26" s="54"/>
      <c r="Z26" s="42"/>
      <c r="AA26" s="1"/>
      <c r="AB26" s="1"/>
    </row>
    <row r="27" spans="1:28" x14ac:dyDescent="0.3">
      <c r="A27" s="1"/>
      <c r="B27" s="1"/>
      <c r="C27" s="5" t="s">
        <v>43</v>
      </c>
      <c r="V27" s="22"/>
      <c r="W27" s="22"/>
      <c r="X27" s="22"/>
      <c r="Y27" s="54"/>
      <c r="Z27" s="42"/>
      <c r="AA27" s="1"/>
      <c r="AB27" s="1"/>
    </row>
    <row r="28" spans="1:28" x14ac:dyDescent="0.3">
      <c r="B28" s="1"/>
      <c r="C28" s="1"/>
      <c r="D28" s="5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31"/>
      <c r="Z28" s="42"/>
      <c r="AA28" s="1"/>
      <c r="AB28" s="1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4"/>
      <c r="Z29" s="42"/>
      <c r="AA29" s="1"/>
      <c r="AB29" s="1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4"/>
      <c r="Z30" s="42"/>
      <c r="AA30" s="1"/>
      <c r="AB30" s="1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4"/>
      <c r="Z31" s="42"/>
      <c r="AA31" s="1"/>
      <c r="AB31" s="1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4"/>
      <c r="Z32" s="42"/>
      <c r="AA32" s="1"/>
      <c r="AB32" s="1"/>
    </row>
    <row r="33" spans="1:28" x14ac:dyDescent="0.3">
      <c r="B33" s="1"/>
      <c r="C33" s="32" t="s">
        <v>69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10</v>
      </c>
      <c r="U33" s="1"/>
      <c r="V33" s="35">
        <v>4</v>
      </c>
    </row>
    <row r="34" spans="1:28" x14ac:dyDescent="0.3">
      <c r="A34" s="36" t="s">
        <v>11</v>
      </c>
      <c r="B34" s="37" t="s">
        <v>12</v>
      </c>
      <c r="C34" s="38" t="s">
        <v>13</v>
      </c>
      <c r="D34" s="38" t="s">
        <v>14</v>
      </c>
      <c r="E34" s="14" t="s">
        <v>15</v>
      </c>
      <c r="F34" s="14" t="s">
        <v>16</v>
      </c>
      <c r="G34" s="14" t="s">
        <v>17</v>
      </c>
      <c r="H34" s="14" t="s">
        <v>18</v>
      </c>
      <c r="I34" s="14" t="s">
        <v>19</v>
      </c>
      <c r="J34" s="14" t="s">
        <v>20</v>
      </c>
      <c r="K34" s="14" t="s">
        <v>21</v>
      </c>
      <c r="L34" s="14" t="s">
        <v>22</v>
      </c>
      <c r="M34" s="14" t="s">
        <v>23</v>
      </c>
      <c r="N34" s="14" t="s">
        <v>24</v>
      </c>
      <c r="O34" s="14" t="s">
        <v>25</v>
      </c>
      <c r="P34" s="14" t="s">
        <v>26</v>
      </c>
      <c r="Q34" s="14" t="s">
        <v>27</v>
      </c>
      <c r="R34" s="14" t="s">
        <v>28</v>
      </c>
      <c r="S34" s="14" t="s">
        <v>29</v>
      </c>
      <c r="T34" s="14" t="s">
        <v>30</v>
      </c>
      <c r="U34" s="14" t="s">
        <v>31</v>
      </c>
      <c r="V34" s="14" t="s">
        <v>3</v>
      </c>
      <c r="W34" s="14" t="s">
        <v>32</v>
      </c>
      <c r="X34" s="14" t="s">
        <v>33</v>
      </c>
      <c r="Y34" s="14" t="s">
        <v>34</v>
      </c>
      <c r="Z34" s="14" t="s">
        <v>35</v>
      </c>
      <c r="AA34" s="14" t="s">
        <v>36</v>
      </c>
      <c r="AB34" s="14" t="s">
        <v>37</v>
      </c>
    </row>
    <row r="35" spans="1:28" x14ac:dyDescent="0.3">
      <c r="A35" s="1" t="s">
        <v>45</v>
      </c>
      <c r="B35" s="1" t="s">
        <v>68</v>
      </c>
      <c r="C35" s="27" t="s">
        <v>334</v>
      </c>
      <c r="D35" s="38">
        <v>6</v>
      </c>
      <c r="E35" s="74"/>
      <c r="F35" s="27">
        <v>2</v>
      </c>
      <c r="G35" s="74"/>
      <c r="H35" s="27"/>
      <c r="I35" s="27"/>
      <c r="J35" s="27">
        <v>1</v>
      </c>
      <c r="K35" s="27">
        <v>4</v>
      </c>
      <c r="L35" s="74"/>
      <c r="M35" s="74"/>
      <c r="N35" s="27">
        <f>SUM(L35:M35)</f>
        <v>0</v>
      </c>
      <c r="O35" s="74"/>
      <c r="P35" s="79"/>
      <c r="Q35" s="74"/>
      <c r="R35" s="74"/>
      <c r="S35" s="74"/>
      <c r="T35" s="27">
        <f>(H35*3)+((F35-H35)*2)+J35</f>
        <v>5</v>
      </c>
      <c r="U35" s="40" t="str">
        <f>IFERROR(((T35+Q35+N35-R35)+(O35*2))/E35,"")</f>
        <v/>
      </c>
      <c r="V35" s="22">
        <v>161</v>
      </c>
      <c r="W35" s="22" t="s">
        <v>95</v>
      </c>
      <c r="X35" s="22" t="s">
        <v>85</v>
      </c>
      <c r="Y35" s="68">
        <v>975</v>
      </c>
      <c r="Z35" s="42"/>
      <c r="AA35" s="1" t="s">
        <v>186</v>
      </c>
      <c r="AB35" s="28" t="s">
        <v>179</v>
      </c>
    </row>
    <row r="36" spans="1:28" x14ac:dyDescent="0.3">
      <c r="A36" s="1" t="s">
        <v>45</v>
      </c>
      <c r="B36" s="1" t="s">
        <v>68</v>
      </c>
      <c r="C36" s="27" t="s">
        <v>335</v>
      </c>
      <c r="D36" s="38">
        <v>1</v>
      </c>
      <c r="E36" s="74"/>
      <c r="F36" s="27">
        <v>12</v>
      </c>
      <c r="G36" s="74"/>
      <c r="H36" s="27"/>
      <c r="I36" s="27"/>
      <c r="J36" s="27">
        <v>2</v>
      </c>
      <c r="K36" s="27">
        <v>3</v>
      </c>
      <c r="L36" s="74"/>
      <c r="M36" s="74"/>
      <c r="N36" s="27">
        <f t="shared" ref="N36:N41" si="5">SUM(L36:M36)</f>
        <v>0</v>
      </c>
      <c r="O36" s="79"/>
      <c r="P36" s="79"/>
      <c r="Q36" s="79"/>
      <c r="R36" s="79"/>
      <c r="S36" s="79"/>
      <c r="T36" s="39">
        <f t="shared" ref="T36:T41" si="6">(H36*3)+((F36-H36)*2)+J36</f>
        <v>26</v>
      </c>
      <c r="U36" s="40" t="str">
        <f t="shared" ref="U36:U43" si="7">IFERROR(((T36+Q36+N36-R36)+(O36*2))/E36,"")</f>
        <v/>
      </c>
      <c r="V36" s="22">
        <v>161</v>
      </c>
      <c r="W36" s="22" t="s">
        <v>95</v>
      </c>
      <c r="X36" s="22" t="s">
        <v>85</v>
      </c>
      <c r="Y36" s="68">
        <v>975</v>
      </c>
      <c r="Z36" s="42"/>
      <c r="AA36" s="1" t="s">
        <v>186</v>
      </c>
      <c r="AB36" s="28" t="s">
        <v>179</v>
      </c>
    </row>
    <row r="37" spans="1:28" x14ac:dyDescent="0.3">
      <c r="A37" s="1" t="s">
        <v>45</v>
      </c>
      <c r="B37" s="1" t="s">
        <v>68</v>
      </c>
      <c r="C37" s="27" t="s">
        <v>336</v>
      </c>
      <c r="D37" s="38">
        <v>11</v>
      </c>
      <c r="E37" s="74"/>
      <c r="F37" s="27">
        <v>4</v>
      </c>
      <c r="G37" s="74"/>
      <c r="H37" s="27"/>
      <c r="I37" s="27"/>
      <c r="J37" s="27">
        <v>1</v>
      </c>
      <c r="K37" s="27">
        <v>2</v>
      </c>
      <c r="L37" s="74"/>
      <c r="M37" s="74"/>
      <c r="N37" s="27">
        <f t="shared" si="5"/>
        <v>0</v>
      </c>
      <c r="O37" s="79"/>
      <c r="P37" s="79"/>
      <c r="Q37" s="79"/>
      <c r="R37" s="79"/>
      <c r="S37" s="79"/>
      <c r="T37" s="39">
        <f t="shared" si="6"/>
        <v>9</v>
      </c>
      <c r="U37" s="40" t="str">
        <f t="shared" si="7"/>
        <v/>
      </c>
      <c r="V37" s="22">
        <v>161</v>
      </c>
      <c r="W37" s="22" t="s">
        <v>95</v>
      </c>
      <c r="X37" s="22" t="s">
        <v>85</v>
      </c>
      <c r="Y37" s="68">
        <v>975</v>
      </c>
      <c r="Z37" s="42"/>
      <c r="AA37" s="1" t="s">
        <v>186</v>
      </c>
      <c r="AB37" s="28" t="s">
        <v>179</v>
      </c>
    </row>
    <row r="38" spans="1:28" x14ac:dyDescent="0.3">
      <c r="A38" s="1" t="s">
        <v>45</v>
      </c>
      <c r="B38" s="1" t="s">
        <v>68</v>
      </c>
      <c r="C38" s="27" t="s">
        <v>337</v>
      </c>
      <c r="D38" s="38">
        <v>10</v>
      </c>
      <c r="E38" s="74"/>
      <c r="F38" s="27">
        <v>8</v>
      </c>
      <c r="G38" s="74"/>
      <c r="H38" s="27"/>
      <c r="I38" s="27"/>
      <c r="J38" s="27">
        <v>2</v>
      </c>
      <c r="K38" s="27">
        <v>4</v>
      </c>
      <c r="L38" s="74"/>
      <c r="M38" s="74"/>
      <c r="N38" s="27">
        <f t="shared" si="5"/>
        <v>0</v>
      </c>
      <c r="O38" s="79"/>
      <c r="P38" s="79"/>
      <c r="Q38" s="79"/>
      <c r="R38" s="79"/>
      <c r="S38" s="79"/>
      <c r="T38" s="39">
        <f t="shared" si="6"/>
        <v>18</v>
      </c>
      <c r="U38" s="40" t="str">
        <f t="shared" si="7"/>
        <v/>
      </c>
      <c r="V38" s="22">
        <v>161</v>
      </c>
      <c r="W38" s="22" t="s">
        <v>95</v>
      </c>
      <c r="X38" s="22" t="s">
        <v>85</v>
      </c>
      <c r="Y38" s="68">
        <v>975</v>
      </c>
      <c r="Z38" s="42"/>
      <c r="AA38" s="1" t="s">
        <v>186</v>
      </c>
      <c r="AB38" s="28" t="s">
        <v>179</v>
      </c>
    </row>
    <row r="39" spans="1:28" x14ac:dyDescent="0.3">
      <c r="A39" s="1" t="s">
        <v>45</v>
      </c>
      <c r="B39" s="1" t="s">
        <v>68</v>
      </c>
      <c r="C39" s="27" t="s">
        <v>338</v>
      </c>
      <c r="D39" s="38">
        <v>33</v>
      </c>
      <c r="E39" s="74"/>
      <c r="F39" s="27">
        <v>4</v>
      </c>
      <c r="G39" s="74"/>
      <c r="H39" s="27"/>
      <c r="I39" s="27"/>
      <c r="J39" s="27">
        <v>1</v>
      </c>
      <c r="K39" s="27">
        <v>3</v>
      </c>
      <c r="L39" s="74"/>
      <c r="M39" s="74"/>
      <c r="N39" s="27">
        <f t="shared" si="5"/>
        <v>0</v>
      </c>
      <c r="O39" s="79"/>
      <c r="P39" s="79"/>
      <c r="Q39" s="79"/>
      <c r="R39" s="79"/>
      <c r="S39" s="79"/>
      <c r="T39" s="39">
        <f t="shared" si="6"/>
        <v>9</v>
      </c>
      <c r="U39" s="40" t="str">
        <f t="shared" si="7"/>
        <v/>
      </c>
      <c r="V39" s="22">
        <v>161</v>
      </c>
      <c r="W39" s="22" t="s">
        <v>95</v>
      </c>
      <c r="X39" s="22" t="s">
        <v>85</v>
      </c>
      <c r="Y39" s="68">
        <v>975</v>
      </c>
      <c r="Z39" s="42"/>
      <c r="AA39" s="1" t="s">
        <v>186</v>
      </c>
      <c r="AB39" s="28" t="s">
        <v>179</v>
      </c>
    </row>
    <row r="40" spans="1:28" x14ac:dyDescent="0.3">
      <c r="A40" s="1" t="s">
        <v>45</v>
      </c>
      <c r="B40" s="1" t="s">
        <v>68</v>
      </c>
      <c r="C40" s="27" t="s">
        <v>339</v>
      </c>
      <c r="D40" s="38">
        <v>23</v>
      </c>
      <c r="E40" s="74"/>
      <c r="F40" s="27">
        <v>2</v>
      </c>
      <c r="G40" s="74"/>
      <c r="H40" s="27"/>
      <c r="I40" s="27"/>
      <c r="J40" s="27">
        <v>1</v>
      </c>
      <c r="K40" s="27">
        <v>2</v>
      </c>
      <c r="L40" s="74"/>
      <c r="M40" s="74"/>
      <c r="N40" s="27">
        <f t="shared" si="5"/>
        <v>0</v>
      </c>
      <c r="O40" s="79"/>
      <c r="P40" s="79"/>
      <c r="Q40" s="79"/>
      <c r="R40" s="79"/>
      <c r="S40" s="79"/>
      <c r="T40" s="39">
        <f t="shared" si="6"/>
        <v>5</v>
      </c>
      <c r="U40" s="40" t="str">
        <f t="shared" si="7"/>
        <v/>
      </c>
      <c r="V40" s="22">
        <v>161</v>
      </c>
      <c r="W40" s="22" t="s">
        <v>95</v>
      </c>
      <c r="X40" s="22" t="s">
        <v>85</v>
      </c>
      <c r="Y40" s="68">
        <v>975</v>
      </c>
      <c r="Z40" s="42"/>
      <c r="AA40" s="1" t="s">
        <v>186</v>
      </c>
      <c r="AB40" s="28" t="s">
        <v>179</v>
      </c>
    </row>
    <row r="41" spans="1:28" x14ac:dyDescent="0.3">
      <c r="A41" s="1" t="s">
        <v>45</v>
      </c>
      <c r="B41" s="1" t="s">
        <v>68</v>
      </c>
      <c r="C41" s="27" t="s">
        <v>340</v>
      </c>
      <c r="D41" s="38">
        <v>20</v>
      </c>
      <c r="E41" s="74"/>
      <c r="F41" s="27">
        <v>1</v>
      </c>
      <c r="G41" s="74"/>
      <c r="H41" s="27"/>
      <c r="I41" s="27"/>
      <c r="J41" s="27">
        <v>1</v>
      </c>
      <c r="K41" s="27">
        <v>5</v>
      </c>
      <c r="L41" s="74"/>
      <c r="M41" s="74"/>
      <c r="N41" s="27">
        <f t="shared" si="5"/>
        <v>0</v>
      </c>
      <c r="O41" s="79"/>
      <c r="P41" s="79"/>
      <c r="Q41" s="79"/>
      <c r="R41" s="79"/>
      <c r="S41" s="79"/>
      <c r="T41" s="39">
        <f t="shared" si="6"/>
        <v>3</v>
      </c>
      <c r="U41" s="40" t="str">
        <f t="shared" si="7"/>
        <v/>
      </c>
      <c r="V41" s="22">
        <v>161</v>
      </c>
      <c r="W41" s="22" t="s">
        <v>95</v>
      </c>
      <c r="X41" s="22" t="s">
        <v>85</v>
      </c>
      <c r="Y41" s="68">
        <v>975</v>
      </c>
      <c r="Z41" s="42"/>
      <c r="AA41" s="1" t="s">
        <v>186</v>
      </c>
      <c r="AB41" s="28" t="s">
        <v>179</v>
      </c>
    </row>
    <row r="42" spans="1:28" x14ac:dyDescent="0.3">
      <c r="A42" s="1" t="s">
        <v>45</v>
      </c>
      <c r="B42" s="1" t="s">
        <v>68</v>
      </c>
      <c r="C42" s="27" t="s">
        <v>57</v>
      </c>
      <c r="D42" s="38">
        <v>5</v>
      </c>
      <c r="E42" s="74"/>
      <c r="F42" s="27">
        <v>1</v>
      </c>
      <c r="G42" s="74"/>
      <c r="H42" s="27"/>
      <c r="I42" s="27"/>
      <c r="J42" s="27">
        <v>4</v>
      </c>
      <c r="K42" s="27">
        <v>4</v>
      </c>
      <c r="L42" s="74"/>
      <c r="M42" s="74"/>
      <c r="N42" s="27">
        <f>SUM(L42:M42)</f>
        <v>0</v>
      </c>
      <c r="O42" s="79"/>
      <c r="P42" s="79"/>
      <c r="Q42" s="79"/>
      <c r="R42" s="79"/>
      <c r="S42" s="79"/>
      <c r="T42" s="39">
        <f>(H42*3)+((F42-H42)*2)+J42</f>
        <v>6</v>
      </c>
      <c r="U42" s="40" t="str">
        <f t="shared" si="7"/>
        <v/>
      </c>
      <c r="V42" s="22">
        <v>161</v>
      </c>
      <c r="W42" s="22" t="s">
        <v>95</v>
      </c>
      <c r="X42" s="22" t="s">
        <v>85</v>
      </c>
      <c r="Y42" s="68">
        <v>975</v>
      </c>
      <c r="Z42" s="42"/>
      <c r="AA42" s="1" t="s">
        <v>186</v>
      </c>
      <c r="AB42" s="28" t="s">
        <v>179</v>
      </c>
    </row>
    <row r="43" spans="1:28" x14ac:dyDescent="0.3">
      <c r="A43" s="1" t="s">
        <v>45</v>
      </c>
      <c r="B43" s="1" t="s">
        <v>68</v>
      </c>
      <c r="C43" s="27" t="s">
        <v>342</v>
      </c>
      <c r="D43" s="38">
        <v>31</v>
      </c>
      <c r="E43" s="74"/>
      <c r="F43" s="27">
        <v>3</v>
      </c>
      <c r="G43" s="74"/>
      <c r="H43" s="27"/>
      <c r="I43" s="27"/>
      <c r="J43" s="27">
        <v>0</v>
      </c>
      <c r="K43" s="27">
        <v>0</v>
      </c>
      <c r="L43" s="74"/>
      <c r="M43" s="74"/>
      <c r="N43" s="27">
        <f>SUM(L43:M43)</f>
        <v>0</v>
      </c>
      <c r="O43" s="79"/>
      <c r="P43" s="79"/>
      <c r="Q43" s="79"/>
      <c r="R43" s="79"/>
      <c r="S43" s="79"/>
      <c r="T43" s="39">
        <f>(H43*3)+((F43-H43)*2)+J43</f>
        <v>6</v>
      </c>
      <c r="U43" s="40" t="str">
        <f t="shared" si="7"/>
        <v/>
      </c>
      <c r="V43" s="22">
        <v>161</v>
      </c>
      <c r="W43" s="22" t="s">
        <v>95</v>
      </c>
      <c r="X43" s="22" t="s">
        <v>85</v>
      </c>
      <c r="Y43" s="68">
        <v>975</v>
      </c>
      <c r="Z43" s="42"/>
      <c r="AA43" s="1" t="s">
        <v>186</v>
      </c>
      <c r="AB43" s="28" t="s">
        <v>179</v>
      </c>
    </row>
    <row r="44" spans="1:28" x14ac:dyDescent="0.3">
      <c r="A44" s="1" t="s">
        <v>45</v>
      </c>
      <c r="B44" s="1" t="s">
        <v>68</v>
      </c>
      <c r="C44" s="57" t="s">
        <v>38</v>
      </c>
      <c r="D44" s="1"/>
      <c r="E44" s="57">
        <v>240</v>
      </c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0" t="str">
        <f t="shared" ref="U44" si="8">_xlfn.IFNA("",((T44+Q44+N44-R44)+(O44*2))/E44)</f>
        <v/>
      </c>
      <c r="V44" s="22">
        <v>161</v>
      </c>
      <c r="W44" s="22" t="s">
        <v>95</v>
      </c>
      <c r="X44" s="22" t="s">
        <v>85</v>
      </c>
      <c r="Y44" s="68">
        <v>975</v>
      </c>
      <c r="Z44" s="42"/>
      <c r="AA44" s="1" t="s">
        <v>186</v>
      </c>
      <c r="AB44" s="28" t="s">
        <v>179</v>
      </c>
    </row>
    <row r="45" spans="1:28" x14ac:dyDescent="0.3">
      <c r="A45" s="44" t="s">
        <v>45</v>
      </c>
      <c r="B45" s="44" t="s">
        <v>68</v>
      </c>
      <c r="C45" s="45" t="s">
        <v>39</v>
      </c>
      <c r="D45" s="44"/>
      <c r="E45" s="45">
        <f t="shared" ref="E45:T45" si="9">SUM(E35:E44)</f>
        <v>240</v>
      </c>
      <c r="F45" s="45">
        <f t="shared" si="9"/>
        <v>37</v>
      </c>
      <c r="G45" s="45">
        <f t="shared" si="9"/>
        <v>0</v>
      </c>
      <c r="H45" s="45">
        <f t="shared" si="9"/>
        <v>0</v>
      </c>
      <c r="I45" s="45">
        <f t="shared" si="9"/>
        <v>0</v>
      </c>
      <c r="J45" s="45">
        <f t="shared" si="9"/>
        <v>13</v>
      </c>
      <c r="K45" s="45">
        <f t="shared" si="9"/>
        <v>27</v>
      </c>
      <c r="L45" s="45">
        <f t="shared" si="9"/>
        <v>0</v>
      </c>
      <c r="M45" s="45">
        <f t="shared" si="9"/>
        <v>0</v>
      </c>
      <c r="N45" s="45">
        <f t="shared" si="9"/>
        <v>0</v>
      </c>
      <c r="O45" s="45">
        <f t="shared" si="9"/>
        <v>0</v>
      </c>
      <c r="P45" s="45">
        <f t="shared" si="9"/>
        <v>0</v>
      </c>
      <c r="Q45" s="45">
        <f t="shared" si="9"/>
        <v>0</v>
      </c>
      <c r="R45" s="45">
        <f t="shared" si="9"/>
        <v>0</v>
      </c>
      <c r="S45" s="45">
        <f t="shared" si="9"/>
        <v>0</v>
      </c>
      <c r="T45" s="45">
        <f t="shared" si="9"/>
        <v>87</v>
      </c>
      <c r="U45" s="46">
        <f>((T45+Q45+N45-R45)+(O45*2))/E45</f>
        <v>0.36249999999999999</v>
      </c>
      <c r="V45" s="47">
        <v>161</v>
      </c>
      <c r="W45" s="47" t="s">
        <v>95</v>
      </c>
      <c r="X45" s="47" t="s">
        <v>85</v>
      </c>
      <c r="Y45" s="69">
        <v>975</v>
      </c>
      <c r="Z45" s="49"/>
      <c r="AA45" s="44" t="s">
        <v>186</v>
      </c>
      <c r="AB45" s="72" t="s">
        <v>179</v>
      </c>
    </row>
    <row r="46" spans="1:28" x14ac:dyDescent="0.3">
      <c r="A46" s="1"/>
      <c r="B46" s="1"/>
      <c r="C46" s="1"/>
      <c r="D46" s="1"/>
      <c r="F46" s="50" t="s">
        <v>40</v>
      </c>
      <c r="G46" s="51" t="e">
        <f>F45/G45</f>
        <v>#DIV/0!</v>
      </c>
      <c r="H46" s="27"/>
      <c r="I46" s="1"/>
      <c r="J46" s="50" t="s">
        <v>41</v>
      </c>
      <c r="K46" s="52">
        <f>J45/K45</f>
        <v>0.48148148148148145</v>
      </c>
      <c r="L46" s="1"/>
      <c r="M46" s="39" t="s">
        <v>42</v>
      </c>
      <c r="N46" s="53"/>
      <c r="P46" s="1"/>
      <c r="Q46" s="1"/>
      <c r="R46" s="1"/>
      <c r="S46" s="1"/>
      <c r="T46" s="1"/>
      <c r="U46" s="1"/>
      <c r="V46" s="22"/>
      <c r="W46" s="22"/>
      <c r="X46" s="22"/>
      <c r="Y46" s="54"/>
      <c r="Z46" s="42"/>
      <c r="AA46" s="1"/>
      <c r="AB46" s="1"/>
    </row>
    <row r="47" spans="1:28" x14ac:dyDescent="0.3">
      <c r="A47" s="1"/>
      <c r="B47" s="1"/>
      <c r="C47" s="5" t="s">
        <v>43</v>
      </c>
      <c r="V47" s="22"/>
      <c r="W47" s="22"/>
      <c r="X47" s="22"/>
      <c r="Y47" s="54"/>
      <c r="Z47" s="42"/>
      <c r="AA47" s="1"/>
      <c r="AB47" s="1"/>
    </row>
    <row r="48" spans="1:28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22"/>
      <c r="W48" s="22"/>
      <c r="X48" s="22"/>
      <c r="Y48" s="54"/>
      <c r="Z48" s="42"/>
      <c r="AA48" s="1"/>
      <c r="AB48" s="1"/>
    </row>
    <row r="49" spans="2:28" x14ac:dyDescent="0.3">
      <c r="B49" s="1"/>
      <c r="C49" s="1"/>
      <c r="D49" s="5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31"/>
      <c r="Z49" s="42"/>
      <c r="AA49" s="1"/>
      <c r="AB49" s="1"/>
    </row>
  </sheetData>
  <pageMargins left="0.25" right="0.25" top="0.75" bottom="0.75" header="0.3" footer="0.3"/>
  <pageSetup scale="6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7C64A3-689A-4D2C-A2A6-637744BD6E08}">
  <sheetPr>
    <tabColor rgb="FFFF0000"/>
    <pageSetUpPr fitToPage="1"/>
  </sheetPr>
  <dimension ref="A1:AB50"/>
  <sheetViews>
    <sheetView workbookViewId="0"/>
  </sheetViews>
  <sheetFormatPr defaultRowHeight="14.4" x14ac:dyDescent="0.3"/>
  <cols>
    <col min="1" max="1" width="4.88671875" customWidth="1"/>
    <col min="2" max="2" width="6" customWidth="1"/>
    <col min="3" max="3" width="22.77734375" customWidth="1"/>
    <col min="4" max="4" width="4.21875" customWidth="1"/>
    <col min="5" max="10" width="5.88671875" customWidth="1"/>
    <col min="11" max="11" width="6.6640625" customWidth="1"/>
    <col min="12" max="19" width="5.88671875" customWidth="1"/>
    <col min="20" max="20" width="6.6640625" customWidth="1"/>
    <col min="21" max="21" width="7.21875" customWidth="1"/>
    <col min="22" max="22" width="4.77734375" customWidth="1"/>
    <col min="23" max="24" width="4.21875" customWidth="1"/>
    <col min="25" max="25" width="6.6640625" customWidth="1"/>
    <col min="26" max="26" width="20.21875" customWidth="1"/>
    <col min="27" max="27" width="15.6640625" customWidth="1"/>
  </cols>
  <sheetData>
    <row r="1" spans="1:28" x14ac:dyDescent="0.3">
      <c r="Z1" s="62" t="s">
        <v>388</v>
      </c>
    </row>
    <row r="2" spans="1:28" x14ac:dyDescent="0.3">
      <c r="B2" s="1"/>
      <c r="C2" s="2" t="s">
        <v>44</v>
      </c>
      <c r="D2" s="3" t="s">
        <v>83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29190</v>
      </c>
      <c r="D3" s="7" t="s">
        <v>0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1</v>
      </c>
      <c r="S3" s="13" t="s">
        <v>2</v>
      </c>
      <c r="T3" s="14" t="s">
        <v>3</v>
      </c>
    </row>
    <row r="4" spans="1:28" x14ac:dyDescent="0.3">
      <c r="B4" s="1"/>
      <c r="C4" s="6" t="s">
        <v>169</v>
      </c>
      <c r="D4" s="7" t="s">
        <v>4</v>
      </c>
      <c r="E4" s="8"/>
      <c r="F4" s="5"/>
      <c r="G4" s="1"/>
      <c r="J4" s="15" t="s">
        <v>188</v>
      </c>
      <c r="K4" s="16" t="s">
        <v>44</v>
      </c>
      <c r="L4" s="17"/>
      <c r="M4" s="18"/>
      <c r="N4" s="19">
        <v>31</v>
      </c>
      <c r="O4" s="19">
        <v>21</v>
      </c>
      <c r="P4" s="19">
        <v>26</v>
      </c>
      <c r="Q4" s="19">
        <v>28</v>
      </c>
      <c r="R4" s="19">
        <v>2</v>
      </c>
      <c r="S4" s="21">
        <f>SUM(N4:R4)</f>
        <v>108</v>
      </c>
      <c r="T4" s="22">
        <v>166</v>
      </c>
    </row>
    <row r="5" spans="1:28" x14ac:dyDescent="0.3">
      <c r="B5" s="1"/>
      <c r="C5" s="6" t="s">
        <v>187</v>
      </c>
      <c r="D5" s="7" t="s">
        <v>5</v>
      </c>
      <c r="E5" s="1"/>
      <c r="F5" s="1"/>
      <c r="G5" s="1"/>
      <c r="J5" s="15" t="s">
        <v>189</v>
      </c>
      <c r="K5" s="16" t="s">
        <v>71</v>
      </c>
      <c r="L5" s="17"/>
      <c r="M5" s="18"/>
      <c r="N5" s="19">
        <v>23</v>
      </c>
      <c r="O5" s="19">
        <v>38</v>
      </c>
      <c r="P5" s="19">
        <v>29</v>
      </c>
      <c r="Q5" s="19">
        <v>16</v>
      </c>
      <c r="R5" s="19">
        <v>13</v>
      </c>
      <c r="S5" s="21">
        <f>SUM(N5:R5)</f>
        <v>119</v>
      </c>
      <c r="T5" s="22">
        <v>166</v>
      </c>
      <c r="U5" s="1"/>
      <c r="V5" s="1"/>
      <c r="W5" s="1"/>
    </row>
    <row r="6" spans="1:28" x14ac:dyDescent="0.3">
      <c r="C6" s="23">
        <v>600</v>
      </c>
      <c r="D6" s="7" t="s">
        <v>6</v>
      </c>
      <c r="F6" s="1"/>
      <c r="T6" s="1"/>
      <c r="U6" s="1"/>
      <c r="V6" s="1"/>
      <c r="W6" s="1"/>
    </row>
    <row r="7" spans="1:28" x14ac:dyDescent="0.3">
      <c r="B7" s="1"/>
      <c r="C7" s="66"/>
      <c r="D7" s="7" t="s">
        <v>7</v>
      </c>
      <c r="G7" s="1"/>
      <c r="S7" s="1"/>
      <c r="T7" s="25" t="s">
        <v>8</v>
      </c>
      <c r="U7" s="1"/>
      <c r="V7" s="26">
        <v>166</v>
      </c>
      <c r="W7" s="1"/>
    </row>
    <row r="8" spans="1:28" x14ac:dyDescent="0.3">
      <c r="B8" s="1"/>
      <c r="C8" s="66"/>
      <c r="D8" s="7" t="s">
        <v>7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67"/>
      <c r="D9" s="7" t="s">
        <v>9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</row>
    <row r="11" spans="1:28" x14ac:dyDescent="0.3">
      <c r="B11" s="1"/>
      <c r="C11" s="32" t="str">
        <f>+C2</f>
        <v>California Dreams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10</v>
      </c>
      <c r="U11" s="1"/>
      <c r="V11" s="35">
        <v>7</v>
      </c>
    </row>
    <row r="12" spans="1:28" x14ac:dyDescent="0.3">
      <c r="A12" s="36" t="s">
        <v>11</v>
      </c>
      <c r="B12" s="37" t="s">
        <v>12</v>
      </c>
      <c r="C12" s="38" t="s">
        <v>13</v>
      </c>
      <c r="D12" s="38" t="s">
        <v>14</v>
      </c>
      <c r="E12" s="14" t="s">
        <v>15</v>
      </c>
      <c r="F12" s="14" t="s">
        <v>16</v>
      </c>
      <c r="G12" s="14" t="s">
        <v>17</v>
      </c>
      <c r="H12" s="14" t="s">
        <v>18</v>
      </c>
      <c r="I12" s="14" t="s">
        <v>19</v>
      </c>
      <c r="J12" s="14" t="s">
        <v>20</v>
      </c>
      <c r="K12" s="14" t="s">
        <v>21</v>
      </c>
      <c r="L12" s="14" t="s">
        <v>22</v>
      </c>
      <c r="M12" s="14" t="s">
        <v>23</v>
      </c>
      <c r="N12" s="14" t="s">
        <v>24</v>
      </c>
      <c r="O12" s="14" t="s">
        <v>25</v>
      </c>
      <c r="P12" s="14" t="s">
        <v>26</v>
      </c>
      <c r="Q12" s="14" t="s">
        <v>27</v>
      </c>
      <c r="R12" s="14" t="s">
        <v>28</v>
      </c>
      <c r="S12" s="14" t="s">
        <v>29</v>
      </c>
      <c r="T12" s="14" t="s">
        <v>30</v>
      </c>
      <c r="U12" s="14" t="s">
        <v>31</v>
      </c>
      <c r="V12" s="14" t="s">
        <v>3</v>
      </c>
      <c r="W12" s="14" t="s">
        <v>32</v>
      </c>
      <c r="X12" s="14" t="s">
        <v>33</v>
      </c>
      <c r="Y12" s="14" t="s">
        <v>34</v>
      </c>
      <c r="Z12" s="14" t="s">
        <v>35</v>
      </c>
      <c r="AA12" s="14" t="s">
        <v>36</v>
      </c>
      <c r="AB12" s="14" t="s">
        <v>37</v>
      </c>
    </row>
    <row r="13" spans="1:28" x14ac:dyDescent="0.3">
      <c r="A13" s="1" t="s">
        <v>70</v>
      </c>
      <c r="B13" s="1" t="s">
        <v>45</v>
      </c>
      <c r="C13" s="27" t="s">
        <v>53</v>
      </c>
      <c r="D13" s="38">
        <v>40</v>
      </c>
      <c r="E13" s="74"/>
      <c r="F13" s="74"/>
      <c r="G13" s="74"/>
      <c r="H13" s="27"/>
      <c r="I13" s="27"/>
      <c r="J13" s="74"/>
      <c r="K13" s="74"/>
      <c r="L13" s="74"/>
      <c r="M13" s="74"/>
      <c r="N13" s="27">
        <f>SUM(L13:M13)</f>
        <v>0</v>
      </c>
      <c r="O13" s="74"/>
      <c r="P13" s="79"/>
      <c r="Q13" s="74"/>
      <c r="R13" s="74"/>
      <c r="S13" s="74"/>
      <c r="T13" s="27">
        <v>6</v>
      </c>
      <c r="U13" s="40" t="str">
        <f>IFERROR(((T13+Q13+N13-R13)+(O13*2))/E13,"")</f>
        <v/>
      </c>
      <c r="V13" s="22">
        <v>166</v>
      </c>
      <c r="W13" s="22" t="s">
        <v>84</v>
      </c>
      <c r="X13" s="22" t="s">
        <v>85</v>
      </c>
      <c r="Y13" s="68">
        <v>600</v>
      </c>
      <c r="Z13" s="36" t="s">
        <v>190</v>
      </c>
      <c r="AA13" s="1" t="s">
        <v>86</v>
      </c>
      <c r="AB13" s="28" t="s">
        <v>191</v>
      </c>
    </row>
    <row r="14" spans="1:28" x14ac:dyDescent="0.3">
      <c r="A14" s="1" t="s">
        <v>70</v>
      </c>
      <c r="B14" s="1" t="s">
        <v>45</v>
      </c>
      <c r="C14" s="27" t="s">
        <v>46</v>
      </c>
      <c r="D14" s="38">
        <v>7</v>
      </c>
      <c r="E14" s="74"/>
      <c r="F14" s="74"/>
      <c r="G14" s="74"/>
      <c r="H14" s="27"/>
      <c r="I14" s="27"/>
      <c r="J14" s="74"/>
      <c r="K14" s="74"/>
      <c r="L14" s="74"/>
      <c r="M14" s="74"/>
      <c r="N14" s="27">
        <f t="shared" ref="N14:N19" si="0">SUM(L14:M14)</f>
        <v>0</v>
      </c>
      <c r="O14" s="79"/>
      <c r="P14" s="79"/>
      <c r="Q14" s="79"/>
      <c r="R14" s="79"/>
      <c r="S14" s="79"/>
      <c r="T14" s="39">
        <v>5</v>
      </c>
      <c r="U14" s="40" t="str">
        <f t="shared" ref="U14:U23" si="1">IFERROR(((T14+Q14+N14-R14)+(O14*2))/E14,"")</f>
        <v/>
      </c>
      <c r="V14" s="22">
        <v>166</v>
      </c>
      <c r="W14" s="22" t="s">
        <v>84</v>
      </c>
      <c r="X14" s="22" t="s">
        <v>85</v>
      </c>
      <c r="Y14" s="68">
        <v>600</v>
      </c>
      <c r="Z14" s="36" t="s">
        <v>190</v>
      </c>
      <c r="AA14" s="1" t="s">
        <v>86</v>
      </c>
      <c r="AB14" s="28" t="s">
        <v>191</v>
      </c>
    </row>
    <row r="15" spans="1:28" x14ac:dyDescent="0.3">
      <c r="A15" s="1" t="s">
        <v>70</v>
      </c>
      <c r="B15" s="1" t="s">
        <v>45</v>
      </c>
      <c r="C15" s="27" t="s">
        <v>47</v>
      </c>
      <c r="D15" s="38">
        <v>15</v>
      </c>
      <c r="E15" s="74"/>
      <c r="F15" s="74"/>
      <c r="G15" s="74"/>
      <c r="H15" s="27"/>
      <c r="I15" s="27"/>
      <c r="J15" s="74"/>
      <c r="K15" s="74"/>
      <c r="L15" s="74"/>
      <c r="M15" s="74"/>
      <c r="N15" s="27">
        <f t="shared" si="0"/>
        <v>0</v>
      </c>
      <c r="O15" s="79"/>
      <c r="P15" s="79"/>
      <c r="Q15" s="79"/>
      <c r="R15" s="79"/>
      <c r="S15" s="79"/>
      <c r="T15" s="39">
        <v>29</v>
      </c>
      <c r="U15" s="40" t="str">
        <f t="shared" si="1"/>
        <v/>
      </c>
      <c r="V15" s="22">
        <v>166</v>
      </c>
      <c r="W15" s="22" t="s">
        <v>84</v>
      </c>
      <c r="X15" s="22" t="s">
        <v>85</v>
      </c>
      <c r="Y15" s="68">
        <v>600</v>
      </c>
      <c r="Z15" s="36" t="s">
        <v>190</v>
      </c>
      <c r="AA15" s="1" t="s">
        <v>86</v>
      </c>
      <c r="AB15" s="28" t="s">
        <v>191</v>
      </c>
    </row>
    <row r="16" spans="1:28" x14ac:dyDescent="0.3">
      <c r="A16" s="1" t="s">
        <v>70</v>
      </c>
      <c r="B16" s="1" t="s">
        <v>45</v>
      </c>
      <c r="C16" s="27" t="s">
        <v>50</v>
      </c>
      <c r="D16" s="38">
        <v>10</v>
      </c>
      <c r="E16" s="74"/>
      <c r="F16" s="74"/>
      <c r="G16" s="74"/>
      <c r="H16" s="27"/>
      <c r="I16" s="27"/>
      <c r="J16" s="74"/>
      <c r="K16" s="74"/>
      <c r="L16" s="74"/>
      <c r="M16" s="74"/>
      <c r="N16" s="27">
        <f t="shared" si="0"/>
        <v>0</v>
      </c>
      <c r="O16" s="79"/>
      <c r="P16" s="79"/>
      <c r="Q16" s="79"/>
      <c r="R16" s="79"/>
      <c r="S16" s="79"/>
      <c r="T16" s="39">
        <v>2</v>
      </c>
      <c r="U16" s="40" t="str">
        <f t="shared" si="1"/>
        <v/>
      </c>
      <c r="V16" s="22">
        <v>166</v>
      </c>
      <c r="W16" s="22" t="s">
        <v>84</v>
      </c>
      <c r="X16" s="22" t="s">
        <v>85</v>
      </c>
      <c r="Y16" s="68">
        <v>600</v>
      </c>
      <c r="Z16" s="36" t="s">
        <v>190</v>
      </c>
      <c r="AA16" s="1" t="s">
        <v>86</v>
      </c>
      <c r="AB16" s="28" t="s">
        <v>191</v>
      </c>
    </row>
    <row r="17" spans="1:28" x14ac:dyDescent="0.3">
      <c r="A17" s="1" t="s">
        <v>70</v>
      </c>
      <c r="B17" s="1" t="s">
        <v>45</v>
      </c>
      <c r="C17" s="27" t="s">
        <v>56</v>
      </c>
      <c r="D17" s="38">
        <v>20</v>
      </c>
      <c r="E17" s="74"/>
      <c r="F17" s="74"/>
      <c r="G17" s="74"/>
      <c r="H17" s="27"/>
      <c r="I17" s="27"/>
      <c r="J17" s="74"/>
      <c r="K17" s="74"/>
      <c r="L17" s="74"/>
      <c r="M17" s="74"/>
      <c r="N17" s="27">
        <f t="shared" si="0"/>
        <v>0</v>
      </c>
      <c r="O17" s="79"/>
      <c r="P17" s="79"/>
      <c r="Q17" s="79"/>
      <c r="R17" s="79"/>
      <c r="S17" s="79"/>
      <c r="T17" s="39">
        <v>21</v>
      </c>
      <c r="U17" s="40" t="str">
        <f t="shared" si="1"/>
        <v/>
      </c>
      <c r="V17" s="22">
        <v>166</v>
      </c>
      <c r="W17" s="22" t="s">
        <v>84</v>
      </c>
      <c r="X17" s="22" t="s">
        <v>85</v>
      </c>
      <c r="Y17" s="68">
        <v>600</v>
      </c>
      <c r="Z17" s="36" t="s">
        <v>190</v>
      </c>
      <c r="AA17" s="1" t="s">
        <v>86</v>
      </c>
      <c r="AB17" s="28" t="s">
        <v>191</v>
      </c>
    </row>
    <row r="18" spans="1:28" x14ac:dyDescent="0.3">
      <c r="A18" s="1" t="s">
        <v>70</v>
      </c>
      <c r="B18" s="1" t="s">
        <v>45</v>
      </c>
      <c r="C18" s="27" t="s">
        <v>54</v>
      </c>
      <c r="D18" s="38">
        <v>24</v>
      </c>
      <c r="E18" s="74" t="s">
        <v>369</v>
      </c>
      <c r="F18" s="74"/>
      <c r="G18" s="74"/>
      <c r="H18" s="27"/>
      <c r="I18" s="27"/>
      <c r="J18" s="74"/>
      <c r="K18" s="74"/>
      <c r="L18" s="74"/>
      <c r="M18" s="74"/>
      <c r="N18" s="27"/>
      <c r="O18" s="79"/>
      <c r="P18" s="79"/>
      <c r="Q18" s="79"/>
      <c r="R18" s="79"/>
      <c r="S18" s="79"/>
      <c r="T18" s="39"/>
      <c r="U18" s="40" t="str">
        <f t="shared" si="1"/>
        <v/>
      </c>
      <c r="V18" s="22">
        <v>166</v>
      </c>
      <c r="W18" s="22" t="s">
        <v>84</v>
      </c>
      <c r="X18" s="22" t="s">
        <v>85</v>
      </c>
      <c r="Y18" s="68">
        <v>600</v>
      </c>
      <c r="Z18" s="36" t="s">
        <v>190</v>
      </c>
      <c r="AA18" s="1" t="s">
        <v>86</v>
      </c>
      <c r="AB18" s="28" t="s">
        <v>191</v>
      </c>
    </row>
    <row r="19" spans="1:28" x14ac:dyDescent="0.3">
      <c r="A19" s="1" t="s">
        <v>70</v>
      </c>
      <c r="B19" s="1" t="s">
        <v>45</v>
      </c>
      <c r="C19" s="27" t="s">
        <v>55</v>
      </c>
      <c r="D19" s="38">
        <v>17</v>
      </c>
      <c r="E19" s="74"/>
      <c r="F19" s="74"/>
      <c r="G19" s="74"/>
      <c r="H19" s="27"/>
      <c r="I19" s="27"/>
      <c r="J19" s="74"/>
      <c r="K19" s="74"/>
      <c r="L19" s="74"/>
      <c r="M19" s="27">
        <v>15</v>
      </c>
      <c r="N19" s="27">
        <f t="shared" si="0"/>
        <v>15</v>
      </c>
      <c r="O19" s="79"/>
      <c r="P19" s="79"/>
      <c r="Q19" s="79"/>
      <c r="R19" s="79"/>
      <c r="S19" s="79"/>
      <c r="T19" s="39">
        <v>20</v>
      </c>
      <c r="U19" s="40" t="str">
        <f t="shared" si="1"/>
        <v/>
      </c>
      <c r="V19" s="22">
        <v>166</v>
      </c>
      <c r="W19" s="22" t="s">
        <v>84</v>
      </c>
      <c r="X19" s="22" t="s">
        <v>85</v>
      </c>
      <c r="Y19" s="68">
        <v>600</v>
      </c>
      <c r="Z19" s="36" t="s">
        <v>190</v>
      </c>
      <c r="AA19" s="1" t="s">
        <v>86</v>
      </c>
      <c r="AB19" s="28" t="s">
        <v>191</v>
      </c>
    </row>
    <row r="20" spans="1:28" x14ac:dyDescent="0.3">
      <c r="A20" s="1" t="s">
        <v>70</v>
      </c>
      <c r="B20" s="1" t="s">
        <v>45</v>
      </c>
      <c r="C20" s="27" t="s">
        <v>48</v>
      </c>
      <c r="D20" s="38">
        <v>11</v>
      </c>
      <c r="E20" s="74"/>
      <c r="F20" s="74"/>
      <c r="G20" s="74"/>
      <c r="H20" s="27"/>
      <c r="I20" s="27"/>
      <c r="J20" s="74"/>
      <c r="K20" s="74"/>
      <c r="L20" s="74"/>
      <c r="M20" s="74"/>
      <c r="N20" s="27">
        <f>SUM(L20:M20)</f>
        <v>0</v>
      </c>
      <c r="O20" s="79"/>
      <c r="P20" s="79"/>
      <c r="Q20" s="79"/>
      <c r="R20" s="79"/>
      <c r="S20" s="79"/>
      <c r="T20" s="39">
        <v>13</v>
      </c>
      <c r="U20" s="40" t="str">
        <f t="shared" si="1"/>
        <v/>
      </c>
      <c r="V20" s="22">
        <v>166</v>
      </c>
      <c r="W20" s="22" t="s">
        <v>84</v>
      </c>
      <c r="X20" s="22" t="s">
        <v>85</v>
      </c>
      <c r="Y20" s="68">
        <v>600</v>
      </c>
      <c r="Z20" s="36" t="s">
        <v>190</v>
      </c>
      <c r="AA20" s="1" t="s">
        <v>86</v>
      </c>
      <c r="AB20" s="28" t="s">
        <v>191</v>
      </c>
    </row>
    <row r="21" spans="1:28" x14ac:dyDescent="0.3">
      <c r="A21" s="1" t="s">
        <v>70</v>
      </c>
      <c r="B21" s="1" t="s">
        <v>45</v>
      </c>
      <c r="C21" s="27" t="s">
        <v>52</v>
      </c>
      <c r="D21" s="38">
        <v>23</v>
      </c>
      <c r="E21" s="74" t="s">
        <v>369</v>
      </c>
      <c r="F21" s="74"/>
      <c r="G21" s="74"/>
      <c r="H21" s="27"/>
      <c r="I21" s="27"/>
      <c r="J21" s="74"/>
      <c r="K21" s="74"/>
      <c r="L21" s="74"/>
      <c r="M21" s="74"/>
      <c r="N21" s="27"/>
      <c r="O21" s="79"/>
      <c r="P21" s="79"/>
      <c r="Q21" s="79"/>
      <c r="R21" s="79"/>
      <c r="S21" s="79"/>
      <c r="T21" s="39"/>
      <c r="U21" s="40" t="str">
        <f t="shared" si="1"/>
        <v/>
      </c>
      <c r="V21" s="22">
        <v>166</v>
      </c>
      <c r="W21" s="22" t="s">
        <v>84</v>
      </c>
      <c r="X21" s="22" t="s">
        <v>85</v>
      </c>
      <c r="Y21" s="68">
        <v>600</v>
      </c>
      <c r="Z21" s="36" t="s">
        <v>190</v>
      </c>
      <c r="AA21" s="1" t="s">
        <v>86</v>
      </c>
      <c r="AB21" s="28" t="s">
        <v>191</v>
      </c>
    </row>
    <row r="22" spans="1:28" x14ac:dyDescent="0.3">
      <c r="A22" s="1" t="s">
        <v>70</v>
      </c>
      <c r="B22" s="1" t="s">
        <v>45</v>
      </c>
      <c r="C22" s="27" t="s">
        <v>49</v>
      </c>
      <c r="D22" s="38">
        <v>12</v>
      </c>
      <c r="E22" s="74"/>
      <c r="F22" s="74"/>
      <c r="G22" s="74"/>
      <c r="H22" s="27"/>
      <c r="I22" s="27"/>
      <c r="J22" s="74"/>
      <c r="K22" s="74"/>
      <c r="L22" s="74"/>
      <c r="M22" s="74"/>
      <c r="N22" s="27">
        <f>SUM(L22:M22)</f>
        <v>0</v>
      </c>
      <c r="O22" s="79"/>
      <c r="P22" s="79"/>
      <c r="Q22" s="79"/>
      <c r="R22" s="79"/>
      <c r="S22" s="79"/>
      <c r="T22" s="39">
        <v>8</v>
      </c>
      <c r="U22" s="40" t="str">
        <f t="shared" si="1"/>
        <v/>
      </c>
      <c r="V22" s="22">
        <v>166</v>
      </c>
      <c r="W22" s="22" t="s">
        <v>84</v>
      </c>
      <c r="X22" s="22" t="s">
        <v>85</v>
      </c>
      <c r="Y22" s="68">
        <v>600</v>
      </c>
      <c r="Z22" s="36" t="s">
        <v>190</v>
      </c>
      <c r="AA22" s="1" t="s">
        <v>86</v>
      </c>
      <c r="AB22" s="28" t="s">
        <v>191</v>
      </c>
    </row>
    <row r="23" spans="1:28" x14ac:dyDescent="0.3">
      <c r="A23" s="1" t="s">
        <v>70</v>
      </c>
      <c r="B23" s="1" t="s">
        <v>45</v>
      </c>
      <c r="C23" s="27" t="s">
        <v>51</v>
      </c>
      <c r="D23" s="38">
        <v>22</v>
      </c>
      <c r="E23" s="74"/>
      <c r="F23" s="74"/>
      <c r="G23" s="74"/>
      <c r="H23" s="27"/>
      <c r="I23" s="27"/>
      <c r="J23" s="74"/>
      <c r="K23" s="74"/>
      <c r="L23" s="74"/>
      <c r="M23" s="74"/>
      <c r="N23" s="27">
        <f>SUM(L23:M23)</f>
        <v>0</v>
      </c>
      <c r="O23" s="79"/>
      <c r="P23" s="79"/>
      <c r="Q23" s="79"/>
      <c r="R23" s="79"/>
      <c r="S23" s="79"/>
      <c r="T23" s="39">
        <v>4</v>
      </c>
      <c r="U23" s="40" t="str">
        <f t="shared" si="1"/>
        <v/>
      </c>
      <c r="V23" s="22">
        <v>166</v>
      </c>
      <c r="W23" s="22" t="s">
        <v>84</v>
      </c>
      <c r="X23" s="22" t="s">
        <v>85</v>
      </c>
      <c r="Y23" s="68">
        <v>600</v>
      </c>
      <c r="Z23" s="36" t="s">
        <v>190</v>
      </c>
      <c r="AA23" s="1" t="s">
        <v>86</v>
      </c>
      <c r="AB23" s="28" t="s">
        <v>191</v>
      </c>
    </row>
    <row r="24" spans="1:28" x14ac:dyDescent="0.3">
      <c r="A24" s="1" t="s">
        <v>70</v>
      </c>
      <c r="B24" s="1" t="s">
        <v>45</v>
      </c>
      <c r="C24" s="57" t="s">
        <v>38</v>
      </c>
      <c r="D24" s="1"/>
      <c r="E24" s="57">
        <v>265</v>
      </c>
      <c r="F24" s="57"/>
      <c r="G24" s="57"/>
      <c r="H24" s="57"/>
      <c r="I24" s="57"/>
      <c r="J24" s="57"/>
      <c r="K24" s="57"/>
      <c r="L24" s="57"/>
      <c r="M24" s="57"/>
      <c r="N24" s="57"/>
      <c r="O24" s="57"/>
      <c r="P24" s="57"/>
      <c r="Q24" s="57"/>
      <c r="R24" s="57">
        <v>15</v>
      </c>
      <c r="S24" s="57" t="s">
        <v>416</v>
      </c>
      <c r="T24" s="43"/>
      <c r="U24" s="40" t="str">
        <f t="shared" ref="U24" si="2">_xlfn.IFNA("",((T24+Q24+N24-R24)+(O24*2))/E24)</f>
        <v/>
      </c>
      <c r="V24" s="22">
        <v>166</v>
      </c>
      <c r="W24" s="22" t="s">
        <v>84</v>
      </c>
      <c r="X24" s="22" t="s">
        <v>85</v>
      </c>
      <c r="Y24" s="68">
        <v>600</v>
      </c>
      <c r="Z24" s="36" t="s">
        <v>190</v>
      </c>
      <c r="AA24" s="1" t="s">
        <v>86</v>
      </c>
      <c r="AB24" s="28" t="s">
        <v>191</v>
      </c>
    </row>
    <row r="25" spans="1:28" x14ac:dyDescent="0.3">
      <c r="A25" s="44" t="s">
        <v>70</v>
      </c>
      <c r="B25" s="44" t="s">
        <v>45</v>
      </c>
      <c r="C25" s="45" t="s">
        <v>39</v>
      </c>
      <c r="D25" s="44"/>
      <c r="E25" s="45">
        <f t="shared" ref="E25:T25" si="3">SUM(E13:E24)</f>
        <v>265</v>
      </c>
      <c r="F25" s="45">
        <f t="shared" si="3"/>
        <v>0</v>
      </c>
      <c r="G25" s="45">
        <f t="shared" si="3"/>
        <v>0</v>
      </c>
      <c r="H25" s="45">
        <f t="shared" si="3"/>
        <v>0</v>
      </c>
      <c r="I25" s="45">
        <f t="shared" si="3"/>
        <v>0</v>
      </c>
      <c r="J25" s="45">
        <f t="shared" si="3"/>
        <v>0</v>
      </c>
      <c r="K25" s="45">
        <f t="shared" si="3"/>
        <v>0</v>
      </c>
      <c r="L25" s="45">
        <f t="shared" si="3"/>
        <v>0</v>
      </c>
      <c r="M25" s="45">
        <f t="shared" si="3"/>
        <v>15</v>
      </c>
      <c r="N25" s="45">
        <f t="shared" si="3"/>
        <v>15</v>
      </c>
      <c r="O25" s="45">
        <f t="shared" si="3"/>
        <v>0</v>
      </c>
      <c r="P25" s="45">
        <f t="shared" si="3"/>
        <v>0</v>
      </c>
      <c r="Q25" s="45">
        <f t="shared" si="3"/>
        <v>0</v>
      </c>
      <c r="R25" s="45">
        <f t="shared" si="3"/>
        <v>15</v>
      </c>
      <c r="S25" s="45">
        <f t="shared" si="3"/>
        <v>0</v>
      </c>
      <c r="T25" s="45">
        <f t="shared" si="3"/>
        <v>108</v>
      </c>
      <c r="U25" s="46">
        <f>((T25+Q25+N25-R25)+(O25*2))/E25</f>
        <v>0.40754716981132078</v>
      </c>
      <c r="V25" s="47">
        <v>166</v>
      </c>
      <c r="W25" s="47" t="s">
        <v>84</v>
      </c>
      <c r="X25" s="47" t="s">
        <v>85</v>
      </c>
      <c r="Y25" s="69">
        <v>600</v>
      </c>
      <c r="Z25" s="59" t="s">
        <v>190</v>
      </c>
      <c r="AA25" s="44" t="s">
        <v>86</v>
      </c>
      <c r="AB25" s="72" t="s">
        <v>191</v>
      </c>
    </row>
    <row r="26" spans="1:28" x14ac:dyDescent="0.3">
      <c r="A26" s="1"/>
      <c r="B26" s="1"/>
      <c r="C26" s="1"/>
      <c r="D26" s="1"/>
      <c r="F26" s="50" t="s">
        <v>40</v>
      </c>
      <c r="G26" s="51" t="e">
        <f>F25/G25</f>
        <v>#DIV/0!</v>
      </c>
      <c r="H26" s="27"/>
      <c r="I26" s="1"/>
      <c r="J26" s="50" t="s">
        <v>41</v>
      </c>
      <c r="K26" s="52" t="e">
        <f>J25/K25</f>
        <v>#DIV/0!</v>
      </c>
      <c r="L26" s="1"/>
      <c r="M26" s="39" t="s">
        <v>42</v>
      </c>
      <c r="N26" s="53"/>
      <c r="P26" s="1"/>
      <c r="Q26" s="1"/>
      <c r="R26" s="1"/>
      <c r="S26" s="1"/>
      <c r="T26" s="1"/>
      <c r="U26" s="1"/>
      <c r="V26" s="22"/>
      <c r="W26" s="22"/>
      <c r="X26" s="22"/>
      <c r="Y26" s="54"/>
      <c r="Z26" s="42"/>
      <c r="AA26" s="1"/>
      <c r="AB26" s="1"/>
    </row>
    <row r="27" spans="1:28" x14ac:dyDescent="0.3">
      <c r="A27" s="1"/>
      <c r="B27" s="1"/>
      <c r="C27" s="5" t="s">
        <v>43</v>
      </c>
      <c r="V27" s="22"/>
      <c r="W27" s="22"/>
      <c r="X27" s="22"/>
      <c r="Y27" s="54"/>
      <c r="Z27" s="42"/>
      <c r="AA27" s="1"/>
      <c r="AB27" s="1"/>
    </row>
    <row r="28" spans="1:28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22"/>
      <c r="W28" s="22"/>
      <c r="X28" s="22"/>
      <c r="Y28" s="54"/>
      <c r="Z28" s="42"/>
      <c r="AA28" s="1"/>
      <c r="AB28" s="1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4"/>
      <c r="Z29" s="42"/>
      <c r="AA29" s="1"/>
      <c r="AB29" s="1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4"/>
      <c r="Z30" s="42"/>
      <c r="AA30" s="1"/>
      <c r="AB30" s="1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4"/>
      <c r="Z31" s="42"/>
      <c r="AA31" s="1"/>
      <c r="AB31" s="1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4"/>
      <c r="Z32" s="42"/>
      <c r="AA32" s="1"/>
      <c r="AB32" s="1"/>
    </row>
    <row r="33" spans="1:28" x14ac:dyDescent="0.3">
      <c r="B33" s="1"/>
      <c r="C33" s="55" t="s">
        <v>71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10</v>
      </c>
      <c r="U33" s="1"/>
      <c r="V33" s="56">
        <v>4</v>
      </c>
      <c r="W33" s="1"/>
      <c r="X33" s="1"/>
      <c r="Y33" s="31"/>
      <c r="Z33" s="42"/>
      <c r="AA33" s="1"/>
      <c r="AB33" s="1"/>
    </row>
    <row r="34" spans="1:28" x14ac:dyDescent="0.3">
      <c r="A34" s="36" t="s">
        <v>11</v>
      </c>
      <c r="B34" s="37" t="s">
        <v>12</v>
      </c>
      <c r="C34" s="38" t="s">
        <v>13</v>
      </c>
      <c r="D34" s="38" t="s">
        <v>14</v>
      </c>
      <c r="E34" s="14" t="s">
        <v>15</v>
      </c>
      <c r="F34" s="14" t="s">
        <v>16</v>
      </c>
      <c r="G34" s="14" t="s">
        <v>17</v>
      </c>
      <c r="H34" s="14" t="s">
        <v>18</v>
      </c>
      <c r="I34" s="14" t="s">
        <v>19</v>
      </c>
      <c r="J34" s="14" t="s">
        <v>20</v>
      </c>
      <c r="K34" s="14" t="s">
        <v>21</v>
      </c>
      <c r="L34" s="14" t="s">
        <v>22</v>
      </c>
      <c r="M34" s="14" t="s">
        <v>23</v>
      </c>
      <c r="N34" s="14" t="s">
        <v>24</v>
      </c>
      <c r="O34" s="14" t="s">
        <v>25</v>
      </c>
      <c r="P34" s="14" t="s">
        <v>26</v>
      </c>
      <c r="Q34" s="14" t="s">
        <v>27</v>
      </c>
      <c r="R34" s="14" t="s">
        <v>28</v>
      </c>
      <c r="S34" s="14" t="s">
        <v>29</v>
      </c>
      <c r="T34" s="14" t="s">
        <v>30</v>
      </c>
      <c r="U34" s="14" t="s">
        <v>31</v>
      </c>
      <c r="V34" s="14" t="s">
        <v>3</v>
      </c>
      <c r="W34" s="14" t="s">
        <v>32</v>
      </c>
      <c r="X34" s="14" t="s">
        <v>33</v>
      </c>
      <c r="Y34" s="14" t="s">
        <v>34</v>
      </c>
      <c r="Z34" s="14" t="s">
        <v>35</v>
      </c>
      <c r="AA34" s="14" t="s">
        <v>36</v>
      </c>
      <c r="AB34" s="14" t="s">
        <v>37</v>
      </c>
    </row>
    <row r="35" spans="1:28" x14ac:dyDescent="0.3">
      <c r="A35" s="1" t="s">
        <v>45</v>
      </c>
      <c r="B35" s="1" t="s">
        <v>70</v>
      </c>
      <c r="C35" s="27" t="s">
        <v>282</v>
      </c>
      <c r="D35" s="38">
        <v>13</v>
      </c>
      <c r="E35" s="74"/>
      <c r="F35" s="74"/>
      <c r="G35" s="74"/>
      <c r="H35" s="27"/>
      <c r="I35" s="27"/>
      <c r="J35" s="74"/>
      <c r="K35" s="74"/>
      <c r="L35" s="74"/>
      <c r="M35" s="74"/>
      <c r="N35" s="27">
        <f>SUM(L35:M35)</f>
        <v>0</v>
      </c>
      <c r="O35" s="74"/>
      <c r="P35" s="79"/>
      <c r="Q35" s="74"/>
      <c r="R35" s="74"/>
      <c r="S35" s="74"/>
      <c r="T35" s="27">
        <v>10</v>
      </c>
      <c r="U35" s="40" t="str">
        <f>IFERROR(((T35+Q35+N35-R35)+(O35*2))/E35,"")</f>
        <v/>
      </c>
      <c r="V35" s="22">
        <v>166</v>
      </c>
      <c r="W35" s="22" t="s">
        <v>95</v>
      </c>
      <c r="X35" s="22" t="s">
        <v>96</v>
      </c>
      <c r="Y35" s="68">
        <v>600</v>
      </c>
      <c r="Z35" s="36" t="s">
        <v>190</v>
      </c>
      <c r="AA35" s="1" t="s">
        <v>192</v>
      </c>
      <c r="AB35" s="28" t="s">
        <v>127</v>
      </c>
    </row>
    <row r="36" spans="1:28" x14ac:dyDescent="0.3">
      <c r="A36" s="1" t="s">
        <v>45</v>
      </c>
      <c r="B36" s="1" t="s">
        <v>70</v>
      </c>
      <c r="C36" s="27" t="s">
        <v>283</v>
      </c>
      <c r="D36" s="38">
        <v>11</v>
      </c>
      <c r="E36" s="74"/>
      <c r="F36" s="74"/>
      <c r="G36" s="74"/>
      <c r="H36" s="27"/>
      <c r="I36" s="27"/>
      <c r="J36" s="74"/>
      <c r="K36" s="74"/>
      <c r="L36" s="74"/>
      <c r="M36" s="74"/>
      <c r="N36" s="27">
        <f t="shared" ref="N36:N40" si="4">SUM(L36:M36)</f>
        <v>0</v>
      </c>
      <c r="O36" s="79"/>
      <c r="P36" s="79"/>
      <c r="Q36" s="79"/>
      <c r="R36" s="79"/>
      <c r="S36" s="79"/>
      <c r="T36" s="27">
        <v>17</v>
      </c>
      <c r="U36" s="40" t="str">
        <f t="shared" ref="U36:U45" si="5">IFERROR(((T36+Q36+N36-R36)+(O36*2))/E36,"")</f>
        <v/>
      </c>
      <c r="V36" s="22">
        <v>166</v>
      </c>
      <c r="W36" s="22" t="s">
        <v>95</v>
      </c>
      <c r="X36" s="22" t="s">
        <v>96</v>
      </c>
      <c r="Y36" s="68">
        <v>600</v>
      </c>
      <c r="Z36" s="36" t="s">
        <v>190</v>
      </c>
      <c r="AA36" s="1" t="s">
        <v>192</v>
      </c>
      <c r="AB36" s="28" t="s">
        <v>127</v>
      </c>
    </row>
    <row r="37" spans="1:28" x14ac:dyDescent="0.3">
      <c r="A37" s="1" t="s">
        <v>45</v>
      </c>
      <c r="B37" s="1" t="s">
        <v>70</v>
      </c>
      <c r="C37" s="27" t="s">
        <v>284</v>
      </c>
      <c r="D37" s="38">
        <v>31</v>
      </c>
      <c r="E37" s="74"/>
      <c r="F37" s="74"/>
      <c r="G37" s="74"/>
      <c r="H37" s="27"/>
      <c r="I37" s="27"/>
      <c r="J37" s="27">
        <v>2</v>
      </c>
      <c r="K37" s="27">
        <v>2</v>
      </c>
      <c r="L37" s="27" t="s">
        <v>417</v>
      </c>
      <c r="M37" s="74"/>
      <c r="N37" s="27">
        <f t="shared" si="4"/>
        <v>0</v>
      </c>
      <c r="O37" s="79"/>
      <c r="P37" s="79"/>
      <c r="Q37" s="79"/>
      <c r="R37" s="79"/>
      <c r="S37" s="79"/>
      <c r="T37" s="27">
        <v>6</v>
      </c>
      <c r="U37" s="40" t="str">
        <f t="shared" si="5"/>
        <v/>
      </c>
      <c r="V37" s="22">
        <v>166</v>
      </c>
      <c r="W37" s="22" t="s">
        <v>95</v>
      </c>
      <c r="X37" s="22" t="s">
        <v>96</v>
      </c>
      <c r="Y37" s="68">
        <v>600</v>
      </c>
      <c r="Z37" s="36" t="s">
        <v>190</v>
      </c>
      <c r="AA37" s="1" t="s">
        <v>192</v>
      </c>
      <c r="AB37" s="28" t="s">
        <v>127</v>
      </c>
    </row>
    <row r="38" spans="1:28" x14ac:dyDescent="0.3">
      <c r="A38" s="1" t="s">
        <v>45</v>
      </c>
      <c r="B38" s="1" t="s">
        <v>70</v>
      </c>
      <c r="C38" s="27" t="s">
        <v>285</v>
      </c>
      <c r="D38" s="38">
        <v>6</v>
      </c>
      <c r="E38" s="74"/>
      <c r="F38" s="27">
        <v>9</v>
      </c>
      <c r="G38" s="27">
        <v>14</v>
      </c>
      <c r="H38" s="27"/>
      <c r="I38" s="27"/>
      <c r="J38" s="27">
        <v>1</v>
      </c>
      <c r="K38" s="74"/>
      <c r="L38" s="74"/>
      <c r="M38" s="27">
        <v>11</v>
      </c>
      <c r="N38" s="27">
        <f t="shared" si="4"/>
        <v>11</v>
      </c>
      <c r="O38" s="79"/>
      <c r="P38" s="79"/>
      <c r="Q38" s="79"/>
      <c r="R38" s="79"/>
      <c r="S38" s="79"/>
      <c r="T38" s="27">
        <v>19</v>
      </c>
      <c r="U38" s="40" t="str">
        <f t="shared" si="5"/>
        <v/>
      </c>
      <c r="V38" s="22">
        <v>166</v>
      </c>
      <c r="W38" s="22" t="s">
        <v>95</v>
      </c>
      <c r="X38" s="22" t="s">
        <v>96</v>
      </c>
      <c r="Y38" s="68">
        <v>600</v>
      </c>
      <c r="Z38" s="36" t="s">
        <v>190</v>
      </c>
      <c r="AA38" s="1" t="s">
        <v>192</v>
      </c>
      <c r="AB38" s="28" t="s">
        <v>127</v>
      </c>
    </row>
    <row r="39" spans="1:28" x14ac:dyDescent="0.3">
      <c r="A39" s="1" t="s">
        <v>45</v>
      </c>
      <c r="B39" s="1" t="s">
        <v>70</v>
      </c>
      <c r="C39" s="27" t="s">
        <v>378</v>
      </c>
      <c r="D39" s="60"/>
      <c r="E39" s="74"/>
      <c r="F39" s="74"/>
      <c r="G39" s="74"/>
      <c r="H39" s="27"/>
      <c r="I39" s="27"/>
      <c r="J39" s="74"/>
      <c r="K39" s="74"/>
      <c r="L39" s="74"/>
      <c r="M39" s="74"/>
      <c r="N39" s="27">
        <f t="shared" si="4"/>
        <v>0</v>
      </c>
      <c r="O39" s="79"/>
      <c r="P39" s="79"/>
      <c r="Q39" s="79"/>
      <c r="R39" s="79"/>
      <c r="S39" s="79"/>
      <c r="T39" s="27">
        <v>4</v>
      </c>
      <c r="U39" s="40" t="str">
        <f t="shared" si="5"/>
        <v/>
      </c>
      <c r="V39" s="22">
        <v>166</v>
      </c>
      <c r="W39" s="22" t="s">
        <v>95</v>
      </c>
      <c r="X39" s="22" t="s">
        <v>96</v>
      </c>
      <c r="Y39" s="68">
        <v>600</v>
      </c>
      <c r="Z39" s="36" t="s">
        <v>190</v>
      </c>
      <c r="AA39" s="1" t="s">
        <v>192</v>
      </c>
      <c r="AB39" s="28" t="s">
        <v>127</v>
      </c>
    </row>
    <row r="40" spans="1:28" x14ac:dyDescent="0.3">
      <c r="A40" s="1" t="s">
        <v>45</v>
      </c>
      <c r="B40" s="1" t="s">
        <v>70</v>
      </c>
      <c r="C40" s="27" t="s">
        <v>286</v>
      </c>
      <c r="D40" s="38">
        <v>12</v>
      </c>
      <c r="E40" s="74"/>
      <c r="F40" s="74"/>
      <c r="G40" s="74"/>
      <c r="H40" s="27"/>
      <c r="I40" s="27"/>
      <c r="J40" s="74"/>
      <c r="K40" s="74"/>
      <c r="L40" s="74"/>
      <c r="M40" s="74"/>
      <c r="N40" s="27">
        <f t="shared" si="4"/>
        <v>0</v>
      </c>
      <c r="O40" s="79"/>
      <c r="P40" s="79"/>
      <c r="Q40" s="79"/>
      <c r="R40" s="79"/>
      <c r="S40" s="79"/>
      <c r="T40" s="27">
        <v>15</v>
      </c>
      <c r="U40" s="40" t="str">
        <f t="shared" si="5"/>
        <v/>
      </c>
      <c r="V40" s="22">
        <v>166</v>
      </c>
      <c r="W40" s="22" t="s">
        <v>95</v>
      </c>
      <c r="X40" s="22" t="s">
        <v>96</v>
      </c>
      <c r="Y40" s="68">
        <v>600</v>
      </c>
      <c r="Z40" s="36" t="s">
        <v>190</v>
      </c>
      <c r="AA40" s="1" t="s">
        <v>192</v>
      </c>
      <c r="AB40" s="28" t="s">
        <v>127</v>
      </c>
    </row>
    <row r="41" spans="1:28" x14ac:dyDescent="0.3">
      <c r="A41" s="1" t="s">
        <v>45</v>
      </c>
      <c r="B41" s="1" t="s">
        <v>70</v>
      </c>
      <c r="C41" s="27" t="s">
        <v>287</v>
      </c>
      <c r="D41" s="38">
        <v>24</v>
      </c>
      <c r="E41" s="74" t="s">
        <v>369</v>
      </c>
      <c r="F41" s="74"/>
      <c r="G41" s="74"/>
      <c r="H41" s="27"/>
      <c r="I41" s="27"/>
      <c r="J41" s="74"/>
      <c r="K41" s="74"/>
      <c r="L41" s="74"/>
      <c r="M41" s="74"/>
      <c r="N41" s="27"/>
      <c r="O41" s="79"/>
      <c r="P41" s="79"/>
      <c r="Q41" s="79"/>
      <c r="R41" s="79"/>
      <c r="S41" s="79"/>
      <c r="T41" s="27"/>
      <c r="U41" s="40" t="str">
        <f t="shared" si="5"/>
        <v/>
      </c>
      <c r="V41" s="22">
        <v>166</v>
      </c>
      <c r="W41" s="22" t="s">
        <v>95</v>
      </c>
      <c r="X41" s="22" t="s">
        <v>96</v>
      </c>
      <c r="Y41" s="68">
        <v>600</v>
      </c>
      <c r="Z41" s="36" t="s">
        <v>190</v>
      </c>
      <c r="AA41" s="1" t="s">
        <v>192</v>
      </c>
      <c r="AB41" s="28" t="s">
        <v>127</v>
      </c>
    </row>
    <row r="42" spans="1:28" x14ac:dyDescent="0.3">
      <c r="A42" s="1" t="s">
        <v>45</v>
      </c>
      <c r="B42" s="1" t="s">
        <v>70</v>
      </c>
      <c r="C42" s="27" t="s">
        <v>288</v>
      </c>
      <c r="D42" s="38">
        <v>33</v>
      </c>
      <c r="E42" s="74"/>
      <c r="F42" s="74"/>
      <c r="G42" s="74"/>
      <c r="H42" s="27"/>
      <c r="I42" s="27"/>
      <c r="J42" s="74"/>
      <c r="K42" s="74"/>
      <c r="L42" s="74"/>
      <c r="M42" s="74"/>
      <c r="N42" s="27">
        <f>SUM(L42:M42)</f>
        <v>0</v>
      </c>
      <c r="O42" s="79"/>
      <c r="P42" s="79"/>
      <c r="Q42" s="79"/>
      <c r="R42" s="79"/>
      <c r="S42" s="79"/>
      <c r="T42" s="27">
        <v>4</v>
      </c>
      <c r="U42" s="40" t="str">
        <f t="shared" si="5"/>
        <v/>
      </c>
      <c r="V42" s="22">
        <v>166</v>
      </c>
      <c r="W42" s="22" t="s">
        <v>95</v>
      </c>
      <c r="X42" s="22" t="s">
        <v>96</v>
      </c>
      <c r="Y42" s="68">
        <v>600</v>
      </c>
      <c r="Z42" s="36" t="s">
        <v>190</v>
      </c>
      <c r="AA42" s="1" t="s">
        <v>192</v>
      </c>
      <c r="AB42" s="28" t="s">
        <v>127</v>
      </c>
    </row>
    <row r="43" spans="1:28" x14ac:dyDescent="0.3">
      <c r="A43" s="1" t="s">
        <v>45</v>
      </c>
      <c r="B43" s="1" t="s">
        <v>70</v>
      </c>
      <c r="C43" s="27" t="s">
        <v>289</v>
      </c>
      <c r="D43" s="38">
        <v>10</v>
      </c>
      <c r="E43" s="74"/>
      <c r="F43" s="74"/>
      <c r="G43" s="74"/>
      <c r="H43" s="27"/>
      <c r="I43" s="27"/>
      <c r="J43" s="74"/>
      <c r="K43" s="74"/>
      <c r="L43" s="74"/>
      <c r="M43" s="27">
        <v>10</v>
      </c>
      <c r="N43" s="27">
        <f>SUM(L43:M43)</f>
        <v>10</v>
      </c>
      <c r="O43" s="39">
        <v>16</v>
      </c>
      <c r="P43" s="79"/>
      <c r="Q43" s="39">
        <v>2</v>
      </c>
      <c r="R43" s="79" t="s">
        <v>387</v>
      </c>
      <c r="S43" s="79"/>
      <c r="T43" s="27">
        <v>25</v>
      </c>
      <c r="U43" s="40" t="str">
        <f t="shared" si="5"/>
        <v/>
      </c>
      <c r="V43" s="22">
        <v>166</v>
      </c>
      <c r="W43" s="22" t="s">
        <v>95</v>
      </c>
      <c r="X43" s="22" t="s">
        <v>96</v>
      </c>
      <c r="Y43" s="68">
        <v>600</v>
      </c>
      <c r="Z43" s="25" t="s">
        <v>418</v>
      </c>
      <c r="AA43" s="1" t="s">
        <v>192</v>
      </c>
      <c r="AB43" s="28" t="s">
        <v>127</v>
      </c>
    </row>
    <row r="44" spans="1:28" x14ac:dyDescent="0.3">
      <c r="A44" s="1" t="s">
        <v>45</v>
      </c>
      <c r="B44" s="1" t="s">
        <v>70</v>
      </c>
      <c r="C44" s="27" t="s">
        <v>343</v>
      </c>
      <c r="D44" s="38">
        <v>22</v>
      </c>
      <c r="E44" s="74"/>
      <c r="F44" s="74"/>
      <c r="G44" s="74"/>
      <c r="H44" s="27"/>
      <c r="I44" s="27"/>
      <c r="J44" s="74"/>
      <c r="K44" s="74"/>
      <c r="L44" s="74"/>
      <c r="M44" s="74"/>
      <c r="N44" s="27">
        <f>SUM(L44:M44)</f>
        <v>0</v>
      </c>
      <c r="O44" s="79"/>
      <c r="P44" s="79"/>
      <c r="Q44" s="79"/>
      <c r="R44" s="79"/>
      <c r="S44" s="79"/>
      <c r="T44" s="27">
        <v>10</v>
      </c>
      <c r="U44" s="40" t="str">
        <f t="shared" si="5"/>
        <v/>
      </c>
      <c r="V44" s="22">
        <v>166</v>
      </c>
      <c r="W44" s="22" t="s">
        <v>95</v>
      </c>
      <c r="X44" s="22" t="s">
        <v>96</v>
      </c>
      <c r="Y44" s="68">
        <v>600</v>
      </c>
      <c r="Z44" s="36" t="s">
        <v>190</v>
      </c>
      <c r="AA44" s="1" t="s">
        <v>192</v>
      </c>
      <c r="AB44" s="28" t="s">
        <v>127</v>
      </c>
    </row>
    <row r="45" spans="1:28" x14ac:dyDescent="0.3">
      <c r="A45" s="1" t="s">
        <v>45</v>
      </c>
      <c r="B45" s="1" t="s">
        <v>70</v>
      </c>
      <c r="C45" s="27" t="s">
        <v>290</v>
      </c>
      <c r="D45" s="38">
        <v>20</v>
      </c>
      <c r="E45" s="74"/>
      <c r="F45" s="74"/>
      <c r="G45" s="74"/>
      <c r="H45" s="27"/>
      <c r="I45" s="27"/>
      <c r="J45" s="74"/>
      <c r="K45" s="74"/>
      <c r="L45" s="74"/>
      <c r="M45" s="74"/>
      <c r="N45" s="27">
        <f>SUM(L45:M45)</f>
        <v>0</v>
      </c>
      <c r="O45" s="79"/>
      <c r="P45" s="79"/>
      <c r="Q45" s="79"/>
      <c r="R45" s="79"/>
      <c r="S45" s="79"/>
      <c r="T45" s="27">
        <v>9</v>
      </c>
      <c r="U45" s="40" t="str">
        <f t="shared" si="5"/>
        <v/>
      </c>
      <c r="V45" s="22">
        <v>166</v>
      </c>
      <c r="W45" s="22" t="s">
        <v>95</v>
      </c>
      <c r="X45" s="22" t="s">
        <v>96</v>
      </c>
      <c r="Y45" s="68">
        <v>600</v>
      </c>
      <c r="Z45" s="36" t="s">
        <v>190</v>
      </c>
      <c r="AA45" s="1" t="s">
        <v>192</v>
      </c>
      <c r="AB45" s="28" t="s">
        <v>127</v>
      </c>
    </row>
    <row r="46" spans="1:28" x14ac:dyDescent="0.3">
      <c r="A46" s="1" t="s">
        <v>45</v>
      </c>
      <c r="B46" s="1" t="s">
        <v>70</v>
      </c>
      <c r="C46" s="57" t="s">
        <v>38</v>
      </c>
      <c r="D46" s="1"/>
      <c r="E46" s="57">
        <v>265</v>
      </c>
      <c r="F46" s="43"/>
      <c r="G46" s="43"/>
      <c r="H46" s="43"/>
      <c r="I46" s="43"/>
      <c r="J46" s="43"/>
      <c r="K46" s="43"/>
      <c r="L46" s="43"/>
      <c r="M46" s="43"/>
      <c r="N46" s="27"/>
      <c r="O46" s="43"/>
      <c r="P46" s="43"/>
      <c r="Q46" s="43"/>
      <c r="R46" s="43"/>
      <c r="S46" s="43"/>
      <c r="T46" s="27"/>
      <c r="U46" s="40" t="str">
        <f t="shared" ref="U46" si="6">_xlfn.IFNA("",((T46+Q46+N46-R46)+(O46*2))/E46)</f>
        <v/>
      </c>
      <c r="V46" s="22">
        <v>166</v>
      </c>
      <c r="W46" s="22" t="s">
        <v>95</v>
      </c>
      <c r="X46" s="22" t="s">
        <v>96</v>
      </c>
      <c r="Y46" s="68">
        <v>600</v>
      </c>
      <c r="Z46" s="36" t="s">
        <v>190</v>
      </c>
      <c r="AA46" s="1" t="s">
        <v>192</v>
      </c>
      <c r="AB46" s="28" t="s">
        <v>127</v>
      </c>
    </row>
    <row r="47" spans="1:28" x14ac:dyDescent="0.3">
      <c r="A47" s="44" t="s">
        <v>45</v>
      </c>
      <c r="B47" s="44" t="s">
        <v>70</v>
      </c>
      <c r="C47" s="45" t="s">
        <v>39</v>
      </c>
      <c r="D47" s="44"/>
      <c r="E47" s="45">
        <f t="shared" ref="E47:T47" si="7">SUM(E35:E46)</f>
        <v>265</v>
      </c>
      <c r="F47" s="45">
        <f t="shared" si="7"/>
        <v>9</v>
      </c>
      <c r="G47" s="45">
        <f t="shared" si="7"/>
        <v>14</v>
      </c>
      <c r="H47" s="45">
        <f t="shared" si="7"/>
        <v>0</v>
      </c>
      <c r="I47" s="45">
        <f t="shared" si="7"/>
        <v>0</v>
      </c>
      <c r="J47" s="45">
        <f t="shared" si="7"/>
        <v>3</v>
      </c>
      <c r="K47" s="45">
        <f t="shared" si="7"/>
        <v>2</v>
      </c>
      <c r="L47" s="45">
        <f t="shared" si="7"/>
        <v>0</v>
      </c>
      <c r="M47" s="45">
        <f t="shared" si="7"/>
        <v>21</v>
      </c>
      <c r="N47" s="45">
        <f t="shared" si="7"/>
        <v>21</v>
      </c>
      <c r="O47" s="45">
        <f t="shared" si="7"/>
        <v>16</v>
      </c>
      <c r="P47" s="45">
        <f t="shared" si="7"/>
        <v>0</v>
      </c>
      <c r="Q47" s="45">
        <f t="shared" si="7"/>
        <v>2</v>
      </c>
      <c r="R47" s="45">
        <f t="shared" si="7"/>
        <v>0</v>
      </c>
      <c r="S47" s="45">
        <f t="shared" si="7"/>
        <v>0</v>
      </c>
      <c r="T47" s="45">
        <f t="shared" si="7"/>
        <v>119</v>
      </c>
      <c r="U47" s="46">
        <f>((T47+Q47+N47-R47)+(O47*2))/E47</f>
        <v>0.65660377358490563</v>
      </c>
      <c r="V47" s="47">
        <v>166</v>
      </c>
      <c r="W47" s="47" t="s">
        <v>95</v>
      </c>
      <c r="X47" s="47" t="s">
        <v>96</v>
      </c>
      <c r="Y47" s="70">
        <v>600</v>
      </c>
      <c r="Z47" s="59" t="s">
        <v>190</v>
      </c>
      <c r="AA47" s="44" t="s">
        <v>192</v>
      </c>
      <c r="AB47" s="73" t="s">
        <v>127</v>
      </c>
    </row>
    <row r="48" spans="1:28" x14ac:dyDescent="0.3">
      <c r="A48" s="1"/>
      <c r="B48" s="1"/>
      <c r="C48" s="1"/>
      <c r="D48" s="1"/>
      <c r="F48" s="50" t="s">
        <v>40</v>
      </c>
      <c r="G48" s="51">
        <f>F47/G47</f>
        <v>0.6428571428571429</v>
      </c>
      <c r="H48" s="27"/>
      <c r="I48" s="1"/>
      <c r="J48" s="50" t="s">
        <v>41</v>
      </c>
      <c r="K48" s="52">
        <f>J47/K47</f>
        <v>1.5</v>
      </c>
      <c r="L48" s="1"/>
      <c r="M48" s="39" t="s">
        <v>42</v>
      </c>
      <c r="N48" s="53"/>
      <c r="P48" s="1"/>
      <c r="Q48" s="1"/>
      <c r="R48" s="1"/>
      <c r="S48" s="1"/>
      <c r="T48" s="1"/>
      <c r="U48" s="1"/>
      <c r="V48" s="22"/>
      <c r="W48" s="22"/>
      <c r="X48" s="22"/>
      <c r="Y48" s="54"/>
      <c r="Z48" s="42"/>
      <c r="AA48" s="1"/>
      <c r="AB48" s="1"/>
    </row>
    <row r="49" spans="1:28" x14ac:dyDescent="0.3">
      <c r="A49" s="1"/>
      <c r="B49" s="1"/>
      <c r="C49" s="5" t="s">
        <v>43</v>
      </c>
      <c r="V49" s="22"/>
      <c r="W49" s="22"/>
      <c r="X49" s="22"/>
      <c r="Y49" s="54"/>
      <c r="Z49" s="42"/>
      <c r="AA49" s="1"/>
      <c r="AB49" s="1"/>
    </row>
    <row r="50" spans="1:28" x14ac:dyDescent="0.3">
      <c r="B50" s="1"/>
      <c r="C50" s="1"/>
      <c r="D50" s="5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31"/>
      <c r="Z50" s="42"/>
      <c r="AA50" s="1"/>
      <c r="AB50" s="1"/>
    </row>
  </sheetData>
  <pageMargins left="0.25" right="0.25" top="0.75" bottom="0.75" header="0.3" footer="0.3"/>
  <pageSetup scale="6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898120-D737-49A1-863B-77160975615B}">
  <sheetPr>
    <tabColor rgb="FF92D050"/>
    <pageSetUpPr fitToPage="1"/>
  </sheetPr>
  <dimension ref="A1:AB49"/>
  <sheetViews>
    <sheetView workbookViewId="0">
      <selection activeCell="G27" sqref="G27"/>
    </sheetView>
  </sheetViews>
  <sheetFormatPr defaultRowHeight="14.4" x14ac:dyDescent="0.3"/>
  <cols>
    <col min="1" max="1" width="4.88671875" customWidth="1"/>
    <col min="2" max="2" width="6" customWidth="1"/>
    <col min="3" max="3" width="22.77734375" customWidth="1"/>
    <col min="4" max="4" width="4.21875" customWidth="1"/>
    <col min="5" max="10" width="5.88671875" customWidth="1"/>
    <col min="11" max="11" width="6.6640625" customWidth="1"/>
    <col min="12" max="19" width="5.88671875" customWidth="1"/>
    <col min="20" max="20" width="6.6640625" customWidth="1"/>
    <col min="21" max="21" width="7.21875" customWidth="1"/>
    <col min="22" max="22" width="4.77734375" customWidth="1"/>
    <col min="23" max="24" width="4.21875" customWidth="1"/>
    <col min="25" max="25" width="6.6640625" customWidth="1"/>
    <col min="26" max="26" width="20.21875" customWidth="1"/>
    <col min="27" max="27" width="15.6640625" customWidth="1"/>
  </cols>
  <sheetData>
    <row r="1" spans="1:28" x14ac:dyDescent="0.3">
      <c r="Z1" s="62" t="s">
        <v>388</v>
      </c>
    </row>
    <row r="2" spans="1:28" x14ac:dyDescent="0.3">
      <c r="B2" s="1"/>
      <c r="C2" s="2" t="s">
        <v>44</v>
      </c>
      <c r="D2" s="3" t="s">
        <v>83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29192</v>
      </c>
      <c r="D3" s="7" t="s">
        <v>0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1</v>
      </c>
      <c r="S3" s="13" t="s">
        <v>2</v>
      </c>
      <c r="T3" s="14" t="s">
        <v>3</v>
      </c>
    </row>
    <row r="4" spans="1:28" x14ac:dyDescent="0.3">
      <c r="B4" s="1"/>
      <c r="C4" s="6" t="s">
        <v>193</v>
      </c>
      <c r="D4" s="7" t="s">
        <v>4</v>
      </c>
      <c r="E4" s="8"/>
      <c r="F4" s="5"/>
      <c r="G4" s="1"/>
      <c r="J4" s="15" t="s">
        <v>195</v>
      </c>
      <c r="K4" s="16" t="s">
        <v>44</v>
      </c>
      <c r="L4" s="17"/>
      <c r="M4" s="18"/>
      <c r="N4" s="19">
        <v>22</v>
      </c>
      <c r="O4" s="19">
        <v>24</v>
      </c>
      <c r="P4" s="19">
        <v>21</v>
      </c>
      <c r="Q4" s="19">
        <v>24</v>
      </c>
      <c r="R4" s="20"/>
      <c r="S4" s="21">
        <f>SUM(N4:R4)</f>
        <v>91</v>
      </c>
      <c r="T4" s="22">
        <v>172</v>
      </c>
    </row>
    <row r="5" spans="1:28" x14ac:dyDescent="0.3">
      <c r="B5" s="1"/>
      <c r="C5" s="6" t="s">
        <v>194</v>
      </c>
      <c r="D5" s="7" t="s">
        <v>5</v>
      </c>
      <c r="E5" s="1"/>
      <c r="F5" s="1"/>
      <c r="G5" s="1"/>
      <c r="J5" s="15" t="s">
        <v>196</v>
      </c>
      <c r="K5" s="16" t="s">
        <v>73</v>
      </c>
      <c r="L5" s="17"/>
      <c r="M5" s="18"/>
      <c r="N5" s="19">
        <v>26</v>
      </c>
      <c r="O5" s="19">
        <v>22</v>
      </c>
      <c r="P5" s="19">
        <v>30</v>
      </c>
      <c r="Q5" s="19">
        <v>19</v>
      </c>
      <c r="R5" s="20"/>
      <c r="S5" s="21">
        <f>SUM(N5:R5)</f>
        <v>97</v>
      </c>
      <c r="T5" s="22">
        <v>172</v>
      </c>
      <c r="U5" s="1"/>
      <c r="V5" s="1"/>
      <c r="W5" s="1"/>
    </row>
    <row r="6" spans="1:28" x14ac:dyDescent="0.3">
      <c r="C6" s="23">
        <v>747</v>
      </c>
      <c r="D6" s="7" t="s">
        <v>6</v>
      </c>
      <c r="F6" s="1"/>
      <c r="T6" s="1"/>
      <c r="U6" s="1"/>
      <c r="V6" s="1"/>
      <c r="W6" s="1"/>
    </row>
    <row r="7" spans="1:28" x14ac:dyDescent="0.3">
      <c r="B7" s="1"/>
      <c r="C7" s="24" t="s">
        <v>442</v>
      </c>
      <c r="D7" s="7" t="s">
        <v>7</v>
      </c>
      <c r="G7" s="1"/>
      <c r="S7" s="1"/>
      <c r="T7" s="25" t="s">
        <v>8</v>
      </c>
      <c r="U7" s="1"/>
      <c r="V7" s="26">
        <v>172</v>
      </c>
      <c r="W7" s="1"/>
    </row>
    <row r="8" spans="1:28" x14ac:dyDescent="0.3">
      <c r="B8" s="1"/>
      <c r="C8" s="24" t="s">
        <v>443</v>
      </c>
      <c r="D8" s="7" t="s">
        <v>7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67"/>
      <c r="D9" s="7" t="s">
        <v>9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</row>
    <row r="11" spans="1:28" x14ac:dyDescent="0.3">
      <c r="B11" s="1"/>
      <c r="C11" s="32" t="s">
        <v>44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10</v>
      </c>
      <c r="U11" s="1"/>
      <c r="V11" s="35">
        <v>8</v>
      </c>
    </row>
    <row r="12" spans="1:28" x14ac:dyDescent="0.3">
      <c r="A12" s="36" t="s">
        <v>11</v>
      </c>
      <c r="B12" s="37" t="s">
        <v>12</v>
      </c>
      <c r="C12" s="38" t="s">
        <v>13</v>
      </c>
      <c r="D12" s="38" t="s">
        <v>14</v>
      </c>
      <c r="E12" s="14" t="s">
        <v>15</v>
      </c>
      <c r="F12" s="14" t="s">
        <v>16</v>
      </c>
      <c r="G12" s="14" t="s">
        <v>17</v>
      </c>
      <c r="H12" s="14" t="s">
        <v>18</v>
      </c>
      <c r="I12" s="14" t="s">
        <v>19</v>
      </c>
      <c r="J12" s="14" t="s">
        <v>20</v>
      </c>
      <c r="K12" s="14" t="s">
        <v>21</v>
      </c>
      <c r="L12" s="14" t="s">
        <v>22</v>
      </c>
      <c r="M12" s="14" t="s">
        <v>23</v>
      </c>
      <c r="N12" s="14" t="s">
        <v>24</v>
      </c>
      <c r="O12" s="14" t="s">
        <v>25</v>
      </c>
      <c r="P12" s="14" t="s">
        <v>26</v>
      </c>
      <c r="Q12" s="14" t="s">
        <v>27</v>
      </c>
      <c r="R12" s="14" t="s">
        <v>28</v>
      </c>
      <c r="S12" s="14" t="s">
        <v>29</v>
      </c>
      <c r="T12" s="14" t="s">
        <v>30</v>
      </c>
      <c r="U12" s="14" t="s">
        <v>31</v>
      </c>
      <c r="V12" s="14" t="s">
        <v>3</v>
      </c>
      <c r="W12" s="14" t="s">
        <v>32</v>
      </c>
      <c r="X12" s="14" t="s">
        <v>33</v>
      </c>
      <c r="Y12" s="14" t="s">
        <v>34</v>
      </c>
      <c r="Z12" s="14" t="s">
        <v>35</v>
      </c>
      <c r="AA12" s="14" t="s">
        <v>36</v>
      </c>
      <c r="AB12" s="14" t="s">
        <v>37</v>
      </c>
    </row>
    <row r="13" spans="1:28" x14ac:dyDescent="0.3">
      <c r="A13" s="1" t="s">
        <v>72</v>
      </c>
      <c r="B13" s="1" t="s">
        <v>45</v>
      </c>
      <c r="C13" s="27" t="s">
        <v>53</v>
      </c>
      <c r="D13" s="38">
        <v>40</v>
      </c>
      <c r="E13" s="27">
        <v>11</v>
      </c>
      <c r="F13" s="27">
        <v>1</v>
      </c>
      <c r="G13" s="27">
        <v>2</v>
      </c>
      <c r="H13" s="27"/>
      <c r="I13" s="27"/>
      <c r="J13" s="27">
        <v>1</v>
      </c>
      <c r="K13" s="27">
        <v>3</v>
      </c>
      <c r="L13" s="74"/>
      <c r="M13" s="27">
        <v>5</v>
      </c>
      <c r="N13" s="27">
        <f>SUM(L13:M13)</f>
        <v>5</v>
      </c>
      <c r="O13" s="27">
        <v>0</v>
      </c>
      <c r="P13" s="39">
        <v>5</v>
      </c>
      <c r="Q13" s="27"/>
      <c r="R13" s="27"/>
      <c r="S13" s="27"/>
      <c r="T13" s="27">
        <f t="shared" ref="T13:T24" si="0">+(F13*2)+J13</f>
        <v>3</v>
      </c>
      <c r="U13" s="40">
        <f>IFERROR(((T13+Q13+N13-R13)+(O13*2))/E13,"")</f>
        <v>0.72727272727272729</v>
      </c>
      <c r="V13" s="22">
        <v>172</v>
      </c>
      <c r="W13" s="22" t="s">
        <v>84</v>
      </c>
      <c r="X13" s="22" t="s">
        <v>85</v>
      </c>
      <c r="Y13" s="68">
        <v>747</v>
      </c>
      <c r="Z13" s="42"/>
      <c r="AA13" s="1" t="s">
        <v>86</v>
      </c>
      <c r="AB13" s="28" t="s">
        <v>197</v>
      </c>
    </row>
    <row r="14" spans="1:28" x14ac:dyDescent="0.3">
      <c r="A14" s="1" t="s">
        <v>72</v>
      </c>
      <c r="B14" s="1" t="s">
        <v>45</v>
      </c>
      <c r="C14" s="27" t="s">
        <v>46</v>
      </c>
      <c r="D14" s="38">
        <v>7</v>
      </c>
      <c r="E14" s="27">
        <v>24</v>
      </c>
      <c r="F14" s="27">
        <v>4</v>
      </c>
      <c r="G14" s="27">
        <v>11</v>
      </c>
      <c r="H14" s="27"/>
      <c r="I14" s="27"/>
      <c r="J14" s="27">
        <v>1</v>
      </c>
      <c r="K14" s="27">
        <v>2</v>
      </c>
      <c r="L14" s="74"/>
      <c r="M14" s="27">
        <v>3</v>
      </c>
      <c r="N14" s="27">
        <f t="shared" ref="N14:N19" si="1">SUM(L14:M14)</f>
        <v>3</v>
      </c>
      <c r="O14" s="39">
        <v>4</v>
      </c>
      <c r="P14" s="39">
        <v>5</v>
      </c>
      <c r="Q14" s="39"/>
      <c r="R14" s="39">
        <v>3</v>
      </c>
      <c r="S14" s="39"/>
      <c r="T14" s="27">
        <f t="shared" si="0"/>
        <v>9</v>
      </c>
      <c r="U14" s="40">
        <f t="shared" ref="U14:U24" si="2">IFERROR(((T14+Q14+N14-R14)+(O14*2))/E14,"")</f>
        <v>0.70833333333333337</v>
      </c>
      <c r="V14" s="22">
        <v>172</v>
      </c>
      <c r="W14" s="22" t="s">
        <v>84</v>
      </c>
      <c r="X14" s="22" t="s">
        <v>85</v>
      </c>
      <c r="Y14" s="68">
        <v>747</v>
      </c>
      <c r="Z14" s="42"/>
      <c r="AA14" s="1" t="s">
        <v>86</v>
      </c>
      <c r="AB14" s="28" t="s">
        <v>197</v>
      </c>
    </row>
    <row r="15" spans="1:28" x14ac:dyDescent="0.3">
      <c r="A15" s="1" t="s">
        <v>72</v>
      </c>
      <c r="B15" s="1" t="s">
        <v>45</v>
      </c>
      <c r="C15" s="27" t="s">
        <v>47</v>
      </c>
      <c r="D15" s="38">
        <v>15</v>
      </c>
      <c r="E15" s="27">
        <v>43</v>
      </c>
      <c r="F15" s="27">
        <v>11</v>
      </c>
      <c r="G15" s="27">
        <v>18</v>
      </c>
      <c r="H15" s="27"/>
      <c r="I15" s="27"/>
      <c r="J15" s="27">
        <v>2</v>
      </c>
      <c r="K15" s="27">
        <v>3</v>
      </c>
      <c r="L15" s="74"/>
      <c r="M15" s="27">
        <v>19</v>
      </c>
      <c r="N15" s="27">
        <f t="shared" si="1"/>
        <v>19</v>
      </c>
      <c r="O15" s="39">
        <v>4</v>
      </c>
      <c r="P15" s="39">
        <v>4</v>
      </c>
      <c r="Q15" s="39">
        <v>2</v>
      </c>
      <c r="R15" s="39">
        <v>6</v>
      </c>
      <c r="S15" s="39"/>
      <c r="T15" s="27">
        <f t="shared" si="0"/>
        <v>24</v>
      </c>
      <c r="U15" s="40">
        <f t="shared" si="2"/>
        <v>1.0930232558139534</v>
      </c>
      <c r="V15" s="22">
        <v>172</v>
      </c>
      <c r="W15" s="22" t="s">
        <v>84</v>
      </c>
      <c r="X15" s="22" t="s">
        <v>85</v>
      </c>
      <c r="Y15" s="68">
        <v>747</v>
      </c>
      <c r="Z15" s="42"/>
      <c r="AA15" s="1" t="s">
        <v>86</v>
      </c>
      <c r="AB15" s="28" t="s">
        <v>197</v>
      </c>
    </row>
    <row r="16" spans="1:28" x14ac:dyDescent="0.3">
      <c r="A16" s="1" t="s">
        <v>72</v>
      </c>
      <c r="B16" s="1" t="s">
        <v>45</v>
      </c>
      <c r="C16" s="27" t="s">
        <v>50</v>
      </c>
      <c r="D16" s="38">
        <v>10</v>
      </c>
      <c r="E16" s="27">
        <v>16</v>
      </c>
      <c r="F16" s="27">
        <v>0</v>
      </c>
      <c r="G16" s="27">
        <v>1</v>
      </c>
      <c r="H16" s="27"/>
      <c r="I16" s="27"/>
      <c r="J16" s="27">
        <v>0</v>
      </c>
      <c r="K16" s="27">
        <v>0</v>
      </c>
      <c r="L16" s="74"/>
      <c r="M16" s="27">
        <v>1</v>
      </c>
      <c r="N16" s="27">
        <f t="shared" si="1"/>
        <v>1</v>
      </c>
      <c r="O16" s="39">
        <v>3</v>
      </c>
      <c r="P16" s="39">
        <v>5</v>
      </c>
      <c r="Q16" s="39"/>
      <c r="R16" s="39">
        <v>3</v>
      </c>
      <c r="S16" s="39"/>
      <c r="T16" s="27">
        <f t="shared" si="0"/>
        <v>0</v>
      </c>
      <c r="U16" s="40">
        <f t="shared" si="2"/>
        <v>0.25</v>
      </c>
      <c r="V16" s="22">
        <v>172</v>
      </c>
      <c r="W16" s="22" t="s">
        <v>84</v>
      </c>
      <c r="X16" s="22" t="s">
        <v>85</v>
      </c>
      <c r="Y16" s="68">
        <v>747</v>
      </c>
      <c r="Z16" s="42"/>
      <c r="AA16" s="1" t="s">
        <v>86</v>
      </c>
      <c r="AB16" s="28" t="s">
        <v>197</v>
      </c>
    </row>
    <row r="17" spans="1:28" x14ac:dyDescent="0.3">
      <c r="A17" s="1" t="s">
        <v>72</v>
      </c>
      <c r="B17" s="1" t="s">
        <v>45</v>
      </c>
      <c r="C17" s="27" t="s">
        <v>56</v>
      </c>
      <c r="D17" s="38">
        <v>20</v>
      </c>
      <c r="E17" s="27">
        <v>31</v>
      </c>
      <c r="F17" s="27">
        <v>5</v>
      </c>
      <c r="G17" s="27">
        <v>8</v>
      </c>
      <c r="H17" s="27"/>
      <c r="I17" s="27"/>
      <c r="J17" s="27">
        <v>0</v>
      </c>
      <c r="K17" s="27">
        <v>0</v>
      </c>
      <c r="L17" s="74"/>
      <c r="M17" s="27">
        <v>9</v>
      </c>
      <c r="N17" s="27">
        <f t="shared" si="1"/>
        <v>9</v>
      </c>
      <c r="O17" s="39">
        <v>1</v>
      </c>
      <c r="P17" s="39">
        <v>0</v>
      </c>
      <c r="Q17" s="39">
        <v>1</v>
      </c>
      <c r="R17" s="39">
        <v>1</v>
      </c>
      <c r="S17" s="39"/>
      <c r="T17" s="27">
        <f t="shared" si="0"/>
        <v>10</v>
      </c>
      <c r="U17" s="40">
        <f t="shared" si="2"/>
        <v>0.67741935483870963</v>
      </c>
      <c r="V17" s="22">
        <v>172</v>
      </c>
      <c r="W17" s="22" t="s">
        <v>84</v>
      </c>
      <c r="X17" s="22" t="s">
        <v>85</v>
      </c>
      <c r="Y17" s="68">
        <v>747</v>
      </c>
      <c r="Z17" s="42"/>
      <c r="AA17" s="1" t="s">
        <v>86</v>
      </c>
      <c r="AB17" s="28" t="s">
        <v>197</v>
      </c>
    </row>
    <row r="18" spans="1:28" x14ac:dyDescent="0.3">
      <c r="A18" s="1" t="s">
        <v>72</v>
      </c>
      <c r="B18" s="1" t="s">
        <v>45</v>
      </c>
      <c r="C18" s="27" t="s">
        <v>54</v>
      </c>
      <c r="D18" s="38">
        <v>24</v>
      </c>
      <c r="E18" s="27" t="s">
        <v>369</v>
      </c>
      <c r="F18" s="27"/>
      <c r="G18" s="27"/>
      <c r="H18" s="27"/>
      <c r="I18" s="27"/>
      <c r="J18" s="27"/>
      <c r="K18" s="27"/>
      <c r="L18" s="74"/>
      <c r="M18" s="27"/>
      <c r="N18" s="27"/>
      <c r="O18" s="39"/>
      <c r="P18" s="39"/>
      <c r="Q18" s="39"/>
      <c r="R18" s="39"/>
      <c r="S18" s="39"/>
      <c r="T18" s="27">
        <f t="shared" si="0"/>
        <v>0</v>
      </c>
      <c r="U18" s="40" t="str">
        <f t="shared" si="2"/>
        <v/>
      </c>
      <c r="V18" s="22">
        <v>172</v>
      </c>
      <c r="W18" s="22" t="s">
        <v>84</v>
      </c>
      <c r="X18" s="22" t="s">
        <v>85</v>
      </c>
      <c r="Y18" s="68">
        <v>747</v>
      </c>
      <c r="Z18" s="42"/>
      <c r="AA18" s="1" t="s">
        <v>86</v>
      </c>
      <c r="AB18" s="28" t="s">
        <v>197</v>
      </c>
    </row>
    <row r="19" spans="1:28" x14ac:dyDescent="0.3">
      <c r="A19" s="1" t="s">
        <v>72</v>
      </c>
      <c r="B19" s="1" t="s">
        <v>45</v>
      </c>
      <c r="C19" s="27" t="s">
        <v>55</v>
      </c>
      <c r="D19" s="38">
        <v>17</v>
      </c>
      <c r="E19" s="27">
        <v>38</v>
      </c>
      <c r="F19" s="27">
        <v>8</v>
      </c>
      <c r="G19" s="27">
        <v>15</v>
      </c>
      <c r="H19" s="27"/>
      <c r="I19" s="27"/>
      <c r="J19" s="27">
        <v>3</v>
      </c>
      <c r="K19" s="27">
        <v>4</v>
      </c>
      <c r="L19" s="74"/>
      <c r="M19" s="27">
        <v>11</v>
      </c>
      <c r="N19" s="27">
        <f t="shared" si="1"/>
        <v>11</v>
      </c>
      <c r="O19" s="39">
        <v>1</v>
      </c>
      <c r="P19" s="39">
        <v>2</v>
      </c>
      <c r="Q19" s="39">
        <v>4</v>
      </c>
      <c r="R19" s="39">
        <v>3</v>
      </c>
      <c r="S19" s="39"/>
      <c r="T19" s="27">
        <f t="shared" si="0"/>
        <v>19</v>
      </c>
      <c r="U19" s="40">
        <f t="shared" si="2"/>
        <v>0.86842105263157898</v>
      </c>
      <c r="V19" s="22">
        <v>172</v>
      </c>
      <c r="W19" s="22" t="s">
        <v>84</v>
      </c>
      <c r="X19" s="22" t="s">
        <v>85</v>
      </c>
      <c r="Y19" s="68">
        <v>747</v>
      </c>
      <c r="Z19" s="42"/>
      <c r="AA19" s="1" t="s">
        <v>86</v>
      </c>
      <c r="AB19" s="28" t="s">
        <v>197</v>
      </c>
    </row>
    <row r="20" spans="1:28" x14ac:dyDescent="0.3">
      <c r="A20" s="1" t="s">
        <v>72</v>
      </c>
      <c r="B20" s="1" t="s">
        <v>45</v>
      </c>
      <c r="C20" s="27" t="s">
        <v>48</v>
      </c>
      <c r="D20" s="38">
        <v>11</v>
      </c>
      <c r="E20" s="27">
        <v>38</v>
      </c>
      <c r="F20" s="27">
        <v>4</v>
      </c>
      <c r="G20" s="27">
        <v>16</v>
      </c>
      <c r="H20" s="27"/>
      <c r="I20" s="27"/>
      <c r="J20" s="27">
        <v>7</v>
      </c>
      <c r="K20" s="27">
        <v>8</v>
      </c>
      <c r="L20" s="74"/>
      <c r="M20" s="27">
        <v>4</v>
      </c>
      <c r="N20" s="27">
        <f>SUM(L20:M20)</f>
        <v>4</v>
      </c>
      <c r="O20" s="39">
        <v>6</v>
      </c>
      <c r="P20" s="57">
        <v>6</v>
      </c>
      <c r="Q20" s="39"/>
      <c r="R20" s="39">
        <v>10</v>
      </c>
      <c r="S20" s="39"/>
      <c r="T20" s="27">
        <f t="shared" si="0"/>
        <v>15</v>
      </c>
      <c r="U20" s="40">
        <f t="shared" si="2"/>
        <v>0.55263157894736847</v>
      </c>
      <c r="V20" s="22">
        <v>172</v>
      </c>
      <c r="W20" s="22" t="s">
        <v>84</v>
      </c>
      <c r="X20" s="22" t="s">
        <v>85</v>
      </c>
      <c r="Y20" s="68">
        <v>747</v>
      </c>
      <c r="Z20" s="42"/>
      <c r="AA20" s="1" t="s">
        <v>86</v>
      </c>
      <c r="AB20" s="28" t="s">
        <v>197</v>
      </c>
    </row>
    <row r="21" spans="1:28" x14ac:dyDescent="0.3">
      <c r="A21" s="1" t="s">
        <v>72</v>
      </c>
      <c r="B21" s="1" t="s">
        <v>45</v>
      </c>
      <c r="C21" s="27" t="s">
        <v>52</v>
      </c>
      <c r="D21" s="38">
        <v>23</v>
      </c>
      <c r="E21" s="27" t="s">
        <v>369</v>
      </c>
      <c r="F21" s="27"/>
      <c r="G21" s="27"/>
      <c r="H21" s="27"/>
      <c r="I21" s="27"/>
      <c r="J21" s="27"/>
      <c r="K21" s="27"/>
      <c r="L21" s="74"/>
      <c r="M21" s="27"/>
      <c r="N21" s="27"/>
      <c r="O21" s="39"/>
      <c r="P21" s="39"/>
      <c r="Q21" s="39"/>
      <c r="R21" s="39"/>
      <c r="S21" s="39"/>
      <c r="T21" s="27">
        <f t="shared" si="0"/>
        <v>0</v>
      </c>
      <c r="U21" s="40" t="str">
        <f t="shared" si="2"/>
        <v/>
      </c>
      <c r="V21" s="22">
        <v>172</v>
      </c>
      <c r="W21" s="22" t="s">
        <v>84</v>
      </c>
      <c r="X21" s="22" t="s">
        <v>85</v>
      </c>
      <c r="Y21" s="68">
        <v>747</v>
      </c>
      <c r="Z21" s="42"/>
      <c r="AA21" s="1" t="s">
        <v>86</v>
      </c>
      <c r="AB21" s="28" t="s">
        <v>197</v>
      </c>
    </row>
    <row r="22" spans="1:28" x14ac:dyDescent="0.3">
      <c r="A22" s="1" t="s">
        <v>72</v>
      </c>
      <c r="B22" s="1" t="s">
        <v>45</v>
      </c>
      <c r="C22" s="27" t="s">
        <v>49</v>
      </c>
      <c r="D22" s="38">
        <v>12</v>
      </c>
      <c r="E22" s="27">
        <v>13</v>
      </c>
      <c r="F22" s="27">
        <v>4</v>
      </c>
      <c r="G22" s="27">
        <v>9</v>
      </c>
      <c r="H22" s="27"/>
      <c r="I22" s="27"/>
      <c r="J22" s="27">
        <v>1</v>
      </c>
      <c r="K22" s="27">
        <v>2</v>
      </c>
      <c r="L22" s="74"/>
      <c r="M22" s="27">
        <v>1</v>
      </c>
      <c r="N22" s="27">
        <f>SUM(L22:M22)</f>
        <v>1</v>
      </c>
      <c r="O22" s="39">
        <v>1</v>
      </c>
      <c r="P22" s="39">
        <v>0</v>
      </c>
      <c r="Q22" s="39">
        <v>2</v>
      </c>
      <c r="R22" s="39">
        <v>3</v>
      </c>
      <c r="S22" s="39"/>
      <c r="T22" s="27">
        <f t="shared" si="0"/>
        <v>9</v>
      </c>
      <c r="U22" s="40">
        <f t="shared" si="2"/>
        <v>0.84615384615384615</v>
      </c>
      <c r="V22" s="22">
        <v>172</v>
      </c>
      <c r="W22" s="22" t="s">
        <v>84</v>
      </c>
      <c r="X22" s="22" t="s">
        <v>85</v>
      </c>
      <c r="Y22" s="68">
        <v>747</v>
      </c>
      <c r="Z22" s="42"/>
      <c r="AA22" s="1" t="s">
        <v>86</v>
      </c>
      <c r="AB22" s="28" t="s">
        <v>197</v>
      </c>
    </row>
    <row r="23" spans="1:28" x14ac:dyDescent="0.3">
      <c r="A23" s="1" t="s">
        <v>72</v>
      </c>
      <c r="B23" s="1" t="s">
        <v>45</v>
      </c>
      <c r="C23" s="27" t="s">
        <v>142</v>
      </c>
      <c r="D23" s="38">
        <v>50</v>
      </c>
      <c r="E23" s="27">
        <v>6</v>
      </c>
      <c r="F23" s="27">
        <v>0</v>
      </c>
      <c r="G23" s="27">
        <v>3</v>
      </c>
      <c r="H23" s="27"/>
      <c r="I23" s="27"/>
      <c r="J23" s="27">
        <v>0</v>
      </c>
      <c r="K23" s="27">
        <v>0</v>
      </c>
      <c r="L23" s="74"/>
      <c r="M23" s="27">
        <v>2</v>
      </c>
      <c r="N23" s="27">
        <f>SUM(L23:M23)</f>
        <v>2</v>
      </c>
      <c r="O23" s="39">
        <v>1</v>
      </c>
      <c r="P23" s="39">
        <v>0</v>
      </c>
      <c r="Q23" s="39"/>
      <c r="R23" s="39"/>
      <c r="S23" s="39"/>
      <c r="T23" s="27">
        <f t="shared" si="0"/>
        <v>0</v>
      </c>
      <c r="U23" s="40">
        <f t="shared" si="2"/>
        <v>0.66666666666666663</v>
      </c>
      <c r="V23" s="22">
        <v>172</v>
      </c>
      <c r="W23" s="22" t="s">
        <v>84</v>
      </c>
      <c r="X23" s="22" t="s">
        <v>85</v>
      </c>
      <c r="Y23" s="68">
        <v>747</v>
      </c>
      <c r="Z23" s="42"/>
      <c r="AA23" s="1" t="s">
        <v>86</v>
      </c>
      <c r="AB23" s="28" t="s">
        <v>197</v>
      </c>
    </row>
    <row r="24" spans="1:28" x14ac:dyDescent="0.3">
      <c r="A24" s="1" t="s">
        <v>72</v>
      </c>
      <c r="B24" s="1" t="s">
        <v>45</v>
      </c>
      <c r="C24" s="27" t="s">
        <v>51</v>
      </c>
      <c r="D24" s="38">
        <v>22</v>
      </c>
      <c r="E24" s="27">
        <v>21</v>
      </c>
      <c r="F24" s="27">
        <v>1</v>
      </c>
      <c r="G24" s="27">
        <v>3</v>
      </c>
      <c r="H24" s="27"/>
      <c r="I24" s="27"/>
      <c r="J24" s="27">
        <v>0</v>
      </c>
      <c r="K24" s="27">
        <v>0</v>
      </c>
      <c r="L24" s="74"/>
      <c r="M24" s="27">
        <v>6</v>
      </c>
      <c r="N24" s="27">
        <f>SUM(L24:M24)</f>
        <v>6</v>
      </c>
      <c r="O24" s="39">
        <v>1</v>
      </c>
      <c r="P24" s="39">
        <v>2</v>
      </c>
      <c r="Q24" s="39">
        <v>2</v>
      </c>
      <c r="R24" s="39">
        <v>1</v>
      </c>
      <c r="S24" s="39"/>
      <c r="T24" s="27">
        <f t="shared" si="0"/>
        <v>2</v>
      </c>
      <c r="U24" s="40">
        <f t="shared" si="2"/>
        <v>0.52380952380952384</v>
      </c>
      <c r="V24" s="22">
        <v>172</v>
      </c>
      <c r="W24" s="22" t="s">
        <v>84</v>
      </c>
      <c r="X24" s="22" t="s">
        <v>85</v>
      </c>
      <c r="Y24" s="68">
        <v>747</v>
      </c>
      <c r="Z24" s="42"/>
      <c r="AA24" s="1" t="s">
        <v>86</v>
      </c>
      <c r="AB24" s="28" t="s">
        <v>197</v>
      </c>
    </row>
    <row r="25" spans="1:28" x14ac:dyDescent="0.3">
      <c r="A25" s="1" t="s">
        <v>72</v>
      </c>
      <c r="B25" s="1" t="s">
        <v>45</v>
      </c>
      <c r="C25" s="57" t="s">
        <v>38</v>
      </c>
      <c r="D25" s="1"/>
      <c r="E25" s="57"/>
      <c r="F25" s="43"/>
      <c r="G25" s="43"/>
      <c r="H25" s="43"/>
      <c r="I25" s="43"/>
      <c r="J25" s="43"/>
      <c r="K25" s="43"/>
      <c r="L25" s="57">
        <v>17</v>
      </c>
      <c r="M25" s="57">
        <v>-17</v>
      </c>
      <c r="N25" s="43"/>
      <c r="O25" s="43"/>
      <c r="P25" s="57"/>
      <c r="Q25" s="43"/>
      <c r="R25" s="43"/>
      <c r="S25" s="43"/>
      <c r="T25" s="43"/>
      <c r="U25" s="40" t="str">
        <f t="shared" ref="U25" si="3">_xlfn.IFNA("",((T25+Q25+N25-R25)+(O25*2))/E25)</f>
        <v/>
      </c>
      <c r="V25" s="22">
        <v>172</v>
      </c>
      <c r="W25" s="22" t="s">
        <v>84</v>
      </c>
      <c r="X25" s="22" t="s">
        <v>85</v>
      </c>
      <c r="Y25" s="68">
        <v>747</v>
      </c>
      <c r="Z25" s="42"/>
      <c r="AA25" s="1" t="s">
        <v>86</v>
      </c>
      <c r="AB25" s="28" t="s">
        <v>197</v>
      </c>
    </row>
    <row r="26" spans="1:28" x14ac:dyDescent="0.3">
      <c r="A26" s="44" t="s">
        <v>72</v>
      </c>
      <c r="B26" s="44" t="s">
        <v>45</v>
      </c>
      <c r="C26" s="45" t="s">
        <v>39</v>
      </c>
      <c r="D26" s="44"/>
      <c r="E26" s="45">
        <f t="shared" ref="E26:T26" si="4">SUM(E13:E25)</f>
        <v>241</v>
      </c>
      <c r="F26" s="45">
        <f t="shared" si="4"/>
        <v>38</v>
      </c>
      <c r="G26" s="45">
        <f t="shared" si="4"/>
        <v>86</v>
      </c>
      <c r="H26" s="45">
        <f t="shared" si="4"/>
        <v>0</v>
      </c>
      <c r="I26" s="45">
        <f t="shared" si="4"/>
        <v>0</v>
      </c>
      <c r="J26" s="45">
        <f t="shared" si="4"/>
        <v>15</v>
      </c>
      <c r="K26" s="45">
        <f t="shared" si="4"/>
        <v>22</v>
      </c>
      <c r="L26" s="45">
        <f t="shared" si="4"/>
        <v>17</v>
      </c>
      <c r="M26" s="45">
        <f t="shared" si="4"/>
        <v>44</v>
      </c>
      <c r="N26" s="45">
        <f t="shared" si="4"/>
        <v>61</v>
      </c>
      <c r="O26" s="45">
        <f t="shared" si="4"/>
        <v>22</v>
      </c>
      <c r="P26" s="45">
        <f t="shared" si="4"/>
        <v>29</v>
      </c>
      <c r="Q26" s="45">
        <f t="shared" si="4"/>
        <v>11</v>
      </c>
      <c r="R26" s="45">
        <f t="shared" si="4"/>
        <v>30</v>
      </c>
      <c r="S26" s="45">
        <f t="shared" si="4"/>
        <v>0</v>
      </c>
      <c r="T26" s="45">
        <f t="shared" si="4"/>
        <v>91</v>
      </c>
      <c r="U26" s="46">
        <f>((T26+Q26+N26-R26)+(O26*2))/E26</f>
        <v>0.73443983402489632</v>
      </c>
      <c r="V26" s="47">
        <v>172</v>
      </c>
      <c r="W26" s="47" t="s">
        <v>84</v>
      </c>
      <c r="X26" s="47" t="s">
        <v>85</v>
      </c>
      <c r="Y26" s="69">
        <v>747</v>
      </c>
      <c r="Z26" s="49"/>
      <c r="AA26" s="44" t="s">
        <v>86</v>
      </c>
      <c r="AB26" s="72" t="s">
        <v>197</v>
      </c>
    </row>
    <row r="27" spans="1:28" x14ac:dyDescent="0.3">
      <c r="A27" s="1"/>
      <c r="B27" s="1"/>
      <c r="C27" s="1"/>
      <c r="D27" s="1"/>
      <c r="F27" s="50" t="s">
        <v>40</v>
      </c>
      <c r="G27" s="52">
        <f>F26/G26</f>
        <v>0.44186046511627908</v>
      </c>
      <c r="H27" s="27"/>
      <c r="I27" s="1"/>
      <c r="J27" s="50" t="s">
        <v>41</v>
      </c>
      <c r="K27" s="52">
        <f>J26/K26</f>
        <v>0.68181818181818177</v>
      </c>
      <c r="L27" s="1"/>
      <c r="M27" s="39" t="s">
        <v>42</v>
      </c>
      <c r="N27" s="53"/>
      <c r="P27" s="1"/>
      <c r="Q27" s="1"/>
      <c r="R27" s="1"/>
      <c r="S27" s="1"/>
      <c r="T27" s="1"/>
      <c r="U27" s="1"/>
      <c r="V27" s="22"/>
      <c r="W27" s="22"/>
      <c r="X27" s="22"/>
      <c r="Y27" s="54"/>
      <c r="Z27" s="42"/>
      <c r="AA27" s="1"/>
      <c r="AB27" s="1"/>
    </row>
    <row r="28" spans="1:28" x14ac:dyDescent="0.3">
      <c r="A28" s="1"/>
      <c r="B28" s="1"/>
      <c r="C28" s="5" t="s">
        <v>43</v>
      </c>
      <c r="V28" s="22"/>
      <c r="W28" s="22"/>
      <c r="X28" s="22"/>
      <c r="Y28" s="54"/>
      <c r="Z28" s="42"/>
      <c r="AA28" s="1"/>
      <c r="AB28" s="1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4"/>
      <c r="Z29" s="42"/>
      <c r="AA29" s="1"/>
      <c r="AB29" s="1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4"/>
      <c r="Z30" s="42"/>
      <c r="AA30" s="1"/>
      <c r="AB30" s="1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4"/>
      <c r="Z31" s="42"/>
      <c r="AA31" s="1"/>
      <c r="AB31" s="1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4"/>
      <c r="Z32" s="42"/>
      <c r="AA32" s="1"/>
      <c r="AB32" s="1"/>
    </row>
    <row r="33" spans="1:28" x14ac:dyDescent="0.3">
      <c r="B33" s="1"/>
      <c r="C33" s="55" t="s">
        <v>73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10</v>
      </c>
      <c r="U33" s="1"/>
      <c r="V33" s="56">
        <v>5</v>
      </c>
      <c r="W33" s="1"/>
      <c r="X33" s="1"/>
      <c r="Y33" s="31"/>
      <c r="Z33" s="42"/>
      <c r="AA33" s="1"/>
      <c r="AB33" s="1"/>
    </row>
    <row r="34" spans="1:28" x14ac:dyDescent="0.3">
      <c r="A34" s="36" t="s">
        <v>11</v>
      </c>
      <c r="B34" s="37" t="s">
        <v>12</v>
      </c>
      <c r="C34" s="38" t="s">
        <v>13</v>
      </c>
      <c r="D34" s="38" t="s">
        <v>14</v>
      </c>
      <c r="E34" s="14" t="s">
        <v>15</v>
      </c>
      <c r="F34" s="14" t="s">
        <v>16</v>
      </c>
      <c r="G34" s="14" t="s">
        <v>17</v>
      </c>
      <c r="H34" s="14" t="s">
        <v>18</v>
      </c>
      <c r="I34" s="14" t="s">
        <v>19</v>
      </c>
      <c r="J34" s="14" t="s">
        <v>20</v>
      </c>
      <c r="K34" s="14" t="s">
        <v>21</v>
      </c>
      <c r="L34" s="14" t="s">
        <v>22</v>
      </c>
      <c r="M34" s="14" t="s">
        <v>23</v>
      </c>
      <c r="N34" s="14" t="s">
        <v>24</v>
      </c>
      <c r="O34" s="14" t="s">
        <v>25</v>
      </c>
      <c r="P34" s="14" t="s">
        <v>26</v>
      </c>
      <c r="Q34" s="14" t="s">
        <v>27</v>
      </c>
      <c r="R34" s="14" t="s">
        <v>28</v>
      </c>
      <c r="S34" s="14" t="s">
        <v>29</v>
      </c>
      <c r="T34" s="14" t="s">
        <v>30</v>
      </c>
      <c r="U34" s="14" t="s">
        <v>31</v>
      </c>
      <c r="V34" s="14" t="s">
        <v>3</v>
      </c>
      <c r="W34" s="14" t="s">
        <v>32</v>
      </c>
      <c r="X34" s="14" t="s">
        <v>33</v>
      </c>
      <c r="Y34" s="14" t="s">
        <v>34</v>
      </c>
      <c r="Z34" s="14" t="s">
        <v>35</v>
      </c>
      <c r="AA34" s="14" t="s">
        <v>36</v>
      </c>
      <c r="AB34" s="14" t="s">
        <v>37</v>
      </c>
    </row>
    <row r="35" spans="1:28" x14ac:dyDescent="0.3">
      <c r="A35" s="1" t="s">
        <v>45</v>
      </c>
      <c r="B35" s="1" t="s">
        <v>72</v>
      </c>
      <c r="C35" s="27" t="s">
        <v>344</v>
      </c>
      <c r="D35" s="38">
        <v>15</v>
      </c>
      <c r="E35" s="27">
        <v>43</v>
      </c>
      <c r="F35" s="27">
        <v>12</v>
      </c>
      <c r="G35" s="27">
        <v>26</v>
      </c>
      <c r="H35" s="27"/>
      <c r="I35" s="27"/>
      <c r="J35" s="27">
        <v>5</v>
      </c>
      <c r="K35" s="27">
        <v>6</v>
      </c>
      <c r="L35" s="74"/>
      <c r="M35" s="27">
        <v>5</v>
      </c>
      <c r="N35" s="27">
        <f>SUM(L35:M35)</f>
        <v>5</v>
      </c>
      <c r="O35" s="27">
        <v>6</v>
      </c>
      <c r="P35" s="39">
        <v>1</v>
      </c>
      <c r="Q35" s="27">
        <v>3</v>
      </c>
      <c r="R35" s="27"/>
      <c r="S35" s="27"/>
      <c r="T35" s="27">
        <f t="shared" ref="T35:T44" si="5">+(F35*2)+J35</f>
        <v>29</v>
      </c>
      <c r="U35" s="40">
        <f>IFERROR(((T35+Q35+N35-R35)+(O35*2))/E35,"")</f>
        <v>1.1395348837209303</v>
      </c>
      <c r="V35" s="22">
        <v>172</v>
      </c>
      <c r="W35" s="22" t="s">
        <v>95</v>
      </c>
      <c r="X35" s="22" t="s">
        <v>96</v>
      </c>
      <c r="Y35" s="68">
        <v>747</v>
      </c>
      <c r="Z35" s="42"/>
      <c r="AA35" s="1" t="s">
        <v>198</v>
      </c>
      <c r="AB35" s="28" t="s">
        <v>199</v>
      </c>
    </row>
    <row r="36" spans="1:28" x14ac:dyDescent="0.3">
      <c r="A36" s="1" t="s">
        <v>45</v>
      </c>
      <c r="B36" s="1" t="s">
        <v>72</v>
      </c>
      <c r="C36" s="27" t="s">
        <v>345</v>
      </c>
      <c r="D36" s="38">
        <v>10</v>
      </c>
      <c r="E36" s="27">
        <v>5</v>
      </c>
      <c r="F36" s="27">
        <v>0</v>
      </c>
      <c r="G36" s="27">
        <v>1</v>
      </c>
      <c r="H36" s="27"/>
      <c r="I36" s="27"/>
      <c r="J36" s="27">
        <v>0</v>
      </c>
      <c r="K36" s="27">
        <v>0</v>
      </c>
      <c r="L36" s="74"/>
      <c r="M36" s="27">
        <v>1</v>
      </c>
      <c r="N36" s="27">
        <f>SUM(L36:M36)</f>
        <v>1</v>
      </c>
      <c r="O36" s="39">
        <v>0</v>
      </c>
      <c r="P36" s="39">
        <v>1</v>
      </c>
      <c r="Q36" s="39"/>
      <c r="R36" s="39">
        <v>1</v>
      </c>
      <c r="S36" s="39"/>
      <c r="T36" s="27">
        <f t="shared" si="5"/>
        <v>0</v>
      </c>
      <c r="U36" s="40">
        <f t="shared" ref="U36:U44" si="6">IFERROR(((T36+Q36+N36-R36)+(O36*2))/E36,"")</f>
        <v>0</v>
      </c>
      <c r="V36" s="22">
        <v>172</v>
      </c>
      <c r="W36" s="22" t="s">
        <v>95</v>
      </c>
      <c r="X36" s="22" t="s">
        <v>96</v>
      </c>
      <c r="Y36" s="68">
        <v>747</v>
      </c>
      <c r="Z36" s="42"/>
      <c r="AA36" s="1" t="s">
        <v>198</v>
      </c>
      <c r="AB36" s="28" t="s">
        <v>199</v>
      </c>
    </row>
    <row r="37" spans="1:28" x14ac:dyDescent="0.3">
      <c r="A37" s="1" t="s">
        <v>45</v>
      </c>
      <c r="B37" s="1" t="s">
        <v>72</v>
      </c>
      <c r="C37" s="27" t="s">
        <v>346</v>
      </c>
      <c r="D37" s="38">
        <v>25</v>
      </c>
      <c r="E37" s="27">
        <v>7</v>
      </c>
      <c r="F37" s="27">
        <v>0</v>
      </c>
      <c r="G37" s="27">
        <v>0</v>
      </c>
      <c r="H37" s="27"/>
      <c r="I37" s="27"/>
      <c r="J37" s="27">
        <v>1</v>
      </c>
      <c r="K37" s="27">
        <v>2</v>
      </c>
      <c r="L37" s="74"/>
      <c r="M37" s="27">
        <v>0</v>
      </c>
      <c r="N37" s="27">
        <f t="shared" ref="N37:N42" si="7">SUM(L37:M37)</f>
        <v>0</v>
      </c>
      <c r="O37" s="39">
        <v>0</v>
      </c>
      <c r="P37" s="39">
        <v>1</v>
      </c>
      <c r="Q37" s="39"/>
      <c r="R37" s="39"/>
      <c r="S37" s="39"/>
      <c r="T37" s="27">
        <f t="shared" si="5"/>
        <v>1</v>
      </c>
      <c r="U37" s="40">
        <f t="shared" si="6"/>
        <v>0.14285714285714285</v>
      </c>
      <c r="V37" s="22">
        <v>172</v>
      </c>
      <c r="W37" s="22" t="s">
        <v>95</v>
      </c>
      <c r="X37" s="22" t="s">
        <v>96</v>
      </c>
      <c r="Y37" s="68">
        <v>747</v>
      </c>
      <c r="Z37" s="42"/>
      <c r="AA37" s="1" t="s">
        <v>198</v>
      </c>
      <c r="AB37" s="28" t="s">
        <v>199</v>
      </c>
    </row>
    <row r="38" spans="1:28" x14ac:dyDescent="0.3">
      <c r="A38" s="1" t="s">
        <v>45</v>
      </c>
      <c r="B38" s="1" t="s">
        <v>72</v>
      </c>
      <c r="C38" s="27" t="s">
        <v>347</v>
      </c>
      <c r="D38" s="38">
        <v>8</v>
      </c>
      <c r="E38" s="27">
        <v>17</v>
      </c>
      <c r="F38" s="27">
        <v>2</v>
      </c>
      <c r="G38" s="27">
        <v>3</v>
      </c>
      <c r="H38" s="27"/>
      <c r="I38" s="27"/>
      <c r="J38" s="27">
        <v>1</v>
      </c>
      <c r="K38" s="27">
        <v>7</v>
      </c>
      <c r="L38" s="74"/>
      <c r="M38" s="27">
        <v>5</v>
      </c>
      <c r="N38" s="27">
        <f t="shared" si="7"/>
        <v>5</v>
      </c>
      <c r="O38" s="39">
        <v>0</v>
      </c>
      <c r="P38" s="39">
        <v>3</v>
      </c>
      <c r="Q38" s="39">
        <v>2</v>
      </c>
      <c r="R38" s="39">
        <v>3</v>
      </c>
      <c r="S38" s="39"/>
      <c r="T38" s="27">
        <f t="shared" si="5"/>
        <v>5</v>
      </c>
      <c r="U38" s="40">
        <f t="shared" si="6"/>
        <v>0.52941176470588236</v>
      </c>
      <c r="V38" s="22">
        <v>172</v>
      </c>
      <c r="W38" s="22" t="s">
        <v>95</v>
      </c>
      <c r="X38" s="22" t="s">
        <v>96</v>
      </c>
      <c r="Y38" s="68">
        <v>747</v>
      </c>
      <c r="Z38" s="42"/>
      <c r="AA38" s="1" t="s">
        <v>198</v>
      </c>
      <c r="AB38" s="28" t="s">
        <v>199</v>
      </c>
    </row>
    <row r="39" spans="1:28" x14ac:dyDescent="0.3">
      <c r="A39" s="1" t="s">
        <v>45</v>
      </c>
      <c r="B39" s="1" t="s">
        <v>72</v>
      </c>
      <c r="C39" s="27" t="s">
        <v>348</v>
      </c>
      <c r="D39" s="38">
        <v>6</v>
      </c>
      <c r="E39" s="27">
        <v>12</v>
      </c>
      <c r="F39" s="27">
        <v>0</v>
      </c>
      <c r="G39" s="27">
        <v>2</v>
      </c>
      <c r="H39" s="27"/>
      <c r="I39" s="27"/>
      <c r="J39" s="27">
        <v>4</v>
      </c>
      <c r="K39" s="27">
        <v>4</v>
      </c>
      <c r="L39" s="74"/>
      <c r="M39" s="27">
        <v>1</v>
      </c>
      <c r="N39" s="27">
        <f t="shared" si="7"/>
        <v>1</v>
      </c>
      <c r="O39" s="39">
        <v>0</v>
      </c>
      <c r="P39" s="39">
        <v>1</v>
      </c>
      <c r="Q39" s="39"/>
      <c r="R39" s="39"/>
      <c r="S39" s="39"/>
      <c r="T39" s="27">
        <f t="shared" si="5"/>
        <v>4</v>
      </c>
      <c r="U39" s="40">
        <f t="shared" si="6"/>
        <v>0.41666666666666669</v>
      </c>
      <c r="V39" s="22">
        <v>172</v>
      </c>
      <c r="W39" s="22" t="s">
        <v>95</v>
      </c>
      <c r="X39" s="22" t="s">
        <v>96</v>
      </c>
      <c r="Y39" s="68">
        <v>747</v>
      </c>
      <c r="Z39" s="42"/>
      <c r="AA39" s="1" t="s">
        <v>198</v>
      </c>
      <c r="AB39" s="28" t="s">
        <v>199</v>
      </c>
    </row>
    <row r="40" spans="1:28" x14ac:dyDescent="0.3">
      <c r="A40" s="1" t="s">
        <v>45</v>
      </c>
      <c r="B40" s="1" t="s">
        <v>72</v>
      </c>
      <c r="C40" s="27" t="s">
        <v>349</v>
      </c>
      <c r="D40" s="38">
        <v>22</v>
      </c>
      <c r="E40" s="27">
        <v>31</v>
      </c>
      <c r="F40" s="27">
        <v>3</v>
      </c>
      <c r="G40" s="27">
        <v>8</v>
      </c>
      <c r="H40" s="27"/>
      <c r="I40" s="27"/>
      <c r="J40" s="27">
        <v>5</v>
      </c>
      <c r="K40" s="27">
        <v>8</v>
      </c>
      <c r="L40" s="74"/>
      <c r="M40" s="27">
        <v>8</v>
      </c>
      <c r="N40" s="27">
        <f t="shared" si="7"/>
        <v>8</v>
      </c>
      <c r="O40" s="39">
        <v>7</v>
      </c>
      <c r="P40" s="39">
        <v>4</v>
      </c>
      <c r="Q40" s="39"/>
      <c r="R40" s="39">
        <v>2</v>
      </c>
      <c r="S40" s="39"/>
      <c r="T40" s="27">
        <f t="shared" si="5"/>
        <v>11</v>
      </c>
      <c r="U40" s="40">
        <f t="shared" si="6"/>
        <v>1</v>
      </c>
      <c r="V40" s="22">
        <v>172</v>
      </c>
      <c r="W40" s="22" t="s">
        <v>95</v>
      </c>
      <c r="X40" s="22" t="s">
        <v>96</v>
      </c>
      <c r="Y40" s="68">
        <v>747</v>
      </c>
      <c r="Z40" s="42"/>
      <c r="AA40" s="1" t="s">
        <v>198</v>
      </c>
      <c r="AB40" s="28" t="s">
        <v>199</v>
      </c>
    </row>
    <row r="41" spans="1:28" x14ac:dyDescent="0.3">
      <c r="A41" s="1" t="s">
        <v>45</v>
      </c>
      <c r="B41" s="1" t="s">
        <v>72</v>
      </c>
      <c r="C41" s="27" t="s">
        <v>350</v>
      </c>
      <c r="D41" s="38">
        <v>28</v>
      </c>
      <c r="E41" s="27">
        <v>43</v>
      </c>
      <c r="F41" s="27">
        <v>12</v>
      </c>
      <c r="G41" s="27">
        <v>28</v>
      </c>
      <c r="H41" s="27"/>
      <c r="I41" s="27"/>
      <c r="J41" s="27">
        <v>4</v>
      </c>
      <c r="K41" s="27">
        <v>4</v>
      </c>
      <c r="L41" s="74"/>
      <c r="M41" s="27">
        <v>10</v>
      </c>
      <c r="N41" s="27">
        <f t="shared" si="7"/>
        <v>10</v>
      </c>
      <c r="O41" s="39">
        <v>1</v>
      </c>
      <c r="P41" s="39">
        <v>5</v>
      </c>
      <c r="Q41" s="39">
        <v>1</v>
      </c>
      <c r="R41" s="39">
        <v>2</v>
      </c>
      <c r="S41" s="39"/>
      <c r="T41" s="27">
        <f t="shared" si="5"/>
        <v>28</v>
      </c>
      <c r="U41" s="40">
        <f t="shared" si="6"/>
        <v>0.90697674418604646</v>
      </c>
      <c r="V41" s="22">
        <v>172</v>
      </c>
      <c r="W41" s="22" t="s">
        <v>95</v>
      </c>
      <c r="X41" s="22" t="s">
        <v>96</v>
      </c>
      <c r="Y41" s="68">
        <v>747</v>
      </c>
      <c r="Z41" s="42"/>
      <c r="AA41" s="1" t="s">
        <v>198</v>
      </c>
      <c r="AB41" s="28" t="s">
        <v>199</v>
      </c>
    </row>
    <row r="42" spans="1:28" x14ac:dyDescent="0.3">
      <c r="A42" s="1" t="s">
        <v>45</v>
      </c>
      <c r="B42" s="1" t="s">
        <v>72</v>
      </c>
      <c r="C42" s="27" t="s">
        <v>351</v>
      </c>
      <c r="D42" s="38">
        <v>32</v>
      </c>
      <c r="E42" s="27">
        <v>10</v>
      </c>
      <c r="F42" s="27">
        <v>0</v>
      </c>
      <c r="G42" s="27">
        <v>1</v>
      </c>
      <c r="H42" s="27"/>
      <c r="I42" s="27"/>
      <c r="J42" s="27">
        <v>0</v>
      </c>
      <c r="K42" s="27">
        <v>2</v>
      </c>
      <c r="L42" s="74"/>
      <c r="M42" s="27">
        <v>1</v>
      </c>
      <c r="N42" s="27">
        <f t="shared" si="7"/>
        <v>1</v>
      </c>
      <c r="O42" s="39">
        <v>0</v>
      </c>
      <c r="P42" s="39">
        <v>1</v>
      </c>
      <c r="Q42" s="39">
        <v>1</v>
      </c>
      <c r="R42" s="39"/>
      <c r="S42" s="39"/>
      <c r="T42" s="27">
        <f t="shared" si="5"/>
        <v>0</v>
      </c>
      <c r="U42" s="40">
        <f t="shared" si="6"/>
        <v>0.2</v>
      </c>
      <c r="V42" s="22">
        <v>172</v>
      </c>
      <c r="W42" s="22" t="s">
        <v>95</v>
      </c>
      <c r="X42" s="22" t="s">
        <v>96</v>
      </c>
      <c r="Y42" s="68">
        <v>747</v>
      </c>
      <c r="Z42" s="42"/>
      <c r="AA42" s="1" t="s">
        <v>198</v>
      </c>
      <c r="AB42" s="28" t="s">
        <v>199</v>
      </c>
    </row>
    <row r="43" spans="1:28" x14ac:dyDescent="0.3">
      <c r="A43" s="1" t="s">
        <v>45</v>
      </c>
      <c r="B43" s="1" t="s">
        <v>72</v>
      </c>
      <c r="C43" s="27" t="s">
        <v>352</v>
      </c>
      <c r="D43" s="38">
        <v>1</v>
      </c>
      <c r="E43" s="27">
        <v>36</v>
      </c>
      <c r="F43" s="27">
        <v>3</v>
      </c>
      <c r="G43" s="27">
        <v>9</v>
      </c>
      <c r="H43" s="27"/>
      <c r="I43" s="27"/>
      <c r="J43" s="27">
        <v>4</v>
      </c>
      <c r="K43" s="27">
        <v>5</v>
      </c>
      <c r="L43" s="74"/>
      <c r="M43" s="27">
        <v>4</v>
      </c>
      <c r="N43" s="27">
        <f>SUM(L43:M43)</f>
        <v>4</v>
      </c>
      <c r="O43" s="39">
        <v>8</v>
      </c>
      <c r="P43" s="39">
        <v>1</v>
      </c>
      <c r="Q43" s="39">
        <v>4</v>
      </c>
      <c r="R43" s="39">
        <v>2</v>
      </c>
      <c r="S43" s="39"/>
      <c r="T43" s="27">
        <f t="shared" si="5"/>
        <v>10</v>
      </c>
      <c r="U43" s="40">
        <f t="shared" si="6"/>
        <v>0.88888888888888884</v>
      </c>
      <c r="V43" s="22">
        <v>172</v>
      </c>
      <c r="W43" s="22" t="s">
        <v>95</v>
      </c>
      <c r="X43" s="22" t="s">
        <v>96</v>
      </c>
      <c r="Y43" s="68">
        <v>747</v>
      </c>
      <c r="Z43" s="42"/>
      <c r="AA43" s="1" t="s">
        <v>198</v>
      </c>
      <c r="AB43" s="28" t="s">
        <v>199</v>
      </c>
    </row>
    <row r="44" spans="1:28" x14ac:dyDescent="0.3">
      <c r="A44" s="1" t="s">
        <v>45</v>
      </c>
      <c r="B44" s="1" t="s">
        <v>72</v>
      </c>
      <c r="C44" s="27" t="s">
        <v>353</v>
      </c>
      <c r="D44" s="38">
        <v>30</v>
      </c>
      <c r="E44" s="27">
        <v>36</v>
      </c>
      <c r="F44" s="27">
        <v>2</v>
      </c>
      <c r="G44" s="27">
        <v>5</v>
      </c>
      <c r="H44" s="27"/>
      <c r="I44" s="27"/>
      <c r="J44" s="27">
        <v>5</v>
      </c>
      <c r="K44" s="27">
        <v>6</v>
      </c>
      <c r="L44" s="74"/>
      <c r="M44" s="27">
        <v>2</v>
      </c>
      <c r="N44" s="27">
        <f>SUM(L44:M44)</f>
        <v>2</v>
      </c>
      <c r="O44" s="39">
        <v>1</v>
      </c>
      <c r="P44" s="39">
        <v>3</v>
      </c>
      <c r="Q44" s="39">
        <v>4</v>
      </c>
      <c r="R44" s="39">
        <v>2</v>
      </c>
      <c r="S44" s="39"/>
      <c r="T44" s="27">
        <f t="shared" si="5"/>
        <v>9</v>
      </c>
      <c r="U44" s="40">
        <f t="shared" si="6"/>
        <v>0.41666666666666669</v>
      </c>
      <c r="V44" s="22">
        <v>172</v>
      </c>
      <c r="W44" s="22" t="s">
        <v>95</v>
      </c>
      <c r="X44" s="22" t="s">
        <v>96</v>
      </c>
      <c r="Y44" s="68">
        <v>747</v>
      </c>
      <c r="Z44" s="42"/>
      <c r="AA44" s="1" t="s">
        <v>198</v>
      </c>
      <c r="AB44" s="28" t="s">
        <v>199</v>
      </c>
    </row>
    <row r="45" spans="1:28" x14ac:dyDescent="0.3">
      <c r="A45" s="1" t="s">
        <v>45</v>
      </c>
      <c r="B45" s="1" t="s">
        <v>72</v>
      </c>
      <c r="C45" s="57" t="s">
        <v>38</v>
      </c>
      <c r="D45" s="1"/>
      <c r="E45" s="57"/>
      <c r="F45" s="43"/>
      <c r="G45" s="43"/>
      <c r="H45" s="43"/>
      <c r="I45" s="43"/>
      <c r="J45" s="43"/>
      <c r="K45" s="43"/>
      <c r="L45" s="57">
        <v>12</v>
      </c>
      <c r="M45" s="57">
        <v>-12</v>
      </c>
      <c r="N45" s="27"/>
      <c r="O45" s="43"/>
      <c r="P45" s="57"/>
      <c r="Q45" s="43"/>
      <c r="R45" s="43"/>
      <c r="S45" s="43"/>
      <c r="T45" s="27"/>
      <c r="U45" s="40" t="str">
        <f t="shared" ref="U45" si="8">_xlfn.IFNA("",((T45+Q45+N45-R45)+(O45*2))/E45)</f>
        <v/>
      </c>
      <c r="V45" s="22">
        <v>172</v>
      </c>
      <c r="W45" s="22" t="s">
        <v>95</v>
      </c>
      <c r="X45" s="22" t="s">
        <v>96</v>
      </c>
      <c r="Y45" s="68">
        <v>747</v>
      </c>
      <c r="Z45" s="42"/>
      <c r="AA45" s="1" t="s">
        <v>198</v>
      </c>
      <c r="AB45" s="28" t="s">
        <v>199</v>
      </c>
    </row>
    <row r="46" spans="1:28" x14ac:dyDescent="0.3">
      <c r="A46" s="44" t="s">
        <v>45</v>
      </c>
      <c r="B46" s="44" t="s">
        <v>72</v>
      </c>
      <c r="C46" s="45" t="s">
        <v>39</v>
      </c>
      <c r="D46" s="44"/>
      <c r="E46" s="45">
        <f t="shared" ref="E46:T46" si="9">SUM(E35:E45)</f>
        <v>240</v>
      </c>
      <c r="F46" s="45">
        <f t="shared" si="9"/>
        <v>34</v>
      </c>
      <c r="G46" s="45">
        <f t="shared" si="9"/>
        <v>83</v>
      </c>
      <c r="H46" s="45">
        <f t="shared" si="9"/>
        <v>0</v>
      </c>
      <c r="I46" s="45">
        <f t="shared" si="9"/>
        <v>0</v>
      </c>
      <c r="J46" s="45">
        <f t="shared" si="9"/>
        <v>29</v>
      </c>
      <c r="K46" s="45">
        <f t="shared" si="9"/>
        <v>44</v>
      </c>
      <c r="L46" s="45">
        <f t="shared" si="9"/>
        <v>12</v>
      </c>
      <c r="M46" s="45">
        <f t="shared" si="9"/>
        <v>25</v>
      </c>
      <c r="N46" s="45">
        <f t="shared" si="9"/>
        <v>37</v>
      </c>
      <c r="O46" s="45">
        <f t="shared" si="9"/>
        <v>23</v>
      </c>
      <c r="P46" s="45">
        <f t="shared" si="9"/>
        <v>21</v>
      </c>
      <c r="Q46" s="45">
        <f t="shared" si="9"/>
        <v>15</v>
      </c>
      <c r="R46" s="45">
        <f t="shared" si="9"/>
        <v>12</v>
      </c>
      <c r="S46" s="45">
        <f t="shared" si="9"/>
        <v>0</v>
      </c>
      <c r="T46" s="45">
        <f t="shared" si="9"/>
        <v>97</v>
      </c>
      <c r="U46" s="46">
        <f>((T46+Q46+N46-R46)+(O46*2))/E46</f>
        <v>0.76249999999999996</v>
      </c>
      <c r="V46" s="47">
        <v>172</v>
      </c>
      <c r="W46" s="47" t="s">
        <v>95</v>
      </c>
      <c r="X46" s="47" t="s">
        <v>96</v>
      </c>
      <c r="Y46" s="69">
        <v>747</v>
      </c>
      <c r="Z46" s="49"/>
      <c r="AA46" s="44" t="s">
        <v>198</v>
      </c>
      <c r="AB46" s="73" t="s">
        <v>199</v>
      </c>
    </row>
    <row r="47" spans="1:28" x14ac:dyDescent="0.3">
      <c r="A47" s="1"/>
      <c r="B47" s="1"/>
      <c r="C47" s="1"/>
      <c r="D47" s="1"/>
      <c r="F47" s="50" t="s">
        <v>40</v>
      </c>
      <c r="G47" s="52">
        <f>F46/G46</f>
        <v>0.40963855421686746</v>
      </c>
      <c r="H47" s="27"/>
      <c r="I47" s="1"/>
      <c r="J47" s="50" t="s">
        <v>41</v>
      </c>
      <c r="K47" s="52">
        <f>J46/K46</f>
        <v>0.65909090909090906</v>
      </c>
      <c r="L47" s="1"/>
      <c r="M47" s="39" t="s">
        <v>42</v>
      </c>
      <c r="N47" s="53"/>
      <c r="P47" s="1"/>
      <c r="Q47" s="1"/>
      <c r="R47" s="1"/>
      <c r="S47" s="1"/>
      <c r="T47" s="1"/>
      <c r="U47" s="1"/>
      <c r="V47" s="22"/>
      <c r="W47" s="22"/>
      <c r="X47" s="22"/>
      <c r="Y47" s="54"/>
      <c r="Z47" s="42"/>
      <c r="AA47" s="1"/>
      <c r="AB47" s="1"/>
    </row>
    <row r="48" spans="1:28" x14ac:dyDescent="0.3">
      <c r="A48" s="1"/>
      <c r="B48" s="1"/>
      <c r="C48" s="5" t="s">
        <v>43</v>
      </c>
      <c r="V48" s="22"/>
      <c r="W48" s="22"/>
      <c r="X48" s="22"/>
      <c r="Y48" s="54"/>
      <c r="Z48" s="42"/>
      <c r="AA48" s="1"/>
      <c r="AB48" s="1"/>
    </row>
    <row r="49" spans="2:28" x14ac:dyDescent="0.3">
      <c r="B49" s="1"/>
      <c r="C49" s="1"/>
      <c r="D49" s="5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31"/>
      <c r="Z49" s="42"/>
      <c r="AA49" s="1"/>
      <c r="AB49" s="1"/>
    </row>
  </sheetData>
  <pageMargins left="0.25" right="0.25" top="0.75" bottom="0.75" header="0.3" footer="0.3"/>
  <pageSetup scale="6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A0AC6F-291A-42F9-9C95-B8ABFF43FE7B}">
  <sheetPr>
    <tabColor rgb="FF92D050"/>
    <pageSetUpPr fitToPage="1"/>
  </sheetPr>
  <dimension ref="A1:AB50"/>
  <sheetViews>
    <sheetView workbookViewId="0">
      <selection activeCell="T21" sqref="T21"/>
    </sheetView>
  </sheetViews>
  <sheetFormatPr defaultRowHeight="14.4" x14ac:dyDescent="0.3"/>
  <cols>
    <col min="1" max="1" width="4.88671875" customWidth="1"/>
    <col min="2" max="2" width="6" customWidth="1"/>
    <col min="3" max="3" width="22.77734375" customWidth="1"/>
    <col min="4" max="4" width="4.21875" customWidth="1"/>
    <col min="5" max="6" width="5.88671875" customWidth="1"/>
    <col min="7" max="7" width="7.21875" bestFit="1" customWidth="1"/>
    <col min="8" max="10" width="5.88671875" customWidth="1"/>
    <col min="11" max="11" width="6.6640625" customWidth="1"/>
    <col min="12" max="19" width="5.88671875" customWidth="1"/>
    <col min="20" max="20" width="6.6640625" customWidth="1"/>
    <col min="21" max="21" width="7.21875" customWidth="1"/>
    <col min="22" max="22" width="4.77734375" customWidth="1"/>
    <col min="23" max="24" width="4.21875" customWidth="1"/>
    <col min="25" max="25" width="6.6640625" customWidth="1"/>
    <col min="26" max="26" width="20.21875" customWidth="1"/>
    <col min="27" max="27" width="15.6640625" customWidth="1"/>
  </cols>
  <sheetData>
    <row r="1" spans="1:28" x14ac:dyDescent="0.3">
      <c r="Z1" s="62" t="s">
        <v>332</v>
      </c>
    </row>
    <row r="2" spans="1:28" x14ac:dyDescent="0.3">
      <c r="B2" s="1"/>
      <c r="C2" s="2" t="s">
        <v>44</v>
      </c>
      <c r="D2" s="3" t="s">
        <v>83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29203</v>
      </c>
      <c r="D3" s="7" t="s">
        <v>0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1</v>
      </c>
      <c r="S3" s="13" t="s">
        <v>2</v>
      </c>
      <c r="T3" s="14" t="s">
        <v>3</v>
      </c>
    </row>
    <row r="4" spans="1:28" x14ac:dyDescent="0.3">
      <c r="B4" s="1"/>
      <c r="C4" s="6" t="s">
        <v>143</v>
      </c>
      <c r="D4" s="7" t="s">
        <v>4</v>
      </c>
      <c r="E4" s="8"/>
      <c r="F4" s="5"/>
      <c r="G4" s="1"/>
      <c r="J4" s="15" t="s">
        <v>200</v>
      </c>
      <c r="K4" s="16" t="s">
        <v>44</v>
      </c>
      <c r="L4" s="17"/>
      <c r="M4" s="18"/>
      <c r="N4" s="19">
        <v>18</v>
      </c>
      <c r="O4" s="19">
        <v>27</v>
      </c>
      <c r="P4" s="19">
        <v>24</v>
      </c>
      <c r="Q4" s="19">
        <v>15</v>
      </c>
      <c r="R4" s="20"/>
      <c r="S4" s="21">
        <f>SUM(N4:R4)</f>
        <v>84</v>
      </c>
      <c r="T4" s="22">
        <v>197</v>
      </c>
    </row>
    <row r="5" spans="1:28" x14ac:dyDescent="0.3">
      <c r="B5" s="1"/>
      <c r="C5" s="6" t="s">
        <v>121</v>
      </c>
      <c r="D5" s="7" t="s">
        <v>5</v>
      </c>
      <c r="E5" s="1"/>
      <c r="F5" s="1"/>
      <c r="G5" s="1"/>
      <c r="J5" s="15" t="s">
        <v>201</v>
      </c>
      <c r="K5" s="16" t="s">
        <v>75</v>
      </c>
      <c r="L5" s="17"/>
      <c r="M5" s="18"/>
      <c r="N5" s="19">
        <v>16</v>
      </c>
      <c r="O5" s="19">
        <v>21</v>
      </c>
      <c r="P5" s="19">
        <v>20</v>
      </c>
      <c r="Q5" s="19">
        <v>13</v>
      </c>
      <c r="R5" s="20"/>
      <c r="S5" s="21">
        <f>SUM(N5:R5)</f>
        <v>70</v>
      </c>
      <c r="T5" s="22">
        <v>197</v>
      </c>
      <c r="U5" s="1"/>
      <c r="V5" s="1"/>
      <c r="W5" s="1"/>
    </row>
    <row r="6" spans="1:28" x14ac:dyDescent="0.3">
      <c r="C6" s="23">
        <v>331</v>
      </c>
      <c r="D6" s="7" t="s">
        <v>6</v>
      </c>
      <c r="F6" s="1"/>
      <c r="T6" s="1"/>
      <c r="U6" s="1"/>
      <c r="V6" s="1"/>
      <c r="W6" s="1"/>
    </row>
    <row r="7" spans="1:28" x14ac:dyDescent="0.3">
      <c r="B7" s="1"/>
      <c r="C7" s="24" t="s">
        <v>111</v>
      </c>
      <c r="D7" s="7" t="s">
        <v>7</v>
      </c>
      <c r="G7" s="1"/>
      <c r="S7" s="1"/>
      <c r="T7" s="25" t="s">
        <v>8</v>
      </c>
      <c r="U7" s="1"/>
      <c r="V7" s="26">
        <v>197</v>
      </c>
      <c r="W7" s="1"/>
    </row>
    <row r="8" spans="1:28" x14ac:dyDescent="0.3">
      <c r="B8" s="1"/>
      <c r="C8" s="24" t="s">
        <v>123</v>
      </c>
      <c r="D8" s="7" t="s">
        <v>7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29">
        <v>8.8888888888888892E-2</v>
      </c>
      <c r="D9" s="7" t="s">
        <v>9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</row>
    <row r="11" spans="1:28" x14ac:dyDescent="0.3">
      <c r="B11" s="1"/>
      <c r="C11" s="32" t="str">
        <f>+C2</f>
        <v>California Dreams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10</v>
      </c>
      <c r="U11" s="1"/>
      <c r="V11" s="35">
        <v>9</v>
      </c>
    </row>
    <row r="12" spans="1:28" x14ac:dyDescent="0.3">
      <c r="A12" s="36" t="s">
        <v>11</v>
      </c>
      <c r="B12" s="37" t="s">
        <v>12</v>
      </c>
      <c r="C12" s="38" t="s">
        <v>13</v>
      </c>
      <c r="D12" s="38" t="s">
        <v>14</v>
      </c>
      <c r="E12" s="14" t="s">
        <v>15</v>
      </c>
      <c r="F12" s="14" t="s">
        <v>16</v>
      </c>
      <c r="G12" s="14" t="s">
        <v>17</v>
      </c>
      <c r="H12" s="14" t="s">
        <v>18</v>
      </c>
      <c r="I12" s="14" t="s">
        <v>19</v>
      </c>
      <c r="J12" s="14" t="s">
        <v>20</v>
      </c>
      <c r="K12" s="14" t="s">
        <v>21</v>
      </c>
      <c r="L12" s="14" t="s">
        <v>22</v>
      </c>
      <c r="M12" s="14" t="s">
        <v>23</v>
      </c>
      <c r="N12" s="14" t="s">
        <v>24</v>
      </c>
      <c r="O12" s="14" t="s">
        <v>25</v>
      </c>
      <c r="P12" s="14" t="s">
        <v>26</v>
      </c>
      <c r="Q12" s="14" t="s">
        <v>27</v>
      </c>
      <c r="R12" s="14" t="s">
        <v>28</v>
      </c>
      <c r="S12" s="14" t="s">
        <v>29</v>
      </c>
      <c r="T12" s="14" t="s">
        <v>30</v>
      </c>
      <c r="U12" s="14" t="s">
        <v>31</v>
      </c>
      <c r="V12" s="14" t="s">
        <v>3</v>
      </c>
      <c r="W12" s="14" t="s">
        <v>32</v>
      </c>
      <c r="X12" s="14" t="s">
        <v>33</v>
      </c>
      <c r="Y12" s="14" t="s">
        <v>34</v>
      </c>
      <c r="Z12" s="14" t="s">
        <v>35</v>
      </c>
      <c r="AA12" s="14" t="s">
        <v>36</v>
      </c>
      <c r="AB12" s="14" t="s">
        <v>37</v>
      </c>
    </row>
    <row r="13" spans="1:28" x14ac:dyDescent="0.3">
      <c r="A13" s="1" t="s">
        <v>74</v>
      </c>
      <c r="B13" s="1" t="s">
        <v>45</v>
      </c>
      <c r="C13" s="27" t="s">
        <v>53</v>
      </c>
      <c r="D13" s="38">
        <v>40</v>
      </c>
      <c r="E13" s="27">
        <v>16</v>
      </c>
      <c r="F13" s="27">
        <v>2</v>
      </c>
      <c r="G13" s="27">
        <v>7</v>
      </c>
      <c r="H13" s="27"/>
      <c r="I13" s="27"/>
      <c r="J13" s="27">
        <v>5</v>
      </c>
      <c r="K13" s="27">
        <v>7</v>
      </c>
      <c r="L13" s="27">
        <v>3</v>
      </c>
      <c r="M13" s="27">
        <v>1</v>
      </c>
      <c r="N13" s="27">
        <f>SUM(L13:M13)</f>
        <v>4</v>
      </c>
      <c r="O13" s="27">
        <v>1</v>
      </c>
      <c r="P13" s="39">
        <v>3</v>
      </c>
      <c r="Q13" s="27">
        <v>1</v>
      </c>
      <c r="R13" s="27">
        <v>2</v>
      </c>
      <c r="S13" s="27">
        <v>0</v>
      </c>
      <c r="T13" s="27">
        <f>(H13*3)+((F13-H13)*2)+J13</f>
        <v>9</v>
      </c>
      <c r="U13" s="40">
        <f>IFERROR(((T13+Q13+N13-R13)+(O13*2))/E13,"")</f>
        <v>0.875</v>
      </c>
      <c r="V13" s="22">
        <v>197</v>
      </c>
      <c r="W13" s="22" t="s">
        <v>95</v>
      </c>
      <c r="X13" s="22" t="s">
        <v>96</v>
      </c>
      <c r="Y13" s="68">
        <v>331</v>
      </c>
      <c r="Z13" s="42"/>
      <c r="AA13" s="1" t="s">
        <v>86</v>
      </c>
      <c r="AB13" s="28" t="s">
        <v>202</v>
      </c>
    </row>
    <row r="14" spans="1:28" x14ac:dyDescent="0.3">
      <c r="A14" s="1" t="s">
        <v>74</v>
      </c>
      <c r="B14" s="1" t="s">
        <v>45</v>
      </c>
      <c r="C14" s="27" t="s">
        <v>46</v>
      </c>
      <c r="D14" s="38">
        <v>7</v>
      </c>
      <c r="E14" s="27">
        <v>17</v>
      </c>
      <c r="F14" s="27">
        <v>7</v>
      </c>
      <c r="G14" s="27">
        <v>11</v>
      </c>
      <c r="H14" s="27"/>
      <c r="I14" s="27"/>
      <c r="J14" s="27">
        <v>0</v>
      </c>
      <c r="K14" s="27">
        <v>0</v>
      </c>
      <c r="L14" s="27">
        <v>0</v>
      </c>
      <c r="M14" s="27">
        <v>2</v>
      </c>
      <c r="N14" s="27">
        <f t="shared" ref="N14:N18" si="0">SUM(L14:M14)</f>
        <v>2</v>
      </c>
      <c r="O14" s="39">
        <v>1</v>
      </c>
      <c r="P14" s="39">
        <v>0</v>
      </c>
      <c r="Q14" s="39">
        <v>0</v>
      </c>
      <c r="R14" s="39">
        <v>6</v>
      </c>
      <c r="S14" s="39">
        <v>1</v>
      </c>
      <c r="T14" s="39">
        <f t="shared" ref="T14:T18" si="1">(H14*3)+((F14-H14)*2)+J14</f>
        <v>14</v>
      </c>
      <c r="U14" s="40">
        <f t="shared" ref="U14:U24" si="2">IFERROR(((T14+Q14+N14-R14)+(O14*2))/E14,"")</f>
        <v>0.70588235294117652</v>
      </c>
      <c r="V14" s="22">
        <v>197</v>
      </c>
      <c r="W14" s="22" t="s">
        <v>95</v>
      </c>
      <c r="X14" s="22" t="s">
        <v>96</v>
      </c>
      <c r="Y14" s="68">
        <v>331</v>
      </c>
      <c r="Z14" s="42"/>
      <c r="AA14" s="1" t="s">
        <v>86</v>
      </c>
      <c r="AB14" s="28" t="s">
        <v>202</v>
      </c>
    </row>
    <row r="15" spans="1:28" x14ac:dyDescent="0.3">
      <c r="A15" s="1" t="s">
        <v>74</v>
      </c>
      <c r="B15" s="1" t="s">
        <v>45</v>
      </c>
      <c r="C15" s="27" t="s">
        <v>47</v>
      </c>
      <c r="D15" s="38">
        <v>15</v>
      </c>
      <c r="E15" s="27">
        <v>32</v>
      </c>
      <c r="F15" s="27">
        <v>5</v>
      </c>
      <c r="G15" s="27">
        <v>17</v>
      </c>
      <c r="H15" s="27"/>
      <c r="I15" s="27"/>
      <c r="J15" s="27">
        <v>2</v>
      </c>
      <c r="K15" s="27">
        <v>2</v>
      </c>
      <c r="L15" s="27">
        <v>5</v>
      </c>
      <c r="M15" s="27">
        <v>3</v>
      </c>
      <c r="N15" s="27">
        <f t="shared" si="0"/>
        <v>8</v>
      </c>
      <c r="O15" s="39">
        <v>2</v>
      </c>
      <c r="P15" s="39">
        <v>2</v>
      </c>
      <c r="Q15" s="39">
        <v>3</v>
      </c>
      <c r="R15" s="39">
        <v>5</v>
      </c>
      <c r="S15" s="39">
        <v>2</v>
      </c>
      <c r="T15" s="39">
        <f t="shared" si="1"/>
        <v>12</v>
      </c>
      <c r="U15" s="40">
        <f t="shared" si="2"/>
        <v>0.6875</v>
      </c>
      <c r="V15" s="22">
        <v>197</v>
      </c>
      <c r="W15" s="22" t="s">
        <v>95</v>
      </c>
      <c r="X15" s="22" t="s">
        <v>96</v>
      </c>
      <c r="Y15" s="68">
        <v>331</v>
      </c>
      <c r="Z15" s="42"/>
      <c r="AA15" s="1" t="s">
        <v>86</v>
      </c>
      <c r="AB15" s="28" t="s">
        <v>202</v>
      </c>
    </row>
    <row r="16" spans="1:28" x14ac:dyDescent="0.3">
      <c r="A16" s="1" t="s">
        <v>74</v>
      </c>
      <c r="B16" s="1" t="s">
        <v>45</v>
      </c>
      <c r="C16" s="27" t="s">
        <v>50</v>
      </c>
      <c r="D16" s="38">
        <v>10</v>
      </c>
      <c r="E16" s="27">
        <v>35</v>
      </c>
      <c r="F16" s="27">
        <v>0</v>
      </c>
      <c r="G16" s="27">
        <v>4</v>
      </c>
      <c r="H16" s="27"/>
      <c r="I16" s="27"/>
      <c r="J16" s="27">
        <v>7</v>
      </c>
      <c r="K16" s="27">
        <v>8</v>
      </c>
      <c r="L16" s="27">
        <v>1</v>
      </c>
      <c r="M16" s="27">
        <v>2</v>
      </c>
      <c r="N16" s="27">
        <f t="shared" si="0"/>
        <v>3</v>
      </c>
      <c r="O16" s="39">
        <v>7</v>
      </c>
      <c r="P16" s="39">
        <v>4</v>
      </c>
      <c r="Q16" s="39">
        <v>0</v>
      </c>
      <c r="R16" s="39">
        <v>5</v>
      </c>
      <c r="S16" s="39">
        <v>1</v>
      </c>
      <c r="T16" s="39">
        <f t="shared" si="1"/>
        <v>7</v>
      </c>
      <c r="U16" s="40">
        <f t="shared" si="2"/>
        <v>0.54285714285714282</v>
      </c>
      <c r="V16" s="22">
        <v>197</v>
      </c>
      <c r="W16" s="22" t="s">
        <v>95</v>
      </c>
      <c r="X16" s="22" t="s">
        <v>96</v>
      </c>
      <c r="Y16" s="68">
        <v>331</v>
      </c>
      <c r="Z16" s="42"/>
      <c r="AA16" s="1" t="s">
        <v>86</v>
      </c>
      <c r="AB16" s="28" t="s">
        <v>202</v>
      </c>
    </row>
    <row r="17" spans="1:28" x14ac:dyDescent="0.3">
      <c r="A17" s="1" t="s">
        <v>74</v>
      </c>
      <c r="B17" s="1" t="s">
        <v>45</v>
      </c>
      <c r="C17" s="27" t="s">
        <v>56</v>
      </c>
      <c r="D17" s="38">
        <v>20</v>
      </c>
      <c r="E17" s="27">
        <v>25</v>
      </c>
      <c r="F17" s="27">
        <v>3</v>
      </c>
      <c r="G17" s="27">
        <v>5</v>
      </c>
      <c r="H17" s="27"/>
      <c r="I17" s="27"/>
      <c r="J17" s="27">
        <v>0</v>
      </c>
      <c r="K17" s="27">
        <v>0</v>
      </c>
      <c r="L17" s="27">
        <v>1</v>
      </c>
      <c r="M17" s="27">
        <v>6</v>
      </c>
      <c r="N17" s="27">
        <f t="shared" si="0"/>
        <v>7</v>
      </c>
      <c r="O17" s="39">
        <v>0</v>
      </c>
      <c r="P17" s="39">
        <v>4</v>
      </c>
      <c r="Q17" s="39">
        <v>0</v>
      </c>
      <c r="R17" s="39">
        <v>3</v>
      </c>
      <c r="S17" s="39">
        <v>0</v>
      </c>
      <c r="T17" s="39">
        <f t="shared" si="1"/>
        <v>6</v>
      </c>
      <c r="U17" s="40">
        <f t="shared" si="2"/>
        <v>0.4</v>
      </c>
      <c r="V17" s="22">
        <v>197</v>
      </c>
      <c r="W17" s="22" t="s">
        <v>95</v>
      </c>
      <c r="X17" s="22" t="s">
        <v>96</v>
      </c>
      <c r="Y17" s="68">
        <v>331</v>
      </c>
      <c r="Z17" s="42"/>
      <c r="AA17" s="1" t="s">
        <v>86</v>
      </c>
      <c r="AB17" s="28" t="s">
        <v>202</v>
      </c>
    </row>
    <row r="18" spans="1:28" x14ac:dyDescent="0.3">
      <c r="A18" s="1" t="s">
        <v>74</v>
      </c>
      <c r="B18" s="1" t="s">
        <v>45</v>
      </c>
      <c r="C18" s="27" t="s">
        <v>330</v>
      </c>
      <c r="D18" s="38">
        <v>33</v>
      </c>
      <c r="E18" s="27">
        <v>6</v>
      </c>
      <c r="F18" s="27">
        <v>0</v>
      </c>
      <c r="G18" s="27">
        <v>2</v>
      </c>
      <c r="H18" s="27"/>
      <c r="I18" s="27"/>
      <c r="J18" s="27">
        <v>0</v>
      </c>
      <c r="K18" s="27">
        <v>0</v>
      </c>
      <c r="L18" s="27">
        <v>0</v>
      </c>
      <c r="M18" s="27">
        <v>0</v>
      </c>
      <c r="N18" s="27">
        <f t="shared" si="0"/>
        <v>0</v>
      </c>
      <c r="O18" s="39">
        <v>0</v>
      </c>
      <c r="P18" s="39">
        <v>1</v>
      </c>
      <c r="Q18" s="39">
        <v>0</v>
      </c>
      <c r="R18" s="39">
        <v>1</v>
      </c>
      <c r="S18" s="39">
        <v>0</v>
      </c>
      <c r="T18" s="39">
        <f t="shared" si="1"/>
        <v>0</v>
      </c>
      <c r="U18" s="93">
        <f t="shared" si="2"/>
        <v>-0.16666666666666666</v>
      </c>
      <c r="V18" s="22">
        <v>197</v>
      </c>
      <c r="W18" s="22" t="s">
        <v>95</v>
      </c>
      <c r="X18" s="22" t="s">
        <v>96</v>
      </c>
      <c r="Y18" s="68">
        <v>331</v>
      </c>
      <c r="Z18" s="42"/>
      <c r="AA18" s="1" t="s">
        <v>86</v>
      </c>
      <c r="AB18" s="28" t="s">
        <v>202</v>
      </c>
    </row>
    <row r="19" spans="1:28" x14ac:dyDescent="0.3">
      <c r="A19" s="1" t="s">
        <v>74</v>
      </c>
      <c r="B19" s="1" t="s">
        <v>45</v>
      </c>
      <c r="C19" s="27" t="s">
        <v>327</v>
      </c>
      <c r="D19" s="38">
        <v>55</v>
      </c>
      <c r="E19" s="27" t="s">
        <v>328</v>
      </c>
      <c r="F19" s="27"/>
      <c r="G19" s="27"/>
      <c r="H19" s="27"/>
      <c r="I19" s="27"/>
      <c r="J19" s="27"/>
      <c r="K19" s="27"/>
      <c r="L19" s="27"/>
      <c r="M19" s="27"/>
      <c r="N19" s="27"/>
      <c r="O19" s="39"/>
      <c r="P19" s="39"/>
      <c r="Q19" s="39"/>
      <c r="R19" s="39"/>
      <c r="S19" s="39"/>
      <c r="T19" s="39"/>
      <c r="U19" s="40" t="str">
        <f t="shared" si="2"/>
        <v/>
      </c>
      <c r="V19" s="22">
        <v>197</v>
      </c>
      <c r="W19" s="22" t="s">
        <v>95</v>
      </c>
      <c r="X19" s="22" t="s">
        <v>96</v>
      </c>
      <c r="Y19" s="68">
        <v>331</v>
      </c>
      <c r="Z19" s="42"/>
      <c r="AA19" s="1" t="s">
        <v>86</v>
      </c>
      <c r="AB19" s="28" t="s">
        <v>202</v>
      </c>
    </row>
    <row r="20" spans="1:28" x14ac:dyDescent="0.3">
      <c r="A20" s="1" t="s">
        <v>74</v>
      </c>
      <c r="B20" s="1" t="s">
        <v>45</v>
      </c>
      <c r="C20" s="27" t="s">
        <v>55</v>
      </c>
      <c r="D20" s="38">
        <v>17</v>
      </c>
      <c r="E20" s="27">
        <v>32</v>
      </c>
      <c r="F20" s="27">
        <v>5</v>
      </c>
      <c r="G20" s="27">
        <v>8</v>
      </c>
      <c r="H20" s="27"/>
      <c r="I20" s="27"/>
      <c r="J20" s="27">
        <v>0</v>
      </c>
      <c r="K20" s="27">
        <v>0</v>
      </c>
      <c r="L20" s="27">
        <v>3</v>
      </c>
      <c r="M20" s="27">
        <v>6</v>
      </c>
      <c r="N20" s="27">
        <f t="shared" ref="N20" si="3">SUM(L20:M20)</f>
        <v>9</v>
      </c>
      <c r="O20" s="39">
        <v>2</v>
      </c>
      <c r="P20" s="39">
        <v>1</v>
      </c>
      <c r="Q20" s="39">
        <v>1</v>
      </c>
      <c r="R20" s="39">
        <v>3</v>
      </c>
      <c r="S20" s="39">
        <v>1</v>
      </c>
      <c r="T20" s="39">
        <f t="shared" ref="T20" si="4">(H20*3)+((F20-H20)*2)+J20</f>
        <v>10</v>
      </c>
      <c r="U20" s="40">
        <f t="shared" ref="U20:U23" si="5">IFERROR(((T20+Q20+N20-R20)+(O20*2))/E20,"")</f>
        <v>0.65625</v>
      </c>
      <c r="V20" s="22">
        <v>197</v>
      </c>
      <c r="W20" s="22" t="s">
        <v>95</v>
      </c>
      <c r="X20" s="22" t="s">
        <v>96</v>
      </c>
      <c r="Y20" s="68">
        <v>331</v>
      </c>
      <c r="Z20" s="42"/>
      <c r="AA20" s="1" t="s">
        <v>86</v>
      </c>
      <c r="AB20" s="28" t="s">
        <v>202</v>
      </c>
    </row>
    <row r="21" spans="1:28" x14ac:dyDescent="0.3">
      <c r="A21" s="1" t="s">
        <v>74</v>
      </c>
      <c r="B21" s="1" t="s">
        <v>45</v>
      </c>
      <c r="C21" s="27" t="s">
        <v>48</v>
      </c>
      <c r="D21" s="38">
        <v>11</v>
      </c>
      <c r="E21" s="27">
        <v>35</v>
      </c>
      <c r="F21" s="27">
        <v>7</v>
      </c>
      <c r="G21" s="27">
        <v>12</v>
      </c>
      <c r="H21" s="27"/>
      <c r="I21" s="27"/>
      <c r="J21" s="27">
        <v>4</v>
      </c>
      <c r="K21" s="27">
        <v>5</v>
      </c>
      <c r="L21" s="27">
        <v>0</v>
      </c>
      <c r="M21" s="27">
        <v>3</v>
      </c>
      <c r="N21" s="27">
        <f>SUM(L21:M21)</f>
        <v>3</v>
      </c>
      <c r="O21" s="39">
        <v>1</v>
      </c>
      <c r="P21" s="39">
        <v>1</v>
      </c>
      <c r="Q21" s="39">
        <v>1</v>
      </c>
      <c r="R21" s="39">
        <v>2</v>
      </c>
      <c r="S21" s="39">
        <v>0</v>
      </c>
      <c r="T21" s="39">
        <f>(H21*3)+((F21-H21)*2)+J21</f>
        <v>18</v>
      </c>
      <c r="U21" s="40">
        <f t="shared" si="5"/>
        <v>0.62857142857142856</v>
      </c>
      <c r="V21" s="22">
        <v>197</v>
      </c>
      <c r="W21" s="22" t="s">
        <v>95</v>
      </c>
      <c r="X21" s="22" t="s">
        <v>96</v>
      </c>
      <c r="Y21" s="68">
        <v>331</v>
      </c>
      <c r="Z21" s="42"/>
      <c r="AA21" s="1" t="s">
        <v>86</v>
      </c>
      <c r="AB21" s="28" t="s">
        <v>202</v>
      </c>
    </row>
    <row r="22" spans="1:28" x14ac:dyDescent="0.3">
      <c r="A22" s="1" t="s">
        <v>74</v>
      </c>
      <c r="B22" s="1" t="s">
        <v>45</v>
      </c>
      <c r="C22" s="27" t="s">
        <v>52</v>
      </c>
      <c r="D22" s="38">
        <v>23</v>
      </c>
      <c r="E22" s="27">
        <v>14</v>
      </c>
      <c r="F22" s="27">
        <v>1</v>
      </c>
      <c r="G22" s="27">
        <v>4</v>
      </c>
      <c r="H22" s="27"/>
      <c r="I22" s="27"/>
      <c r="J22" s="27">
        <v>2</v>
      </c>
      <c r="K22" s="27">
        <v>3</v>
      </c>
      <c r="L22" s="27">
        <v>1</v>
      </c>
      <c r="M22" s="27">
        <v>8</v>
      </c>
      <c r="N22" s="27">
        <f>SUM(L22:M22)</f>
        <v>9</v>
      </c>
      <c r="O22" s="39">
        <v>0</v>
      </c>
      <c r="P22" s="39">
        <v>0</v>
      </c>
      <c r="Q22" s="39">
        <v>1</v>
      </c>
      <c r="R22" s="39">
        <v>0</v>
      </c>
      <c r="S22" s="39">
        <v>1</v>
      </c>
      <c r="T22" s="39">
        <f>(H22*3)+((F22-H22)*2)+J22</f>
        <v>4</v>
      </c>
      <c r="U22" s="40">
        <f t="shared" si="5"/>
        <v>1</v>
      </c>
      <c r="V22" s="22">
        <v>197</v>
      </c>
      <c r="W22" s="22" t="s">
        <v>95</v>
      </c>
      <c r="X22" s="22" t="s">
        <v>96</v>
      </c>
      <c r="Y22" s="68">
        <v>331</v>
      </c>
      <c r="Z22" s="42"/>
      <c r="AA22" s="1" t="s">
        <v>86</v>
      </c>
      <c r="AB22" s="28" t="s">
        <v>202</v>
      </c>
    </row>
    <row r="23" spans="1:28" x14ac:dyDescent="0.3">
      <c r="A23" s="1" t="s">
        <v>74</v>
      </c>
      <c r="B23" s="1" t="s">
        <v>45</v>
      </c>
      <c r="C23" s="27" t="s">
        <v>49</v>
      </c>
      <c r="D23" s="38">
        <v>12</v>
      </c>
      <c r="E23" s="27">
        <v>12</v>
      </c>
      <c r="F23" s="27">
        <v>0</v>
      </c>
      <c r="G23" s="27">
        <v>3</v>
      </c>
      <c r="H23" s="27"/>
      <c r="I23" s="27"/>
      <c r="J23" s="27">
        <v>0</v>
      </c>
      <c r="K23" s="27">
        <v>0</v>
      </c>
      <c r="L23" s="27">
        <v>1</v>
      </c>
      <c r="M23" s="27">
        <v>3</v>
      </c>
      <c r="N23" s="27">
        <f>SUM(L23:M23)</f>
        <v>4</v>
      </c>
      <c r="O23" s="39">
        <v>1</v>
      </c>
      <c r="P23" s="39">
        <v>0</v>
      </c>
      <c r="Q23" s="39">
        <v>0</v>
      </c>
      <c r="R23" s="39">
        <v>1</v>
      </c>
      <c r="S23" s="39">
        <v>0</v>
      </c>
      <c r="T23" s="39">
        <f>(H23*3)+((F23-H23)*2)+J23</f>
        <v>0</v>
      </c>
      <c r="U23" s="40">
        <f t="shared" si="5"/>
        <v>0.41666666666666669</v>
      </c>
      <c r="V23" s="22">
        <v>197</v>
      </c>
      <c r="W23" s="22" t="s">
        <v>95</v>
      </c>
      <c r="X23" s="22" t="s">
        <v>96</v>
      </c>
      <c r="Y23" s="68">
        <v>331</v>
      </c>
      <c r="Z23" s="42"/>
      <c r="AA23" s="1" t="s">
        <v>86</v>
      </c>
      <c r="AB23" s="28" t="s">
        <v>202</v>
      </c>
    </row>
    <row r="24" spans="1:28" x14ac:dyDescent="0.3">
      <c r="A24" s="1" t="s">
        <v>74</v>
      </c>
      <c r="B24" s="1" t="s">
        <v>45</v>
      </c>
      <c r="C24" s="27" t="s">
        <v>51</v>
      </c>
      <c r="D24" s="38">
        <v>22</v>
      </c>
      <c r="E24" s="27">
        <v>16</v>
      </c>
      <c r="F24" s="27">
        <v>1</v>
      </c>
      <c r="G24" s="27">
        <v>3</v>
      </c>
      <c r="H24" s="27"/>
      <c r="I24" s="27"/>
      <c r="J24" s="27">
        <v>2</v>
      </c>
      <c r="K24" s="27">
        <v>2</v>
      </c>
      <c r="L24" s="27">
        <v>4</v>
      </c>
      <c r="M24" s="27">
        <v>2</v>
      </c>
      <c r="N24" s="27">
        <f>SUM(L24:M24)</f>
        <v>6</v>
      </c>
      <c r="O24" s="39">
        <v>1</v>
      </c>
      <c r="P24" s="39">
        <v>4</v>
      </c>
      <c r="Q24" s="39">
        <v>0</v>
      </c>
      <c r="R24" s="39">
        <v>1</v>
      </c>
      <c r="S24" s="39">
        <v>0</v>
      </c>
      <c r="T24" s="39">
        <f>(H24*3)+((F24-H24)*2)+J24</f>
        <v>4</v>
      </c>
      <c r="U24" s="40">
        <f t="shared" si="2"/>
        <v>0.6875</v>
      </c>
      <c r="V24" s="22">
        <v>197</v>
      </c>
      <c r="W24" s="22" t="s">
        <v>95</v>
      </c>
      <c r="X24" s="22" t="s">
        <v>96</v>
      </c>
      <c r="Y24" s="68">
        <v>331</v>
      </c>
      <c r="Z24" s="42"/>
      <c r="AA24" s="1" t="s">
        <v>86</v>
      </c>
      <c r="AB24" s="28" t="s">
        <v>202</v>
      </c>
    </row>
    <row r="25" spans="1:28" x14ac:dyDescent="0.3">
      <c r="A25" s="1" t="s">
        <v>74</v>
      </c>
      <c r="B25" s="1" t="s">
        <v>45</v>
      </c>
      <c r="C25" s="39" t="s">
        <v>38</v>
      </c>
      <c r="D25" s="1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0" t="str">
        <f t="shared" ref="U25" si="6">_xlfn.IFNA("",((T25+Q25+N25-R25)+(O25*2))/E25)</f>
        <v/>
      </c>
      <c r="V25" s="22">
        <v>197</v>
      </c>
      <c r="W25" s="22" t="s">
        <v>95</v>
      </c>
      <c r="X25" s="22" t="s">
        <v>96</v>
      </c>
      <c r="Y25" s="68">
        <v>331</v>
      </c>
      <c r="Z25" s="42"/>
      <c r="AA25" s="1" t="s">
        <v>86</v>
      </c>
      <c r="AB25" s="28" t="s">
        <v>202</v>
      </c>
    </row>
    <row r="26" spans="1:28" x14ac:dyDescent="0.3">
      <c r="A26" s="44" t="s">
        <v>74</v>
      </c>
      <c r="B26" s="44" t="s">
        <v>45</v>
      </c>
      <c r="C26" s="45" t="s">
        <v>39</v>
      </c>
      <c r="D26" s="44"/>
      <c r="E26" s="45">
        <f t="shared" ref="E26:T26" si="7">SUM(E13:E25)</f>
        <v>240</v>
      </c>
      <c r="F26" s="45">
        <f t="shared" si="7"/>
        <v>31</v>
      </c>
      <c r="G26" s="45">
        <f t="shared" si="7"/>
        <v>76</v>
      </c>
      <c r="H26" s="45">
        <f t="shared" si="7"/>
        <v>0</v>
      </c>
      <c r="I26" s="45">
        <f t="shared" si="7"/>
        <v>0</v>
      </c>
      <c r="J26" s="45">
        <f t="shared" si="7"/>
        <v>22</v>
      </c>
      <c r="K26" s="45">
        <f t="shared" si="7"/>
        <v>27</v>
      </c>
      <c r="L26" s="45">
        <f t="shared" si="7"/>
        <v>19</v>
      </c>
      <c r="M26" s="45">
        <f t="shared" si="7"/>
        <v>36</v>
      </c>
      <c r="N26" s="45">
        <f t="shared" si="7"/>
        <v>55</v>
      </c>
      <c r="O26" s="45">
        <f t="shared" si="7"/>
        <v>16</v>
      </c>
      <c r="P26" s="45">
        <f t="shared" si="7"/>
        <v>20</v>
      </c>
      <c r="Q26" s="45">
        <f t="shared" si="7"/>
        <v>7</v>
      </c>
      <c r="R26" s="45">
        <f t="shared" si="7"/>
        <v>29</v>
      </c>
      <c r="S26" s="45">
        <f t="shared" si="7"/>
        <v>6</v>
      </c>
      <c r="T26" s="45">
        <f t="shared" si="7"/>
        <v>84</v>
      </c>
      <c r="U26" s="46">
        <f>((T26+Q26+N26-R26)+(O26*2))/E26</f>
        <v>0.62083333333333335</v>
      </c>
      <c r="V26" s="47">
        <v>197</v>
      </c>
      <c r="W26" s="47" t="s">
        <v>95</v>
      </c>
      <c r="X26" s="47" t="s">
        <v>96</v>
      </c>
      <c r="Y26" s="69">
        <v>331</v>
      </c>
      <c r="Z26" s="49"/>
      <c r="AA26" s="44" t="s">
        <v>86</v>
      </c>
      <c r="AB26" s="72" t="s">
        <v>202</v>
      </c>
    </row>
    <row r="27" spans="1:28" x14ac:dyDescent="0.3">
      <c r="A27" s="1"/>
      <c r="B27" s="1"/>
      <c r="C27" s="1"/>
      <c r="D27" s="1"/>
      <c r="F27" s="50" t="s">
        <v>40</v>
      </c>
      <c r="G27" s="51">
        <f>F26/G26</f>
        <v>0.40789473684210525</v>
      </c>
      <c r="H27" s="27"/>
      <c r="I27" s="1"/>
      <c r="J27" s="50" t="s">
        <v>41</v>
      </c>
      <c r="K27" s="52">
        <f>J26/K26</f>
        <v>0.81481481481481477</v>
      </c>
      <c r="L27" s="1"/>
      <c r="M27" s="39" t="s">
        <v>42</v>
      </c>
      <c r="N27" s="53">
        <v>6</v>
      </c>
      <c r="P27" s="1"/>
      <c r="Q27" s="1"/>
      <c r="R27" s="1"/>
      <c r="S27" s="1"/>
      <c r="T27" s="1"/>
      <c r="U27" s="1"/>
      <c r="V27" s="22"/>
      <c r="W27" s="22"/>
      <c r="X27" s="22"/>
      <c r="Y27" s="54"/>
      <c r="Z27" s="42"/>
      <c r="AA27" s="1"/>
      <c r="AB27" s="1"/>
    </row>
    <row r="28" spans="1:28" x14ac:dyDescent="0.3">
      <c r="A28" s="1"/>
      <c r="B28" s="1"/>
      <c r="C28" s="5" t="s">
        <v>43</v>
      </c>
      <c r="V28" s="22"/>
      <c r="W28" s="22"/>
      <c r="X28" s="22"/>
      <c r="Y28" s="54"/>
      <c r="Z28" s="42"/>
      <c r="AA28" s="1"/>
      <c r="AB28" s="1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4"/>
      <c r="Z29" s="42"/>
      <c r="AA29" s="1"/>
      <c r="AB29" s="1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4"/>
      <c r="Z30" s="42"/>
      <c r="AA30" s="1"/>
      <c r="AB30" s="1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4"/>
      <c r="Z31" s="42"/>
      <c r="AA31" s="1"/>
      <c r="AB31" s="1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4"/>
      <c r="Z32" s="42"/>
      <c r="AA32" s="1"/>
      <c r="AB32" s="1"/>
    </row>
    <row r="33" spans="1:28" x14ac:dyDescent="0.3">
      <c r="B33" s="1"/>
      <c r="C33" s="55" t="s">
        <v>75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10</v>
      </c>
      <c r="U33" s="1"/>
      <c r="V33" s="56">
        <v>8</v>
      </c>
      <c r="W33" s="1"/>
      <c r="X33" s="1"/>
      <c r="Y33" s="31"/>
      <c r="Z33" s="42"/>
      <c r="AA33" s="1"/>
      <c r="AB33" s="1"/>
    </row>
    <row r="34" spans="1:28" x14ac:dyDescent="0.3">
      <c r="A34" s="36" t="s">
        <v>11</v>
      </c>
      <c r="B34" s="37" t="s">
        <v>12</v>
      </c>
      <c r="C34" s="38" t="s">
        <v>13</v>
      </c>
      <c r="D34" s="38" t="s">
        <v>14</v>
      </c>
      <c r="E34" s="14" t="s">
        <v>15</v>
      </c>
      <c r="F34" s="14" t="s">
        <v>16</v>
      </c>
      <c r="G34" s="14" t="s">
        <v>17</v>
      </c>
      <c r="H34" s="14" t="s">
        <v>18</v>
      </c>
      <c r="I34" s="14" t="s">
        <v>19</v>
      </c>
      <c r="J34" s="14" t="s">
        <v>20</v>
      </c>
      <c r="K34" s="14" t="s">
        <v>21</v>
      </c>
      <c r="L34" s="14" t="s">
        <v>22</v>
      </c>
      <c r="M34" s="14" t="s">
        <v>23</v>
      </c>
      <c r="N34" s="14" t="s">
        <v>24</v>
      </c>
      <c r="O34" s="14" t="s">
        <v>25</v>
      </c>
      <c r="P34" s="14" t="s">
        <v>26</v>
      </c>
      <c r="Q34" s="14" t="s">
        <v>27</v>
      </c>
      <c r="R34" s="14" t="s">
        <v>28</v>
      </c>
      <c r="S34" s="14" t="s">
        <v>29</v>
      </c>
      <c r="T34" s="14" t="s">
        <v>30</v>
      </c>
      <c r="U34" s="14" t="s">
        <v>31</v>
      </c>
      <c r="V34" s="14" t="s">
        <v>3</v>
      </c>
      <c r="W34" s="14" t="s">
        <v>32</v>
      </c>
      <c r="X34" s="14" t="s">
        <v>33</v>
      </c>
      <c r="Y34" s="14" t="s">
        <v>34</v>
      </c>
      <c r="Z34" s="14" t="s">
        <v>35</v>
      </c>
      <c r="AA34" s="14" t="s">
        <v>36</v>
      </c>
      <c r="AB34" s="14" t="s">
        <v>37</v>
      </c>
    </row>
    <row r="35" spans="1:28" x14ac:dyDescent="0.3">
      <c r="A35" s="1" t="s">
        <v>45</v>
      </c>
      <c r="B35" s="1" t="s">
        <v>74</v>
      </c>
      <c r="C35" s="27" t="s">
        <v>317</v>
      </c>
      <c r="D35" s="38">
        <v>17</v>
      </c>
      <c r="E35" s="27">
        <v>21</v>
      </c>
      <c r="F35" s="27">
        <v>4</v>
      </c>
      <c r="G35" s="27">
        <v>8</v>
      </c>
      <c r="H35" s="27"/>
      <c r="I35" s="27"/>
      <c r="J35" s="27">
        <v>1</v>
      </c>
      <c r="K35" s="27">
        <v>4</v>
      </c>
      <c r="L35" s="27">
        <v>0</v>
      </c>
      <c r="M35" s="27">
        <v>2</v>
      </c>
      <c r="N35" s="27">
        <f>SUM(L35:M35)</f>
        <v>2</v>
      </c>
      <c r="O35" s="27">
        <v>0</v>
      </c>
      <c r="P35" s="39">
        <v>2</v>
      </c>
      <c r="Q35" s="27">
        <v>1</v>
      </c>
      <c r="R35" s="27">
        <v>0</v>
      </c>
      <c r="S35" s="27">
        <v>0</v>
      </c>
      <c r="T35" s="27">
        <f>+(F35*2)+J35</f>
        <v>9</v>
      </c>
      <c r="U35" s="40">
        <f>IFERROR(((T35+Q35+N35-R35)+(O35*2))/E35,"")</f>
        <v>0.5714285714285714</v>
      </c>
      <c r="V35" s="22">
        <v>197</v>
      </c>
      <c r="W35" s="22" t="s">
        <v>84</v>
      </c>
      <c r="X35" s="22" t="s">
        <v>85</v>
      </c>
      <c r="Y35" s="68">
        <v>331</v>
      </c>
      <c r="Z35" s="42"/>
      <c r="AA35" s="1" t="s">
        <v>203</v>
      </c>
      <c r="AB35" s="28" t="s">
        <v>204</v>
      </c>
    </row>
    <row r="36" spans="1:28" x14ac:dyDescent="0.3">
      <c r="A36" s="1" t="s">
        <v>45</v>
      </c>
      <c r="B36" s="1" t="s">
        <v>74</v>
      </c>
      <c r="C36" s="27" t="s">
        <v>318</v>
      </c>
      <c r="D36" s="38">
        <v>11</v>
      </c>
      <c r="E36" s="27">
        <v>37</v>
      </c>
      <c r="F36" s="27">
        <v>8</v>
      </c>
      <c r="G36" s="27">
        <v>14</v>
      </c>
      <c r="H36" s="27"/>
      <c r="I36" s="27"/>
      <c r="J36" s="27">
        <v>5</v>
      </c>
      <c r="K36" s="27">
        <v>6</v>
      </c>
      <c r="L36" s="27">
        <v>1</v>
      </c>
      <c r="M36" s="27">
        <v>5</v>
      </c>
      <c r="N36" s="27">
        <f t="shared" ref="N36:N41" si="8">SUM(L36:M36)</f>
        <v>6</v>
      </c>
      <c r="O36" s="39">
        <v>3</v>
      </c>
      <c r="P36" s="39">
        <v>2</v>
      </c>
      <c r="Q36" s="39">
        <v>0</v>
      </c>
      <c r="R36" s="39">
        <v>6</v>
      </c>
      <c r="S36" s="39">
        <v>0</v>
      </c>
      <c r="T36" s="27">
        <f t="shared" ref="T36:T45" si="9">+(F36*2)+J36</f>
        <v>21</v>
      </c>
      <c r="U36" s="40">
        <f t="shared" ref="U36:U45" si="10">IFERROR(((T36+Q36+N36-R36)+(O36*2))/E36,"")</f>
        <v>0.72972972972972971</v>
      </c>
      <c r="V36" s="22">
        <v>197</v>
      </c>
      <c r="W36" s="22" t="s">
        <v>84</v>
      </c>
      <c r="X36" s="22" t="s">
        <v>85</v>
      </c>
      <c r="Y36" s="68">
        <v>331</v>
      </c>
      <c r="Z36" s="42"/>
      <c r="AA36" s="1" t="s">
        <v>203</v>
      </c>
      <c r="AB36" s="28" t="s">
        <v>204</v>
      </c>
    </row>
    <row r="37" spans="1:28" x14ac:dyDescent="0.3">
      <c r="A37" s="1" t="s">
        <v>45</v>
      </c>
      <c r="B37" s="1" t="s">
        <v>74</v>
      </c>
      <c r="C37" s="27" t="s">
        <v>331</v>
      </c>
      <c r="D37" s="38">
        <v>10</v>
      </c>
      <c r="E37" s="27">
        <v>17</v>
      </c>
      <c r="F37" s="27">
        <v>0</v>
      </c>
      <c r="G37" s="27">
        <v>3</v>
      </c>
      <c r="H37" s="27"/>
      <c r="I37" s="27"/>
      <c r="J37" s="27">
        <v>0</v>
      </c>
      <c r="K37" s="27">
        <v>0</v>
      </c>
      <c r="L37" s="27">
        <v>0</v>
      </c>
      <c r="M37" s="27">
        <v>0</v>
      </c>
      <c r="N37" s="27">
        <f t="shared" si="8"/>
        <v>0</v>
      </c>
      <c r="O37" s="39">
        <v>0</v>
      </c>
      <c r="P37" s="39">
        <v>3</v>
      </c>
      <c r="Q37" s="39">
        <v>1</v>
      </c>
      <c r="R37" s="39">
        <v>3</v>
      </c>
      <c r="S37" s="39">
        <v>0</v>
      </c>
      <c r="T37" s="27">
        <f t="shared" si="9"/>
        <v>0</v>
      </c>
      <c r="U37" s="93">
        <f t="shared" si="10"/>
        <v>-0.11764705882352941</v>
      </c>
      <c r="V37" s="22">
        <v>197</v>
      </c>
      <c r="W37" s="22" t="s">
        <v>84</v>
      </c>
      <c r="X37" s="22" t="s">
        <v>85</v>
      </c>
      <c r="Y37" s="68">
        <v>331</v>
      </c>
      <c r="Z37" s="42"/>
      <c r="AA37" s="1" t="s">
        <v>203</v>
      </c>
      <c r="AB37" s="28" t="s">
        <v>204</v>
      </c>
    </row>
    <row r="38" spans="1:28" x14ac:dyDescent="0.3">
      <c r="A38" s="1" t="s">
        <v>45</v>
      </c>
      <c r="B38" s="1" t="s">
        <v>74</v>
      </c>
      <c r="C38" s="27" t="s">
        <v>319</v>
      </c>
      <c r="D38" s="38">
        <v>20</v>
      </c>
      <c r="E38" s="27">
        <v>10</v>
      </c>
      <c r="F38" s="27">
        <v>1</v>
      </c>
      <c r="G38" s="27">
        <v>4</v>
      </c>
      <c r="H38" s="27"/>
      <c r="I38" s="27"/>
      <c r="J38" s="27">
        <v>0</v>
      </c>
      <c r="K38" s="27">
        <v>0</v>
      </c>
      <c r="L38" s="27">
        <v>0</v>
      </c>
      <c r="M38" s="27">
        <v>1</v>
      </c>
      <c r="N38" s="27">
        <f t="shared" si="8"/>
        <v>1</v>
      </c>
      <c r="O38" s="39">
        <v>0</v>
      </c>
      <c r="P38" s="39">
        <v>2</v>
      </c>
      <c r="Q38" s="39">
        <v>0</v>
      </c>
      <c r="R38" s="39">
        <v>1</v>
      </c>
      <c r="S38" s="39">
        <v>0</v>
      </c>
      <c r="T38" s="27">
        <f t="shared" si="9"/>
        <v>2</v>
      </c>
      <c r="U38" s="40">
        <f t="shared" si="10"/>
        <v>0.2</v>
      </c>
      <c r="V38" s="22">
        <v>197</v>
      </c>
      <c r="W38" s="22" t="s">
        <v>84</v>
      </c>
      <c r="X38" s="22" t="s">
        <v>85</v>
      </c>
      <c r="Y38" s="68">
        <v>331</v>
      </c>
      <c r="Z38" s="42"/>
      <c r="AA38" s="1" t="s">
        <v>203</v>
      </c>
      <c r="AB38" s="28" t="s">
        <v>204</v>
      </c>
    </row>
    <row r="39" spans="1:28" x14ac:dyDescent="0.3">
      <c r="A39" s="1" t="s">
        <v>45</v>
      </c>
      <c r="B39" s="1" t="s">
        <v>74</v>
      </c>
      <c r="C39" s="27" t="s">
        <v>320</v>
      </c>
      <c r="D39" s="38">
        <v>24</v>
      </c>
      <c r="E39" s="27">
        <v>13</v>
      </c>
      <c r="F39" s="27">
        <v>0</v>
      </c>
      <c r="G39" s="27">
        <v>3</v>
      </c>
      <c r="H39" s="27"/>
      <c r="I39" s="27"/>
      <c r="J39" s="27">
        <v>0</v>
      </c>
      <c r="K39" s="27">
        <v>0</v>
      </c>
      <c r="L39" s="27">
        <v>3</v>
      </c>
      <c r="M39" s="27">
        <v>4</v>
      </c>
      <c r="N39" s="27">
        <f t="shared" si="8"/>
        <v>7</v>
      </c>
      <c r="O39" s="39">
        <v>0</v>
      </c>
      <c r="P39" s="39">
        <v>2</v>
      </c>
      <c r="Q39" s="39">
        <v>0</v>
      </c>
      <c r="R39" s="39">
        <v>0</v>
      </c>
      <c r="S39" s="39">
        <v>0</v>
      </c>
      <c r="T39" s="27">
        <f t="shared" si="9"/>
        <v>0</v>
      </c>
      <c r="U39" s="40">
        <f t="shared" si="10"/>
        <v>0.53846153846153844</v>
      </c>
      <c r="V39" s="22">
        <v>197</v>
      </c>
      <c r="W39" s="22" t="s">
        <v>84</v>
      </c>
      <c r="X39" s="22" t="s">
        <v>85</v>
      </c>
      <c r="Y39" s="68">
        <v>331</v>
      </c>
      <c r="Z39" s="42"/>
      <c r="AA39" s="1" t="s">
        <v>203</v>
      </c>
      <c r="AB39" s="28" t="s">
        <v>204</v>
      </c>
    </row>
    <row r="40" spans="1:28" x14ac:dyDescent="0.3">
      <c r="A40" s="1" t="s">
        <v>45</v>
      </c>
      <c r="B40" s="1" t="s">
        <v>74</v>
      </c>
      <c r="C40" s="27" t="s">
        <v>321</v>
      </c>
      <c r="D40" s="38">
        <v>22</v>
      </c>
      <c r="E40" s="27" t="s">
        <v>328</v>
      </c>
      <c r="F40" s="27"/>
      <c r="G40" s="27"/>
      <c r="H40" s="27"/>
      <c r="I40" s="27"/>
      <c r="J40" s="27"/>
      <c r="K40" s="27"/>
      <c r="L40" s="27"/>
      <c r="M40" s="27"/>
      <c r="N40" s="27"/>
      <c r="O40" s="39"/>
      <c r="P40" s="39"/>
      <c r="Q40" s="39"/>
      <c r="R40" s="39"/>
      <c r="S40" s="39"/>
      <c r="T40" s="27"/>
      <c r="U40" s="40" t="str">
        <f t="shared" si="10"/>
        <v/>
      </c>
      <c r="V40" s="22">
        <v>197</v>
      </c>
      <c r="W40" s="22" t="s">
        <v>84</v>
      </c>
      <c r="X40" s="22" t="s">
        <v>85</v>
      </c>
      <c r="Y40" s="68">
        <v>331</v>
      </c>
      <c r="Z40" s="42"/>
      <c r="AA40" s="1" t="s">
        <v>203</v>
      </c>
      <c r="AB40" s="28" t="s">
        <v>204</v>
      </c>
    </row>
    <row r="41" spans="1:28" x14ac:dyDescent="0.3">
      <c r="A41" s="1" t="s">
        <v>45</v>
      </c>
      <c r="B41" s="1" t="s">
        <v>74</v>
      </c>
      <c r="C41" s="27" t="s">
        <v>120</v>
      </c>
      <c r="D41" s="38">
        <v>34</v>
      </c>
      <c r="E41" s="27">
        <v>44</v>
      </c>
      <c r="F41" s="27">
        <v>3</v>
      </c>
      <c r="G41" s="27">
        <v>14</v>
      </c>
      <c r="H41" s="27"/>
      <c r="I41" s="27"/>
      <c r="J41" s="27">
        <v>12</v>
      </c>
      <c r="K41" s="27">
        <v>12</v>
      </c>
      <c r="L41" s="27">
        <v>1</v>
      </c>
      <c r="M41" s="27">
        <v>3</v>
      </c>
      <c r="N41" s="27">
        <f t="shared" si="8"/>
        <v>4</v>
      </c>
      <c r="O41" s="39">
        <v>7</v>
      </c>
      <c r="P41" s="39">
        <v>5</v>
      </c>
      <c r="Q41" s="39">
        <v>3</v>
      </c>
      <c r="R41" s="39">
        <v>6</v>
      </c>
      <c r="S41" s="39">
        <v>0</v>
      </c>
      <c r="T41" s="27">
        <f t="shared" si="9"/>
        <v>18</v>
      </c>
      <c r="U41" s="40">
        <f t="shared" si="10"/>
        <v>0.75</v>
      </c>
      <c r="V41" s="22">
        <v>197</v>
      </c>
      <c r="W41" s="22" t="s">
        <v>84</v>
      </c>
      <c r="X41" s="22" t="s">
        <v>85</v>
      </c>
      <c r="Y41" s="68">
        <v>331</v>
      </c>
      <c r="Z41" s="42"/>
      <c r="AA41" s="1" t="s">
        <v>203</v>
      </c>
      <c r="AB41" s="28" t="s">
        <v>204</v>
      </c>
    </row>
    <row r="42" spans="1:28" x14ac:dyDescent="0.3">
      <c r="A42" s="1" t="s">
        <v>45</v>
      </c>
      <c r="B42" s="1" t="s">
        <v>74</v>
      </c>
      <c r="C42" s="27" t="s">
        <v>322</v>
      </c>
      <c r="D42" s="38">
        <v>12</v>
      </c>
      <c r="E42" s="27">
        <v>4</v>
      </c>
      <c r="F42" s="27">
        <v>0</v>
      </c>
      <c r="G42" s="27">
        <v>1</v>
      </c>
      <c r="H42" s="27"/>
      <c r="I42" s="27"/>
      <c r="J42" s="27">
        <v>0</v>
      </c>
      <c r="K42" s="27">
        <v>0</v>
      </c>
      <c r="L42" s="27">
        <v>0</v>
      </c>
      <c r="M42" s="27">
        <v>0</v>
      </c>
      <c r="N42" s="27">
        <f>SUM(L42:M42)</f>
        <v>0</v>
      </c>
      <c r="O42" s="39">
        <v>0</v>
      </c>
      <c r="P42" s="39">
        <v>1</v>
      </c>
      <c r="Q42" s="39">
        <v>0</v>
      </c>
      <c r="R42" s="39">
        <v>1</v>
      </c>
      <c r="S42" s="39">
        <v>0</v>
      </c>
      <c r="T42" s="27">
        <f t="shared" si="9"/>
        <v>0</v>
      </c>
      <c r="U42" s="93">
        <f t="shared" si="10"/>
        <v>-0.25</v>
      </c>
      <c r="V42" s="22">
        <v>197</v>
      </c>
      <c r="W42" s="22" t="s">
        <v>84</v>
      </c>
      <c r="X42" s="22" t="s">
        <v>85</v>
      </c>
      <c r="Y42" s="68">
        <v>331</v>
      </c>
      <c r="Z42" s="42"/>
      <c r="AA42" s="1" t="s">
        <v>203</v>
      </c>
      <c r="AB42" s="28" t="s">
        <v>204</v>
      </c>
    </row>
    <row r="43" spans="1:28" x14ac:dyDescent="0.3">
      <c r="A43" s="1" t="s">
        <v>45</v>
      </c>
      <c r="B43" s="1" t="s">
        <v>74</v>
      </c>
      <c r="C43" s="27" t="s">
        <v>323</v>
      </c>
      <c r="D43" s="38">
        <v>44</v>
      </c>
      <c r="E43" s="27">
        <v>31</v>
      </c>
      <c r="F43" s="27">
        <v>0</v>
      </c>
      <c r="G43" s="27">
        <v>7</v>
      </c>
      <c r="H43" s="27"/>
      <c r="I43" s="27"/>
      <c r="J43" s="27">
        <v>0</v>
      </c>
      <c r="K43" s="27">
        <v>0</v>
      </c>
      <c r="L43" s="27">
        <v>2</v>
      </c>
      <c r="M43" s="27">
        <v>7</v>
      </c>
      <c r="N43" s="27">
        <f>SUM(L43:M43)</f>
        <v>9</v>
      </c>
      <c r="O43" s="39">
        <v>0</v>
      </c>
      <c r="P43" s="39">
        <v>3</v>
      </c>
      <c r="Q43" s="39">
        <v>0</v>
      </c>
      <c r="R43" s="39">
        <v>4</v>
      </c>
      <c r="S43" s="39">
        <v>1</v>
      </c>
      <c r="T43" s="27">
        <f t="shared" si="9"/>
        <v>0</v>
      </c>
      <c r="U43" s="40">
        <f t="shared" si="10"/>
        <v>0.16129032258064516</v>
      </c>
      <c r="V43" s="22">
        <v>197</v>
      </c>
      <c r="W43" s="22" t="s">
        <v>84</v>
      </c>
      <c r="X43" s="22" t="s">
        <v>85</v>
      </c>
      <c r="Y43" s="68">
        <v>331</v>
      </c>
      <c r="Z43" s="42"/>
      <c r="AA43" s="1" t="s">
        <v>203</v>
      </c>
      <c r="AB43" s="28" t="s">
        <v>204</v>
      </c>
    </row>
    <row r="44" spans="1:28" x14ac:dyDescent="0.3">
      <c r="A44" s="1" t="s">
        <v>45</v>
      </c>
      <c r="B44" s="1" t="s">
        <v>74</v>
      </c>
      <c r="C44" s="27" t="s">
        <v>324</v>
      </c>
      <c r="D44" s="38">
        <v>30</v>
      </c>
      <c r="E44" s="27">
        <v>41</v>
      </c>
      <c r="F44" s="27">
        <v>4</v>
      </c>
      <c r="G44" s="27">
        <v>15</v>
      </c>
      <c r="H44" s="27"/>
      <c r="I44" s="27"/>
      <c r="J44" s="27">
        <v>4</v>
      </c>
      <c r="K44" s="27">
        <v>4</v>
      </c>
      <c r="L44" s="27">
        <v>4</v>
      </c>
      <c r="M44" s="27">
        <v>5</v>
      </c>
      <c r="N44" s="27">
        <f>SUM(L44:M44)</f>
        <v>9</v>
      </c>
      <c r="O44" s="39">
        <v>0</v>
      </c>
      <c r="P44" s="39">
        <v>1</v>
      </c>
      <c r="Q44" s="39">
        <v>4</v>
      </c>
      <c r="R44" s="39">
        <v>4</v>
      </c>
      <c r="S44" s="39">
        <v>0</v>
      </c>
      <c r="T44" s="27">
        <f t="shared" si="9"/>
        <v>12</v>
      </c>
      <c r="U44" s="40">
        <f t="shared" si="10"/>
        <v>0.51219512195121952</v>
      </c>
      <c r="V44" s="22">
        <v>197</v>
      </c>
      <c r="W44" s="22" t="s">
        <v>84</v>
      </c>
      <c r="X44" s="22" t="s">
        <v>85</v>
      </c>
      <c r="Y44" s="68">
        <v>331</v>
      </c>
      <c r="Z44" s="42"/>
      <c r="AA44" s="1" t="s">
        <v>203</v>
      </c>
      <c r="AB44" s="28" t="s">
        <v>204</v>
      </c>
    </row>
    <row r="45" spans="1:28" x14ac:dyDescent="0.3">
      <c r="A45" s="1" t="s">
        <v>45</v>
      </c>
      <c r="B45" s="1" t="s">
        <v>74</v>
      </c>
      <c r="C45" s="27" t="s">
        <v>325</v>
      </c>
      <c r="D45" s="38">
        <v>4</v>
      </c>
      <c r="E45" s="27">
        <v>22</v>
      </c>
      <c r="F45" s="27">
        <v>3</v>
      </c>
      <c r="G45" s="27">
        <v>16</v>
      </c>
      <c r="H45" s="27"/>
      <c r="I45" s="27"/>
      <c r="J45" s="27">
        <v>2</v>
      </c>
      <c r="K45" s="27">
        <v>4</v>
      </c>
      <c r="L45" s="27">
        <v>3</v>
      </c>
      <c r="M45" s="27">
        <v>4</v>
      </c>
      <c r="N45" s="27">
        <f>SUM(L45:M45)</f>
        <v>7</v>
      </c>
      <c r="O45" s="39">
        <v>2</v>
      </c>
      <c r="P45" s="39">
        <v>3</v>
      </c>
      <c r="Q45" s="39">
        <v>1</v>
      </c>
      <c r="R45" s="39">
        <v>1</v>
      </c>
      <c r="S45" s="39">
        <v>0</v>
      </c>
      <c r="T45" s="27">
        <f t="shared" si="9"/>
        <v>8</v>
      </c>
      <c r="U45" s="40">
        <f t="shared" si="10"/>
        <v>0.86363636363636365</v>
      </c>
      <c r="V45" s="22">
        <v>197</v>
      </c>
      <c r="W45" s="22" t="s">
        <v>84</v>
      </c>
      <c r="X45" s="22" t="s">
        <v>85</v>
      </c>
      <c r="Y45" s="68">
        <v>331</v>
      </c>
      <c r="Z45" s="42"/>
      <c r="AA45" s="1" t="s">
        <v>203</v>
      </c>
      <c r="AB45" s="28" t="s">
        <v>204</v>
      </c>
    </row>
    <row r="46" spans="1:28" x14ac:dyDescent="0.3">
      <c r="A46" s="1" t="s">
        <v>45</v>
      </c>
      <c r="B46" s="1" t="s">
        <v>74</v>
      </c>
      <c r="C46" s="57" t="s">
        <v>38</v>
      </c>
      <c r="D46" s="1"/>
      <c r="E46" s="43"/>
      <c r="F46" s="43"/>
      <c r="G46" s="43"/>
      <c r="H46" s="43"/>
      <c r="I46" s="43"/>
      <c r="J46" s="43"/>
      <c r="K46" s="43"/>
      <c r="L46" s="43"/>
      <c r="M46" s="43"/>
      <c r="N46" s="27"/>
      <c r="O46" s="43"/>
      <c r="P46" s="43"/>
      <c r="Q46" s="43"/>
      <c r="R46" s="43"/>
      <c r="S46" s="43"/>
      <c r="T46" s="27"/>
      <c r="U46" s="40" t="str">
        <f t="shared" ref="U46" si="11">_xlfn.IFNA("",((T46+Q46+N46-R46)+(O46*2))/E46)</f>
        <v/>
      </c>
      <c r="V46" s="22">
        <v>197</v>
      </c>
      <c r="W46" s="22" t="s">
        <v>84</v>
      </c>
      <c r="X46" s="22" t="s">
        <v>85</v>
      </c>
      <c r="Y46" s="68">
        <v>331</v>
      </c>
      <c r="Z46" s="42"/>
      <c r="AA46" s="1" t="s">
        <v>203</v>
      </c>
      <c r="AB46" s="28" t="s">
        <v>204</v>
      </c>
    </row>
    <row r="47" spans="1:28" x14ac:dyDescent="0.3">
      <c r="A47" s="44" t="s">
        <v>45</v>
      </c>
      <c r="B47" s="44" t="s">
        <v>74</v>
      </c>
      <c r="C47" s="45" t="s">
        <v>39</v>
      </c>
      <c r="D47" s="44"/>
      <c r="E47" s="45">
        <f t="shared" ref="E47:T47" si="12">SUM(E35:E46)</f>
        <v>240</v>
      </c>
      <c r="F47" s="45">
        <f t="shared" si="12"/>
        <v>23</v>
      </c>
      <c r="G47" s="45">
        <f t="shared" si="12"/>
        <v>85</v>
      </c>
      <c r="H47" s="45">
        <f t="shared" si="12"/>
        <v>0</v>
      </c>
      <c r="I47" s="45">
        <f t="shared" si="12"/>
        <v>0</v>
      </c>
      <c r="J47" s="45">
        <f t="shared" si="12"/>
        <v>24</v>
      </c>
      <c r="K47" s="45">
        <f t="shared" si="12"/>
        <v>30</v>
      </c>
      <c r="L47" s="45">
        <f t="shared" si="12"/>
        <v>14</v>
      </c>
      <c r="M47" s="45">
        <f t="shared" si="12"/>
        <v>31</v>
      </c>
      <c r="N47" s="45">
        <f t="shared" si="12"/>
        <v>45</v>
      </c>
      <c r="O47" s="45">
        <f t="shared" si="12"/>
        <v>12</v>
      </c>
      <c r="P47" s="45">
        <f t="shared" si="12"/>
        <v>24</v>
      </c>
      <c r="Q47" s="45">
        <f t="shared" si="12"/>
        <v>10</v>
      </c>
      <c r="R47" s="45">
        <f t="shared" si="12"/>
        <v>26</v>
      </c>
      <c r="S47" s="45">
        <f t="shared" si="12"/>
        <v>1</v>
      </c>
      <c r="T47" s="45">
        <f t="shared" si="12"/>
        <v>70</v>
      </c>
      <c r="U47" s="46">
        <f>((T47+Q47+N47-R47)+(O47*2))/E47</f>
        <v>0.51249999999999996</v>
      </c>
      <c r="V47" s="47">
        <v>197</v>
      </c>
      <c r="W47" s="47" t="s">
        <v>84</v>
      </c>
      <c r="X47" s="47" t="s">
        <v>85</v>
      </c>
      <c r="Y47" s="69">
        <v>331</v>
      </c>
      <c r="Z47" s="49"/>
      <c r="AA47" s="44" t="s">
        <v>203</v>
      </c>
      <c r="AB47" s="72" t="s">
        <v>204</v>
      </c>
    </row>
    <row r="48" spans="1:28" x14ac:dyDescent="0.3">
      <c r="A48" s="1"/>
      <c r="B48" s="1"/>
      <c r="C48" s="1"/>
      <c r="D48" s="1"/>
      <c r="F48" s="50" t="s">
        <v>40</v>
      </c>
      <c r="G48" s="51">
        <f>F47/G47</f>
        <v>0.27058823529411763</v>
      </c>
      <c r="H48" s="27"/>
      <c r="I48" s="1"/>
      <c r="J48" s="50" t="s">
        <v>41</v>
      </c>
      <c r="K48" s="52">
        <f>J47/K47</f>
        <v>0.8</v>
      </c>
      <c r="L48" s="1"/>
      <c r="M48" s="39" t="s">
        <v>42</v>
      </c>
      <c r="N48" s="53">
        <v>5</v>
      </c>
      <c r="P48" s="1"/>
      <c r="Q48" s="1"/>
      <c r="R48" s="1"/>
      <c r="S48" s="1"/>
      <c r="T48" s="1"/>
      <c r="U48" s="1"/>
      <c r="V48" s="22"/>
      <c r="W48" s="22"/>
      <c r="X48" s="22"/>
      <c r="Y48" s="54"/>
      <c r="Z48" s="42"/>
      <c r="AA48" s="1"/>
      <c r="AB48" s="1"/>
    </row>
    <row r="49" spans="1:28" x14ac:dyDescent="0.3">
      <c r="A49" s="1"/>
      <c r="B49" s="1"/>
      <c r="C49" s="5" t="s">
        <v>43</v>
      </c>
      <c r="V49" s="22"/>
      <c r="W49" s="22"/>
      <c r="X49" s="22"/>
      <c r="Y49" s="54"/>
      <c r="Z49" s="42"/>
      <c r="AA49" s="1"/>
      <c r="AB49" s="1"/>
    </row>
    <row r="50" spans="1:28" x14ac:dyDescent="0.3">
      <c r="B50" s="1"/>
      <c r="C50" s="1"/>
      <c r="D50" s="5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31"/>
      <c r="Z50" s="42"/>
      <c r="AA50" s="1"/>
      <c r="AB50" s="1"/>
    </row>
  </sheetData>
  <pageMargins left="0.25" right="0.25" top="0.75" bottom="0.75" header="0.3" footer="0.3"/>
  <pageSetup scale="6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28</vt:i4>
      </vt:variant>
      <vt:variant>
        <vt:lpstr>Named Ranges</vt:lpstr>
      </vt:variant>
      <vt:variant>
        <vt:i4>13</vt:i4>
      </vt:variant>
    </vt:vector>
  </HeadingPairs>
  <TitlesOfParts>
    <vt:vector size="41" baseType="lpstr">
      <vt:lpstr>1 @Chic</vt:lpstr>
      <vt:lpstr>2 @Iowa</vt:lpstr>
      <vt:lpstr>3 vs SF</vt:lpstr>
      <vt:lpstr>4 @Hous</vt:lpstr>
      <vt:lpstr>5 @Dall</vt:lpstr>
      <vt:lpstr>6 @StL</vt:lpstr>
      <vt:lpstr>7 @NY</vt:lpstr>
      <vt:lpstr>8 @Milw</vt:lpstr>
      <vt:lpstr>9 vs Phil</vt:lpstr>
      <vt:lpstr>10 vs NO</vt:lpstr>
      <vt:lpstr>11 vs NY</vt:lpstr>
      <vt:lpstr>12 @SF</vt:lpstr>
      <vt:lpstr>13 vs Chic</vt:lpstr>
      <vt:lpstr>14 @SF</vt:lpstr>
      <vt:lpstr>15 vs NJ</vt:lpstr>
      <vt:lpstr>16 vs StL</vt:lpstr>
      <vt:lpstr>17 vs Dall</vt:lpstr>
      <vt:lpstr>18 vs SF</vt:lpstr>
      <vt:lpstr>19 @NO</vt:lpstr>
      <vt:lpstr>20 vs Hous</vt:lpstr>
      <vt:lpstr>21 vs SF</vt:lpstr>
      <vt:lpstr>22 vs Iowa</vt:lpstr>
      <vt:lpstr>23 vs NO</vt:lpstr>
      <vt:lpstr>24 vs Dall</vt:lpstr>
      <vt:lpstr>25 @NJ</vt:lpstr>
      <vt:lpstr>26 @Minn</vt:lpstr>
      <vt:lpstr>27 @StL</vt:lpstr>
      <vt:lpstr>28 @SF</vt:lpstr>
      <vt:lpstr>'1 @Chic'!Print_Area</vt:lpstr>
      <vt:lpstr>'10 vs NO'!Print_Area</vt:lpstr>
      <vt:lpstr>'11 vs NY'!Print_Area</vt:lpstr>
      <vt:lpstr>'16 vs StL'!Print_Area</vt:lpstr>
      <vt:lpstr>'19 @NO'!Print_Area</vt:lpstr>
      <vt:lpstr>'23 vs NO'!Print_Area</vt:lpstr>
      <vt:lpstr>'26 @Minn'!Print_Area</vt:lpstr>
      <vt:lpstr>'27 @StL'!Print_Area</vt:lpstr>
      <vt:lpstr>'4 @Hous'!Print_Area</vt:lpstr>
      <vt:lpstr>'6 @StL'!Print_Area</vt:lpstr>
      <vt:lpstr>'7 @NY'!Print_Area</vt:lpstr>
      <vt:lpstr>'8 @Milw'!Print_Area</vt:lpstr>
      <vt:lpstr>'9 vs Phil'!Print_Area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Davis</dc:creator>
  <cp:lastModifiedBy>T. Davis</cp:lastModifiedBy>
  <cp:lastPrinted>2023-12-27T12:01:52Z</cp:lastPrinted>
  <dcterms:created xsi:type="dcterms:W3CDTF">2019-04-22T17:27:35Z</dcterms:created>
  <dcterms:modified xsi:type="dcterms:W3CDTF">2024-12-24T17:55:21Z</dcterms:modified>
</cp:coreProperties>
</file>