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9B62DC5F-5055-4807-A625-B6756B99FA6D}" xr6:coauthVersionLast="47" xr6:coauthVersionMax="47" xr10:uidLastSave="{00000000-0000-0000-0000-000000000000}"/>
  <bookViews>
    <workbookView xWindow="-108" yWindow="-108" windowWidth="23256" windowHeight="12576" xr2:uid="{26A06F2D-1CB9-407B-BC22-C61DE07D0C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C22" i="1"/>
  <c r="C20" i="1"/>
  <c r="E19" i="1"/>
  <c r="E18" i="1"/>
  <c r="C18" i="1"/>
  <c r="C16" i="1"/>
  <c r="C14" i="1"/>
  <c r="C13" i="1"/>
  <c r="E10" i="1"/>
  <c r="E9" i="1"/>
  <c r="C9" i="1"/>
  <c r="E8" i="1"/>
  <c r="C8" i="1"/>
  <c r="E7" i="1"/>
  <c r="C7" i="1"/>
  <c r="C6" i="1"/>
</calcChain>
</file>

<file path=xl/sharedStrings.xml><?xml version="1.0" encoding="utf-8"?>
<sst xmlns="http://schemas.openxmlformats.org/spreadsheetml/2006/main" count="123" uniqueCount="118">
  <si>
    <t xml:space="preserve"> (5 game min.)</t>
  </si>
  <si>
    <t xml:space="preserve">        MARGINS</t>
  </si>
  <si>
    <t xml:space="preserve">      STREAKS</t>
  </si>
  <si>
    <t xml:space="preserve">  ATTENDANCE</t>
  </si>
  <si>
    <t>Arenas  Played In</t>
  </si>
  <si>
    <t>High</t>
  </si>
  <si>
    <t>Low</t>
  </si>
  <si>
    <t>Loss</t>
  </si>
  <si>
    <t>Win</t>
  </si>
  <si>
    <t>Largest</t>
  </si>
  <si>
    <t>Smallest</t>
  </si>
  <si>
    <t>California</t>
  </si>
  <si>
    <t xml:space="preserve"> 11-17</t>
  </si>
  <si>
    <t xml:space="preserve"> 0-5</t>
  </si>
  <si>
    <t>Long Beach Arena</t>
  </si>
  <si>
    <t>Anaheim Conv. Center</t>
  </si>
  <si>
    <t>Chicago</t>
  </si>
  <si>
    <t xml:space="preserve"> 5-1</t>
  </si>
  <si>
    <t xml:space="preserve"> 11-16</t>
  </si>
  <si>
    <t>Alumni Hall - DePaul</t>
  </si>
  <si>
    <t>Dallas</t>
  </si>
  <si>
    <t xml:space="preserve"> 8-2</t>
  </si>
  <si>
    <t xml:space="preserve"> 1-8</t>
  </si>
  <si>
    <t>Convention Center</t>
  </si>
  <si>
    <t>Moody Coliseum</t>
  </si>
  <si>
    <t>Tarrant Cty Conv Ctr</t>
  </si>
  <si>
    <t>Dayton</t>
  </si>
  <si>
    <t xml:space="preserve"> 4-3</t>
  </si>
  <si>
    <t xml:space="preserve"> 8-16</t>
  </si>
  <si>
    <t>Hara Arena</t>
  </si>
  <si>
    <t>Dayton Arena</t>
  </si>
  <si>
    <t>Market Square Arena</t>
  </si>
  <si>
    <t>Houston</t>
  </si>
  <si>
    <t xml:space="preserve"> 6-0</t>
  </si>
  <si>
    <t xml:space="preserve"> 8-9</t>
  </si>
  <si>
    <t>AstroArena</t>
  </si>
  <si>
    <t>The Summit</t>
  </si>
  <si>
    <t>Hofheinz Pavilion</t>
  </si>
  <si>
    <t>Delmar Fieldhouse</t>
  </si>
  <si>
    <t>Autry Court</t>
  </si>
  <si>
    <t>Iowa</t>
  </si>
  <si>
    <t xml:space="preserve"> 15-12</t>
  </si>
  <si>
    <t>Veterans Mem. Audit</t>
  </si>
  <si>
    <t>Milwaukee</t>
  </si>
  <si>
    <t xml:space="preserve"> 11-23</t>
  </si>
  <si>
    <t xml:space="preserve"> 2-12</t>
  </si>
  <si>
    <t xml:space="preserve"> 161***/135</t>
  </si>
  <si>
    <t>Milwaukee Arena</t>
  </si>
  <si>
    <t>Minnesota</t>
  </si>
  <si>
    <t xml:space="preserve"> 10-1</t>
  </si>
  <si>
    <t xml:space="preserve"> 1-6</t>
  </si>
  <si>
    <t>Met. Sports Center</t>
  </si>
  <si>
    <t>Minneapolis Audit.</t>
  </si>
  <si>
    <t>Nebraska</t>
  </si>
  <si>
    <t xml:space="preserve"> 11-2</t>
  </si>
  <si>
    <t xml:space="preserve"> 26-9</t>
  </si>
  <si>
    <t>Omaha Civic Audit.</t>
  </si>
  <si>
    <t>Univ. Nebraska - Omaha</t>
  </si>
  <si>
    <t xml:space="preserve"> 2-8</t>
  </si>
  <si>
    <t xml:space="preserve"> 0-6</t>
  </si>
  <si>
    <t>Merrimack College</t>
  </si>
  <si>
    <t>N.Essex C.C.</t>
  </si>
  <si>
    <t>New Jersey</t>
  </si>
  <si>
    <t xml:space="preserve"> 9-4</t>
  </si>
  <si>
    <t xml:space="preserve"> 8-21</t>
  </si>
  <si>
    <t>163***/129</t>
  </si>
  <si>
    <t>Dunn Sports Complex</t>
  </si>
  <si>
    <t>Jadwin Gym-Morris C.C.</t>
  </si>
  <si>
    <t>So. Mountain Arena</t>
  </si>
  <si>
    <t>New Orleans</t>
  </si>
  <si>
    <t xml:space="preserve"> 7-0</t>
  </si>
  <si>
    <t xml:space="preserve"> 2-5</t>
  </si>
  <si>
    <t>SuperDome</t>
  </si>
  <si>
    <t>Hammond, La.</t>
  </si>
  <si>
    <t>Tulane Univ.</t>
  </si>
  <si>
    <t>Univ. of New Orleans</t>
  </si>
  <si>
    <t>New York</t>
  </si>
  <si>
    <t xml:space="preserve"> 17-2</t>
  </si>
  <si>
    <t>Mulcahy Court</t>
  </si>
  <si>
    <t>Queens College</t>
  </si>
  <si>
    <t>Madison Square Garden</t>
  </si>
  <si>
    <t>M.S.G. - Felt Forum</t>
  </si>
  <si>
    <t>Philadelphia</t>
  </si>
  <si>
    <t xml:space="preserve"> 2-1</t>
  </si>
  <si>
    <t>Civic Center</t>
  </si>
  <si>
    <t xml:space="preserve"> 8-1</t>
  </si>
  <si>
    <t>S.F. Civic Audit.</t>
  </si>
  <si>
    <t>St.Louis</t>
  </si>
  <si>
    <t xml:space="preserve"> 14-8</t>
  </si>
  <si>
    <t xml:space="preserve"> 0-9</t>
  </si>
  <si>
    <t>11+9</t>
  </si>
  <si>
    <t>Kiel Auditorium</t>
  </si>
  <si>
    <t>Washington</t>
  </si>
  <si>
    <t xml:space="preserve"> 2-3</t>
  </si>
  <si>
    <t xml:space="preserve"> 3-7</t>
  </si>
  <si>
    <t>Capital Centre</t>
  </si>
  <si>
    <t>Balt. Civic Center</t>
  </si>
  <si>
    <t xml:space="preserve"> The team's best &amp; worst record (by %) in their existence.</t>
  </si>
  <si>
    <t xml:space="preserve">  Ex: Hous started 79-80 at 6-0 - their best in Jan they had their worst All-Time record at 8-9</t>
  </si>
  <si>
    <t>Victory</t>
  </si>
  <si>
    <t xml:space="preserve"> Team's Record</t>
  </si>
  <si>
    <t xml:space="preserve">             Final Points</t>
  </si>
  <si>
    <t xml:space="preserve">           Best</t>
  </si>
  <si>
    <t xml:space="preserve">        Worst</t>
  </si>
  <si>
    <t>only 4 games below 1,000 out of 53 games</t>
  </si>
  <si>
    <t xml:space="preserve"> 5 Seasons - Cedar Rapids</t>
  </si>
  <si>
    <t>Cedar Falls, Ia.        (214 -blizzard)</t>
  </si>
  <si>
    <t>Spencer</t>
  </si>
  <si>
    <t>Bettendorf</t>
  </si>
  <si>
    <t>Council Bluffs</t>
  </si>
  <si>
    <t>Ottumwa</t>
  </si>
  <si>
    <t>Sioux City</t>
  </si>
  <si>
    <t>Ankeny</t>
  </si>
  <si>
    <t>Coe College</t>
  </si>
  <si>
    <t xml:space="preserve">Grandview </t>
  </si>
  <si>
    <t>WBL Teams - Best Records - High Pts - Margins - Streaks - Attendance - Arenas</t>
  </si>
  <si>
    <t>New England</t>
  </si>
  <si>
    <t>San Fran.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</si>
</sst>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/>
    <xf numFmtId="0" fontId="2" fillId="2" borderId="2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3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164" fontId="2" fillId="2" borderId="8" xfId="0" applyNumberFormat="1" applyFont="1" applyFill="1" applyBorder="1"/>
    <xf numFmtId="0" fontId="2" fillId="7" borderId="7" xfId="0" applyFont="1" applyFill="1" applyBorder="1" applyAlignment="1">
      <alignment horizontal="right"/>
    </xf>
    <xf numFmtId="164" fontId="2" fillId="7" borderId="8" xfId="0" applyNumberFormat="1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2" fillId="6" borderId="1" xfId="1" applyNumberFormat="1" applyFont="1" applyFill="1" applyBorder="1" applyAlignment="1">
      <alignment horizontal="center"/>
    </xf>
    <xf numFmtId="165" fontId="2" fillId="7" borderId="1" xfId="1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7" borderId="6" xfId="0" applyFont="1" applyFill="1" applyBorder="1" applyAlignment="1">
      <alignment horizontal="center"/>
    </xf>
    <xf numFmtId="0" fontId="2" fillId="0" borderId="0" xfId="0" applyFont="1"/>
    <xf numFmtId="0" fontId="2" fillId="7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164" fontId="2" fillId="2" borderId="10" xfId="0" applyNumberFormat="1" applyFont="1" applyFill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8" borderId="2" xfId="0" applyFont="1" applyFill="1" applyBorder="1"/>
    <xf numFmtId="164" fontId="2" fillId="8" borderId="13" xfId="0" applyNumberFormat="1" applyFont="1" applyFill="1" applyBorder="1"/>
    <xf numFmtId="0" fontId="2" fillId="8" borderId="13" xfId="0" applyFont="1" applyFill="1" applyBorder="1"/>
    <xf numFmtId="164" fontId="2" fillId="8" borderId="14" xfId="0" applyNumberFormat="1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4" fillId="5" borderId="1" xfId="0" applyFont="1" applyFill="1" applyBorder="1"/>
    <xf numFmtId="0" fontId="5" fillId="5" borderId="1" xfId="0" applyFont="1" applyFill="1" applyBorder="1"/>
    <xf numFmtId="0" fontId="4" fillId="6" borderId="1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0" borderId="1" xfId="0" applyFont="1" applyBorder="1"/>
    <xf numFmtId="0" fontId="5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E0AC-DBA7-40E3-B802-EC9332ADECBB}">
  <dimension ref="A1:X24"/>
  <sheetViews>
    <sheetView tabSelected="1" workbookViewId="0"/>
  </sheetViews>
  <sheetFormatPr defaultRowHeight="14.4" x14ac:dyDescent="0.3"/>
  <cols>
    <col min="1" max="1" width="19.109375" customWidth="1"/>
    <col min="2" max="2" width="9.6640625" customWidth="1"/>
    <col min="3" max="3" width="11.109375" customWidth="1"/>
    <col min="4" max="4" width="9.21875" customWidth="1"/>
    <col min="5" max="5" width="10.5546875" customWidth="1"/>
    <col min="6" max="6" width="1.77734375" customWidth="1"/>
    <col min="7" max="7" width="17.77734375" customWidth="1"/>
    <col min="8" max="8" width="12" customWidth="1"/>
    <col min="9" max="9" width="1.77734375" customWidth="1"/>
    <col min="10" max="10" width="12.5546875" customWidth="1"/>
    <col min="11" max="11" width="10.88671875" customWidth="1"/>
    <col min="12" max="12" width="1.77734375" customWidth="1"/>
    <col min="13" max="13" width="10.109375" customWidth="1"/>
    <col min="14" max="14" width="8.77734375" customWidth="1"/>
    <col min="15" max="15" width="1.77734375" customWidth="1"/>
    <col min="16" max="16" width="12.6640625" customWidth="1"/>
    <col min="17" max="17" width="11.77734375" customWidth="1"/>
    <col min="18" max="18" width="22.109375" customWidth="1"/>
    <col min="19" max="19" width="28" customWidth="1"/>
    <col min="20" max="20" width="25.109375" customWidth="1"/>
    <col min="21" max="21" width="20" customWidth="1"/>
    <col min="22" max="22" width="12.77734375" customWidth="1"/>
    <col min="23" max="23" width="14.5546875" customWidth="1"/>
    <col min="24" max="24" width="11.44140625" customWidth="1"/>
  </cols>
  <sheetData>
    <row r="1" spans="1:24" ht="20.399999999999999" x14ac:dyDescent="0.35">
      <c r="A1" s="58" t="s">
        <v>115</v>
      </c>
    </row>
    <row r="4" spans="1:24" ht="30" customHeight="1" thickBot="1" x14ac:dyDescent="0.4">
      <c r="A4" s="1"/>
      <c r="B4" s="35" t="s">
        <v>100</v>
      </c>
      <c r="C4" s="35"/>
      <c r="D4" s="36" t="s">
        <v>0</v>
      </c>
      <c r="E4" s="2"/>
      <c r="F4" s="29"/>
      <c r="G4" s="37" t="s">
        <v>101</v>
      </c>
      <c r="H4" s="3"/>
      <c r="I4" s="33"/>
      <c r="J4" s="38" t="s">
        <v>1</v>
      </c>
      <c r="K4" s="39"/>
      <c r="L4" s="52"/>
      <c r="M4" s="40" t="s">
        <v>2</v>
      </c>
      <c r="N4" s="41"/>
      <c r="O4" s="52"/>
      <c r="P4" s="42" t="s">
        <v>3</v>
      </c>
      <c r="Q4" s="4"/>
      <c r="R4" s="5" t="s">
        <v>4</v>
      </c>
      <c r="S4" s="1"/>
      <c r="T4" s="1"/>
      <c r="U4" s="1"/>
      <c r="V4" s="1"/>
      <c r="W4" s="1"/>
      <c r="X4" s="1"/>
    </row>
    <row r="5" spans="1:24" ht="30" customHeight="1" x14ac:dyDescent="0.35">
      <c r="A5" s="6"/>
      <c r="B5" s="43" t="s">
        <v>102</v>
      </c>
      <c r="C5" s="44"/>
      <c r="D5" s="43" t="s">
        <v>103</v>
      </c>
      <c r="E5" s="44"/>
      <c r="F5" s="45"/>
      <c r="G5" s="46" t="s">
        <v>5</v>
      </c>
      <c r="H5" s="47" t="s">
        <v>6</v>
      </c>
      <c r="I5" s="48"/>
      <c r="J5" s="49" t="s">
        <v>99</v>
      </c>
      <c r="K5" s="49" t="s">
        <v>7</v>
      </c>
      <c r="L5" s="48"/>
      <c r="M5" s="50" t="s">
        <v>8</v>
      </c>
      <c r="N5" s="50" t="s">
        <v>7</v>
      </c>
      <c r="O5" s="48"/>
      <c r="P5" s="51" t="s">
        <v>9</v>
      </c>
      <c r="Q5" s="51" t="s">
        <v>10</v>
      </c>
      <c r="R5" s="1"/>
      <c r="S5" s="1"/>
      <c r="T5" s="1"/>
      <c r="U5" s="1"/>
      <c r="V5" s="1"/>
      <c r="W5" s="1"/>
      <c r="X5" s="1"/>
    </row>
    <row r="6" spans="1:24" ht="30" customHeight="1" x14ac:dyDescent="0.35">
      <c r="A6" s="7" t="s">
        <v>11</v>
      </c>
      <c r="B6" s="8" t="s">
        <v>12</v>
      </c>
      <c r="C6" s="9">
        <f>11/28</f>
        <v>0.39285714285714285</v>
      </c>
      <c r="D6" s="8" t="s">
        <v>13</v>
      </c>
      <c r="E6" s="9">
        <v>0</v>
      </c>
      <c r="F6" s="30"/>
      <c r="G6" s="12">
        <v>115</v>
      </c>
      <c r="H6" s="13">
        <v>70</v>
      </c>
      <c r="I6" s="34"/>
      <c r="J6" s="14">
        <v>21</v>
      </c>
      <c r="K6" s="14">
        <v>40</v>
      </c>
      <c r="L6" s="34"/>
      <c r="M6" s="15">
        <v>2</v>
      </c>
      <c r="N6" s="15">
        <v>5</v>
      </c>
      <c r="O6" s="34"/>
      <c r="P6" s="16">
        <v>928</v>
      </c>
      <c r="Q6" s="17">
        <v>90</v>
      </c>
      <c r="R6" s="53" t="s">
        <v>14</v>
      </c>
      <c r="S6" s="53" t="s">
        <v>15</v>
      </c>
      <c r="T6" s="53"/>
      <c r="U6" s="53"/>
      <c r="V6" s="53"/>
      <c r="W6" s="53"/>
      <c r="X6" s="53"/>
    </row>
    <row r="7" spans="1:24" ht="30" customHeight="1" x14ac:dyDescent="0.35">
      <c r="A7" s="7" t="s">
        <v>16</v>
      </c>
      <c r="B7" s="8" t="s">
        <v>17</v>
      </c>
      <c r="C7" s="9">
        <f>5/6</f>
        <v>0.83333333333333337</v>
      </c>
      <c r="D7" s="8" t="s">
        <v>18</v>
      </c>
      <c r="E7" s="9">
        <f>11/27</f>
        <v>0.40740740740740738</v>
      </c>
      <c r="F7" s="30"/>
      <c r="G7" s="19">
        <v>153</v>
      </c>
      <c r="H7" s="13">
        <v>71</v>
      </c>
      <c r="I7" s="34"/>
      <c r="J7" s="14">
        <v>40</v>
      </c>
      <c r="K7" s="14">
        <v>34</v>
      </c>
      <c r="L7" s="34"/>
      <c r="M7" s="15">
        <v>5</v>
      </c>
      <c r="N7" s="15">
        <v>5</v>
      </c>
      <c r="O7" s="34"/>
      <c r="P7" s="16">
        <v>4316</v>
      </c>
      <c r="Q7" s="16">
        <v>587</v>
      </c>
      <c r="R7" s="53" t="s">
        <v>19</v>
      </c>
      <c r="S7" s="55" t="s">
        <v>104</v>
      </c>
      <c r="T7" s="54"/>
      <c r="U7" s="53"/>
      <c r="V7" s="53"/>
      <c r="W7" s="53"/>
      <c r="X7" s="53"/>
    </row>
    <row r="8" spans="1:24" ht="30" customHeight="1" x14ac:dyDescent="0.35">
      <c r="A8" s="7" t="s">
        <v>20</v>
      </c>
      <c r="B8" s="8" t="s">
        <v>21</v>
      </c>
      <c r="C8" s="9">
        <f>8/10</f>
        <v>0.8</v>
      </c>
      <c r="D8" s="8" t="s">
        <v>22</v>
      </c>
      <c r="E8" s="9">
        <f>1/9</f>
        <v>0.1111111111111111</v>
      </c>
      <c r="F8" s="30"/>
      <c r="G8" s="12">
        <v>137</v>
      </c>
      <c r="H8" s="13">
        <v>71</v>
      </c>
      <c r="I8" s="34"/>
      <c r="J8" s="14">
        <v>44</v>
      </c>
      <c r="K8" s="14">
        <v>43</v>
      </c>
      <c r="L8" s="34"/>
      <c r="M8" s="15">
        <v>7</v>
      </c>
      <c r="N8" s="15">
        <v>2</v>
      </c>
      <c r="O8" s="34"/>
      <c r="P8" s="16">
        <v>8117</v>
      </c>
      <c r="Q8" s="16">
        <v>295</v>
      </c>
      <c r="R8" s="53" t="s">
        <v>23</v>
      </c>
      <c r="S8" s="53" t="s">
        <v>24</v>
      </c>
      <c r="T8" s="53" t="s">
        <v>25</v>
      </c>
      <c r="U8" s="53"/>
      <c r="V8" s="53"/>
      <c r="W8" s="53"/>
      <c r="X8" s="53"/>
    </row>
    <row r="9" spans="1:24" ht="30" customHeight="1" x14ac:dyDescent="0.35">
      <c r="A9" s="7" t="s">
        <v>26</v>
      </c>
      <c r="B9" s="8" t="s">
        <v>27</v>
      </c>
      <c r="C9" s="9">
        <f>4/7</f>
        <v>0.5714285714285714</v>
      </c>
      <c r="D9" s="8" t="s">
        <v>28</v>
      </c>
      <c r="E9" s="9">
        <f>8/24</f>
        <v>0.33333333333333331</v>
      </c>
      <c r="F9" s="30"/>
      <c r="G9" s="12">
        <v>122</v>
      </c>
      <c r="H9" s="13">
        <v>80</v>
      </c>
      <c r="I9" s="34"/>
      <c r="J9" s="14">
        <v>24</v>
      </c>
      <c r="K9" s="14">
        <v>50</v>
      </c>
      <c r="L9" s="34"/>
      <c r="M9" s="15">
        <v>4</v>
      </c>
      <c r="N9" s="15">
        <v>6</v>
      </c>
      <c r="O9" s="34"/>
      <c r="P9" s="16">
        <v>2478</v>
      </c>
      <c r="Q9" s="16">
        <v>302</v>
      </c>
      <c r="R9" s="53" t="s">
        <v>29</v>
      </c>
      <c r="S9" s="53" t="s">
        <v>30</v>
      </c>
      <c r="T9" s="53" t="s">
        <v>31</v>
      </c>
      <c r="U9" s="53"/>
      <c r="V9" s="53"/>
      <c r="W9" s="53"/>
      <c r="X9" s="53"/>
    </row>
    <row r="10" spans="1:24" ht="30" customHeight="1" x14ac:dyDescent="0.35">
      <c r="A10" s="7" t="s">
        <v>32</v>
      </c>
      <c r="B10" s="8" t="s">
        <v>33</v>
      </c>
      <c r="C10" s="9">
        <v>1</v>
      </c>
      <c r="D10" s="8" t="s">
        <v>34</v>
      </c>
      <c r="E10" s="9">
        <f>8/17</f>
        <v>0.47058823529411764</v>
      </c>
      <c r="F10" s="30"/>
      <c r="G10" s="12">
        <v>122</v>
      </c>
      <c r="H10" s="13">
        <v>74</v>
      </c>
      <c r="I10" s="34"/>
      <c r="J10" s="14">
        <v>27</v>
      </c>
      <c r="K10" s="14">
        <v>22</v>
      </c>
      <c r="L10" s="34"/>
      <c r="M10" s="15">
        <v>11</v>
      </c>
      <c r="N10" s="15">
        <v>6</v>
      </c>
      <c r="O10" s="34"/>
      <c r="P10" s="16">
        <v>5978</v>
      </c>
      <c r="Q10" s="16">
        <v>268</v>
      </c>
      <c r="R10" s="53" t="s">
        <v>35</v>
      </c>
      <c r="S10" s="53" t="s">
        <v>36</v>
      </c>
      <c r="T10" s="53" t="s">
        <v>37</v>
      </c>
      <c r="U10" s="53" t="s">
        <v>38</v>
      </c>
      <c r="V10" s="53" t="s">
        <v>39</v>
      </c>
      <c r="W10" s="53"/>
      <c r="X10" s="53"/>
    </row>
    <row r="11" spans="1:24" ht="30" customHeight="1" x14ac:dyDescent="0.35">
      <c r="A11" s="7" t="s">
        <v>40</v>
      </c>
      <c r="B11" s="8" t="s">
        <v>33</v>
      </c>
      <c r="C11" s="9">
        <v>1</v>
      </c>
      <c r="D11" s="8" t="s">
        <v>41</v>
      </c>
      <c r="E11" s="18">
        <v>0.55500000000000005</v>
      </c>
      <c r="F11" s="31"/>
      <c r="G11" s="12">
        <v>131</v>
      </c>
      <c r="H11" s="13">
        <v>74</v>
      </c>
      <c r="I11" s="34"/>
      <c r="J11" s="14">
        <v>50</v>
      </c>
      <c r="K11" s="21">
        <v>19</v>
      </c>
      <c r="L11" s="34"/>
      <c r="M11" s="15">
        <v>6</v>
      </c>
      <c r="N11" s="15">
        <v>4</v>
      </c>
      <c r="O11" s="34"/>
      <c r="P11" s="16">
        <v>5386</v>
      </c>
      <c r="Q11" s="16">
        <v>1032</v>
      </c>
      <c r="R11" s="56" t="s">
        <v>42</v>
      </c>
      <c r="S11" s="56" t="s">
        <v>105</v>
      </c>
      <c r="T11" s="57" t="s">
        <v>106</v>
      </c>
      <c r="U11" s="56" t="s">
        <v>107</v>
      </c>
      <c r="V11" s="56" t="s">
        <v>108</v>
      </c>
      <c r="W11" s="56" t="s">
        <v>109</v>
      </c>
      <c r="X11" s="56" t="s">
        <v>110</v>
      </c>
    </row>
    <row r="12" spans="1:24" ht="30" customHeight="1" x14ac:dyDescent="0.35">
      <c r="A12" s="7" t="s">
        <v>43</v>
      </c>
      <c r="B12" s="8" t="s">
        <v>44</v>
      </c>
      <c r="C12" s="9">
        <v>0.32300000000000001</v>
      </c>
      <c r="D12" s="8" t="s">
        <v>45</v>
      </c>
      <c r="E12" s="18">
        <v>0.14299999999999999</v>
      </c>
      <c r="F12" s="31"/>
      <c r="G12" s="12" t="s">
        <v>46</v>
      </c>
      <c r="H12" s="13">
        <v>62</v>
      </c>
      <c r="I12" s="34"/>
      <c r="J12" s="14">
        <v>24</v>
      </c>
      <c r="K12" s="14">
        <v>42</v>
      </c>
      <c r="L12" s="34"/>
      <c r="M12" s="15">
        <v>3</v>
      </c>
      <c r="N12" s="15">
        <v>8</v>
      </c>
      <c r="O12" s="34"/>
      <c r="P12" s="16">
        <v>7824</v>
      </c>
      <c r="Q12" s="16">
        <v>571</v>
      </c>
      <c r="R12" s="53" t="s">
        <v>47</v>
      </c>
      <c r="S12" s="53"/>
      <c r="T12" s="53"/>
      <c r="U12" s="56" t="s">
        <v>112</v>
      </c>
      <c r="V12" s="56" t="s">
        <v>113</v>
      </c>
      <c r="W12" s="56" t="s">
        <v>114</v>
      </c>
      <c r="X12" s="56" t="s">
        <v>111</v>
      </c>
    </row>
    <row r="13" spans="1:24" ht="30" customHeight="1" x14ac:dyDescent="0.35">
      <c r="A13" s="7" t="s">
        <v>48</v>
      </c>
      <c r="B13" s="8" t="s">
        <v>49</v>
      </c>
      <c r="C13" s="9">
        <f>10/11</f>
        <v>0.90909090909090906</v>
      </c>
      <c r="D13" s="8" t="s">
        <v>50</v>
      </c>
      <c r="E13" s="9">
        <v>0.14285714285714285</v>
      </c>
      <c r="F13" s="30"/>
      <c r="G13" s="12">
        <v>126</v>
      </c>
      <c r="H13" s="21">
        <v>60</v>
      </c>
      <c r="I13" s="34"/>
      <c r="J13" s="14">
        <v>40</v>
      </c>
      <c r="K13" s="14">
        <v>61</v>
      </c>
      <c r="L13" s="34"/>
      <c r="M13" s="15">
        <v>9</v>
      </c>
      <c r="N13" s="15">
        <v>11</v>
      </c>
      <c r="O13" s="34"/>
      <c r="P13" s="16">
        <v>4917</v>
      </c>
      <c r="Q13" s="16">
        <v>100</v>
      </c>
      <c r="R13" s="53" t="s">
        <v>51</v>
      </c>
      <c r="S13" s="53" t="s">
        <v>52</v>
      </c>
      <c r="T13" s="53"/>
      <c r="U13" s="53"/>
      <c r="V13" s="53"/>
      <c r="W13" s="53"/>
      <c r="X13" s="53"/>
    </row>
    <row r="14" spans="1:24" ht="30" customHeight="1" x14ac:dyDescent="0.35">
      <c r="A14" s="7" t="s">
        <v>53</v>
      </c>
      <c r="B14" s="8" t="s">
        <v>54</v>
      </c>
      <c r="C14" s="9">
        <f>11/13</f>
        <v>0.84615384615384615</v>
      </c>
      <c r="D14" s="8" t="s">
        <v>55</v>
      </c>
      <c r="E14" s="9">
        <v>0.74285714285714288</v>
      </c>
      <c r="F14" s="30"/>
      <c r="G14" s="12">
        <v>122</v>
      </c>
      <c r="H14" s="13">
        <v>74</v>
      </c>
      <c r="I14" s="34"/>
      <c r="J14" s="14">
        <v>23</v>
      </c>
      <c r="K14" s="14">
        <v>23</v>
      </c>
      <c r="L14" s="34"/>
      <c r="M14" s="15">
        <v>8</v>
      </c>
      <c r="N14" s="15">
        <v>3</v>
      </c>
      <c r="O14" s="34"/>
      <c r="P14" s="16">
        <v>3500</v>
      </c>
      <c r="Q14" s="16">
        <v>430</v>
      </c>
      <c r="R14" s="53" t="s">
        <v>56</v>
      </c>
      <c r="S14" s="53" t="s">
        <v>57</v>
      </c>
      <c r="T14" s="53"/>
      <c r="U14" s="53"/>
      <c r="V14" s="53"/>
      <c r="W14" s="53"/>
      <c r="X14" s="53"/>
    </row>
    <row r="15" spans="1:24" ht="30" customHeight="1" x14ac:dyDescent="0.35">
      <c r="A15" s="7" t="s">
        <v>116</v>
      </c>
      <c r="B15" s="8" t="s">
        <v>58</v>
      </c>
      <c r="C15" s="9">
        <v>0.2</v>
      </c>
      <c r="D15" s="8" t="s">
        <v>59</v>
      </c>
      <c r="E15" s="9">
        <v>0</v>
      </c>
      <c r="F15" s="30"/>
      <c r="G15" s="12">
        <v>96</v>
      </c>
      <c r="H15" s="13">
        <v>77</v>
      </c>
      <c r="I15" s="34"/>
      <c r="J15" s="14">
        <v>6</v>
      </c>
      <c r="K15" s="14">
        <v>40</v>
      </c>
      <c r="L15" s="34"/>
      <c r="M15" s="15">
        <v>1</v>
      </c>
      <c r="N15" s="15">
        <v>6</v>
      </c>
      <c r="O15" s="34"/>
      <c r="P15" s="16">
        <v>2014</v>
      </c>
      <c r="Q15" s="16">
        <v>300</v>
      </c>
      <c r="R15" s="53" t="s">
        <v>60</v>
      </c>
      <c r="S15" s="53" t="s">
        <v>61</v>
      </c>
      <c r="T15" s="53"/>
      <c r="U15" s="53"/>
      <c r="V15" s="53"/>
      <c r="W15" s="53"/>
      <c r="X15" s="53"/>
    </row>
    <row r="16" spans="1:24" ht="30" customHeight="1" x14ac:dyDescent="0.35">
      <c r="A16" s="7" t="s">
        <v>62</v>
      </c>
      <c r="B16" s="8" t="s">
        <v>63</v>
      </c>
      <c r="C16" s="9">
        <f>9/13</f>
        <v>0.69230769230769229</v>
      </c>
      <c r="D16" s="8" t="s">
        <v>64</v>
      </c>
      <c r="E16" s="18">
        <v>0.27600000000000002</v>
      </c>
      <c r="F16" s="31"/>
      <c r="G16" s="12" t="s">
        <v>65</v>
      </c>
      <c r="H16" s="13">
        <v>62</v>
      </c>
      <c r="I16" s="34"/>
      <c r="J16" s="14">
        <v>26</v>
      </c>
      <c r="K16" s="14">
        <v>44</v>
      </c>
      <c r="L16" s="34"/>
      <c r="M16" s="15">
        <v>7</v>
      </c>
      <c r="N16" s="15">
        <v>8</v>
      </c>
      <c r="O16" s="34"/>
      <c r="P16" s="16">
        <v>3534</v>
      </c>
      <c r="Q16" s="16">
        <v>148</v>
      </c>
      <c r="R16" s="53" t="s">
        <v>66</v>
      </c>
      <c r="S16" s="53" t="s">
        <v>67</v>
      </c>
      <c r="T16" s="53" t="s">
        <v>68</v>
      </c>
      <c r="U16" s="53"/>
      <c r="V16" s="53"/>
      <c r="W16" s="53"/>
      <c r="X16" s="53"/>
    </row>
    <row r="17" spans="1:24" ht="30" customHeight="1" x14ac:dyDescent="0.35">
      <c r="A17" s="7" t="s">
        <v>69</v>
      </c>
      <c r="B17" s="10" t="s">
        <v>70</v>
      </c>
      <c r="C17" s="11">
        <v>1</v>
      </c>
      <c r="D17" s="8" t="s">
        <v>71</v>
      </c>
      <c r="E17" s="18">
        <v>0.28599999999999998</v>
      </c>
      <c r="F17" s="31"/>
      <c r="G17" s="12">
        <v>126</v>
      </c>
      <c r="H17" s="13">
        <v>77</v>
      </c>
      <c r="I17" s="34"/>
      <c r="J17" s="14">
        <v>37</v>
      </c>
      <c r="K17" s="14">
        <v>21</v>
      </c>
      <c r="L17" s="34"/>
      <c r="M17" s="15">
        <v>7</v>
      </c>
      <c r="N17" s="15">
        <v>8</v>
      </c>
      <c r="O17" s="34"/>
      <c r="P17" s="17">
        <v>8452</v>
      </c>
      <c r="Q17" s="16">
        <v>405</v>
      </c>
      <c r="R17" s="53" t="s">
        <v>72</v>
      </c>
      <c r="S17" s="53" t="s">
        <v>73</v>
      </c>
      <c r="T17" s="53" t="s">
        <v>74</v>
      </c>
      <c r="U17" s="53" t="s">
        <v>75</v>
      </c>
      <c r="V17" s="53"/>
      <c r="W17" s="53"/>
      <c r="X17" s="53"/>
    </row>
    <row r="18" spans="1:24" ht="30" customHeight="1" x14ac:dyDescent="0.35">
      <c r="A18" s="7" t="s">
        <v>76</v>
      </c>
      <c r="B18" s="8" t="s">
        <v>77</v>
      </c>
      <c r="C18" s="9">
        <f>17/19</f>
        <v>0.89473684210526316</v>
      </c>
      <c r="D18" s="8" t="s">
        <v>71</v>
      </c>
      <c r="E18" s="9">
        <f>2/7</f>
        <v>0.2857142857142857</v>
      </c>
      <c r="F18" s="30"/>
      <c r="G18" s="12">
        <v>146</v>
      </c>
      <c r="H18" s="13">
        <v>72</v>
      </c>
      <c r="I18" s="34"/>
      <c r="J18" s="14">
        <v>48</v>
      </c>
      <c r="K18" s="14">
        <v>30</v>
      </c>
      <c r="L18" s="34"/>
      <c r="M18" s="21">
        <v>14</v>
      </c>
      <c r="N18" s="15">
        <v>3</v>
      </c>
      <c r="O18" s="34"/>
      <c r="P18" s="16">
        <v>8293</v>
      </c>
      <c r="Q18" s="16">
        <v>183</v>
      </c>
      <c r="R18" s="53" t="s">
        <v>78</v>
      </c>
      <c r="S18" s="53" t="s">
        <v>79</v>
      </c>
      <c r="T18" s="53" t="s">
        <v>80</v>
      </c>
      <c r="U18" s="53" t="s">
        <v>81</v>
      </c>
      <c r="V18" s="53"/>
      <c r="W18" s="53"/>
      <c r="X18" s="53"/>
    </row>
    <row r="19" spans="1:24" ht="30" customHeight="1" x14ac:dyDescent="0.35">
      <c r="A19" s="7" t="s">
        <v>82</v>
      </c>
      <c r="B19" s="8" t="s">
        <v>83</v>
      </c>
      <c r="C19" s="9">
        <v>0.66700000000000004</v>
      </c>
      <c r="D19" s="8" t="s">
        <v>58</v>
      </c>
      <c r="E19" s="9">
        <f>2/10</f>
        <v>0.2</v>
      </c>
      <c r="F19" s="30"/>
      <c r="G19" s="12">
        <v>98</v>
      </c>
      <c r="H19" s="13">
        <v>70</v>
      </c>
      <c r="I19" s="34"/>
      <c r="J19" s="14">
        <v>2</v>
      </c>
      <c r="K19" s="14">
        <v>37</v>
      </c>
      <c r="L19" s="34"/>
      <c r="M19" s="15">
        <v>2</v>
      </c>
      <c r="N19" s="15">
        <v>7</v>
      </c>
      <c r="O19" s="34"/>
      <c r="P19" s="16">
        <v>1723</v>
      </c>
      <c r="Q19" s="16">
        <v>311</v>
      </c>
      <c r="R19" s="53" t="s">
        <v>84</v>
      </c>
      <c r="S19" s="53"/>
      <c r="T19" s="53"/>
      <c r="U19" s="53"/>
      <c r="V19" s="53"/>
      <c r="W19" s="53"/>
      <c r="X19" s="53"/>
    </row>
    <row r="20" spans="1:24" ht="30" customHeight="1" x14ac:dyDescent="0.35">
      <c r="A20" s="7" t="s">
        <v>117</v>
      </c>
      <c r="B20" s="8" t="s">
        <v>85</v>
      </c>
      <c r="C20" s="9">
        <f>8/9</f>
        <v>0.88888888888888884</v>
      </c>
      <c r="D20" s="8" t="s">
        <v>13</v>
      </c>
      <c r="E20" s="9">
        <v>0</v>
      </c>
      <c r="F20" s="30"/>
      <c r="G20" s="12">
        <v>128</v>
      </c>
      <c r="H20" s="13">
        <v>75</v>
      </c>
      <c r="I20" s="34"/>
      <c r="J20" s="21">
        <v>61</v>
      </c>
      <c r="K20" s="14">
        <v>38</v>
      </c>
      <c r="L20" s="34"/>
      <c r="M20" s="15">
        <v>5</v>
      </c>
      <c r="N20" s="15">
        <v>7</v>
      </c>
      <c r="O20" s="34"/>
      <c r="P20" s="16">
        <v>3281</v>
      </c>
      <c r="Q20" s="16">
        <v>350</v>
      </c>
      <c r="R20" s="53" t="s">
        <v>86</v>
      </c>
      <c r="S20" s="53"/>
      <c r="T20" s="53"/>
      <c r="U20" s="53"/>
      <c r="V20" s="53"/>
      <c r="W20" s="53"/>
      <c r="X20" s="53"/>
    </row>
    <row r="21" spans="1:24" ht="30" customHeight="1" x14ac:dyDescent="0.35">
      <c r="A21" s="7" t="s">
        <v>87</v>
      </c>
      <c r="B21" s="8" t="s">
        <v>88</v>
      </c>
      <c r="C21" s="9">
        <v>0.63636363636363635</v>
      </c>
      <c r="D21" s="10" t="s">
        <v>89</v>
      </c>
      <c r="E21" s="11">
        <v>0</v>
      </c>
      <c r="F21" s="30"/>
      <c r="G21" s="12">
        <v>128</v>
      </c>
      <c r="H21" s="13">
        <v>67</v>
      </c>
      <c r="I21" s="34"/>
      <c r="J21" s="14">
        <v>48</v>
      </c>
      <c r="K21" s="14">
        <v>28</v>
      </c>
      <c r="L21" s="34"/>
      <c r="M21" s="15">
        <v>4</v>
      </c>
      <c r="N21" s="21" t="s">
        <v>90</v>
      </c>
      <c r="O21" s="34"/>
      <c r="P21" s="16">
        <v>4017</v>
      </c>
      <c r="Q21" s="16">
        <v>220</v>
      </c>
      <c r="R21" s="53" t="s">
        <v>91</v>
      </c>
      <c r="S21" s="53"/>
      <c r="T21" s="53"/>
      <c r="U21" s="53"/>
      <c r="V21" s="53"/>
      <c r="W21" s="53"/>
      <c r="X21" s="53"/>
    </row>
    <row r="22" spans="1:24" ht="30" customHeight="1" thickBot="1" x14ac:dyDescent="0.4">
      <c r="A22" s="7" t="s">
        <v>92</v>
      </c>
      <c r="B22" s="22" t="s">
        <v>93</v>
      </c>
      <c r="C22" s="23">
        <f>2/5</f>
        <v>0.4</v>
      </c>
      <c r="D22" s="22" t="s">
        <v>94</v>
      </c>
      <c r="E22" s="23">
        <f>3/10</f>
        <v>0.3</v>
      </c>
      <c r="F22" s="32"/>
      <c r="G22" s="12">
        <v>105</v>
      </c>
      <c r="H22" s="13">
        <v>73</v>
      </c>
      <c r="I22" s="34"/>
      <c r="J22" s="14">
        <v>12</v>
      </c>
      <c r="K22" s="14">
        <v>21</v>
      </c>
      <c r="L22" s="34"/>
      <c r="M22" s="15">
        <v>1</v>
      </c>
      <c r="N22" s="15">
        <v>2</v>
      </c>
      <c r="O22" s="34"/>
      <c r="P22" s="16">
        <v>1500</v>
      </c>
      <c r="Q22" s="16">
        <v>350</v>
      </c>
      <c r="R22" s="53" t="s">
        <v>95</v>
      </c>
      <c r="S22" s="53" t="s">
        <v>96</v>
      </c>
      <c r="T22" s="53"/>
      <c r="U22" s="53"/>
      <c r="V22" s="53"/>
      <c r="W22" s="53"/>
      <c r="X22" s="53"/>
    </row>
    <row r="23" spans="1:24" ht="30" customHeight="1" x14ac:dyDescent="0.35">
      <c r="A23" s="24" t="s">
        <v>97</v>
      </c>
      <c r="B23" s="25"/>
      <c r="C23" s="20"/>
      <c r="D23" s="25"/>
      <c r="E23" s="20"/>
      <c r="F23" s="20"/>
      <c r="G23" s="20"/>
      <c r="H23" s="20"/>
      <c r="I23" s="20"/>
      <c r="J23" s="20"/>
      <c r="K23" s="20"/>
      <c r="L23" s="20"/>
      <c r="M23" s="26"/>
      <c r="N23" s="26"/>
      <c r="O23" s="26"/>
      <c r="P23" s="27"/>
      <c r="Q23" s="27"/>
      <c r="R23" s="20"/>
      <c r="S23" s="20"/>
      <c r="T23" s="20"/>
      <c r="U23" s="20"/>
      <c r="V23" s="20"/>
      <c r="W23" s="20"/>
      <c r="X23" s="20"/>
    </row>
    <row r="24" spans="1:24" ht="30" customHeight="1" x14ac:dyDescent="0.35">
      <c r="A24" s="28" t="s">
        <v>98</v>
      </c>
      <c r="B24" s="25"/>
      <c r="C24" s="20"/>
      <c r="D24" s="2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Davis</dc:creator>
  <cp:lastModifiedBy>T. Davis</cp:lastModifiedBy>
  <dcterms:created xsi:type="dcterms:W3CDTF">2024-12-05T21:26:23Z</dcterms:created>
  <dcterms:modified xsi:type="dcterms:W3CDTF">2025-03-18T20:00:38Z</dcterms:modified>
</cp:coreProperties>
</file>