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Chicago Hustle\CH  2nd Year  1979-80\"/>
    </mc:Choice>
  </mc:AlternateContent>
  <xr:revisionPtr revIDLastSave="0" documentId="13_ncr:1_{D8334B7E-B22C-47AE-95AC-FDD2A5DB5372}" xr6:coauthVersionLast="47" xr6:coauthVersionMax="47" xr10:uidLastSave="{00000000-0000-0000-0000-000000000000}"/>
  <bookViews>
    <workbookView xWindow="-108" yWindow="-108" windowWidth="23256" windowHeight="12576" xr2:uid="{E0EDEE47-BE7A-46FA-9F13-34542930977C}"/>
  </bookViews>
  <sheets>
    <sheet name="1 vs Cal" sheetId="1" r:id="rId1"/>
    <sheet name="2 vs SF" sheetId="2" r:id="rId2"/>
    <sheet name="3 @NJ" sheetId="3" r:id="rId3"/>
    <sheet name="4 @Iowa" sheetId="4" r:id="rId4"/>
    <sheet name="5 @NO" sheetId="5" r:id="rId5"/>
    <sheet name="6 @SF" sheetId="6" r:id="rId6"/>
    <sheet name="7 @StL" sheetId="7" r:id="rId7"/>
    <sheet name="8 vs Phil" sheetId="8" r:id="rId8"/>
    <sheet name="9 @Minn" sheetId="9" r:id="rId9"/>
    <sheet name="10 vs NY" sheetId="10" r:id="rId10"/>
    <sheet name="11 @Dall" sheetId="11" r:id="rId11"/>
    <sheet name="12 vs NJ" sheetId="12" r:id="rId12"/>
    <sheet name="13 @Minn" sheetId="13" r:id="rId13"/>
    <sheet name="14 vs NO" sheetId="14" r:id="rId14"/>
    <sheet name="15 @Milw" sheetId="15" r:id="rId15"/>
    <sheet name="16 vs Iowa" sheetId="16" r:id="rId16"/>
    <sheet name="17 @SF" sheetId="17" r:id="rId17"/>
    <sheet name="18 @Cal" sheetId="18" r:id="rId18"/>
    <sheet name="19 @StL" sheetId="19" r:id="rId19"/>
    <sheet name="20 vs Milw" sheetId="20" r:id="rId20"/>
    <sheet name="21 @NY" sheetId="21" r:id="rId21"/>
    <sheet name="22 vs NY" sheetId="22" r:id="rId22"/>
    <sheet name="23 vs Hous" sheetId="23" r:id="rId23"/>
    <sheet name="24 @StL" sheetId="24" r:id="rId24"/>
    <sheet name="25 @NJ" sheetId="25" r:id="rId25"/>
    <sheet name="26 vs Dall" sheetId="26" r:id="rId26"/>
    <sheet name="27 @Milw" sheetId="27" r:id="rId27"/>
    <sheet name="28 vs Iowa" sheetId="28" r:id="rId28"/>
    <sheet name="29 vs Milw" sheetId="29" r:id="rId29"/>
    <sheet name="30 @Hous" sheetId="30" r:id="rId30"/>
    <sheet name="31 vs Minn" sheetId="31" r:id="rId31"/>
    <sheet name="32 @Iowa" sheetId="32" r:id="rId32"/>
    <sheet name="33 vs Minn" sheetId="33" r:id="rId33"/>
    <sheet name="34 vs StL" sheetId="34" r:id="rId34"/>
    <sheet name="35 vs Milw" sheetId="35" r:id="rId35"/>
    <sheet name="36 vs StL" sheetId="36" r:id="rId36"/>
  </sheets>
  <definedNames>
    <definedName name="_xlnm.Print_Area" localSheetId="0">'1 vs Cal'!$A$1:$AB$51</definedName>
    <definedName name="_xlnm.Print_Area" localSheetId="9">'10 vs NY'!$A$1:$AB$48</definedName>
    <definedName name="_xlnm.Print_Area" localSheetId="10">'11 @Dall'!$A$1:$AB$52</definedName>
    <definedName name="_xlnm.Print_Area" localSheetId="11">'12 vs NJ'!$A$1:$AB$50</definedName>
    <definedName name="_xlnm.Print_Area" localSheetId="12">'13 @Minn'!$A$1:$AB$49</definedName>
    <definedName name="_xlnm.Print_Area" localSheetId="13">'14 vs NO'!$A$1:$AB$50</definedName>
    <definedName name="_xlnm.Print_Area" localSheetId="14">'15 @Milw'!$A$1:$AB$48</definedName>
    <definedName name="_xlnm.Print_Area" localSheetId="15">'16 vs Iowa'!$A$1:$AB$48</definedName>
    <definedName name="_xlnm.Print_Area" localSheetId="16">'17 @SF'!$A$1:$AB$51</definedName>
    <definedName name="_xlnm.Print_Area" localSheetId="17">'18 @Cal'!$A$1:$AB$48</definedName>
    <definedName name="_xlnm.Print_Area" localSheetId="18">'19 @StL'!$A$1:$AB$49</definedName>
    <definedName name="_xlnm.Print_Area" localSheetId="1">'2 vs SF'!$A$1:$AB$50</definedName>
    <definedName name="_xlnm.Print_Area" localSheetId="19">'20 vs Milw'!$A$1:$AB$49</definedName>
    <definedName name="_xlnm.Print_Area" localSheetId="20">'21 @NY'!$A$1:$AB$51</definedName>
    <definedName name="_xlnm.Print_Area" localSheetId="21">'22 vs NY'!$A$1:$AB$46</definedName>
    <definedName name="_xlnm.Print_Area" localSheetId="23">'24 @StL'!$A$1:$AB$48</definedName>
    <definedName name="_xlnm.Print_Area" localSheetId="24">'25 @NJ'!$A$1:$AB$49</definedName>
    <definedName name="_xlnm.Print_Area" localSheetId="26">'27 @Milw'!$A$1:$AB$47</definedName>
    <definedName name="_xlnm.Print_Area" localSheetId="27">'28 vs Iowa'!$A$1:$AB$48</definedName>
    <definedName name="_xlnm.Print_Area" localSheetId="28">'29 vs Milw'!$A$1:$AB$49</definedName>
    <definedName name="_xlnm.Print_Area" localSheetId="2">'3 @NJ'!$A$1:$AB$49</definedName>
    <definedName name="_xlnm.Print_Area" localSheetId="30">'31 vs Minn'!$A$1:$AB$48</definedName>
    <definedName name="_xlnm.Print_Area" localSheetId="31">'32 @Iowa'!$A$1:$AB$50</definedName>
    <definedName name="_xlnm.Print_Area" localSheetId="32">'33 vs Minn'!$A$1:$AB$48</definedName>
    <definedName name="_xlnm.Print_Area" localSheetId="33">'34 vs StL'!$A$1:$AB$48</definedName>
    <definedName name="_xlnm.Print_Area" localSheetId="34">'35 vs Milw'!$A$1:$AB$49</definedName>
    <definedName name="_xlnm.Print_Area" localSheetId="35">'36 vs StL'!$A$1:$AB$48</definedName>
    <definedName name="_xlnm.Print_Area" localSheetId="3">'4 @Iowa'!$A$1:$AB$49</definedName>
    <definedName name="_xlnm.Print_Area" localSheetId="4">'5 @NO'!$A$1:$AB$48</definedName>
    <definedName name="_xlnm.Print_Area" localSheetId="5">'6 @SF'!$A$1:$AB$49</definedName>
    <definedName name="_xlnm.Print_Area" localSheetId="6">'7 @StL'!$A$1:$AB$50</definedName>
    <definedName name="_xlnm.Print_Area" localSheetId="7">'8 vs Phil'!$A$1:$AB$49</definedName>
    <definedName name="_xlnm.Print_Area" localSheetId="8">'9 @Minn'!$A$1:$AB$47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1" i="20" l="1"/>
  <c r="S48" i="1"/>
  <c r="R48" i="1"/>
  <c r="Q48" i="1"/>
  <c r="P48" i="1"/>
  <c r="O48" i="1"/>
  <c r="M48" i="1"/>
  <c r="L48" i="1"/>
  <c r="K48" i="1"/>
  <c r="J48" i="1"/>
  <c r="K49" i="1" s="1"/>
  <c r="I48" i="1"/>
  <c r="H48" i="1"/>
  <c r="G48" i="1"/>
  <c r="F48" i="1"/>
  <c r="G49" i="1" s="1"/>
  <c r="E48" i="1"/>
  <c r="U47" i="1"/>
  <c r="T46" i="1"/>
  <c r="U46" i="1" s="1"/>
  <c r="N46" i="1"/>
  <c r="U45" i="1"/>
  <c r="T45" i="1"/>
  <c r="N45" i="1"/>
  <c r="T44" i="1"/>
  <c r="U44" i="1" s="1"/>
  <c r="N44" i="1"/>
  <c r="U43" i="1"/>
  <c r="T42" i="1"/>
  <c r="U42" i="1" s="1"/>
  <c r="N42" i="1"/>
  <c r="T41" i="1"/>
  <c r="U41" i="1" s="1"/>
  <c r="N41" i="1"/>
  <c r="T40" i="1"/>
  <c r="U40" i="1" s="1"/>
  <c r="N40" i="1"/>
  <c r="U39" i="1"/>
  <c r="T39" i="1"/>
  <c r="N39" i="1"/>
  <c r="T38" i="1"/>
  <c r="U38" i="1" s="1"/>
  <c r="N38" i="1"/>
  <c r="T37" i="1"/>
  <c r="U37" i="1" s="1"/>
  <c r="N37" i="1"/>
  <c r="T36" i="1"/>
  <c r="U36" i="1" s="1"/>
  <c r="N36" i="1"/>
  <c r="U35" i="1"/>
  <c r="T35" i="1"/>
  <c r="N35" i="1"/>
  <c r="N48" i="1" s="1"/>
  <c r="T48" i="1" l="1"/>
  <c r="U48" i="1" s="1"/>
  <c r="U19" i="1" l="1"/>
  <c r="T36" i="35"/>
  <c r="U36" i="35" s="1"/>
  <c r="N36" i="35"/>
  <c r="S24" i="32" l="1"/>
  <c r="R24" i="32"/>
  <c r="Q24" i="32"/>
  <c r="P24" i="32"/>
  <c r="O24" i="32"/>
  <c r="M24" i="32"/>
  <c r="L24" i="32"/>
  <c r="K24" i="32"/>
  <c r="J24" i="32"/>
  <c r="I24" i="32"/>
  <c r="H24" i="32"/>
  <c r="G24" i="32"/>
  <c r="F24" i="32"/>
  <c r="E24" i="32"/>
  <c r="U23" i="32"/>
  <c r="T22" i="32"/>
  <c r="U22" i="32" s="1"/>
  <c r="N22" i="32"/>
  <c r="T21" i="32"/>
  <c r="U21" i="32" s="1"/>
  <c r="N21" i="32"/>
  <c r="T20" i="32"/>
  <c r="N20" i="32"/>
  <c r="T19" i="32"/>
  <c r="N19" i="32"/>
  <c r="T18" i="32"/>
  <c r="N18" i="32"/>
  <c r="T17" i="32"/>
  <c r="U17" i="32" s="1"/>
  <c r="N17" i="32"/>
  <c r="T16" i="32"/>
  <c r="N16" i="32"/>
  <c r="T15" i="32"/>
  <c r="U15" i="32" s="1"/>
  <c r="N15" i="32"/>
  <c r="T14" i="32"/>
  <c r="N14" i="32"/>
  <c r="U13" i="32"/>
  <c r="T13" i="32"/>
  <c r="N13" i="32"/>
  <c r="S47" i="32"/>
  <c r="R47" i="32"/>
  <c r="Q47" i="32"/>
  <c r="P47" i="32"/>
  <c r="O47" i="32"/>
  <c r="M47" i="32"/>
  <c r="L47" i="32"/>
  <c r="K47" i="32"/>
  <c r="J47" i="32"/>
  <c r="K48" i="32" s="1"/>
  <c r="I47" i="32"/>
  <c r="H47" i="32"/>
  <c r="G47" i="32"/>
  <c r="F47" i="32"/>
  <c r="G48" i="32" s="1"/>
  <c r="E47" i="32"/>
  <c r="U46" i="32"/>
  <c r="T45" i="32"/>
  <c r="N45" i="32"/>
  <c r="U44" i="32"/>
  <c r="T44" i="32"/>
  <c r="N44" i="32"/>
  <c r="T43" i="32"/>
  <c r="N43" i="32"/>
  <c r="T42" i="32"/>
  <c r="N42" i="32"/>
  <c r="T41" i="32"/>
  <c r="N41" i="32"/>
  <c r="T40" i="32"/>
  <c r="U40" i="32" s="1"/>
  <c r="N40" i="32"/>
  <c r="T39" i="32"/>
  <c r="U39" i="32" s="1"/>
  <c r="N39" i="32"/>
  <c r="T38" i="32"/>
  <c r="N38" i="32"/>
  <c r="T37" i="32"/>
  <c r="U37" i="32" s="1"/>
  <c r="N37" i="32"/>
  <c r="T36" i="32"/>
  <c r="U36" i="32" s="1"/>
  <c r="N36" i="32"/>
  <c r="T35" i="32"/>
  <c r="N35" i="32"/>
  <c r="S23" i="30"/>
  <c r="R23" i="30"/>
  <c r="Q23" i="30"/>
  <c r="P23" i="30"/>
  <c r="O23" i="30"/>
  <c r="M23" i="30"/>
  <c r="L23" i="30"/>
  <c r="K23" i="30"/>
  <c r="J23" i="30"/>
  <c r="K24" i="30" s="1"/>
  <c r="I23" i="30"/>
  <c r="H23" i="30"/>
  <c r="G23" i="30"/>
  <c r="F23" i="30"/>
  <c r="G24" i="30" s="1"/>
  <c r="E23" i="30"/>
  <c r="T22" i="30"/>
  <c r="U22" i="30" s="1"/>
  <c r="N22" i="30"/>
  <c r="T20" i="30"/>
  <c r="N20" i="30"/>
  <c r="T19" i="30"/>
  <c r="N19" i="30"/>
  <c r="T18" i="30"/>
  <c r="N18" i="30"/>
  <c r="T17" i="30"/>
  <c r="N17" i="30"/>
  <c r="T16" i="30"/>
  <c r="N16" i="30"/>
  <c r="T15" i="30"/>
  <c r="N15" i="30"/>
  <c r="T14" i="30"/>
  <c r="N14" i="30"/>
  <c r="T13" i="30"/>
  <c r="N13" i="30"/>
  <c r="S44" i="30"/>
  <c r="R44" i="30"/>
  <c r="Q44" i="30"/>
  <c r="P44" i="30"/>
  <c r="O44" i="30"/>
  <c r="M44" i="30"/>
  <c r="L44" i="30"/>
  <c r="K44" i="30"/>
  <c r="J44" i="30"/>
  <c r="K45" i="30" s="1"/>
  <c r="I44" i="30"/>
  <c r="H44" i="30"/>
  <c r="G44" i="30"/>
  <c r="F44" i="30"/>
  <c r="G45" i="30" s="1"/>
  <c r="E44" i="30"/>
  <c r="T43" i="30"/>
  <c r="N43" i="30"/>
  <c r="T42" i="30"/>
  <c r="N42" i="30"/>
  <c r="T41" i="30"/>
  <c r="N41" i="30"/>
  <c r="T40" i="30"/>
  <c r="N40" i="30"/>
  <c r="T39" i="30"/>
  <c r="N39" i="30"/>
  <c r="U39" i="30" s="1"/>
  <c r="T38" i="30"/>
  <c r="N38" i="30"/>
  <c r="T37" i="30"/>
  <c r="N37" i="30"/>
  <c r="T36" i="30"/>
  <c r="N36" i="30"/>
  <c r="T35" i="30"/>
  <c r="N35" i="30"/>
  <c r="T36" i="29"/>
  <c r="N36" i="29"/>
  <c r="U42" i="30" l="1"/>
  <c r="U18" i="30"/>
  <c r="T44" i="30"/>
  <c r="U16" i="30"/>
  <c r="U43" i="30"/>
  <c r="U13" i="30"/>
  <c r="U15" i="30"/>
  <c r="U17" i="30"/>
  <c r="U37" i="30"/>
  <c r="U20" i="30"/>
  <c r="U36" i="30"/>
  <c r="U38" i="30"/>
  <c r="U14" i="30"/>
  <c r="U36" i="29"/>
  <c r="U41" i="32"/>
  <c r="U43" i="32"/>
  <c r="U19" i="32"/>
  <c r="N47" i="32"/>
  <c r="U38" i="32"/>
  <c r="U45" i="32"/>
  <c r="N24" i="32"/>
  <c r="U14" i="32"/>
  <c r="U16" i="32"/>
  <c r="U35" i="32"/>
  <c r="U42" i="32"/>
  <c r="U18" i="32"/>
  <c r="U20" i="32"/>
  <c r="G25" i="32"/>
  <c r="K25" i="32"/>
  <c r="U41" i="30"/>
  <c r="N23" i="30"/>
  <c r="U19" i="30"/>
  <c r="N44" i="30"/>
  <c r="U40" i="30"/>
  <c r="T24" i="32"/>
  <c r="T47" i="32"/>
  <c r="T23" i="30"/>
  <c r="U35" i="30"/>
  <c r="U44" i="30" l="1"/>
  <c r="U23" i="30"/>
  <c r="U47" i="32"/>
  <c r="U24" i="32"/>
  <c r="S23" i="26"/>
  <c r="R23" i="26"/>
  <c r="Q23" i="26"/>
  <c r="P23" i="26"/>
  <c r="O23" i="26"/>
  <c r="M23" i="26"/>
  <c r="L23" i="26"/>
  <c r="K23" i="26"/>
  <c r="J23" i="26"/>
  <c r="I23" i="26"/>
  <c r="H23" i="26"/>
  <c r="G23" i="26"/>
  <c r="F23" i="26"/>
  <c r="E23" i="26"/>
  <c r="T22" i="26"/>
  <c r="U22" i="26" s="1"/>
  <c r="N22" i="26"/>
  <c r="T21" i="26"/>
  <c r="N21" i="26"/>
  <c r="T20" i="26"/>
  <c r="N20" i="26"/>
  <c r="T19" i="26"/>
  <c r="N19" i="26"/>
  <c r="T18" i="26"/>
  <c r="N18" i="26"/>
  <c r="T17" i="26"/>
  <c r="N17" i="26"/>
  <c r="T16" i="26"/>
  <c r="N16" i="26"/>
  <c r="T15" i="26"/>
  <c r="N15" i="26"/>
  <c r="T14" i="26"/>
  <c r="N14" i="26"/>
  <c r="U14" i="26" s="1"/>
  <c r="T13" i="26"/>
  <c r="N13" i="26"/>
  <c r="S45" i="26"/>
  <c r="R45" i="26"/>
  <c r="Q45" i="26"/>
  <c r="P45" i="26"/>
  <c r="O45" i="26"/>
  <c r="M45" i="26"/>
  <c r="L45" i="26"/>
  <c r="K45" i="26"/>
  <c r="J45" i="26"/>
  <c r="I45" i="26"/>
  <c r="H45" i="26"/>
  <c r="G45" i="26"/>
  <c r="F45" i="26"/>
  <c r="E45" i="26"/>
  <c r="T44" i="26"/>
  <c r="N44" i="26"/>
  <c r="T43" i="26"/>
  <c r="N43" i="26"/>
  <c r="T41" i="26"/>
  <c r="N41" i="26"/>
  <c r="T40" i="26"/>
  <c r="N40" i="26"/>
  <c r="T39" i="26"/>
  <c r="N39" i="26"/>
  <c r="T37" i="26"/>
  <c r="N37" i="26"/>
  <c r="T36" i="26"/>
  <c r="N36" i="26"/>
  <c r="T35" i="26"/>
  <c r="N35" i="26"/>
  <c r="T34" i="26"/>
  <c r="N34" i="26"/>
  <c r="U44" i="26" l="1"/>
  <c r="U13" i="26"/>
  <c r="U36" i="26"/>
  <c r="U18" i="26"/>
  <c r="U35" i="26"/>
  <c r="U37" i="26"/>
  <c r="U40" i="26"/>
  <c r="G46" i="26"/>
  <c r="K46" i="26"/>
  <c r="N45" i="26"/>
  <c r="U41" i="26"/>
  <c r="T45" i="26"/>
  <c r="U45" i="26" s="1"/>
  <c r="U43" i="26"/>
  <c r="U15" i="26"/>
  <c r="U17" i="26"/>
  <c r="U39" i="26"/>
  <c r="U16" i="26"/>
  <c r="U19" i="26"/>
  <c r="U21" i="26"/>
  <c r="N23" i="26"/>
  <c r="U20" i="26"/>
  <c r="G24" i="26"/>
  <c r="K24" i="26"/>
  <c r="T23" i="26"/>
  <c r="U23" i="26" s="1"/>
  <c r="U34" i="26"/>
  <c r="S23" i="23" l="1"/>
  <c r="R23" i="23"/>
  <c r="Q23" i="23"/>
  <c r="P23" i="23"/>
  <c r="O23" i="23"/>
  <c r="M23" i="23"/>
  <c r="L23" i="23"/>
  <c r="K23" i="23"/>
  <c r="J23" i="23"/>
  <c r="I23" i="23"/>
  <c r="H23" i="23"/>
  <c r="G23" i="23"/>
  <c r="F23" i="23"/>
  <c r="E23" i="23"/>
  <c r="T22" i="23"/>
  <c r="N22" i="23"/>
  <c r="T21" i="23"/>
  <c r="N21" i="23"/>
  <c r="T20" i="23"/>
  <c r="N20" i="23"/>
  <c r="T19" i="23"/>
  <c r="N19" i="23"/>
  <c r="T18" i="23"/>
  <c r="U18" i="23" s="1"/>
  <c r="N18" i="23"/>
  <c r="T17" i="23"/>
  <c r="N17" i="23"/>
  <c r="T16" i="23"/>
  <c r="N16" i="23"/>
  <c r="T15" i="23"/>
  <c r="N15" i="23"/>
  <c r="T14" i="23"/>
  <c r="U14" i="23" s="1"/>
  <c r="N14" i="23"/>
  <c r="T13" i="23"/>
  <c r="N13" i="23"/>
  <c r="S43" i="23"/>
  <c r="R43" i="23"/>
  <c r="Q43" i="23"/>
  <c r="P43" i="23"/>
  <c r="O43" i="23"/>
  <c r="M43" i="23"/>
  <c r="L43" i="23"/>
  <c r="K43" i="23"/>
  <c r="J43" i="23"/>
  <c r="I43" i="23"/>
  <c r="H43" i="23"/>
  <c r="G43" i="23"/>
  <c r="F43" i="23"/>
  <c r="G44" i="23" s="1"/>
  <c r="E43" i="23"/>
  <c r="T42" i="23"/>
  <c r="N42" i="23"/>
  <c r="T41" i="23"/>
  <c r="N41" i="23"/>
  <c r="T40" i="23"/>
  <c r="N40" i="23"/>
  <c r="T39" i="23"/>
  <c r="U39" i="23" s="1"/>
  <c r="N39" i="23"/>
  <c r="T37" i="23"/>
  <c r="N37" i="23"/>
  <c r="T36" i="23"/>
  <c r="N36" i="23"/>
  <c r="T35" i="23"/>
  <c r="N35" i="23"/>
  <c r="T34" i="23"/>
  <c r="U34" i="23" s="1"/>
  <c r="N34" i="23"/>
  <c r="U22" i="23" l="1"/>
  <c r="U42" i="23"/>
  <c r="U13" i="23"/>
  <c r="U19" i="23"/>
  <c r="U20" i="23"/>
  <c r="U36" i="23"/>
  <c r="U15" i="23"/>
  <c r="U17" i="23"/>
  <c r="N43" i="23"/>
  <c r="U41" i="23"/>
  <c r="U21" i="23"/>
  <c r="U37" i="23"/>
  <c r="U40" i="23"/>
  <c r="K44" i="23"/>
  <c r="N23" i="23"/>
  <c r="U16" i="23"/>
  <c r="G24" i="23"/>
  <c r="K24" i="23"/>
  <c r="T23" i="23"/>
  <c r="U23" i="23" s="1"/>
  <c r="T43" i="23"/>
  <c r="U35" i="23"/>
  <c r="U43" i="23" l="1"/>
  <c r="T37" i="17"/>
  <c r="N37" i="17"/>
  <c r="T38" i="17"/>
  <c r="N38" i="17"/>
  <c r="T23" i="17"/>
  <c r="U37" i="17" l="1"/>
  <c r="U38" i="17"/>
  <c r="S26" i="11" l="1"/>
  <c r="R26" i="11"/>
  <c r="Q26" i="11"/>
  <c r="P26" i="11"/>
  <c r="O26" i="11"/>
  <c r="M26" i="11"/>
  <c r="L26" i="11"/>
  <c r="K26" i="11"/>
  <c r="J26" i="11"/>
  <c r="I26" i="11"/>
  <c r="H26" i="11"/>
  <c r="G26" i="11"/>
  <c r="F26" i="11"/>
  <c r="E26" i="11"/>
  <c r="T25" i="11"/>
  <c r="N25" i="11"/>
  <c r="T22" i="11"/>
  <c r="N22" i="11"/>
  <c r="T20" i="11"/>
  <c r="N20" i="11"/>
  <c r="T19" i="11"/>
  <c r="N19" i="11"/>
  <c r="T18" i="11"/>
  <c r="N18" i="11"/>
  <c r="T17" i="11"/>
  <c r="N17" i="11"/>
  <c r="T16" i="11"/>
  <c r="N16" i="11"/>
  <c r="T14" i="11"/>
  <c r="N14" i="11"/>
  <c r="T13" i="11"/>
  <c r="N13" i="11"/>
  <c r="S48" i="11"/>
  <c r="R48" i="11"/>
  <c r="Q48" i="11"/>
  <c r="P48" i="11"/>
  <c r="O48" i="11"/>
  <c r="M48" i="11"/>
  <c r="L48" i="11"/>
  <c r="K48" i="11"/>
  <c r="J48" i="11"/>
  <c r="I48" i="11"/>
  <c r="H48" i="11"/>
  <c r="G48" i="11"/>
  <c r="F48" i="11"/>
  <c r="E48" i="11"/>
  <c r="T47" i="11"/>
  <c r="N47" i="11"/>
  <c r="T46" i="11"/>
  <c r="N46" i="11"/>
  <c r="T45" i="11"/>
  <c r="N45" i="11"/>
  <c r="T44" i="11"/>
  <c r="N44" i="11"/>
  <c r="T43" i="11"/>
  <c r="N43" i="11"/>
  <c r="T42" i="11"/>
  <c r="N42" i="11"/>
  <c r="T41" i="11"/>
  <c r="N41" i="11"/>
  <c r="T40" i="11"/>
  <c r="N40" i="11"/>
  <c r="T39" i="11"/>
  <c r="N39" i="11"/>
  <c r="T38" i="11"/>
  <c r="N38" i="11"/>
  <c r="U39" i="11" l="1"/>
  <c r="U16" i="11"/>
  <c r="U44" i="11"/>
  <c r="U41" i="11"/>
  <c r="U47" i="11"/>
  <c r="G49" i="11"/>
  <c r="U46" i="11"/>
  <c r="U22" i="11"/>
  <c r="U38" i="11"/>
  <c r="U40" i="11"/>
  <c r="U18" i="11"/>
  <c r="U20" i="11"/>
  <c r="K49" i="11"/>
  <c r="U43" i="11"/>
  <c r="U25" i="11"/>
  <c r="U42" i="11"/>
  <c r="U45" i="11"/>
  <c r="N26" i="11"/>
  <c r="U17" i="11"/>
  <c r="U19" i="11"/>
  <c r="U14" i="11"/>
  <c r="N48" i="11"/>
  <c r="T26" i="11"/>
  <c r="U26" i="11" s="1"/>
  <c r="G27" i="11"/>
  <c r="K27" i="11"/>
  <c r="U13" i="11"/>
  <c r="T48" i="11"/>
  <c r="U48" i="11" l="1"/>
  <c r="R26" i="2"/>
  <c r="G26" i="2"/>
  <c r="T38" i="12"/>
  <c r="S4" i="1" l="1"/>
  <c r="S5" i="1"/>
  <c r="U46" i="2"/>
  <c r="U45" i="2"/>
  <c r="T44" i="2"/>
  <c r="N44" i="2"/>
  <c r="U44" i="2" s="1"/>
  <c r="U43" i="2"/>
  <c r="T43" i="2"/>
  <c r="N43" i="2"/>
  <c r="T42" i="2"/>
  <c r="N42" i="2"/>
  <c r="T41" i="2"/>
  <c r="U41" i="2" s="1"/>
  <c r="N41" i="2"/>
  <c r="T40" i="2"/>
  <c r="N40" i="2"/>
  <c r="U40" i="2" s="1"/>
  <c r="T38" i="2"/>
  <c r="N38" i="2"/>
  <c r="T37" i="2"/>
  <c r="N37" i="2"/>
  <c r="T36" i="2"/>
  <c r="N36" i="2"/>
  <c r="U35" i="2"/>
  <c r="T24" i="2"/>
  <c r="U24" i="2"/>
  <c r="T16" i="2"/>
  <c r="N16" i="2"/>
  <c r="T23" i="2"/>
  <c r="N23" i="2"/>
  <c r="T22" i="2"/>
  <c r="N22" i="2"/>
  <c r="T21" i="2"/>
  <c r="N21" i="2"/>
  <c r="T20" i="2"/>
  <c r="N20" i="2"/>
  <c r="T19" i="2"/>
  <c r="N19" i="2"/>
  <c r="T18" i="2"/>
  <c r="T17" i="2"/>
  <c r="N17" i="2"/>
  <c r="T15" i="2"/>
  <c r="N15" i="2"/>
  <c r="T14" i="2"/>
  <c r="N14" i="2"/>
  <c r="T13" i="2"/>
  <c r="N13" i="2"/>
  <c r="T43" i="10"/>
  <c r="N43" i="10"/>
  <c r="T42" i="10"/>
  <c r="N42" i="10"/>
  <c r="T41" i="10"/>
  <c r="N41" i="10"/>
  <c r="T40" i="10"/>
  <c r="N40" i="10"/>
  <c r="T39" i="10"/>
  <c r="N39" i="10"/>
  <c r="T38" i="10"/>
  <c r="N38" i="10"/>
  <c r="T37" i="10"/>
  <c r="N37" i="10"/>
  <c r="T36" i="10"/>
  <c r="U36" i="10" s="1"/>
  <c r="N36" i="10"/>
  <c r="T35" i="10"/>
  <c r="N35" i="10"/>
  <c r="U35" i="10" s="1"/>
  <c r="T34" i="10"/>
  <c r="U34" i="10" s="1"/>
  <c r="N34" i="10"/>
  <c r="T24" i="10"/>
  <c r="N24" i="10"/>
  <c r="T23" i="10"/>
  <c r="N23" i="10"/>
  <c r="U22" i="10"/>
  <c r="T21" i="10"/>
  <c r="N21" i="10"/>
  <c r="T20" i="10"/>
  <c r="N20" i="10"/>
  <c r="T19" i="10"/>
  <c r="U19" i="10" s="1"/>
  <c r="N19" i="10"/>
  <c r="T18" i="10"/>
  <c r="N18" i="10"/>
  <c r="T17" i="10"/>
  <c r="N17" i="10"/>
  <c r="T16" i="10"/>
  <c r="N16" i="10"/>
  <c r="T15" i="10"/>
  <c r="N15" i="10"/>
  <c r="T14" i="10"/>
  <c r="N14" i="10"/>
  <c r="T13" i="10"/>
  <c r="N13" i="10"/>
  <c r="U39" i="10" l="1"/>
  <c r="U21" i="10"/>
  <c r="U14" i="10"/>
  <c r="U16" i="10"/>
  <c r="U18" i="10"/>
  <c r="U23" i="10"/>
  <c r="U41" i="10"/>
  <c r="U42" i="10"/>
  <c r="U36" i="2"/>
  <c r="U39" i="2"/>
  <c r="U37" i="10"/>
  <c r="U13" i="10"/>
  <c r="U15" i="10"/>
  <c r="U43" i="10"/>
  <c r="U40" i="10"/>
  <c r="U24" i="10"/>
  <c r="U38" i="10"/>
  <c r="U17" i="10"/>
  <c r="U20" i="10"/>
  <c r="U38" i="2"/>
  <c r="U14" i="2"/>
  <c r="U17" i="2"/>
  <c r="U21" i="2"/>
  <c r="U42" i="2"/>
  <c r="U13" i="2"/>
  <c r="U20" i="2"/>
  <c r="U16" i="2"/>
  <c r="U37" i="2"/>
  <c r="U19" i="2"/>
  <c r="U15" i="2"/>
  <c r="U18" i="2"/>
  <c r="U23" i="2"/>
  <c r="U22" i="2"/>
  <c r="S44" i="9"/>
  <c r="R44" i="9"/>
  <c r="Q44" i="9"/>
  <c r="P44" i="9"/>
  <c r="O44" i="9"/>
  <c r="M44" i="9"/>
  <c r="L44" i="9"/>
  <c r="K44" i="9"/>
  <c r="J44" i="9"/>
  <c r="I44" i="9"/>
  <c r="H44" i="9"/>
  <c r="G44" i="9"/>
  <c r="F44" i="9"/>
  <c r="E44" i="9"/>
  <c r="T43" i="9"/>
  <c r="U43" i="9" s="1"/>
  <c r="N43" i="9"/>
  <c r="U42" i="9"/>
  <c r="T41" i="9"/>
  <c r="N41" i="9"/>
  <c r="T40" i="9"/>
  <c r="N40" i="9"/>
  <c r="T39" i="9"/>
  <c r="N39" i="9"/>
  <c r="T38" i="9"/>
  <c r="N38" i="9"/>
  <c r="T37" i="9"/>
  <c r="N37" i="9"/>
  <c r="T36" i="9"/>
  <c r="N36" i="9"/>
  <c r="T35" i="9"/>
  <c r="N35" i="9"/>
  <c r="T34" i="9"/>
  <c r="N34" i="9"/>
  <c r="S26" i="9"/>
  <c r="R26" i="9"/>
  <c r="Q26" i="9"/>
  <c r="P26" i="9"/>
  <c r="O26" i="9"/>
  <c r="M26" i="9"/>
  <c r="L26" i="9"/>
  <c r="K26" i="9"/>
  <c r="J26" i="9"/>
  <c r="I26" i="9"/>
  <c r="H26" i="9"/>
  <c r="G26" i="9"/>
  <c r="F26" i="9"/>
  <c r="E26" i="9"/>
  <c r="T25" i="9"/>
  <c r="N25" i="9"/>
  <c r="T24" i="9"/>
  <c r="N24" i="9"/>
  <c r="U23" i="9"/>
  <c r="T22" i="9"/>
  <c r="N22" i="9"/>
  <c r="U21" i="9"/>
  <c r="T19" i="9"/>
  <c r="N19" i="9"/>
  <c r="T18" i="9"/>
  <c r="N18" i="9"/>
  <c r="T17" i="9"/>
  <c r="N17" i="9"/>
  <c r="T16" i="9"/>
  <c r="N16" i="9"/>
  <c r="U16" i="9" s="1"/>
  <c r="T14" i="9"/>
  <c r="N14" i="9"/>
  <c r="T13" i="9"/>
  <c r="N13" i="9"/>
  <c r="U41" i="9" l="1"/>
  <c r="U37" i="9"/>
  <c r="U19" i="9"/>
  <c r="U34" i="9"/>
  <c r="U24" i="9"/>
  <c r="U36" i="9"/>
  <c r="U40" i="9"/>
  <c r="U39" i="9"/>
  <c r="U13" i="9"/>
  <c r="N44" i="9"/>
  <c r="U38" i="9"/>
  <c r="U14" i="9"/>
  <c r="U22" i="9"/>
  <c r="U35" i="9"/>
  <c r="T44" i="9"/>
  <c r="U18" i="9"/>
  <c r="U20" i="9"/>
  <c r="U25" i="9"/>
  <c r="N26" i="9"/>
  <c r="U17" i="9"/>
  <c r="T26" i="9"/>
  <c r="T43" i="28"/>
  <c r="U44" i="9" l="1"/>
  <c r="U26" i="9"/>
  <c r="N15" i="15" l="1"/>
  <c r="S4" i="26" l="1"/>
  <c r="S5" i="26"/>
  <c r="S4" i="11" l="1"/>
  <c r="S5" i="11"/>
  <c r="S45" i="36" l="1"/>
  <c r="R45" i="36"/>
  <c r="Q45" i="36"/>
  <c r="P45" i="36"/>
  <c r="O45" i="36"/>
  <c r="M45" i="36"/>
  <c r="L45" i="36"/>
  <c r="K45" i="36"/>
  <c r="J45" i="36"/>
  <c r="I45" i="36"/>
  <c r="H45" i="36"/>
  <c r="G45" i="36"/>
  <c r="F45" i="36"/>
  <c r="E45" i="36"/>
  <c r="T44" i="36"/>
  <c r="N44" i="36"/>
  <c r="T43" i="36"/>
  <c r="N43" i="36"/>
  <c r="T42" i="36"/>
  <c r="N42" i="36"/>
  <c r="T41" i="36"/>
  <c r="N41" i="36"/>
  <c r="T40" i="36"/>
  <c r="N40" i="36"/>
  <c r="T39" i="36"/>
  <c r="N39" i="36"/>
  <c r="T38" i="36"/>
  <c r="N38" i="36"/>
  <c r="T37" i="36"/>
  <c r="N37" i="36"/>
  <c r="T36" i="36"/>
  <c r="N36" i="36"/>
  <c r="S24" i="36"/>
  <c r="R24" i="36"/>
  <c r="Q24" i="36"/>
  <c r="P24" i="36"/>
  <c r="O24" i="36"/>
  <c r="M24" i="36"/>
  <c r="L24" i="36"/>
  <c r="K24" i="36"/>
  <c r="J24" i="36"/>
  <c r="I24" i="36"/>
  <c r="H24" i="36"/>
  <c r="G24" i="36"/>
  <c r="F24" i="36"/>
  <c r="E24" i="36"/>
  <c r="T23" i="36"/>
  <c r="N23" i="36"/>
  <c r="T20" i="36"/>
  <c r="N20" i="36"/>
  <c r="T19" i="36"/>
  <c r="N19" i="36"/>
  <c r="T18" i="36"/>
  <c r="N18" i="36"/>
  <c r="T17" i="36"/>
  <c r="N17" i="36"/>
  <c r="T16" i="36"/>
  <c r="N16" i="36"/>
  <c r="T15" i="36"/>
  <c r="N15" i="36"/>
  <c r="T14" i="36"/>
  <c r="N14" i="36"/>
  <c r="T13" i="36"/>
  <c r="N13" i="36"/>
  <c r="C11" i="36"/>
  <c r="S5" i="36"/>
  <c r="S4" i="36"/>
  <c r="S46" i="35"/>
  <c r="R46" i="35"/>
  <c r="Q46" i="35"/>
  <c r="P46" i="35"/>
  <c r="O46" i="35"/>
  <c r="M46" i="35"/>
  <c r="L46" i="35"/>
  <c r="K46" i="35"/>
  <c r="J46" i="35"/>
  <c r="I46" i="35"/>
  <c r="H46" i="35"/>
  <c r="G46" i="35"/>
  <c r="F46" i="35"/>
  <c r="E46" i="35"/>
  <c r="T44" i="35"/>
  <c r="N44" i="35"/>
  <c r="T45" i="35"/>
  <c r="N45" i="35"/>
  <c r="T43" i="35"/>
  <c r="N43" i="35"/>
  <c r="T42" i="35"/>
  <c r="N42" i="35"/>
  <c r="T41" i="35"/>
  <c r="N41" i="35"/>
  <c r="T40" i="35"/>
  <c r="N40" i="35"/>
  <c r="T39" i="35"/>
  <c r="N39" i="35"/>
  <c r="T38" i="35"/>
  <c r="N38" i="35"/>
  <c r="T37" i="35"/>
  <c r="N37" i="35"/>
  <c r="S24" i="35"/>
  <c r="R24" i="35"/>
  <c r="Q24" i="35"/>
  <c r="P24" i="35"/>
  <c r="O24" i="35"/>
  <c r="M24" i="35"/>
  <c r="L24" i="35"/>
  <c r="K24" i="35"/>
  <c r="J24" i="35"/>
  <c r="K25" i="35" s="1"/>
  <c r="I24" i="35"/>
  <c r="H24" i="35"/>
  <c r="G24" i="35"/>
  <c r="F24" i="35"/>
  <c r="G25" i="35" s="1"/>
  <c r="E24" i="35"/>
  <c r="T22" i="35"/>
  <c r="N22" i="35"/>
  <c r="T23" i="35"/>
  <c r="N23" i="35"/>
  <c r="T20" i="35"/>
  <c r="N20" i="35"/>
  <c r="T19" i="35"/>
  <c r="N19" i="35"/>
  <c r="T18" i="35"/>
  <c r="N18" i="35"/>
  <c r="T17" i="35"/>
  <c r="N17" i="35"/>
  <c r="T16" i="35"/>
  <c r="N16" i="35"/>
  <c r="T15" i="35"/>
  <c r="N15" i="35"/>
  <c r="T14" i="35"/>
  <c r="N14" i="35"/>
  <c r="T13" i="35"/>
  <c r="N13" i="35"/>
  <c r="C11" i="35"/>
  <c r="S5" i="35"/>
  <c r="S4" i="35"/>
  <c r="S45" i="34"/>
  <c r="R45" i="34"/>
  <c r="Q45" i="34"/>
  <c r="P45" i="34"/>
  <c r="O45" i="34"/>
  <c r="M45" i="34"/>
  <c r="L45" i="34"/>
  <c r="K45" i="34"/>
  <c r="J45" i="34"/>
  <c r="I45" i="34"/>
  <c r="H45" i="34"/>
  <c r="G45" i="34"/>
  <c r="F45" i="34"/>
  <c r="E45" i="34"/>
  <c r="T38" i="34"/>
  <c r="N38" i="34"/>
  <c r="T41" i="34"/>
  <c r="N41" i="34"/>
  <c r="T44" i="34"/>
  <c r="N44" i="34"/>
  <c r="T43" i="34"/>
  <c r="N43" i="34"/>
  <c r="T42" i="34"/>
  <c r="N42" i="34"/>
  <c r="T39" i="34"/>
  <c r="N39" i="34"/>
  <c r="T40" i="34"/>
  <c r="N40" i="34"/>
  <c r="T36" i="34"/>
  <c r="N36" i="34"/>
  <c r="T37" i="34"/>
  <c r="N37" i="34"/>
  <c r="S24" i="34"/>
  <c r="R24" i="34"/>
  <c r="Q24" i="34"/>
  <c r="P24" i="34"/>
  <c r="O24" i="34"/>
  <c r="M24" i="34"/>
  <c r="L24" i="34"/>
  <c r="K24" i="34"/>
  <c r="J24" i="34"/>
  <c r="I24" i="34"/>
  <c r="H24" i="34"/>
  <c r="G24" i="34"/>
  <c r="F24" i="34"/>
  <c r="E24" i="34"/>
  <c r="T23" i="34"/>
  <c r="N23" i="34"/>
  <c r="T20" i="34"/>
  <c r="N20" i="34"/>
  <c r="T19" i="34"/>
  <c r="N19" i="34"/>
  <c r="T18" i="34"/>
  <c r="N18" i="34"/>
  <c r="T17" i="34"/>
  <c r="N17" i="34"/>
  <c r="T16" i="34"/>
  <c r="N16" i="34"/>
  <c r="T15" i="34"/>
  <c r="N15" i="34"/>
  <c r="T14" i="34"/>
  <c r="N14" i="34"/>
  <c r="T13" i="34"/>
  <c r="N13" i="34"/>
  <c r="C11" i="34"/>
  <c r="S5" i="34"/>
  <c r="S4" i="34"/>
  <c r="S45" i="33"/>
  <c r="R45" i="33"/>
  <c r="Q45" i="33"/>
  <c r="P45" i="33"/>
  <c r="O45" i="33"/>
  <c r="M45" i="33"/>
  <c r="L45" i="33"/>
  <c r="K45" i="33"/>
  <c r="J45" i="33"/>
  <c r="K46" i="33" s="1"/>
  <c r="I45" i="33"/>
  <c r="H45" i="33"/>
  <c r="G45" i="33"/>
  <c r="F45" i="33"/>
  <c r="E45" i="33"/>
  <c r="T44" i="33"/>
  <c r="T43" i="33"/>
  <c r="N43" i="33"/>
  <c r="T42" i="33"/>
  <c r="N42" i="33"/>
  <c r="T41" i="33"/>
  <c r="N41" i="33"/>
  <c r="T40" i="33"/>
  <c r="N40" i="33"/>
  <c r="T39" i="33"/>
  <c r="N39" i="33"/>
  <c r="T38" i="33"/>
  <c r="N38" i="33"/>
  <c r="T37" i="33"/>
  <c r="N37" i="33"/>
  <c r="T36" i="33"/>
  <c r="N36" i="33"/>
  <c r="T35" i="33"/>
  <c r="N35" i="33"/>
  <c r="S23" i="33"/>
  <c r="R23" i="33"/>
  <c r="Q23" i="33"/>
  <c r="P23" i="33"/>
  <c r="O23" i="33"/>
  <c r="M23" i="33"/>
  <c r="L23" i="33"/>
  <c r="K23" i="33"/>
  <c r="J23" i="33"/>
  <c r="I23" i="33"/>
  <c r="H23" i="33"/>
  <c r="G23" i="33"/>
  <c r="F23" i="33"/>
  <c r="E23" i="33"/>
  <c r="T22" i="33"/>
  <c r="N22" i="33"/>
  <c r="T20" i="33"/>
  <c r="N20" i="33"/>
  <c r="T19" i="33"/>
  <c r="N19" i="33"/>
  <c r="T18" i="33"/>
  <c r="N18" i="33"/>
  <c r="T16" i="33"/>
  <c r="N16" i="33"/>
  <c r="T17" i="33"/>
  <c r="N17" i="33"/>
  <c r="T15" i="33"/>
  <c r="N15" i="33"/>
  <c r="T14" i="33"/>
  <c r="N14" i="33"/>
  <c r="T13" i="33"/>
  <c r="N13" i="33"/>
  <c r="C11" i="33"/>
  <c r="S5" i="33"/>
  <c r="S4" i="33"/>
  <c r="S5" i="32"/>
  <c r="S4" i="32"/>
  <c r="S45" i="31"/>
  <c r="R45" i="31"/>
  <c r="Q45" i="31"/>
  <c r="P45" i="31"/>
  <c r="O45" i="31"/>
  <c r="M45" i="31"/>
  <c r="L45" i="31"/>
  <c r="K45" i="31"/>
  <c r="J45" i="31"/>
  <c r="I45" i="31"/>
  <c r="H45" i="31"/>
  <c r="G45" i="31"/>
  <c r="F45" i="31"/>
  <c r="E45" i="31"/>
  <c r="T38" i="31"/>
  <c r="N38" i="31"/>
  <c r="T42" i="31"/>
  <c r="N42" i="31"/>
  <c r="T44" i="31"/>
  <c r="N44" i="31"/>
  <c r="T43" i="31"/>
  <c r="N43" i="31"/>
  <c r="T40" i="31"/>
  <c r="N40" i="31"/>
  <c r="T39" i="31"/>
  <c r="N39" i="31"/>
  <c r="T37" i="31"/>
  <c r="N37" i="31"/>
  <c r="T41" i="31"/>
  <c r="N41" i="31"/>
  <c r="T36" i="31"/>
  <c r="N36" i="31"/>
  <c r="T35" i="31"/>
  <c r="N35" i="31"/>
  <c r="S23" i="31"/>
  <c r="R23" i="31"/>
  <c r="Q23" i="31"/>
  <c r="P23" i="31"/>
  <c r="O23" i="31"/>
  <c r="M23" i="31"/>
  <c r="L23" i="31"/>
  <c r="K23" i="31"/>
  <c r="J23" i="31"/>
  <c r="I23" i="31"/>
  <c r="H23" i="31"/>
  <c r="G23" i="31"/>
  <c r="F23" i="31"/>
  <c r="E23" i="31"/>
  <c r="T22" i="31"/>
  <c r="N22" i="31"/>
  <c r="T20" i="31"/>
  <c r="N20" i="31"/>
  <c r="T19" i="31"/>
  <c r="N19" i="31"/>
  <c r="T18" i="31"/>
  <c r="N18" i="31"/>
  <c r="T17" i="31"/>
  <c r="N17" i="31"/>
  <c r="T16" i="31"/>
  <c r="N16" i="31"/>
  <c r="T15" i="31"/>
  <c r="N15" i="31"/>
  <c r="T14" i="31"/>
  <c r="N14" i="31"/>
  <c r="T13" i="31"/>
  <c r="N13" i="31"/>
  <c r="C11" i="31"/>
  <c r="S5" i="31"/>
  <c r="S4" i="31"/>
  <c r="S5" i="30"/>
  <c r="S4" i="30"/>
  <c r="S46" i="29"/>
  <c r="R46" i="29"/>
  <c r="Q46" i="29"/>
  <c r="P46" i="29"/>
  <c r="O46" i="29"/>
  <c r="M46" i="29"/>
  <c r="L46" i="29"/>
  <c r="K46" i="29"/>
  <c r="J46" i="29"/>
  <c r="I46" i="29"/>
  <c r="H46" i="29"/>
  <c r="G46" i="29"/>
  <c r="F46" i="29"/>
  <c r="E46" i="29"/>
  <c r="T45" i="29"/>
  <c r="N45" i="29"/>
  <c r="T44" i="29"/>
  <c r="N44" i="29"/>
  <c r="T43" i="29"/>
  <c r="N43" i="29"/>
  <c r="T42" i="29"/>
  <c r="N42" i="29"/>
  <c r="T41" i="29"/>
  <c r="N41" i="29"/>
  <c r="T39" i="29"/>
  <c r="N39" i="29"/>
  <c r="T38" i="29"/>
  <c r="N38" i="29"/>
  <c r="T37" i="29"/>
  <c r="N37" i="29"/>
  <c r="T40" i="29"/>
  <c r="N40" i="29"/>
  <c r="S23" i="29"/>
  <c r="R23" i="29"/>
  <c r="Q23" i="29"/>
  <c r="P23" i="29"/>
  <c r="O23" i="29"/>
  <c r="M23" i="29"/>
  <c r="L23" i="29"/>
  <c r="K23" i="29"/>
  <c r="J23" i="29"/>
  <c r="I23" i="29"/>
  <c r="H23" i="29"/>
  <c r="G23" i="29"/>
  <c r="F23" i="29"/>
  <c r="E23" i="29"/>
  <c r="T22" i="29"/>
  <c r="N22" i="29"/>
  <c r="T21" i="29"/>
  <c r="N21" i="29"/>
  <c r="T20" i="29"/>
  <c r="N20" i="29"/>
  <c r="T18" i="29"/>
  <c r="N18" i="29"/>
  <c r="T19" i="29"/>
  <c r="N19" i="29"/>
  <c r="T17" i="29"/>
  <c r="N17" i="29"/>
  <c r="T15" i="29"/>
  <c r="N15" i="29"/>
  <c r="T14" i="29"/>
  <c r="N14" i="29"/>
  <c r="T13" i="29"/>
  <c r="N13" i="29"/>
  <c r="C11" i="29"/>
  <c r="S5" i="29"/>
  <c r="S4" i="29"/>
  <c r="S45" i="28"/>
  <c r="R45" i="28"/>
  <c r="Q45" i="28"/>
  <c r="P45" i="28"/>
  <c r="O45" i="28"/>
  <c r="M45" i="28"/>
  <c r="L45" i="28"/>
  <c r="K45" i="28"/>
  <c r="J45" i="28"/>
  <c r="I45" i="28"/>
  <c r="H45" i="28"/>
  <c r="G45" i="28"/>
  <c r="F45" i="28"/>
  <c r="E45" i="28"/>
  <c r="T44" i="28"/>
  <c r="N44" i="28"/>
  <c r="N43" i="28"/>
  <c r="T36" i="28"/>
  <c r="N36" i="28"/>
  <c r="T42" i="28"/>
  <c r="N42" i="28"/>
  <c r="T41" i="28"/>
  <c r="N41" i="28"/>
  <c r="T40" i="28"/>
  <c r="N40" i="28"/>
  <c r="T39" i="28"/>
  <c r="N39" i="28"/>
  <c r="T38" i="28"/>
  <c r="N38" i="28"/>
  <c r="T37" i="28"/>
  <c r="N37" i="28"/>
  <c r="T35" i="28"/>
  <c r="N35" i="28"/>
  <c r="S23" i="28"/>
  <c r="R23" i="28"/>
  <c r="Q23" i="28"/>
  <c r="P23" i="28"/>
  <c r="O23" i="28"/>
  <c r="M23" i="28"/>
  <c r="L23" i="28"/>
  <c r="K23" i="28"/>
  <c r="J23" i="28"/>
  <c r="I23" i="28"/>
  <c r="H23" i="28"/>
  <c r="G23" i="28"/>
  <c r="F23" i="28"/>
  <c r="E23" i="28"/>
  <c r="T22" i="28"/>
  <c r="N22" i="28"/>
  <c r="T21" i="28"/>
  <c r="N21" i="28"/>
  <c r="T20" i="28"/>
  <c r="N20" i="28"/>
  <c r="T18" i="28"/>
  <c r="N18" i="28"/>
  <c r="T19" i="28"/>
  <c r="N19" i="28"/>
  <c r="T17" i="28"/>
  <c r="N17" i="28"/>
  <c r="T15" i="28"/>
  <c r="N15" i="28"/>
  <c r="T14" i="28"/>
  <c r="N14" i="28"/>
  <c r="T13" i="28"/>
  <c r="N13" i="28"/>
  <c r="C11" i="28"/>
  <c r="S5" i="28"/>
  <c r="S4" i="28"/>
  <c r="S44" i="27"/>
  <c r="R44" i="27"/>
  <c r="Q44" i="27"/>
  <c r="P44" i="27"/>
  <c r="O44" i="27"/>
  <c r="M44" i="27"/>
  <c r="L44" i="27"/>
  <c r="K44" i="27"/>
  <c r="J44" i="27"/>
  <c r="I44" i="27"/>
  <c r="H44" i="27"/>
  <c r="G44" i="27"/>
  <c r="F44" i="27"/>
  <c r="E44" i="27"/>
  <c r="T43" i="27"/>
  <c r="N43" i="27"/>
  <c r="T42" i="27"/>
  <c r="N42" i="27"/>
  <c r="T41" i="27"/>
  <c r="N41" i="27"/>
  <c r="T40" i="27"/>
  <c r="N40" i="27"/>
  <c r="T39" i="27"/>
  <c r="N39" i="27"/>
  <c r="T38" i="27"/>
  <c r="N38" i="27"/>
  <c r="T37" i="27"/>
  <c r="N37" i="27"/>
  <c r="T36" i="27"/>
  <c r="N36" i="27"/>
  <c r="T34" i="27"/>
  <c r="N34" i="27"/>
  <c r="S23" i="27"/>
  <c r="R23" i="27"/>
  <c r="Q23" i="27"/>
  <c r="P23" i="27"/>
  <c r="O23" i="27"/>
  <c r="M23" i="27"/>
  <c r="L23" i="27"/>
  <c r="K23" i="27"/>
  <c r="J23" i="27"/>
  <c r="I23" i="27"/>
  <c r="H23" i="27"/>
  <c r="G23" i="27"/>
  <c r="F23" i="27"/>
  <c r="E23" i="27"/>
  <c r="T22" i="27"/>
  <c r="N22" i="27"/>
  <c r="T21" i="27"/>
  <c r="N21" i="27"/>
  <c r="T20" i="27"/>
  <c r="N20" i="27"/>
  <c r="T19" i="27"/>
  <c r="N19" i="27"/>
  <c r="T18" i="27"/>
  <c r="N18" i="27"/>
  <c r="T17" i="27"/>
  <c r="N17" i="27"/>
  <c r="T16" i="27"/>
  <c r="N16" i="27"/>
  <c r="T15" i="27"/>
  <c r="N15" i="27"/>
  <c r="T14" i="27"/>
  <c r="N14" i="27"/>
  <c r="T13" i="27"/>
  <c r="N13" i="27"/>
  <c r="C11" i="27"/>
  <c r="S5" i="27"/>
  <c r="S4" i="27"/>
  <c r="S46" i="25"/>
  <c r="R46" i="25"/>
  <c r="Q46" i="25"/>
  <c r="P46" i="25"/>
  <c r="O46" i="25"/>
  <c r="M46" i="25"/>
  <c r="L46" i="25"/>
  <c r="K46" i="25"/>
  <c r="J46" i="25"/>
  <c r="I46" i="25"/>
  <c r="H46" i="25"/>
  <c r="G46" i="25"/>
  <c r="F46" i="25"/>
  <c r="E46" i="25"/>
  <c r="T35" i="25"/>
  <c r="N35" i="25"/>
  <c r="T41" i="25"/>
  <c r="N41" i="25"/>
  <c r="T40" i="25"/>
  <c r="N40" i="25"/>
  <c r="T45" i="25"/>
  <c r="N45" i="25"/>
  <c r="T44" i="25"/>
  <c r="N44" i="25"/>
  <c r="T43" i="25"/>
  <c r="N43" i="25"/>
  <c r="T42" i="25"/>
  <c r="N42" i="25"/>
  <c r="T39" i="25"/>
  <c r="N39" i="25"/>
  <c r="T38" i="25"/>
  <c r="N38" i="25"/>
  <c r="T37" i="25"/>
  <c r="N37" i="25"/>
  <c r="T36" i="25"/>
  <c r="N36" i="25"/>
  <c r="S23" i="25"/>
  <c r="R23" i="25"/>
  <c r="Q23" i="25"/>
  <c r="P23" i="25"/>
  <c r="O23" i="25"/>
  <c r="M23" i="25"/>
  <c r="L23" i="25"/>
  <c r="K23" i="25"/>
  <c r="J23" i="25"/>
  <c r="I23" i="25"/>
  <c r="H23" i="25"/>
  <c r="G23" i="25"/>
  <c r="F23" i="25"/>
  <c r="E23" i="25"/>
  <c r="T21" i="25"/>
  <c r="N21" i="25"/>
  <c r="T20" i="25"/>
  <c r="N20" i="25"/>
  <c r="T19" i="25"/>
  <c r="N19" i="25"/>
  <c r="T18" i="25"/>
  <c r="N18" i="25"/>
  <c r="T17" i="25"/>
  <c r="N17" i="25"/>
  <c r="T16" i="25"/>
  <c r="N16" i="25"/>
  <c r="T15" i="25"/>
  <c r="N15" i="25"/>
  <c r="T14" i="25"/>
  <c r="N14" i="25"/>
  <c r="T13" i="25"/>
  <c r="N13" i="25"/>
  <c r="C11" i="25"/>
  <c r="S5" i="25"/>
  <c r="S4" i="25"/>
  <c r="S45" i="24"/>
  <c r="R45" i="24"/>
  <c r="Q45" i="24"/>
  <c r="P45" i="24"/>
  <c r="O45" i="24"/>
  <c r="M45" i="24"/>
  <c r="L45" i="24"/>
  <c r="K45" i="24"/>
  <c r="J45" i="24"/>
  <c r="I45" i="24"/>
  <c r="H45" i="24"/>
  <c r="G45" i="24"/>
  <c r="F45" i="24"/>
  <c r="E45" i="24"/>
  <c r="T35" i="24"/>
  <c r="N35" i="24"/>
  <c r="T44" i="24"/>
  <c r="N44" i="24"/>
  <c r="T42" i="24"/>
  <c r="N42" i="24"/>
  <c r="T41" i="24"/>
  <c r="N41" i="24"/>
  <c r="T40" i="24"/>
  <c r="N40" i="24"/>
  <c r="T39" i="24"/>
  <c r="N39" i="24"/>
  <c r="T37" i="24"/>
  <c r="N37" i="24"/>
  <c r="T36" i="24"/>
  <c r="N36" i="24"/>
  <c r="T38" i="24"/>
  <c r="N38" i="24"/>
  <c r="T34" i="24"/>
  <c r="N34" i="24"/>
  <c r="T43" i="24"/>
  <c r="N43" i="24"/>
  <c r="S23" i="24"/>
  <c r="R23" i="24"/>
  <c r="Q23" i="24"/>
  <c r="P23" i="24"/>
  <c r="O23" i="24"/>
  <c r="M23" i="24"/>
  <c r="L23" i="24"/>
  <c r="K23" i="24"/>
  <c r="J23" i="24"/>
  <c r="I23" i="24"/>
  <c r="H23" i="24"/>
  <c r="G23" i="24"/>
  <c r="F23" i="24"/>
  <c r="E23" i="24"/>
  <c r="T22" i="24"/>
  <c r="N22" i="24"/>
  <c r="T21" i="24"/>
  <c r="N21" i="24"/>
  <c r="T20" i="24"/>
  <c r="N20" i="24"/>
  <c r="T19" i="24"/>
  <c r="N19" i="24"/>
  <c r="T18" i="24"/>
  <c r="N18" i="24"/>
  <c r="T17" i="24"/>
  <c r="N17" i="24"/>
  <c r="T16" i="24"/>
  <c r="N16" i="24"/>
  <c r="T15" i="24"/>
  <c r="N15" i="24"/>
  <c r="T14" i="24"/>
  <c r="N14" i="24"/>
  <c r="T13" i="24"/>
  <c r="N13" i="24"/>
  <c r="C11" i="24"/>
  <c r="S5" i="24"/>
  <c r="S4" i="24"/>
  <c r="S5" i="23"/>
  <c r="S4" i="23"/>
  <c r="S43" i="22"/>
  <c r="R43" i="22"/>
  <c r="Q43" i="22"/>
  <c r="P43" i="22"/>
  <c r="O43" i="22"/>
  <c r="M43" i="22"/>
  <c r="L43" i="22"/>
  <c r="K43" i="22"/>
  <c r="J43" i="22"/>
  <c r="I43" i="22"/>
  <c r="H43" i="22"/>
  <c r="G43" i="22"/>
  <c r="F43" i="22"/>
  <c r="E43" i="22"/>
  <c r="T42" i="22"/>
  <c r="N42" i="22"/>
  <c r="T41" i="22"/>
  <c r="N41" i="22"/>
  <c r="T40" i="22"/>
  <c r="N40" i="22"/>
  <c r="T39" i="22"/>
  <c r="N39" i="22"/>
  <c r="T38" i="22"/>
  <c r="N38" i="22"/>
  <c r="T37" i="22"/>
  <c r="N37" i="22"/>
  <c r="T36" i="22"/>
  <c r="N36" i="22"/>
  <c r="T35" i="22"/>
  <c r="N35" i="22"/>
  <c r="T34" i="22"/>
  <c r="N34" i="22"/>
  <c r="S24" i="22"/>
  <c r="R24" i="22"/>
  <c r="Q24" i="22"/>
  <c r="P24" i="22"/>
  <c r="O24" i="22"/>
  <c r="M24" i="22"/>
  <c r="L24" i="22"/>
  <c r="K24" i="22"/>
  <c r="J24" i="22"/>
  <c r="I24" i="22"/>
  <c r="H24" i="22"/>
  <c r="G24" i="22"/>
  <c r="F24" i="22"/>
  <c r="E24" i="22"/>
  <c r="T22" i="22"/>
  <c r="N22" i="22"/>
  <c r="T23" i="22"/>
  <c r="N23" i="22"/>
  <c r="T21" i="22"/>
  <c r="N21" i="22"/>
  <c r="T20" i="22"/>
  <c r="N20" i="22"/>
  <c r="T19" i="22"/>
  <c r="N19" i="22"/>
  <c r="T18" i="22"/>
  <c r="N18" i="22"/>
  <c r="T17" i="22"/>
  <c r="N17" i="22"/>
  <c r="T16" i="22"/>
  <c r="N16" i="22"/>
  <c r="T15" i="22"/>
  <c r="N15" i="22"/>
  <c r="T14" i="22"/>
  <c r="N14" i="22"/>
  <c r="T13" i="22"/>
  <c r="N13" i="22"/>
  <c r="C11" i="22"/>
  <c r="S5" i="22"/>
  <c r="S4" i="22"/>
  <c r="S48" i="21"/>
  <c r="R48" i="21"/>
  <c r="Q48" i="21"/>
  <c r="P48" i="21"/>
  <c r="O48" i="21"/>
  <c r="M48" i="21"/>
  <c r="L48" i="21"/>
  <c r="K48" i="21"/>
  <c r="J48" i="21"/>
  <c r="I48" i="21"/>
  <c r="H48" i="21"/>
  <c r="G48" i="21"/>
  <c r="F48" i="21"/>
  <c r="E48" i="21"/>
  <c r="T36" i="21"/>
  <c r="N36" i="21"/>
  <c r="T47" i="21"/>
  <c r="N47" i="21"/>
  <c r="T46" i="21"/>
  <c r="N46" i="21"/>
  <c r="T45" i="21"/>
  <c r="N45" i="21"/>
  <c r="T44" i="21"/>
  <c r="N44" i="21"/>
  <c r="T43" i="21"/>
  <c r="N43" i="21"/>
  <c r="T42" i="21"/>
  <c r="N42" i="21"/>
  <c r="T41" i="21"/>
  <c r="N41" i="21"/>
  <c r="T40" i="21"/>
  <c r="N40" i="21"/>
  <c r="T39" i="21"/>
  <c r="N39" i="21"/>
  <c r="T38" i="21"/>
  <c r="N38" i="21"/>
  <c r="T37" i="21"/>
  <c r="N37" i="21"/>
  <c r="S25" i="21"/>
  <c r="R25" i="21"/>
  <c r="Q25" i="21"/>
  <c r="P25" i="21"/>
  <c r="O25" i="21"/>
  <c r="M25" i="21"/>
  <c r="L25" i="21"/>
  <c r="K25" i="21"/>
  <c r="J25" i="21"/>
  <c r="I25" i="21"/>
  <c r="H25" i="21"/>
  <c r="G25" i="21"/>
  <c r="F25" i="21"/>
  <c r="E25" i="21"/>
  <c r="T24" i="21"/>
  <c r="N24" i="21"/>
  <c r="T21" i="21"/>
  <c r="N21" i="21"/>
  <c r="T19" i="21"/>
  <c r="N19" i="21"/>
  <c r="T20" i="21"/>
  <c r="N20" i="21"/>
  <c r="T16" i="21"/>
  <c r="N16" i="21"/>
  <c r="T18" i="21"/>
  <c r="N18" i="21"/>
  <c r="T17" i="21"/>
  <c r="N17" i="21"/>
  <c r="T15" i="21"/>
  <c r="N15" i="21"/>
  <c r="T14" i="21"/>
  <c r="N14" i="21"/>
  <c r="T13" i="21"/>
  <c r="N13" i="21"/>
  <c r="C11" i="21"/>
  <c r="S5" i="21"/>
  <c r="S4" i="21"/>
  <c r="S46" i="20"/>
  <c r="R46" i="20"/>
  <c r="Q46" i="20"/>
  <c r="P46" i="20"/>
  <c r="O46" i="20"/>
  <c r="M46" i="20"/>
  <c r="L46" i="20"/>
  <c r="K46" i="20"/>
  <c r="J46" i="20"/>
  <c r="I46" i="20"/>
  <c r="H46" i="20"/>
  <c r="G46" i="20"/>
  <c r="F46" i="20"/>
  <c r="E46" i="20"/>
  <c r="T37" i="20"/>
  <c r="N37" i="20"/>
  <c r="T45" i="20"/>
  <c r="N45" i="20"/>
  <c r="T44" i="20"/>
  <c r="N44" i="20"/>
  <c r="T43" i="20"/>
  <c r="N43" i="20"/>
  <c r="T42" i="20"/>
  <c r="N42" i="20"/>
  <c r="T41" i="20"/>
  <c r="N41" i="20"/>
  <c r="T38" i="20"/>
  <c r="N38" i="20"/>
  <c r="T36" i="20"/>
  <c r="N36" i="20"/>
  <c r="T40" i="20"/>
  <c r="N40" i="20"/>
  <c r="T34" i="20"/>
  <c r="S25" i="20"/>
  <c r="R25" i="20"/>
  <c r="Q25" i="20"/>
  <c r="P25" i="20"/>
  <c r="O25" i="20"/>
  <c r="M25" i="20"/>
  <c r="L25" i="20"/>
  <c r="K25" i="20"/>
  <c r="J25" i="20"/>
  <c r="I25" i="20"/>
  <c r="H25" i="20"/>
  <c r="G25" i="20"/>
  <c r="F25" i="20"/>
  <c r="E25" i="20"/>
  <c r="T23" i="20"/>
  <c r="N23" i="20"/>
  <c r="T24" i="20"/>
  <c r="N24" i="20"/>
  <c r="T22" i="20"/>
  <c r="N22" i="20"/>
  <c r="T19" i="20"/>
  <c r="N19" i="20"/>
  <c r="T20" i="20"/>
  <c r="N20" i="20"/>
  <c r="T16" i="20"/>
  <c r="N16" i="20"/>
  <c r="T17" i="20"/>
  <c r="N17" i="20"/>
  <c r="T15" i="20"/>
  <c r="N15" i="20"/>
  <c r="T14" i="20"/>
  <c r="N14" i="20"/>
  <c r="T13" i="20"/>
  <c r="N13" i="20"/>
  <c r="C11" i="20"/>
  <c r="S5" i="20"/>
  <c r="S4" i="20"/>
  <c r="S46" i="19"/>
  <c r="R46" i="19"/>
  <c r="Q46" i="19"/>
  <c r="P46" i="19"/>
  <c r="O46" i="19"/>
  <c r="M46" i="19"/>
  <c r="L46" i="19"/>
  <c r="K46" i="19"/>
  <c r="J46" i="19"/>
  <c r="I46" i="19"/>
  <c r="H46" i="19"/>
  <c r="G46" i="19"/>
  <c r="F46" i="19"/>
  <c r="E46" i="19"/>
  <c r="T35" i="19"/>
  <c r="N35" i="19"/>
  <c r="T45" i="19"/>
  <c r="N45" i="19"/>
  <c r="T44" i="19"/>
  <c r="N44" i="19"/>
  <c r="T43" i="19"/>
  <c r="N43" i="19"/>
  <c r="T42" i="19"/>
  <c r="N42" i="19"/>
  <c r="T41" i="19"/>
  <c r="N41" i="19"/>
  <c r="T40" i="19"/>
  <c r="N40" i="19"/>
  <c r="T38" i="19"/>
  <c r="N38" i="19"/>
  <c r="T37" i="19"/>
  <c r="N37" i="19"/>
  <c r="T39" i="19"/>
  <c r="N39" i="19"/>
  <c r="T36" i="19"/>
  <c r="N36" i="19"/>
  <c r="S25" i="19"/>
  <c r="R25" i="19"/>
  <c r="Q25" i="19"/>
  <c r="P25" i="19"/>
  <c r="O25" i="19"/>
  <c r="M25" i="19"/>
  <c r="L25" i="19"/>
  <c r="K25" i="19"/>
  <c r="J25" i="19"/>
  <c r="I25" i="19"/>
  <c r="H25" i="19"/>
  <c r="G25" i="19"/>
  <c r="F25" i="19"/>
  <c r="E25" i="19"/>
  <c r="T18" i="19"/>
  <c r="N18" i="19"/>
  <c r="T20" i="19"/>
  <c r="N20" i="19"/>
  <c r="T21" i="19"/>
  <c r="N21" i="19"/>
  <c r="T24" i="19"/>
  <c r="N24" i="19"/>
  <c r="T22" i="19"/>
  <c r="N22" i="19"/>
  <c r="T19" i="19"/>
  <c r="N19" i="19"/>
  <c r="T17" i="19"/>
  <c r="N17" i="19"/>
  <c r="T16" i="19"/>
  <c r="N16" i="19"/>
  <c r="T15" i="19"/>
  <c r="N15" i="19"/>
  <c r="T14" i="19"/>
  <c r="N14" i="19"/>
  <c r="T13" i="19"/>
  <c r="N13" i="19"/>
  <c r="C11" i="19"/>
  <c r="S5" i="19"/>
  <c r="S4" i="19"/>
  <c r="S45" i="18"/>
  <c r="R45" i="18"/>
  <c r="Q45" i="18"/>
  <c r="P45" i="18"/>
  <c r="O45" i="18"/>
  <c r="M45" i="18"/>
  <c r="L45" i="18"/>
  <c r="K45" i="18"/>
  <c r="J45" i="18"/>
  <c r="I45" i="18"/>
  <c r="H45" i="18"/>
  <c r="G45" i="18"/>
  <c r="F45" i="18"/>
  <c r="E45" i="18"/>
  <c r="T44" i="18"/>
  <c r="N44" i="18"/>
  <c r="T43" i="18"/>
  <c r="N43" i="18"/>
  <c r="T42" i="18"/>
  <c r="N42" i="18"/>
  <c r="T41" i="18"/>
  <c r="N41" i="18"/>
  <c r="T40" i="18"/>
  <c r="N40" i="18"/>
  <c r="T38" i="18"/>
  <c r="N38" i="18"/>
  <c r="T39" i="18"/>
  <c r="N39" i="18"/>
  <c r="T37" i="18"/>
  <c r="N37" i="18"/>
  <c r="T36" i="18"/>
  <c r="N36" i="18"/>
  <c r="T35" i="18"/>
  <c r="N35" i="18"/>
  <c r="S25" i="18"/>
  <c r="R25" i="18"/>
  <c r="Q25" i="18"/>
  <c r="P25" i="18"/>
  <c r="O25" i="18"/>
  <c r="M25" i="18"/>
  <c r="L25" i="18"/>
  <c r="K25" i="18"/>
  <c r="J25" i="18"/>
  <c r="I25" i="18"/>
  <c r="H25" i="18"/>
  <c r="G25" i="18"/>
  <c r="F25" i="18"/>
  <c r="E25" i="18"/>
  <c r="T24" i="18"/>
  <c r="N24" i="18"/>
  <c r="T23" i="18"/>
  <c r="N23" i="18"/>
  <c r="T19" i="18"/>
  <c r="N19" i="18"/>
  <c r="T17" i="18"/>
  <c r="N17" i="18"/>
  <c r="T16" i="18"/>
  <c r="N16" i="18"/>
  <c r="T15" i="18"/>
  <c r="N15" i="18"/>
  <c r="T14" i="18"/>
  <c r="N14" i="18"/>
  <c r="T13" i="18"/>
  <c r="N13" i="18"/>
  <c r="C11" i="18"/>
  <c r="S5" i="18"/>
  <c r="S4" i="18"/>
  <c r="S48" i="17"/>
  <c r="R48" i="17"/>
  <c r="Q48" i="17"/>
  <c r="P48" i="17"/>
  <c r="O48" i="17"/>
  <c r="M48" i="17"/>
  <c r="L48" i="17"/>
  <c r="K48" i="17"/>
  <c r="J48" i="17"/>
  <c r="I48" i="17"/>
  <c r="H48" i="17"/>
  <c r="G48" i="17"/>
  <c r="F48" i="17"/>
  <c r="E48" i="17"/>
  <c r="U47" i="17"/>
  <c r="T46" i="17"/>
  <c r="N46" i="17"/>
  <c r="T45" i="17"/>
  <c r="N45" i="17"/>
  <c r="T44" i="17"/>
  <c r="N44" i="17"/>
  <c r="T43" i="17"/>
  <c r="N43" i="17"/>
  <c r="T42" i="17"/>
  <c r="N42" i="17"/>
  <c r="T41" i="17"/>
  <c r="N41" i="17"/>
  <c r="T40" i="17"/>
  <c r="N40" i="17"/>
  <c r="T39" i="17"/>
  <c r="N39" i="17"/>
  <c r="S26" i="17"/>
  <c r="R26" i="17"/>
  <c r="Q26" i="17"/>
  <c r="P26" i="17"/>
  <c r="O26" i="17"/>
  <c r="M26" i="17"/>
  <c r="L26" i="17"/>
  <c r="K26" i="17"/>
  <c r="J26" i="17"/>
  <c r="I26" i="17"/>
  <c r="H26" i="17"/>
  <c r="G26" i="17"/>
  <c r="F26" i="17"/>
  <c r="E26" i="17"/>
  <c r="U25" i="17"/>
  <c r="T24" i="17"/>
  <c r="N24" i="17"/>
  <c r="T22" i="17"/>
  <c r="N22" i="17"/>
  <c r="T19" i="17"/>
  <c r="N19" i="17"/>
  <c r="T16" i="17"/>
  <c r="N16" i="17"/>
  <c r="T18" i="17"/>
  <c r="N18" i="17"/>
  <c r="T17" i="17"/>
  <c r="N17" i="17"/>
  <c r="T14" i="17"/>
  <c r="N14" i="17"/>
  <c r="T13" i="17"/>
  <c r="N13" i="17"/>
  <c r="C11" i="17"/>
  <c r="K4" i="17" s="1"/>
  <c r="S5" i="17"/>
  <c r="K5" i="17"/>
  <c r="S4" i="17"/>
  <c r="S45" i="16"/>
  <c r="R45" i="16"/>
  <c r="Q45" i="16"/>
  <c r="P45" i="16"/>
  <c r="O45" i="16"/>
  <c r="M45" i="16"/>
  <c r="L45" i="16"/>
  <c r="K45" i="16"/>
  <c r="J45" i="16"/>
  <c r="I45" i="16"/>
  <c r="H45" i="16"/>
  <c r="G45" i="16"/>
  <c r="F45" i="16"/>
  <c r="E45" i="16"/>
  <c r="T44" i="16"/>
  <c r="N44" i="16"/>
  <c r="T43" i="16"/>
  <c r="N43" i="16"/>
  <c r="T42" i="16"/>
  <c r="N42" i="16"/>
  <c r="T35" i="16"/>
  <c r="N35" i="16"/>
  <c r="T41" i="16"/>
  <c r="N41" i="16"/>
  <c r="T40" i="16"/>
  <c r="N40" i="16"/>
  <c r="T39" i="16"/>
  <c r="N39" i="16"/>
  <c r="T38" i="16"/>
  <c r="N38" i="16"/>
  <c r="T37" i="16"/>
  <c r="N37" i="16"/>
  <c r="T36" i="16"/>
  <c r="N36" i="16"/>
  <c r="T34" i="16"/>
  <c r="N34" i="16"/>
  <c r="S24" i="16"/>
  <c r="R24" i="16"/>
  <c r="Q24" i="16"/>
  <c r="P24" i="16"/>
  <c r="O24" i="16"/>
  <c r="M24" i="16"/>
  <c r="L24" i="16"/>
  <c r="K24" i="16"/>
  <c r="J24" i="16"/>
  <c r="I24" i="16"/>
  <c r="H24" i="16"/>
  <c r="G24" i="16"/>
  <c r="F24" i="16"/>
  <c r="E24" i="16"/>
  <c r="T21" i="16"/>
  <c r="N21" i="16"/>
  <c r="T23" i="16"/>
  <c r="N23" i="16"/>
  <c r="T22" i="16"/>
  <c r="N22" i="16"/>
  <c r="T19" i="16"/>
  <c r="N19" i="16"/>
  <c r="T20" i="16"/>
  <c r="N20" i="16"/>
  <c r="T16" i="16"/>
  <c r="N16" i="16"/>
  <c r="T18" i="16"/>
  <c r="N18" i="16"/>
  <c r="T17" i="16"/>
  <c r="N17" i="16"/>
  <c r="T15" i="16"/>
  <c r="N15" i="16"/>
  <c r="T14" i="16"/>
  <c r="N14" i="16"/>
  <c r="T13" i="16"/>
  <c r="N13" i="16"/>
  <c r="C11" i="16"/>
  <c r="K4" i="16" s="1"/>
  <c r="S5" i="16"/>
  <c r="K5" i="16"/>
  <c r="S4" i="16"/>
  <c r="S45" i="15"/>
  <c r="R45" i="15"/>
  <c r="Q45" i="15"/>
  <c r="P45" i="15"/>
  <c r="O45" i="15"/>
  <c r="M45" i="15"/>
  <c r="L45" i="15"/>
  <c r="K45" i="15"/>
  <c r="J45" i="15"/>
  <c r="I45" i="15"/>
  <c r="H45" i="15"/>
  <c r="G45" i="15"/>
  <c r="F45" i="15"/>
  <c r="E45" i="15"/>
  <c r="T37" i="15"/>
  <c r="N37" i="15"/>
  <c r="T44" i="15"/>
  <c r="N44" i="15"/>
  <c r="T43" i="15"/>
  <c r="N43" i="15"/>
  <c r="T42" i="15"/>
  <c r="N42" i="15"/>
  <c r="T41" i="15"/>
  <c r="N41" i="15"/>
  <c r="T40" i="15"/>
  <c r="N40" i="15"/>
  <c r="T38" i="15"/>
  <c r="N38" i="15"/>
  <c r="T36" i="15"/>
  <c r="N36" i="15"/>
  <c r="T39" i="15"/>
  <c r="N39" i="15"/>
  <c r="T35" i="15"/>
  <c r="N35" i="15"/>
  <c r="S24" i="15"/>
  <c r="R24" i="15"/>
  <c r="Q24" i="15"/>
  <c r="P24" i="15"/>
  <c r="O24" i="15"/>
  <c r="M24" i="15"/>
  <c r="L24" i="15"/>
  <c r="K24" i="15"/>
  <c r="J24" i="15"/>
  <c r="I24" i="15"/>
  <c r="H24" i="15"/>
  <c r="G24" i="15"/>
  <c r="F24" i="15"/>
  <c r="E24" i="15"/>
  <c r="T21" i="15"/>
  <c r="N21" i="15"/>
  <c r="T16" i="15"/>
  <c r="N16" i="15"/>
  <c r="T23" i="15"/>
  <c r="N23" i="15"/>
  <c r="T22" i="15"/>
  <c r="N22" i="15"/>
  <c r="T20" i="15"/>
  <c r="N20" i="15"/>
  <c r="T18" i="15"/>
  <c r="N18" i="15"/>
  <c r="T17" i="15"/>
  <c r="N17" i="15"/>
  <c r="T15" i="15"/>
  <c r="T14" i="15"/>
  <c r="N14" i="15"/>
  <c r="T13" i="15"/>
  <c r="N13" i="15"/>
  <c r="C11" i="15"/>
  <c r="S5" i="15"/>
  <c r="S4" i="15"/>
  <c r="S47" i="14"/>
  <c r="R47" i="14"/>
  <c r="Q47" i="14"/>
  <c r="P47" i="14"/>
  <c r="O47" i="14"/>
  <c r="M47" i="14"/>
  <c r="L47" i="14"/>
  <c r="K47" i="14"/>
  <c r="J47" i="14"/>
  <c r="I47" i="14"/>
  <c r="H47" i="14"/>
  <c r="G47" i="14"/>
  <c r="F47" i="14"/>
  <c r="E47" i="14"/>
  <c r="T44" i="14"/>
  <c r="N44" i="14"/>
  <c r="T36" i="14"/>
  <c r="N36" i="14"/>
  <c r="T39" i="14"/>
  <c r="N39" i="14"/>
  <c r="T46" i="14"/>
  <c r="N46" i="14"/>
  <c r="T45" i="14"/>
  <c r="N45" i="14"/>
  <c r="T43" i="14"/>
  <c r="N43" i="14"/>
  <c r="T42" i="14"/>
  <c r="N42" i="14"/>
  <c r="T41" i="14"/>
  <c r="N41" i="14"/>
  <c r="T40" i="14"/>
  <c r="N40" i="14"/>
  <c r="T38" i="14"/>
  <c r="N38" i="14"/>
  <c r="T37" i="14"/>
  <c r="N37" i="14"/>
  <c r="S25" i="14"/>
  <c r="R25" i="14"/>
  <c r="Q25" i="14"/>
  <c r="P25" i="14"/>
  <c r="O25" i="14"/>
  <c r="M25" i="14"/>
  <c r="L25" i="14"/>
  <c r="K25" i="14"/>
  <c r="J25" i="14"/>
  <c r="I25" i="14"/>
  <c r="H25" i="14"/>
  <c r="G25" i="14"/>
  <c r="F25" i="14"/>
  <c r="E25" i="14"/>
  <c r="T16" i="14"/>
  <c r="N16" i="14"/>
  <c r="T24" i="14"/>
  <c r="N24" i="14"/>
  <c r="T22" i="14"/>
  <c r="N22" i="14"/>
  <c r="T19" i="14"/>
  <c r="N19" i="14"/>
  <c r="T20" i="14"/>
  <c r="N20" i="14"/>
  <c r="T18" i="14"/>
  <c r="N18" i="14"/>
  <c r="T17" i="14"/>
  <c r="N17" i="14"/>
  <c r="T15" i="14"/>
  <c r="N15" i="14"/>
  <c r="T14" i="14"/>
  <c r="N14" i="14"/>
  <c r="T13" i="14"/>
  <c r="N13" i="14"/>
  <c r="C11" i="14"/>
  <c r="K4" i="14" s="1"/>
  <c r="S5" i="14"/>
  <c r="K5" i="14"/>
  <c r="S4" i="14"/>
  <c r="S46" i="13"/>
  <c r="R46" i="13"/>
  <c r="Q46" i="13"/>
  <c r="P46" i="13"/>
  <c r="O46" i="13"/>
  <c r="M46" i="13"/>
  <c r="L46" i="13"/>
  <c r="K46" i="13"/>
  <c r="J46" i="13"/>
  <c r="I46" i="13"/>
  <c r="H46" i="13"/>
  <c r="G46" i="13"/>
  <c r="F46" i="13"/>
  <c r="E46" i="13"/>
  <c r="T44" i="13"/>
  <c r="N44" i="13"/>
  <c r="T39" i="13"/>
  <c r="N39" i="13"/>
  <c r="T45" i="13"/>
  <c r="N45" i="13"/>
  <c r="T43" i="13"/>
  <c r="N43" i="13"/>
  <c r="T42" i="13"/>
  <c r="N42" i="13"/>
  <c r="T41" i="13"/>
  <c r="N41" i="13"/>
  <c r="T40" i="13"/>
  <c r="N40" i="13"/>
  <c r="T38" i="13"/>
  <c r="N38" i="13"/>
  <c r="T37" i="13"/>
  <c r="N37" i="13"/>
  <c r="T36" i="13"/>
  <c r="N36" i="13"/>
  <c r="S27" i="13"/>
  <c r="R27" i="13"/>
  <c r="Q27" i="13"/>
  <c r="P27" i="13"/>
  <c r="O27" i="13"/>
  <c r="M27" i="13"/>
  <c r="L27" i="13"/>
  <c r="K27" i="13"/>
  <c r="J27" i="13"/>
  <c r="I27" i="13"/>
  <c r="H27" i="13"/>
  <c r="G27" i="13"/>
  <c r="F27" i="13"/>
  <c r="E27" i="13"/>
  <c r="U26" i="13"/>
  <c r="T21" i="13"/>
  <c r="N21" i="13"/>
  <c r="T16" i="13"/>
  <c r="N16" i="13"/>
  <c r="T25" i="13"/>
  <c r="N25" i="13"/>
  <c r="T22" i="13"/>
  <c r="N22" i="13"/>
  <c r="T19" i="13"/>
  <c r="N19" i="13"/>
  <c r="T20" i="13"/>
  <c r="N20" i="13"/>
  <c r="T23" i="13"/>
  <c r="N23" i="13"/>
  <c r="T18" i="13"/>
  <c r="N18" i="13"/>
  <c r="T17" i="13"/>
  <c r="N17" i="13"/>
  <c r="T15" i="13"/>
  <c r="N15" i="13"/>
  <c r="T14" i="13"/>
  <c r="N14" i="13"/>
  <c r="T13" i="13"/>
  <c r="N13" i="13"/>
  <c r="C11" i="13"/>
  <c r="S5" i="13"/>
  <c r="S4" i="13"/>
  <c r="S47" i="12"/>
  <c r="R47" i="12"/>
  <c r="Q47" i="12"/>
  <c r="P47" i="12"/>
  <c r="O47" i="12"/>
  <c r="M47" i="12"/>
  <c r="L47" i="12"/>
  <c r="K47" i="12"/>
  <c r="J47" i="12"/>
  <c r="I47" i="12"/>
  <c r="H47" i="12"/>
  <c r="G47" i="12"/>
  <c r="F47" i="12"/>
  <c r="E47" i="12"/>
  <c r="U46" i="12"/>
  <c r="T45" i="12"/>
  <c r="N45" i="12"/>
  <c r="T44" i="12"/>
  <c r="N44" i="12"/>
  <c r="T43" i="12"/>
  <c r="N43" i="12"/>
  <c r="T42" i="12"/>
  <c r="N42" i="12"/>
  <c r="T41" i="12"/>
  <c r="N41" i="12"/>
  <c r="T40" i="12"/>
  <c r="N40" i="12"/>
  <c r="T39" i="12"/>
  <c r="N39" i="12"/>
  <c r="N38" i="12"/>
  <c r="T37" i="12"/>
  <c r="N37" i="12"/>
  <c r="S25" i="12"/>
  <c r="R25" i="12"/>
  <c r="Q25" i="12"/>
  <c r="P25" i="12"/>
  <c r="O25" i="12"/>
  <c r="M25" i="12"/>
  <c r="L25" i="12"/>
  <c r="K25" i="12"/>
  <c r="J25" i="12"/>
  <c r="I25" i="12"/>
  <c r="H25" i="12"/>
  <c r="G25" i="12"/>
  <c r="F25" i="12"/>
  <c r="E25" i="12"/>
  <c r="U24" i="12"/>
  <c r="T19" i="12"/>
  <c r="N19" i="12"/>
  <c r="T23" i="12"/>
  <c r="N23" i="12"/>
  <c r="T20" i="12"/>
  <c r="N20" i="12"/>
  <c r="T18" i="12"/>
  <c r="N18" i="12"/>
  <c r="T17" i="12"/>
  <c r="N17" i="12"/>
  <c r="T16" i="12"/>
  <c r="N16" i="12"/>
  <c r="T15" i="12"/>
  <c r="N15" i="12"/>
  <c r="T13" i="12"/>
  <c r="N13" i="12"/>
  <c r="C11" i="12"/>
  <c r="S5" i="12"/>
  <c r="S4" i="12"/>
  <c r="S44" i="10"/>
  <c r="R44" i="10"/>
  <c r="Q44" i="10"/>
  <c r="P44" i="10"/>
  <c r="O44" i="10"/>
  <c r="M44" i="10"/>
  <c r="L44" i="10"/>
  <c r="K44" i="10"/>
  <c r="J44" i="10"/>
  <c r="I44" i="10"/>
  <c r="H44" i="10"/>
  <c r="G44" i="10"/>
  <c r="F44" i="10"/>
  <c r="E44" i="10"/>
  <c r="S25" i="10"/>
  <c r="R25" i="10"/>
  <c r="Q25" i="10"/>
  <c r="P25" i="10"/>
  <c r="O25" i="10"/>
  <c r="M25" i="10"/>
  <c r="L25" i="10"/>
  <c r="K25" i="10"/>
  <c r="J25" i="10"/>
  <c r="K26" i="10" s="1"/>
  <c r="I25" i="10"/>
  <c r="H25" i="10"/>
  <c r="G25" i="10"/>
  <c r="F25" i="10"/>
  <c r="G26" i="10" s="1"/>
  <c r="E25" i="10"/>
  <c r="T25" i="10"/>
  <c r="C11" i="10"/>
  <c r="S5" i="10"/>
  <c r="S4" i="10"/>
  <c r="K45" i="9"/>
  <c r="G45" i="9"/>
  <c r="C11" i="9"/>
  <c r="S5" i="9"/>
  <c r="S4" i="9"/>
  <c r="S46" i="8"/>
  <c r="R46" i="8"/>
  <c r="Q46" i="8"/>
  <c r="P46" i="8"/>
  <c r="O46" i="8"/>
  <c r="M46" i="8"/>
  <c r="L46" i="8"/>
  <c r="K46" i="8"/>
  <c r="J46" i="8"/>
  <c r="I46" i="8"/>
  <c r="H46" i="8"/>
  <c r="G46" i="8"/>
  <c r="F46" i="8"/>
  <c r="G47" i="8" s="1"/>
  <c r="E46" i="8"/>
  <c r="U45" i="8"/>
  <c r="T44" i="8"/>
  <c r="N44" i="8"/>
  <c r="T43" i="8"/>
  <c r="N43" i="8"/>
  <c r="T42" i="8"/>
  <c r="N42" i="8"/>
  <c r="T41" i="8"/>
  <c r="N41" i="8"/>
  <c r="T40" i="8"/>
  <c r="N40" i="8"/>
  <c r="T39" i="8"/>
  <c r="N39" i="8"/>
  <c r="U39" i="8" s="1"/>
  <c r="T38" i="8"/>
  <c r="N38" i="8"/>
  <c r="T37" i="8"/>
  <c r="N37" i="8"/>
  <c r="T36" i="8"/>
  <c r="N36" i="8"/>
  <c r="T35" i="8"/>
  <c r="N35" i="8"/>
  <c r="S26" i="8"/>
  <c r="R26" i="8"/>
  <c r="Q26" i="8"/>
  <c r="P26" i="8"/>
  <c r="O26" i="8"/>
  <c r="M26" i="8"/>
  <c r="L26" i="8"/>
  <c r="K26" i="8"/>
  <c r="J26" i="8"/>
  <c r="I26" i="8"/>
  <c r="H26" i="8"/>
  <c r="G26" i="8"/>
  <c r="F26" i="8"/>
  <c r="E26" i="8"/>
  <c r="U25" i="8"/>
  <c r="T24" i="8"/>
  <c r="N24" i="8"/>
  <c r="T23" i="8"/>
  <c r="N23" i="8"/>
  <c r="T22" i="8"/>
  <c r="N22" i="8"/>
  <c r="T21" i="8"/>
  <c r="N21" i="8"/>
  <c r="T20" i="8"/>
  <c r="N20" i="8"/>
  <c r="T19" i="8"/>
  <c r="N19" i="8"/>
  <c r="T18" i="8"/>
  <c r="N18" i="8"/>
  <c r="T17" i="8"/>
  <c r="N17" i="8"/>
  <c r="T16" i="8"/>
  <c r="N16" i="8"/>
  <c r="T14" i="8"/>
  <c r="N14" i="8"/>
  <c r="T13" i="8"/>
  <c r="N13" i="8"/>
  <c r="C11" i="8"/>
  <c r="S5" i="8"/>
  <c r="S4" i="8"/>
  <c r="S47" i="7"/>
  <c r="R47" i="7"/>
  <c r="Q47" i="7"/>
  <c r="P47" i="7"/>
  <c r="O47" i="7"/>
  <c r="M47" i="7"/>
  <c r="L47" i="7"/>
  <c r="K47" i="7"/>
  <c r="J47" i="7"/>
  <c r="I47" i="7"/>
  <c r="H47" i="7"/>
  <c r="G47" i="7"/>
  <c r="F47" i="7"/>
  <c r="E47" i="7"/>
  <c r="T46" i="7"/>
  <c r="N46" i="7"/>
  <c r="T45" i="7"/>
  <c r="N45" i="7"/>
  <c r="T44" i="7"/>
  <c r="N44" i="7"/>
  <c r="T43" i="7"/>
  <c r="N43" i="7"/>
  <c r="T42" i="7"/>
  <c r="N42" i="7"/>
  <c r="T41" i="7"/>
  <c r="N41" i="7"/>
  <c r="T40" i="7"/>
  <c r="N40" i="7"/>
  <c r="T39" i="7"/>
  <c r="N39" i="7"/>
  <c r="T38" i="7"/>
  <c r="N38" i="7"/>
  <c r="T37" i="7"/>
  <c r="N37" i="7"/>
  <c r="S25" i="7"/>
  <c r="R25" i="7"/>
  <c r="Q25" i="7"/>
  <c r="P25" i="7"/>
  <c r="O25" i="7"/>
  <c r="M25" i="7"/>
  <c r="L25" i="7"/>
  <c r="K25" i="7"/>
  <c r="J25" i="7"/>
  <c r="I25" i="7"/>
  <c r="H25" i="7"/>
  <c r="G25" i="7"/>
  <c r="F25" i="7"/>
  <c r="E25" i="7"/>
  <c r="T24" i="7"/>
  <c r="N24" i="7"/>
  <c r="T21" i="7"/>
  <c r="N21" i="7"/>
  <c r="T20" i="7"/>
  <c r="N20" i="7"/>
  <c r="T19" i="7"/>
  <c r="N19" i="7"/>
  <c r="T18" i="7"/>
  <c r="N18" i="7"/>
  <c r="T16" i="7"/>
  <c r="N16" i="7"/>
  <c r="T15" i="7"/>
  <c r="N15" i="7"/>
  <c r="T14" i="7"/>
  <c r="N14" i="7"/>
  <c r="T13" i="7"/>
  <c r="N13" i="7"/>
  <c r="C11" i="7"/>
  <c r="S5" i="7"/>
  <c r="S4" i="7"/>
  <c r="S46" i="6"/>
  <c r="R46" i="6"/>
  <c r="Q46" i="6"/>
  <c r="P46" i="6"/>
  <c r="O46" i="6"/>
  <c r="M46" i="6"/>
  <c r="L46" i="6"/>
  <c r="K46" i="6"/>
  <c r="J46" i="6"/>
  <c r="I46" i="6"/>
  <c r="H46" i="6"/>
  <c r="G46" i="6"/>
  <c r="F46" i="6"/>
  <c r="E46" i="6"/>
  <c r="T45" i="6"/>
  <c r="N45" i="6"/>
  <c r="T44" i="6"/>
  <c r="N44" i="6"/>
  <c r="T43" i="6"/>
  <c r="N43" i="6"/>
  <c r="T42" i="6"/>
  <c r="N42" i="6"/>
  <c r="T41" i="6"/>
  <c r="N41" i="6"/>
  <c r="T40" i="6"/>
  <c r="N40" i="6"/>
  <c r="T39" i="6"/>
  <c r="N39" i="6"/>
  <c r="T35" i="6"/>
  <c r="N35" i="6"/>
  <c r="T38" i="6"/>
  <c r="N38" i="6"/>
  <c r="T37" i="6"/>
  <c r="N37" i="6"/>
  <c r="T36" i="6"/>
  <c r="N36" i="6"/>
  <c r="T34" i="6"/>
  <c r="N34" i="6"/>
  <c r="S25" i="6"/>
  <c r="R25" i="6"/>
  <c r="Q25" i="6"/>
  <c r="P25" i="6"/>
  <c r="O25" i="6"/>
  <c r="M25" i="6"/>
  <c r="L25" i="6"/>
  <c r="K25" i="6"/>
  <c r="J25" i="6"/>
  <c r="I25" i="6"/>
  <c r="H25" i="6"/>
  <c r="G25" i="6"/>
  <c r="F25" i="6"/>
  <c r="E25" i="6"/>
  <c r="T22" i="6"/>
  <c r="N22" i="6"/>
  <c r="T23" i="6"/>
  <c r="N23" i="6"/>
  <c r="T24" i="6"/>
  <c r="N24" i="6"/>
  <c r="T21" i="6"/>
  <c r="N21" i="6"/>
  <c r="T20" i="6"/>
  <c r="N20" i="6"/>
  <c r="T19" i="6"/>
  <c r="N19" i="6"/>
  <c r="T18" i="6"/>
  <c r="N18" i="6"/>
  <c r="T17" i="6"/>
  <c r="N17" i="6"/>
  <c r="T16" i="6"/>
  <c r="N16" i="6"/>
  <c r="T15" i="6"/>
  <c r="N15" i="6"/>
  <c r="T14" i="6"/>
  <c r="N14" i="6"/>
  <c r="T13" i="6"/>
  <c r="N13" i="6"/>
  <c r="C11" i="6"/>
  <c r="S5" i="6"/>
  <c r="S4" i="6"/>
  <c r="S45" i="5"/>
  <c r="R45" i="5"/>
  <c r="Q45" i="5"/>
  <c r="P45" i="5"/>
  <c r="O45" i="5"/>
  <c r="M45" i="5"/>
  <c r="L45" i="5"/>
  <c r="K45" i="5"/>
  <c r="J45" i="5"/>
  <c r="I45" i="5"/>
  <c r="H45" i="5"/>
  <c r="G45" i="5"/>
  <c r="F45" i="5"/>
  <c r="E45" i="5"/>
  <c r="T37" i="5"/>
  <c r="N37" i="5"/>
  <c r="T44" i="5"/>
  <c r="N44" i="5"/>
  <c r="T43" i="5"/>
  <c r="N43" i="5"/>
  <c r="T42" i="5"/>
  <c r="N42" i="5"/>
  <c r="T41" i="5"/>
  <c r="N41" i="5"/>
  <c r="T40" i="5"/>
  <c r="N40" i="5"/>
  <c r="T39" i="5"/>
  <c r="N39" i="5"/>
  <c r="T38" i="5"/>
  <c r="N38" i="5"/>
  <c r="T36" i="5"/>
  <c r="N36" i="5"/>
  <c r="S25" i="5"/>
  <c r="R25" i="5"/>
  <c r="Q25" i="5"/>
  <c r="P25" i="5"/>
  <c r="O25" i="5"/>
  <c r="M25" i="5"/>
  <c r="L25" i="5"/>
  <c r="K25" i="5"/>
  <c r="J25" i="5"/>
  <c r="I25" i="5"/>
  <c r="H25" i="5"/>
  <c r="G25" i="5"/>
  <c r="F25" i="5"/>
  <c r="E25" i="5"/>
  <c r="T24" i="5"/>
  <c r="N24" i="5"/>
  <c r="T21" i="5"/>
  <c r="N21" i="5"/>
  <c r="T20" i="5"/>
  <c r="N20" i="5"/>
  <c r="T19" i="5"/>
  <c r="N19" i="5"/>
  <c r="T18" i="5"/>
  <c r="N18" i="5"/>
  <c r="T17" i="5"/>
  <c r="N17" i="5"/>
  <c r="T16" i="5"/>
  <c r="N16" i="5"/>
  <c r="T15" i="5"/>
  <c r="N15" i="5"/>
  <c r="T14" i="5"/>
  <c r="N14" i="5"/>
  <c r="T13" i="5"/>
  <c r="N13" i="5"/>
  <c r="C11" i="5"/>
  <c r="S5" i="5"/>
  <c r="S4" i="5"/>
  <c r="S46" i="4"/>
  <c r="R46" i="4"/>
  <c r="Q46" i="4"/>
  <c r="P46" i="4"/>
  <c r="O46" i="4"/>
  <c r="M46" i="4"/>
  <c r="L46" i="4"/>
  <c r="K46" i="4"/>
  <c r="J46" i="4"/>
  <c r="I46" i="4"/>
  <c r="H46" i="4"/>
  <c r="G46" i="4"/>
  <c r="F46" i="4"/>
  <c r="E46" i="4"/>
  <c r="T45" i="4"/>
  <c r="N45" i="4"/>
  <c r="T44" i="4"/>
  <c r="N44" i="4"/>
  <c r="T43" i="4"/>
  <c r="N43" i="4"/>
  <c r="T42" i="4"/>
  <c r="N42" i="4"/>
  <c r="T41" i="4"/>
  <c r="N41" i="4"/>
  <c r="T40" i="4"/>
  <c r="N40" i="4"/>
  <c r="T39" i="4"/>
  <c r="N39" i="4"/>
  <c r="T38" i="4"/>
  <c r="N38" i="4"/>
  <c r="T37" i="4"/>
  <c r="N37" i="4"/>
  <c r="T36" i="4"/>
  <c r="N36" i="4"/>
  <c r="T35" i="4"/>
  <c r="N35" i="4"/>
  <c r="S25" i="4"/>
  <c r="R25" i="4"/>
  <c r="Q25" i="4"/>
  <c r="P25" i="4"/>
  <c r="O25" i="4"/>
  <c r="M25" i="4"/>
  <c r="L25" i="4"/>
  <c r="K25" i="4"/>
  <c r="J25" i="4"/>
  <c r="I25" i="4"/>
  <c r="H25" i="4"/>
  <c r="G25" i="4"/>
  <c r="F25" i="4"/>
  <c r="E25" i="4"/>
  <c r="T24" i="4"/>
  <c r="N24" i="4"/>
  <c r="T23" i="4"/>
  <c r="N23" i="4"/>
  <c r="T21" i="4"/>
  <c r="N21" i="4"/>
  <c r="T20" i="4"/>
  <c r="N20" i="4"/>
  <c r="T19" i="4"/>
  <c r="N19" i="4"/>
  <c r="T18" i="4"/>
  <c r="N18" i="4"/>
  <c r="T17" i="4"/>
  <c r="N17" i="4"/>
  <c r="T16" i="4"/>
  <c r="N16" i="4"/>
  <c r="T15" i="4"/>
  <c r="N15" i="4"/>
  <c r="T14" i="4"/>
  <c r="N14" i="4"/>
  <c r="T13" i="4"/>
  <c r="N13" i="4"/>
  <c r="C11" i="4"/>
  <c r="S5" i="4"/>
  <c r="S4" i="4"/>
  <c r="S46" i="3"/>
  <c r="R46" i="3"/>
  <c r="Q46" i="3"/>
  <c r="P46" i="3"/>
  <c r="O46" i="3"/>
  <c r="M46" i="3"/>
  <c r="L46" i="3"/>
  <c r="K46" i="3"/>
  <c r="J46" i="3"/>
  <c r="I46" i="3"/>
  <c r="H46" i="3"/>
  <c r="G46" i="3"/>
  <c r="F46" i="3"/>
  <c r="E46" i="3"/>
  <c r="T38" i="3"/>
  <c r="N38" i="3"/>
  <c r="T42" i="3"/>
  <c r="N42" i="3"/>
  <c r="T36" i="3"/>
  <c r="N36" i="3"/>
  <c r="T45" i="3"/>
  <c r="N45" i="3"/>
  <c r="T44" i="3"/>
  <c r="N44" i="3"/>
  <c r="T43" i="3"/>
  <c r="N43" i="3"/>
  <c r="T41" i="3"/>
  <c r="N41" i="3"/>
  <c r="T40" i="3"/>
  <c r="N40" i="3"/>
  <c r="T39" i="3"/>
  <c r="N39" i="3"/>
  <c r="T37" i="3"/>
  <c r="N37" i="3"/>
  <c r="T35" i="3"/>
  <c r="N35" i="3"/>
  <c r="T34" i="3"/>
  <c r="N34" i="3"/>
  <c r="S25" i="3"/>
  <c r="R25" i="3"/>
  <c r="Q25" i="3"/>
  <c r="P25" i="3"/>
  <c r="O25" i="3"/>
  <c r="M25" i="3"/>
  <c r="L25" i="3"/>
  <c r="K25" i="3"/>
  <c r="J25" i="3"/>
  <c r="I25" i="3"/>
  <c r="H25" i="3"/>
  <c r="G25" i="3"/>
  <c r="F25" i="3"/>
  <c r="E25" i="3"/>
  <c r="T23" i="3"/>
  <c r="N23" i="3"/>
  <c r="T16" i="3"/>
  <c r="N16" i="3"/>
  <c r="T24" i="3"/>
  <c r="N24" i="3"/>
  <c r="T22" i="3"/>
  <c r="N22" i="3"/>
  <c r="T21" i="3"/>
  <c r="N21" i="3"/>
  <c r="T20" i="3"/>
  <c r="N20" i="3"/>
  <c r="T19" i="3"/>
  <c r="N19" i="3"/>
  <c r="T18" i="3"/>
  <c r="N18" i="3"/>
  <c r="T17" i="3"/>
  <c r="N17" i="3"/>
  <c r="T15" i="3"/>
  <c r="N15" i="3"/>
  <c r="T14" i="3"/>
  <c r="N14" i="3"/>
  <c r="T13" i="3"/>
  <c r="N13" i="3"/>
  <c r="C11" i="3"/>
  <c r="S5" i="3"/>
  <c r="S4" i="3"/>
  <c r="S47" i="2"/>
  <c r="R47" i="2"/>
  <c r="Q47" i="2"/>
  <c r="P47" i="2"/>
  <c r="O47" i="2"/>
  <c r="M47" i="2"/>
  <c r="L47" i="2"/>
  <c r="K47" i="2"/>
  <c r="J47" i="2"/>
  <c r="I47" i="2"/>
  <c r="H47" i="2"/>
  <c r="G47" i="2"/>
  <c r="F47" i="2"/>
  <c r="G48" i="2" s="1"/>
  <c r="E47" i="2"/>
  <c r="S26" i="2"/>
  <c r="Q26" i="2"/>
  <c r="P26" i="2"/>
  <c r="O26" i="2"/>
  <c r="M26" i="2"/>
  <c r="L26" i="2"/>
  <c r="K26" i="2"/>
  <c r="J26" i="2"/>
  <c r="K27" i="2" s="1"/>
  <c r="I26" i="2"/>
  <c r="H26" i="2"/>
  <c r="F26" i="2"/>
  <c r="G27" i="2" s="1"/>
  <c r="E26" i="2"/>
  <c r="C11" i="2"/>
  <c r="S5" i="2"/>
  <c r="S4" i="2"/>
  <c r="S26" i="1"/>
  <c r="R26" i="1"/>
  <c r="Q26" i="1"/>
  <c r="P26" i="1"/>
  <c r="O26" i="1"/>
  <c r="M26" i="1"/>
  <c r="L26" i="1"/>
  <c r="K26" i="1"/>
  <c r="J26" i="1"/>
  <c r="I26" i="1"/>
  <c r="H26" i="1"/>
  <c r="G26" i="1"/>
  <c r="F26" i="1"/>
  <c r="E26" i="1"/>
  <c r="U25" i="1"/>
  <c r="T24" i="1"/>
  <c r="N23" i="1"/>
  <c r="T23" i="1"/>
  <c r="N16" i="1"/>
  <c r="T22" i="1"/>
  <c r="N24" i="1"/>
  <c r="T21" i="1"/>
  <c r="N22" i="1"/>
  <c r="T20" i="1"/>
  <c r="N21" i="1"/>
  <c r="N20" i="1"/>
  <c r="T18" i="1"/>
  <c r="T17" i="1"/>
  <c r="N18" i="1"/>
  <c r="T16" i="1"/>
  <c r="N17" i="1"/>
  <c r="T15" i="1"/>
  <c r="N15" i="1"/>
  <c r="T14" i="1"/>
  <c r="N14" i="1"/>
  <c r="T13" i="1"/>
  <c r="N13" i="1"/>
  <c r="C11" i="1"/>
  <c r="U21" i="25" l="1"/>
  <c r="U35" i="6"/>
  <c r="K26" i="6"/>
  <c r="U47" i="21"/>
  <c r="U21" i="27"/>
  <c r="U45" i="17"/>
  <c r="N48" i="17"/>
  <c r="G26" i="12"/>
  <c r="K26" i="12"/>
  <c r="G48" i="12"/>
  <c r="K48" i="12"/>
  <c r="G45" i="10"/>
  <c r="K45" i="10"/>
  <c r="G48" i="7"/>
  <c r="K48" i="7"/>
  <c r="G46" i="5"/>
  <c r="K46" i="5"/>
  <c r="U41" i="34"/>
  <c r="N25" i="10"/>
  <c r="U25" i="10" s="1"/>
  <c r="U39" i="17"/>
  <c r="U41" i="17"/>
  <c r="N44" i="10"/>
  <c r="U40" i="17"/>
  <c r="G49" i="17"/>
  <c r="G46" i="18"/>
  <c r="U42" i="36"/>
  <c r="U38" i="36"/>
  <c r="G46" i="36"/>
  <c r="K46" i="36"/>
  <c r="U39" i="36"/>
  <c r="U41" i="36"/>
  <c r="N45" i="36"/>
  <c r="U36" i="36"/>
  <c r="U43" i="36"/>
  <c r="U40" i="36"/>
  <c r="U15" i="36"/>
  <c r="U37" i="36"/>
  <c r="U44" i="36"/>
  <c r="U20" i="36"/>
  <c r="U18" i="36"/>
  <c r="U17" i="36"/>
  <c r="U13" i="36"/>
  <c r="U23" i="36"/>
  <c r="U19" i="36"/>
  <c r="U14" i="36"/>
  <c r="N24" i="36"/>
  <c r="U16" i="36"/>
  <c r="K25" i="36"/>
  <c r="G25" i="36"/>
  <c r="U19" i="35"/>
  <c r="U41" i="35"/>
  <c r="T46" i="35"/>
  <c r="U44" i="35"/>
  <c r="K47" i="35"/>
  <c r="U43" i="35"/>
  <c r="G47" i="35"/>
  <c r="N46" i="35"/>
  <c r="U40" i="35"/>
  <c r="U18" i="35"/>
  <c r="U20" i="35"/>
  <c r="U22" i="35"/>
  <c r="U35" i="35"/>
  <c r="U42" i="35"/>
  <c r="U45" i="35"/>
  <c r="U38" i="35"/>
  <c r="U39" i="35"/>
  <c r="U17" i="35"/>
  <c r="U13" i="35"/>
  <c r="U23" i="35"/>
  <c r="U14" i="35"/>
  <c r="U15" i="35"/>
  <c r="N24" i="35"/>
  <c r="U16" i="35"/>
  <c r="U38" i="34"/>
  <c r="U44" i="34"/>
  <c r="U40" i="34"/>
  <c r="U37" i="34"/>
  <c r="K46" i="34"/>
  <c r="U36" i="34"/>
  <c r="G46" i="34"/>
  <c r="U42" i="34"/>
  <c r="U16" i="34"/>
  <c r="N45" i="34"/>
  <c r="U39" i="34"/>
  <c r="U43" i="34"/>
  <c r="U20" i="34"/>
  <c r="U18" i="34"/>
  <c r="U17" i="34"/>
  <c r="U13" i="34"/>
  <c r="U23" i="34"/>
  <c r="U19" i="34"/>
  <c r="K25" i="34"/>
  <c r="N24" i="34"/>
  <c r="U15" i="34"/>
  <c r="G25" i="34"/>
  <c r="T24" i="34"/>
  <c r="U19" i="33"/>
  <c r="U35" i="33"/>
  <c r="U37" i="33"/>
  <c r="U40" i="33"/>
  <c r="G46" i="33"/>
  <c r="U44" i="33"/>
  <c r="U43" i="33"/>
  <c r="U41" i="33"/>
  <c r="U22" i="33"/>
  <c r="U36" i="33"/>
  <c r="U42" i="33"/>
  <c r="U38" i="33"/>
  <c r="N45" i="33"/>
  <c r="U39" i="33"/>
  <c r="U20" i="33"/>
  <c r="U18" i="33"/>
  <c r="U17" i="33"/>
  <c r="U13" i="33"/>
  <c r="U14" i="33"/>
  <c r="N23" i="33"/>
  <c r="U15" i="33"/>
  <c r="U16" i="33"/>
  <c r="K24" i="33"/>
  <c r="G24" i="33"/>
  <c r="U44" i="31"/>
  <c r="U38" i="31"/>
  <c r="U40" i="31"/>
  <c r="U43" i="31"/>
  <c r="U42" i="31"/>
  <c r="N45" i="31"/>
  <c r="U41" i="31"/>
  <c r="U39" i="31"/>
  <c r="U16" i="31"/>
  <c r="T45" i="31"/>
  <c r="U37" i="31"/>
  <c r="G46" i="31"/>
  <c r="K46" i="31"/>
  <c r="U20" i="31"/>
  <c r="U18" i="31"/>
  <c r="K24" i="31"/>
  <c r="U17" i="31"/>
  <c r="U22" i="31"/>
  <c r="U19" i="31"/>
  <c r="U14" i="31"/>
  <c r="N23" i="31"/>
  <c r="U15" i="31"/>
  <c r="G24" i="31"/>
  <c r="U43" i="29"/>
  <c r="U38" i="29"/>
  <c r="K47" i="29"/>
  <c r="G47" i="29"/>
  <c r="U20" i="29"/>
  <c r="U22" i="29"/>
  <c r="K24" i="29"/>
  <c r="U37" i="29"/>
  <c r="U45" i="29"/>
  <c r="N46" i="29"/>
  <c r="U42" i="29"/>
  <c r="U40" i="29"/>
  <c r="U44" i="29"/>
  <c r="U35" i="29"/>
  <c r="U39" i="29"/>
  <c r="U41" i="29"/>
  <c r="U18" i="29"/>
  <c r="U17" i="29"/>
  <c r="U13" i="29"/>
  <c r="U19" i="29"/>
  <c r="U14" i="29"/>
  <c r="G24" i="29"/>
  <c r="U15" i="29"/>
  <c r="U21" i="29"/>
  <c r="N23" i="29"/>
  <c r="U38" i="28"/>
  <c r="U42" i="28"/>
  <c r="U44" i="28"/>
  <c r="U19" i="28"/>
  <c r="U37" i="28"/>
  <c r="N45" i="28"/>
  <c r="U39" i="28"/>
  <c r="U41" i="28"/>
  <c r="U14" i="28"/>
  <c r="U40" i="28"/>
  <c r="U36" i="28"/>
  <c r="U43" i="28"/>
  <c r="G46" i="28"/>
  <c r="K46" i="28"/>
  <c r="U20" i="28"/>
  <c r="U18" i="28"/>
  <c r="U17" i="28"/>
  <c r="U22" i="28"/>
  <c r="N23" i="28"/>
  <c r="G24" i="28"/>
  <c r="U15" i="28"/>
  <c r="K24" i="28"/>
  <c r="U21" i="28"/>
  <c r="U15" i="27"/>
  <c r="U39" i="27"/>
  <c r="U37" i="27"/>
  <c r="K45" i="27"/>
  <c r="U40" i="27"/>
  <c r="U36" i="27"/>
  <c r="G45" i="27"/>
  <c r="U38" i="27"/>
  <c r="N44" i="27"/>
  <c r="U41" i="27"/>
  <c r="U43" i="27"/>
  <c r="U42" i="27"/>
  <c r="U18" i="27"/>
  <c r="U19" i="27"/>
  <c r="U16" i="27"/>
  <c r="U17" i="27"/>
  <c r="U14" i="27"/>
  <c r="N23" i="27"/>
  <c r="U20" i="27"/>
  <c r="U22" i="27"/>
  <c r="K24" i="27"/>
  <c r="G24" i="27"/>
  <c r="G24" i="25"/>
  <c r="U37" i="25"/>
  <c r="U39" i="25"/>
  <c r="U45" i="25"/>
  <c r="U41" i="25"/>
  <c r="U40" i="25"/>
  <c r="U35" i="25"/>
  <c r="U44" i="25"/>
  <c r="U38" i="25"/>
  <c r="N46" i="25"/>
  <c r="U43" i="25"/>
  <c r="U42" i="25"/>
  <c r="G47" i="25"/>
  <c r="K47" i="25"/>
  <c r="U18" i="25"/>
  <c r="U19" i="25"/>
  <c r="U20" i="25"/>
  <c r="U16" i="25"/>
  <c r="U17" i="25"/>
  <c r="N23" i="25"/>
  <c r="U15" i="25"/>
  <c r="K24" i="25"/>
  <c r="T23" i="25"/>
  <c r="U44" i="24"/>
  <c r="U15" i="24"/>
  <c r="U37" i="24"/>
  <c r="U39" i="24"/>
  <c r="U38" i="24"/>
  <c r="U34" i="24"/>
  <c r="U41" i="24"/>
  <c r="K46" i="24"/>
  <c r="G46" i="24"/>
  <c r="N45" i="24"/>
  <c r="U42" i="24"/>
  <c r="U36" i="24"/>
  <c r="U35" i="24"/>
  <c r="U43" i="24"/>
  <c r="U40" i="24"/>
  <c r="U20" i="24"/>
  <c r="U17" i="24"/>
  <c r="U13" i="24"/>
  <c r="U19" i="24"/>
  <c r="U22" i="24"/>
  <c r="U18" i="24"/>
  <c r="U14" i="24"/>
  <c r="U21" i="24"/>
  <c r="N23" i="24"/>
  <c r="U16" i="24"/>
  <c r="K24" i="24"/>
  <c r="G24" i="24"/>
  <c r="U40" i="22"/>
  <c r="U42" i="22"/>
  <c r="U14" i="22"/>
  <c r="U16" i="22"/>
  <c r="U18" i="22"/>
  <c r="U22" i="22"/>
  <c r="U39" i="22"/>
  <c r="U41" i="22"/>
  <c r="U35" i="22"/>
  <c r="N43" i="22"/>
  <c r="U36" i="22"/>
  <c r="U38" i="22"/>
  <c r="T43" i="22"/>
  <c r="U37" i="22"/>
  <c r="G44" i="22"/>
  <c r="K44" i="22"/>
  <c r="U21" i="22"/>
  <c r="U17" i="22"/>
  <c r="U23" i="22"/>
  <c r="U19" i="22"/>
  <c r="U20" i="22"/>
  <c r="N24" i="22"/>
  <c r="K25" i="22"/>
  <c r="U15" i="22"/>
  <c r="G25" i="22"/>
  <c r="G49" i="21"/>
  <c r="K49" i="21"/>
  <c r="U39" i="21"/>
  <c r="U43" i="21"/>
  <c r="U40" i="21"/>
  <c r="U42" i="21"/>
  <c r="N48" i="21"/>
  <c r="U37" i="21"/>
  <c r="U44" i="21"/>
  <c r="U46" i="21"/>
  <c r="U41" i="21"/>
  <c r="U36" i="21"/>
  <c r="U15" i="21"/>
  <c r="U38" i="21"/>
  <c r="U45" i="21"/>
  <c r="U16" i="21"/>
  <c r="U18" i="21"/>
  <c r="U19" i="21"/>
  <c r="U13" i="21"/>
  <c r="U20" i="21"/>
  <c r="U17" i="21"/>
  <c r="U21" i="21"/>
  <c r="U24" i="21"/>
  <c r="G26" i="21"/>
  <c r="U14" i="21"/>
  <c r="N25" i="21"/>
  <c r="K26" i="21"/>
  <c r="G26" i="20"/>
  <c r="K26" i="20"/>
  <c r="U42" i="20"/>
  <c r="K47" i="20"/>
  <c r="G47" i="20"/>
  <c r="U44" i="20"/>
  <c r="U37" i="20"/>
  <c r="T46" i="20"/>
  <c r="N46" i="20"/>
  <c r="U41" i="20"/>
  <c r="U36" i="20"/>
  <c r="U34" i="20"/>
  <c r="U43" i="20"/>
  <c r="U45" i="20"/>
  <c r="U38" i="20"/>
  <c r="U22" i="20"/>
  <c r="U17" i="20"/>
  <c r="U13" i="20"/>
  <c r="U24" i="20"/>
  <c r="U19" i="20"/>
  <c r="U20" i="20"/>
  <c r="U14" i="20"/>
  <c r="U15" i="20"/>
  <c r="U23" i="20"/>
  <c r="U16" i="20"/>
  <c r="N25" i="20"/>
  <c r="U40" i="19"/>
  <c r="U42" i="19"/>
  <c r="U37" i="19"/>
  <c r="U35" i="19"/>
  <c r="U22" i="19"/>
  <c r="U14" i="19"/>
  <c r="U16" i="19"/>
  <c r="N46" i="19"/>
  <c r="U38" i="19"/>
  <c r="U41" i="19"/>
  <c r="T46" i="19"/>
  <c r="U44" i="19"/>
  <c r="U36" i="19"/>
  <c r="U43" i="19"/>
  <c r="U45" i="19"/>
  <c r="G47" i="19"/>
  <c r="K47" i="19"/>
  <c r="U17" i="19"/>
  <c r="U13" i="19"/>
  <c r="U24" i="19"/>
  <c r="U19" i="19"/>
  <c r="U18" i="19"/>
  <c r="U20" i="19"/>
  <c r="N25" i="19"/>
  <c r="U15" i="19"/>
  <c r="U21" i="19"/>
  <c r="G26" i="19"/>
  <c r="K26" i="19"/>
  <c r="U44" i="18"/>
  <c r="K46" i="18"/>
  <c r="U39" i="18"/>
  <c r="U35" i="18"/>
  <c r="U37" i="18"/>
  <c r="U40" i="18"/>
  <c r="U43" i="18"/>
  <c r="U14" i="18"/>
  <c r="U38" i="18"/>
  <c r="T45" i="18"/>
  <c r="U42" i="18"/>
  <c r="U15" i="18"/>
  <c r="U17" i="18"/>
  <c r="N45" i="18"/>
  <c r="U41" i="18"/>
  <c r="U13" i="18"/>
  <c r="U19" i="18"/>
  <c r="U16" i="18"/>
  <c r="U23" i="18"/>
  <c r="U24" i="18"/>
  <c r="N25" i="18"/>
  <c r="K26" i="18"/>
  <c r="G26" i="18"/>
  <c r="K49" i="17"/>
  <c r="U14" i="17"/>
  <c r="U18" i="17"/>
  <c r="U23" i="17"/>
  <c r="U22" i="17"/>
  <c r="U42" i="17"/>
  <c r="U44" i="17"/>
  <c r="N26" i="17"/>
  <c r="U46" i="17"/>
  <c r="U13" i="17"/>
  <c r="U17" i="17"/>
  <c r="U16" i="17"/>
  <c r="U19" i="17"/>
  <c r="U24" i="17"/>
  <c r="G27" i="17"/>
  <c r="U43" i="17"/>
  <c r="K27" i="17"/>
  <c r="G25" i="16"/>
  <c r="U37" i="16"/>
  <c r="U35" i="16"/>
  <c r="T45" i="16"/>
  <c r="U43" i="16"/>
  <c r="K46" i="16"/>
  <c r="G46" i="16"/>
  <c r="N45" i="16"/>
  <c r="U38" i="16"/>
  <c r="U40" i="16"/>
  <c r="U34" i="16"/>
  <c r="U41" i="16"/>
  <c r="U42" i="16"/>
  <c r="U39" i="16"/>
  <c r="U44" i="16"/>
  <c r="U22" i="16"/>
  <c r="U17" i="16"/>
  <c r="U13" i="16"/>
  <c r="U20" i="16"/>
  <c r="U23" i="16"/>
  <c r="U19" i="16"/>
  <c r="K25" i="16"/>
  <c r="U18" i="16"/>
  <c r="U15" i="16"/>
  <c r="U21" i="16"/>
  <c r="N24" i="16"/>
  <c r="U16" i="16"/>
  <c r="T24" i="16"/>
  <c r="U43" i="15"/>
  <c r="U20" i="15"/>
  <c r="U17" i="15"/>
  <c r="U16" i="15"/>
  <c r="U41" i="15"/>
  <c r="U37" i="15"/>
  <c r="U39" i="15"/>
  <c r="N45" i="15"/>
  <c r="U36" i="15"/>
  <c r="U40" i="15"/>
  <c r="U38" i="15"/>
  <c r="U42" i="15"/>
  <c r="U44" i="15"/>
  <c r="G46" i="15"/>
  <c r="K46" i="15"/>
  <c r="U22" i="15"/>
  <c r="U18" i="15"/>
  <c r="U21" i="15"/>
  <c r="U15" i="15"/>
  <c r="U23" i="15"/>
  <c r="N24" i="15"/>
  <c r="K25" i="15"/>
  <c r="G25" i="15"/>
  <c r="T24" i="15"/>
  <c r="U43" i="14"/>
  <c r="U36" i="14"/>
  <c r="U38" i="14"/>
  <c r="K48" i="14"/>
  <c r="G48" i="14"/>
  <c r="U19" i="14"/>
  <c r="U42" i="14"/>
  <c r="N47" i="14"/>
  <c r="U41" i="14"/>
  <c r="U46" i="14"/>
  <c r="U24" i="14"/>
  <c r="U40" i="14"/>
  <c r="U45" i="14"/>
  <c r="U39" i="14"/>
  <c r="U44" i="14"/>
  <c r="U22" i="14"/>
  <c r="U17" i="14"/>
  <c r="U20" i="14"/>
  <c r="U18" i="14"/>
  <c r="U15" i="14"/>
  <c r="T25" i="14"/>
  <c r="U16" i="14"/>
  <c r="N25" i="14"/>
  <c r="K26" i="14"/>
  <c r="G26" i="14"/>
  <c r="U20" i="13"/>
  <c r="U36" i="13"/>
  <c r="U40" i="13"/>
  <c r="U44" i="13"/>
  <c r="U37" i="13"/>
  <c r="U39" i="13"/>
  <c r="U42" i="13"/>
  <c r="U41" i="13"/>
  <c r="U38" i="13"/>
  <c r="U43" i="13"/>
  <c r="U45" i="13"/>
  <c r="N46" i="13"/>
  <c r="K47" i="13"/>
  <c r="G47" i="13"/>
  <c r="U16" i="13"/>
  <c r="U23" i="13"/>
  <c r="U13" i="13"/>
  <c r="U19" i="13"/>
  <c r="U18" i="13"/>
  <c r="U21" i="13"/>
  <c r="U22" i="13"/>
  <c r="U17" i="13"/>
  <c r="U25" i="13"/>
  <c r="K28" i="13"/>
  <c r="U14" i="13"/>
  <c r="N27" i="13"/>
  <c r="U15" i="13"/>
  <c r="G28" i="13"/>
  <c r="U20" i="12"/>
  <c r="U19" i="12"/>
  <c r="U23" i="12"/>
  <c r="N47" i="12"/>
  <c r="U39" i="12"/>
  <c r="U40" i="12"/>
  <c r="U42" i="12"/>
  <c r="U43" i="12"/>
  <c r="U45" i="12"/>
  <c r="U18" i="12"/>
  <c r="U37" i="12"/>
  <c r="U41" i="12"/>
  <c r="U44" i="12"/>
  <c r="U16" i="12"/>
  <c r="N25" i="12"/>
  <c r="U13" i="12"/>
  <c r="U15" i="12"/>
  <c r="U17" i="12"/>
  <c r="T47" i="12"/>
  <c r="G27" i="9"/>
  <c r="K27" i="9"/>
  <c r="U37" i="8"/>
  <c r="U43" i="8"/>
  <c r="U41" i="8"/>
  <c r="N26" i="8"/>
  <c r="G27" i="8"/>
  <c r="U36" i="8"/>
  <c r="K47" i="8"/>
  <c r="U18" i="8"/>
  <c r="U22" i="8"/>
  <c r="N46" i="8"/>
  <c r="U38" i="8"/>
  <c r="U35" i="8"/>
  <c r="U42" i="8"/>
  <c r="U44" i="8"/>
  <c r="U16" i="8"/>
  <c r="U20" i="8"/>
  <c r="U24" i="8"/>
  <c r="U40" i="8"/>
  <c r="U14" i="8"/>
  <c r="U17" i="8"/>
  <c r="U19" i="8"/>
  <c r="U21" i="8"/>
  <c r="U23" i="8"/>
  <c r="K27" i="8"/>
  <c r="U41" i="7"/>
  <c r="U45" i="7"/>
  <c r="U40" i="7"/>
  <c r="U44" i="7"/>
  <c r="U42" i="7"/>
  <c r="U46" i="7"/>
  <c r="U39" i="7"/>
  <c r="U43" i="7"/>
  <c r="U19" i="7"/>
  <c r="U38" i="7"/>
  <c r="N47" i="7"/>
  <c r="U21" i="7"/>
  <c r="U16" i="7"/>
  <c r="U24" i="7"/>
  <c r="U20" i="7"/>
  <c r="U15" i="7"/>
  <c r="N25" i="7"/>
  <c r="U18" i="7"/>
  <c r="K26" i="7"/>
  <c r="G26" i="7"/>
  <c r="T25" i="7"/>
  <c r="N47" i="2"/>
  <c r="U22" i="1"/>
  <c r="U20" i="1"/>
  <c r="N26" i="2"/>
  <c r="U16" i="1"/>
  <c r="U36" i="6"/>
  <c r="U40" i="6"/>
  <c r="U44" i="6"/>
  <c r="U37" i="6"/>
  <c r="G47" i="6"/>
  <c r="K47" i="6"/>
  <c r="N46" i="6"/>
  <c r="U38" i="6"/>
  <c r="U39" i="6"/>
  <c r="U24" i="6"/>
  <c r="U41" i="6"/>
  <c r="U43" i="6"/>
  <c r="U42" i="6"/>
  <c r="U45" i="6"/>
  <c r="U18" i="6"/>
  <c r="U22" i="6"/>
  <c r="U19" i="6"/>
  <c r="U20" i="6"/>
  <c r="U17" i="6"/>
  <c r="U23" i="6"/>
  <c r="G26" i="6"/>
  <c r="U15" i="6"/>
  <c r="U16" i="6"/>
  <c r="U21" i="6"/>
  <c r="U14" i="6"/>
  <c r="N25" i="6"/>
  <c r="U19" i="5"/>
  <c r="U36" i="5"/>
  <c r="U21" i="5"/>
  <c r="U37" i="5"/>
  <c r="U44" i="5"/>
  <c r="U38" i="5"/>
  <c r="U42" i="5"/>
  <c r="U43" i="5"/>
  <c r="U40" i="5"/>
  <c r="U14" i="5"/>
  <c r="N45" i="5"/>
  <c r="U39" i="5"/>
  <c r="U41" i="5"/>
  <c r="U20" i="5"/>
  <c r="U18" i="5"/>
  <c r="U17" i="5"/>
  <c r="U13" i="5"/>
  <c r="U15" i="5"/>
  <c r="U24" i="5"/>
  <c r="N25" i="5"/>
  <c r="U16" i="5"/>
  <c r="K26" i="5"/>
  <c r="G26" i="5"/>
  <c r="U40" i="4"/>
  <c r="U15" i="4"/>
  <c r="U21" i="4"/>
  <c r="U35" i="4"/>
  <c r="G47" i="4"/>
  <c r="U44" i="4"/>
  <c r="K47" i="4"/>
  <c r="U43" i="4"/>
  <c r="U18" i="4"/>
  <c r="U41" i="4"/>
  <c r="U16" i="4"/>
  <c r="U38" i="4"/>
  <c r="U45" i="4"/>
  <c r="U36" i="4"/>
  <c r="U42" i="4"/>
  <c r="N46" i="4"/>
  <c r="U37" i="4"/>
  <c r="U39" i="4"/>
  <c r="U13" i="4"/>
  <c r="U19" i="4"/>
  <c r="U24" i="4"/>
  <c r="U20" i="4"/>
  <c r="U14" i="4"/>
  <c r="U23" i="4"/>
  <c r="N25" i="4"/>
  <c r="U17" i="4"/>
  <c r="K26" i="4"/>
  <c r="G26" i="4"/>
  <c r="U42" i="3"/>
  <c r="U43" i="3"/>
  <c r="U39" i="3"/>
  <c r="U41" i="3"/>
  <c r="K47" i="3"/>
  <c r="U37" i="3"/>
  <c r="G47" i="3"/>
  <c r="N46" i="3"/>
  <c r="U23" i="3"/>
  <c r="U34" i="3"/>
  <c r="U44" i="3"/>
  <c r="U36" i="3"/>
  <c r="U40" i="3"/>
  <c r="U38" i="3"/>
  <c r="U15" i="3"/>
  <c r="U35" i="3"/>
  <c r="U45" i="3"/>
  <c r="U22" i="3"/>
  <c r="U13" i="3"/>
  <c r="U20" i="3"/>
  <c r="U18" i="3"/>
  <c r="U19" i="3"/>
  <c r="U16" i="3"/>
  <c r="U21" i="3"/>
  <c r="U14" i="3"/>
  <c r="U17" i="3"/>
  <c r="N25" i="3"/>
  <c r="U24" i="3"/>
  <c r="K26" i="3"/>
  <c r="G26" i="3"/>
  <c r="G27" i="1"/>
  <c r="T26" i="2"/>
  <c r="K48" i="2"/>
  <c r="T47" i="2"/>
  <c r="U15" i="1"/>
  <c r="U18" i="1"/>
  <c r="U24" i="1"/>
  <c r="N26" i="1"/>
  <c r="U23" i="1"/>
  <c r="U21" i="1"/>
  <c r="U17" i="1"/>
  <c r="T26" i="1"/>
  <c r="K27" i="1"/>
  <c r="T24" i="36"/>
  <c r="T45" i="36"/>
  <c r="T24" i="35"/>
  <c r="U37" i="35"/>
  <c r="T45" i="34"/>
  <c r="U14" i="34"/>
  <c r="T23" i="33"/>
  <c r="T45" i="33"/>
  <c r="T23" i="31"/>
  <c r="U36" i="31"/>
  <c r="U13" i="31"/>
  <c r="U35" i="31"/>
  <c r="T23" i="29"/>
  <c r="T46" i="29"/>
  <c r="T23" i="28"/>
  <c r="T45" i="28"/>
  <c r="U13" i="28"/>
  <c r="U35" i="28"/>
  <c r="T23" i="27"/>
  <c r="T44" i="27"/>
  <c r="U13" i="27"/>
  <c r="U34" i="27"/>
  <c r="T46" i="25"/>
  <c r="U14" i="25"/>
  <c r="U13" i="25"/>
  <c r="U36" i="25"/>
  <c r="T23" i="24"/>
  <c r="T45" i="24"/>
  <c r="T24" i="22"/>
  <c r="U13" i="22"/>
  <c r="U34" i="22"/>
  <c r="T25" i="21"/>
  <c r="T48" i="21"/>
  <c r="T25" i="20"/>
  <c r="U40" i="20"/>
  <c r="T25" i="19"/>
  <c r="U39" i="19"/>
  <c r="T25" i="18"/>
  <c r="U36" i="18"/>
  <c r="T26" i="17"/>
  <c r="T48" i="17"/>
  <c r="U48" i="17" s="1"/>
  <c r="U14" i="16"/>
  <c r="U36" i="16"/>
  <c r="T45" i="15"/>
  <c r="U14" i="15"/>
  <c r="U13" i="15"/>
  <c r="U35" i="15"/>
  <c r="T47" i="14"/>
  <c r="U14" i="14"/>
  <c r="U13" i="14"/>
  <c r="U37" i="14"/>
  <c r="T27" i="13"/>
  <c r="T46" i="13"/>
  <c r="T25" i="12"/>
  <c r="U38" i="12"/>
  <c r="T44" i="10"/>
  <c r="T26" i="8"/>
  <c r="T46" i="8"/>
  <c r="U13" i="8"/>
  <c r="T47" i="7"/>
  <c r="U14" i="7"/>
  <c r="U13" i="7"/>
  <c r="U37" i="7"/>
  <c r="T25" i="6"/>
  <c r="T46" i="6"/>
  <c r="U13" i="6"/>
  <c r="U34" i="6"/>
  <c r="T25" i="5"/>
  <c r="T45" i="5"/>
  <c r="T25" i="4"/>
  <c r="T46" i="4"/>
  <c r="T25" i="3"/>
  <c r="T46" i="3"/>
  <c r="U14" i="1"/>
  <c r="U13" i="1"/>
  <c r="U23" i="28" l="1"/>
  <c r="U25" i="5"/>
  <c r="U25" i="18"/>
  <c r="U45" i="24"/>
  <c r="U45" i="16"/>
  <c r="U44" i="10"/>
  <c r="U46" i="6"/>
  <c r="U23" i="33"/>
  <c r="U24" i="22"/>
  <c r="U45" i="36"/>
  <c r="U24" i="36"/>
  <c r="U46" i="35"/>
  <c r="U24" i="35"/>
  <c r="U45" i="34"/>
  <c r="U24" i="34"/>
  <c r="U45" i="33"/>
  <c r="U45" i="31"/>
  <c r="U23" i="31"/>
  <c r="U46" i="29"/>
  <c r="U23" i="29"/>
  <c r="U45" i="28"/>
  <c r="U44" i="27"/>
  <c r="U23" i="27"/>
  <c r="U46" i="25"/>
  <c r="U23" i="25"/>
  <c r="U23" i="24"/>
  <c r="U43" i="22"/>
  <c r="U48" i="21"/>
  <c r="U25" i="21"/>
  <c r="U46" i="20"/>
  <c r="U25" i="20"/>
  <c r="U46" i="19"/>
  <c r="U25" i="19"/>
  <c r="U45" i="18"/>
  <c r="U26" i="17"/>
  <c r="U24" i="16"/>
  <c r="U45" i="15"/>
  <c r="U24" i="15"/>
  <c r="U47" i="14"/>
  <c r="U25" i="14"/>
  <c r="U46" i="13"/>
  <c r="U27" i="13"/>
  <c r="U47" i="12"/>
  <c r="U25" i="12"/>
  <c r="U26" i="8"/>
  <c r="U46" i="8"/>
  <c r="U47" i="7"/>
  <c r="U25" i="7"/>
  <c r="U47" i="2"/>
  <c r="U26" i="2"/>
  <c r="U26" i="1"/>
  <c r="U25" i="6"/>
  <c r="U45" i="5"/>
  <c r="U46" i="4"/>
  <c r="U25" i="4"/>
  <c r="U46" i="3"/>
  <c r="U25" i="3"/>
</calcChain>
</file>

<file path=xl/sharedStrings.xml><?xml version="1.0" encoding="utf-8"?>
<sst xmlns="http://schemas.openxmlformats.org/spreadsheetml/2006/main" count="9525" uniqueCount="548">
  <si>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</si>
  <si>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</si>
  <si>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</si>
  <si>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</si>
  <si>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</si>
  <si>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</si>
  <si>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</si>
  <si>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</si>
  <si>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</si>
  <si>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</si>
  <si>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</si>
  <si>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</si>
  <si>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</si>
  <si>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</si>
  <si>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</si>
  <si>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</si>
  <si>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</si>
  <si>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</si>
  <si>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</si>
  <si>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</si>
  <si>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</si>
  <si>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</si>
  <si>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</si>
  <si>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</si>
  <si>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</si>
  <si>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</si>
  <si>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</si>
  <si>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</si>
  <si>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</si>
  <si>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</si>
  <si>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</si>
  <si>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</si>
  <si>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</si>
  <si>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</si>
  <si>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</si>
  <si>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</si>
  <si>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</si>
  <si>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</si>
  <si>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</si>
  <si>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</si>
  <si>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</si>
  <si>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</si>
  <si>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</si>
  <si>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</si>
  <si>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Chicago Hustle</t>
  </si>
  <si>
    <t>Chic</t>
  </si>
  <si>
    <t>Digitale, Sue</t>
  </si>
  <si>
    <t>Waddy-Rossow, Debra</t>
  </si>
  <si>
    <t>Swindell, Retha</t>
  </si>
  <si>
    <t>Hileman, Vicki</t>
  </si>
  <si>
    <t>Galloway, Liz</t>
  </si>
  <si>
    <t>Caldwell, Breena</t>
  </si>
  <si>
    <t>Mitchell, Adrian</t>
  </si>
  <si>
    <t>Rajcula, Jody</t>
  </si>
  <si>
    <t>Kennedy, Peggy</t>
  </si>
  <si>
    <t>Easterling, Rita</t>
  </si>
  <si>
    <t>California Dreams</t>
  </si>
  <si>
    <t>Calif</t>
  </si>
  <si>
    <t>S.F.</t>
  </si>
  <si>
    <t>San Francisco Pioneers</t>
  </si>
  <si>
    <t>N.J.</t>
  </si>
  <si>
    <t>New Jersey Gems</t>
  </si>
  <si>
    <t>Iowa</t>
  </si>
  <si>
    <t>Iowa Cornets</t>
  </si>
  <si>
    <t>N.O.</t>
  </si>
  <si>
    <t>New Orleans Pride</t>
  </si>
  <si>
    <t>St.L</t>
  </si>
  <si>
    <t>St. Louis Streak</t>
  </si>
  <si>
    <t>Phil</t>
  </si>
  <si>
    <t>Philadelphia Fox</t>
  </si>
  <si>
    <t>Minn</t>
  </si>
  <si>
    <t>Minnesota Fillies</t>
  </si>
  <si>
    <t>N.Y.</t>
  </si>
  <si>
    <t>New York Stars</t>
  </si>
  <si>
    <t>Dall</t>
  </si>
  <si>
    <t>Dallas Diamonds</t>
  </si>
  <si>
    <t>Milw</t>
  </si>
  <si>
    <t>Milwaukee Does</t>
  </si>
  <si>
    <t>St. L</t>
  </si>
  <si>
    <t>Hous</t>
  </si>
  <si>
    <t>Houston Angels</t>
  </si>
  <si>
    <t>1979-80</t>
  </si>
  <si>
    <t>Tuesday</t>
  </si>
  <si>
    <t>Dallas Convention Center</t>
  </si>
  <si>
    <t>Mel Whitworth</t>
  </si>
  <si>
    <t>(5-6)</t>
  </si>
  <si>
    <t>(3-9)</t>
  </si>
  <si>
    <t>A</t>
  </si>
  <si>
    <t xml:space="preserve">W </t>
  </si>
  <si>
    <t>Doug Bruno</t>
  </si>
  <si>
    <t xml:space="preserve"> 5-6</t>
  </si>
  <si>
    <t>Technical: Coach Doug Bruno   1st Qtr</t>
  </si>
  <si>
    <t>Abernathy, Alfredda</t>
  </si>
  <si>
    <t xml:space="preserve">H </t>
  </si>
  <si>
    <t>L</t>
  </si>
  <si>
    <t>Dean Weese</t>
  </si>
  <si>
    <t xml:space="preserve"> 3-9</t>
  </si>
  <si>
    <t>Baker, Janice</t>
  </si>
  <si>
    <t>Bruton, Cindy</t>
  </si>
  <si>
    <t>Bush-Roddy, Carolyn</t>
  </si>
  <si>
    <t>Earnhardt, Christy</t>
  </si>
  <si>
    <t>Goodwin, Valerie</t>
  </si>
  <si>
    <t>John, Jeriann</t>
  </si>
  <si>
    <t>McLannahan, Sharon</t>
  </si>
  <si>
    <t>Rutter, Nancy</t>
  </si>
  <si>
    <t>Tomich, Vonnie</t>
  </si>
  <si>
    <t>Alumni Hall - DePaul</t>
  </si>
  <si>
    <t>(11-15)</t>
  </si>
  <si>
    <t>(7-21)</t>
  </si>
  <si>
    <t xml:space="preserve"> 11-15</t>
  </si>
  <si>
    <t>Fincher, Janie</t>
  </si>
  <si>
    <t>Sharps, Denise</t>
  </si>
  <si>
    <t xml:space="preserve"> 7-21</t>
  </si>
  <si>
    <t>French, Joanie</t>
  </si>
  <si>
    <t>Shoemaker, Cathy</t>
  </si>
  <si>
    <t>Stewart, Debbie</t>
  </si>
  <si>
    <t>Friday</t>
  </si>
  <si>
    <t>(1-0)</t>
  </si>
  <si>
    <t>(0-1)</t>
  </si>
  <si>
    <t>Bucklew, Patti</t>
  </si>
  <si>
    <t>Cook, Jane Ellen</t>
  </si>
  <si>
    <t>Dunkle, Nancy</t>
  </si>
  <si>
    <t>McGraw, Muffet</t>
  </si>
  <si>
    <t>McKenzie, Michelle</t>
  </si>
  <si>
    <t>Melbourne, Mara</t>
  </si>
  <si>
    <t>Rhoades, Stacy</t>
  </si>
  <si>
    <t>Scharff, Mary</t>
  </si>
  <si>
    <t>Shirley, Pam</t>
  </si>
  <si>
    <t>Uhl, Joan</t>
  </si>
  <si>
    <t>Tialavea, Julie</t>
  </si>
  <si>
    <t>Travnik, Mary Pat</t>
  </si>
  <si>
    <t>Thomas, Lisa</t>
  </si>
  <si>
    <t xml:space="preserve"> 1-0</t>
  </si>
  <si>
    <t>(2-0)</t>
  </si>
  <si>
    <t>(3-1)</t>
  </si>
  <si>
    <t xml:space="preserve"> 2-0</t>
  </si>
  <si>
    <t>Frank LaPorte</t>
  </si>
  <si>
    <t xml:space="preserve"> 3-1</t>
  </si>
  <si>
    <t>Foley, Bonnie</t>
  </si>
  <si>
    <t>Hansen, Barbara</t>
  </si>
  <si>
    <t>Hansen, Kim</t>
  </si>
  <si>
    <t>Hicks, Cardie</t>
  </si>
  <si>
    <t>Martin, Brenda</t>
  </si>
  <si>
    <t>Martin, Pam</t>
  </si>
  <si>
    <t>Mayo, Pat</t>
  </si>
  <si>
    <t>McKinney, Musiette</t>
  </si>
  <si>
    <t>Ortega, Anita</t>
  </si>
  <si>
    <t>Ricketts, Debbie</t>
  </si>
  <si>
    <t>Ternyik, Jan</t>
  </si>
  <si>
    <t>Saturday</t>
  </si>
  <si>
    <t>Dunn Sports Complex</t>
  </si>
  <si>
    <t>(2-1)</t>
  </si>
  <si>
    <t>(1-1)</t>
  </si>
  <si>
    <t xml:space="preserve"> 2-1</t>
  </si>
  <si>
    <t>Howie Landa</t>
  </si>
  <si>
    <t xml:space="preserve"> 1-1</t>
  </si>
  <si>
    <t>Ed McClosky</t>
  </si>
  <si>
    <t>Jesse Thompson</t>
  </si>
  <si>
    <t>Browning, Pam</t>
  </si>
  <si>
    <t>Burdick, Randi</t>
  </si>
  <si>
    <t>Comerie, Debra</t>
  </si>
  <si>
    <t>Geils, Donna</t>
  </si>
  <si>
    <t>Hastings, Martha</t>
  </si>
  <si>
    <t>Meyers, Ann</t>
  </si>
  <si>
    <t>Van Ness, Joan</t>
  </si>
  <si>
    <t>Szeremeta, Wanda</t>
  </si>
  <si>
    <t>Rangler, Candy</t>
  </si>
  <si>
    <t>Savio, Jennifer</t>
  </si>
  <si>
    <t>Veterans Memorial Col.</t>
  </si>
  <si>
    <t>Ken Faulkner</t>
  </si>
  <si>
    <t>Dale Schreuers</t>
  </si>
  <si>
    <t>(2-2)</t>
  </si>
  <si>
    <t>(3-0)</t>
  </si>
  <si>
    <t xml:space="preserve"> 2-2</t>
  </si>
  <si>
    <t>Steve Kirk</t>
  </si>
  <si>
    <t xml:space="preserve"> 3-0</t>
  </si>
  <si>
    <t>Bolin, Molly</t>
  </si>
  <si>
    <t>Draving, Doris</t>
  </si>
  <si>
    <t>Green, Anita</t>
  </si>
  <si>
    <t>Hodgson, Pat</t>
  </si>
  <si>
    <t>Kunzmann, Connie</t>
  </si>
  <si>
    <t>Lewis, Charlotte</t>
  </si>
  <si>
    <t>Penquite, Rhonda</t>
  </si>
  <si>
    <t>Thomas, Debra K.</t>
  </si>
  <si>
    <t>Tucker, Robin</t>
  </si>
  <si>
    <t>Wellen, Nancy</t>
  </si>
  <si>
    <t>Techical: Charlotte Lewis</t>
  </si>
  <si>
    <t>Tulane Univ.</t>
  </si>
  <si>
    <t>Varry Francois</t>
  </si>
  <si>
    <t>Houston Vaughan</t>
  </si>
  <si>
    <t>(3-2)</t>
  </si>
  <si>
    <t>(2-4)</t>
  </si>
  <si>
    <t xml:space="preserve"> 3-2</t>
  </si>
  <si>
    <t>Butch vanBreda Kolff</t>
  </si>
  <si>
    <t xml:space="preserve"> 2-4</t>
  </si>
  <si>
    <t>Ard, Wanda</t>
  </si>
  <si>
    <t>Blalock, Sybil</t>
  </si>
  <si>
    <t>Bloom, Coretta</t>
  </si>
  <si>
    <t>Brumfield, Queen</t>
  </si>
  <si>
    <t>Dean, Paula</t>
  </si>
  <si>
    <t>Duckworth, Tesa</t>
  </si>
  <si>
    <t>Forest, Augusta</t>
  </si>
  <si>
    <t>Smallwood, Sandra</t>
  </si>
  <si>
    <t>Williams, Cindy</t>
  </si>
  <si>
    <t>Bassinger, Kim</t>
  </si>
  <si>
    <t>Technical: Coach Butch vanBreda Kolff  4th Qtr  1:03</t>
  </si>
  <si>
    <t>S.F. Civic Auditorium</t>
  </si>
  <si>
    <t>Paul Wilson</t>
  </si>
  <si>
    <t>(3-3)</t>
  </si>
  <si>
    <t>(7-1)</t>
  </si>
  <si>
    <t xml:space="preserve"> 3-3</t>
  </si>
  <si>
    <t xml:space="preserve"> 7-1</t>
  </si>
  <si>
    <t>Grant, Roslyn</t>
  </si>
  <si>
    <t>Black Numbers - Definite, Red Numbers assumed from Accumulated Stats</t>
  </si>
  <si>
    <t>Thursday</t>
  </si>
  <si>
    <t>Kiel Auditorium</t>
  </si>
  <si>
    <t>??? Waisner</t>
  </si>
  <si>
    <t>(3-4)</t>
  </si>
  <si>
    <t xml:space="preserve"> 3-4</t>
  </si>
  <si>
    <t>Larry Gillman</t>
  </si>
  <si>
    <t>Chavers, Tonyus</t>
  </si>
  <si>
    <t>Daniels, Coco</t>
  </si>
  <si>
    <t>Griffey, Venita</t>
  </si>
  <si>
    <t>Loyd, Jeanie</t>
  </si>
  <si>
    <t>Patterson, Sheila</t>
  </si>
  <si>
    <t>Platte, Ann</t>
  </si>
  <si>
    <t>Plice, Darla</t>
  </si>
  <si>
    <t>Silcott, Liz</t>
  </si>
  <si>
    <t>Washington, Debbie</t>
  </si>
  <si>
    <t>(4-4)</t>
  </si>
  <si>
    <t>(2-3)</t>
  </si>
  <si>
    <t>Technical: Tonyus Chavers</t>
  </si>
  <si>
    <t xml:space="preserve"> 4-4</t>
  </si>
  <si>
    <t xml:space="preserve"> 2-3</t>
  </si>
  <si>
    <t>Arturi, Lynn</t>
  </si>
  <si>
    <t>Davidson, Winsome</t>
  </si>
  <si>
    <t>Garrity, Pat</t>
  </si>
  <si>
    <t>Gay, Peggy</t>
  </si>
  <si>
    <t>Matthews, Linda</t>
  </si>
  <si>
    <t>Mayes, Dee Dee</t>
  </si>
  <si>
    <t>Miller, Sandy</t>
  </si>
  <si>
    <t>Vincent, Peggy</t>
  </si>
  <si>
    <t>Zabel, Chrissy</t>
  </si>
  <si>
    <t>Lawrence, Faye</t>
  </si>
  <si>
    <t>Met. Sports Center</t>
  </si>
  <si>
    <t>Bernie Kukar</t>
  </si>
  <si>
    <t>(4-5)</t>
  </si>
  <si>
    <t>(8-1)</t>
  </si>
  <si>
    <t xml:space="preserve"> 4-5</t>
  </si>
  <si>
    <t>Terry Kunze</t>
  </si>
  <si>
    <t xml:space="preserve"> 8-1</t>
  </si>
  <si>
    <t>Technical: Coach Doug Bruno  3 Qtr 2:07  4th Qtr  1:30  EJECTED</t>
  </si>
  <si>
    <t>DeBoer, Kathy</t>
  </si>
  <si>
    <t>DeLorme, Scooter</t>
  </si>
  <si>
    <t>Keeley, Marguerite</t>
  </si>
  <si>
    <t>Kocurek, Marie</t>
  </si>
  <si>
    <t>Montgomery, Pat</t>
  </si>
  <si>
    <t>Owens, Katrina</t>
  </si>
  <si>
    <t>Timperman, Janet</t>
  </si>
  <si>
    <t>Wilson, Donna</t>
  </si>
  <si>
    <t>(4-6)</t>
  </si>
  <si>
    <t>(7-2)</t>
  </si>
  <si>
    <t>(6-6)</t>
  </si>
  <si>
    <t>(6-7)</t>
  </si>
  <si>
    <t>Simms, Donna</t>
  </si>
  <si>
    <t xml:space="preserve"> 6-6</t>
  </si>
  <si>
    <t xml:space="preserve"> 6-7</t>
  </si>
  <si>
    <t>Stachon, Toni</t>
  </si>
  <si>
    <t>Mark Mano</t>
  </si>
  <si>
    <t>Tom Perreault</t>
  </si>
  <si>
    <t>(11-2)</t>
  </si>
  <si>
    <t xml:space="preserve"> 11-2</t>
  </si>
  <si>
    <t>1st game after broken nose</t>
  </si>
  <si>
    <t>Hawkins, Kathy</t>
  </si>
  <si>
    <t>Wahl-Bye, Susan</t>
  </si>
  <si>
    <t>Booker, Gerry</t>
  </si>
  <si>
    <t>John Katzler</t>
  </si>
  <si>
    <t>??? Pier</t>
  </si>
  <si>
    <t>(7-7)</t>
  </si>
  <si>
    <t xml:space="preserve"> 7-7</t>
  </si>
  <si>
    <t>Anderson, Katrina</t>
  </si>
  <si>
    <t>Hardy, Bertha</t>
  </si>
  <si>
    <t>Technical: Coach Butch vanBreda Kolff  2nd Qtr  10:05</t>
  </si>
  <si>
    <t>Sunday</t>
  </si>
  <si>
    <t>Milwaukee Arena</t>
  </si>
  <si>
    <t>Tom Perrault</t>
  </si>
  <si>
    <t>(8-7)</t>
  </si>
  <si>
    <t>(3-13)</t>
  </si>
  <si>
    <t xml:space="preserve"> 8-7</t>
  </si>
  <si>
    <t>Larry Costello</t>
  </si>
  <si>
    <t xml:space="preserve"> 3-13</t>
  </si>
  <si>
    <t>Chapman, Brenda</t>
  </si>
  <si>
    <t>Gamble, Carolyn</t>
  </si>
  <si>
    <t>Griffith, Denise</t>
  </si>
  <si>
    <t>Morales, Diane</t>
  </si>
  <si>
    <t>Nestor, Heidi</t>
  </si>
  <si>
    <t>Prevost, Deb</t>
  </si>
  <si>
    <t>Smith, Joanie</t>
  </si>
  <si>
    <t>White, Ethel</t>
  </si>
  <si>
    <t>Greene, Vivian</t>
  </si>
  <si>
    <t>McWhorter, Charlene</t>
  </si>
  <si>
    <t>??? Korvas</t>
  </si>
  <si>
    <t>(8-8)</t>
  </si>
  <si>
    <t>(10-4)</t>
  </si>
  <si>
    <t xml:space="preserve"> 8-8</t>
  </si>
  <si>
    <t xml:space="preserve"> 10-4</t>
  </si>
  <si>
    <t>Eckroth, Mo</t>
  </si>
  <si>
    <t>(9-8)</t>
  </si>
  <si>
    <t>(11-6)</t>
  </si>
  <si>
    <t xml:space="preserve"> 9-8</t>
  </si>
  <si>
    <t xml:space="preserve"> 11-6</t>
  </si>
  <si>
    <t>Brewer, Lisa</t>
  </si>
  <si>
    <t>Long Beach</t>
  </si>
  <si>
    <t>Wayne Grant</t>
  </si>
  <si>
    <t>Peter Stewart</t>
  </si>
  <si>
    <t>(9-9)</t>
  </si>
  <si>
    <t>(3-10)</t>
  </si>
  <si>
    <t xml:space="preserve"> 9-9</t>
  </si>
  <si>
    <t>Artie Blouin</t>
  </si>
  <si>
    <t>Scott, Angela</t>
  </si>
  <si>
    <t>??? Wisenora</t>
  </si>
  <si>
    <t>(9-10)</t>
  </si>
  <si>
    <t>(10-6)</t>
  </si>
  <si>
    <t xml:space="preserve"> 9-10</t>
  </si>
  <si>
    <t xml:space="preserve"> 10-6</t>
  </si>
  <si>
    <t>Technical: Debbie Washington</t>
  </si>
  <si>
    <t>Technical: Janie Fincher</t>
  </si>
  <si>
    <t>Hileman, Vickie</t>
  </si>
  <si>
    <t>Almonds, Carol</t>
  </si>
  <si>
    <t>(9-11)</t>
  </si>
  <si>
    <t>(4-15)</t>
  </si>
  <si>
    <t xml:space="preserve"> 9-11</t>
  </si>
  <si>
    <t xml:space="preserve"> 4-15</t>
  </si>
  <si>
    <t>Technical: Coach Doug Bruno  2nd Qtr  3:46</t>
  </si>
  <si>
    <t>Wednesday</t>
  </si>
  <si>
    <t>M.S.G. - Felt Forum</t>
  </si>
  <si>
    <t>Bill Jones</t>
  </si>
  <si>
    <t>Bill Ossola</t>
  </si>
  <si>
    <t>(9-12)</t>
  </si>
  <si>
    <t>(16-2)</t>
  </si>
  <si>
    <t xml:space="preserve"> 9-12</t>
  </si>
  <si>
    <t>Craig, Denise</t>
  </si>
  <si>
    <t>Farrah, Sharon</t>
  </si>
  <si>
    <t>Gwyn, Althea</t>
  </si>
  <si>
    <t>Marquis, Gail</t>
  </si>
  <si>
    <t>Moore, Pearl</t>
  </si>
  <si>
    <t>Sanborn, Kathy</t>
  </si>
  <si>
    <t>Smith, Karen</t>
  </si>
  <si>
    <t>Tatterson, Gail</t>
  </si>
  <si>
    <t>Thomas, Janice</t>
  </si>
  <si>
    <t>Young, Faye</t>
  </si>
  <si>
    <t>Young, Kaye</t>
  </si>
  <si>
    <t>Dean Meminger</t>
  </si>
  <si>
    <t xml:space="preserve"> 16-2</t>
  </si>
  <si>
    <t>Technical: Coach Doug Bruno  4th Qtr  5:49 - EJECTED (???)</t>
  </si>
  <si>
    <t>Bender, Evelyn</t>
  </si>
  <si>
    <t>Tom Frangella</t>
  </si>
  <si>
    <t>(9-13)</t>
  </si>
  <si>
    <t>(17-2)</t>
  </si>
  <si>
    <t xml:space="preserve"> 9-13</t>
  </si>
  <si>
    <t xml:space="preserve"> 17-2</t>
  </si>
  <si>
    <t>??? Harris</t>
  </si>
  <si>
    <t>(10-13)</t>
  </si>
  <si>
    <t xml:space="preserve"> 10-13</t>
  </si>
  <si>
    <t>Don Knodel</t>
  </si>
  <si>
    <t>Auhlenbacher, Karen</t>
  </si>
  <si>
    <t>Candler, Belinda</t>
  </si>
  <si>
    <t>Chapman, Vicky</t>
  </si>
  <si>
    <t>Durham, Gwen</t>
  </si>
  <si>
    <t>Jones, Belinda</t>
  </si>
  <si>
    <t>Kenlaw, Jessie</t>
  </si>
  <si>
    <t>Mayo, Paula</t>
  </si>
  <si>
    <t>Washington, Cynthia</t>
  </si>
  <si>
    <t>??? Hill</t>
  </si>
  <si>
    <t>(10-14)</t>
  </si>
  <si>
    <t>(14-8)</t>
  </si>
  <si>
    <t xml:space="preserve"> 10-14</t>
  </si>
  <si>
    <t xml:space="preserve"> 14-8</t>
  </si>
  <si>
    <t>Penczak, Kathie</t>
  </si>
  <si>
    <t>Technical: Breena Caldwell</t>
  </si>
  <si>
    <t>John T???</t>
  </si>
  <si>
    <t>(10-15)</t>
  </si>
  <si>
    <t>(13-11)</t>
  </si>
  <si>
    <t xml:space="preserve"> 10-15</t>
  </si>
  <si>
    <t xml:space="preserve"> 13-11</t>
  </si>
  <si>
    <t>Harris, Willodean</t>
  </si>
  <si>
    <t>Broke Arm</t>
  </si>
  <si>
    <t>Greer, Drema</t>
  </si>
  <si>
    <t>Phil Anderson</t>
  </si>
  <si>
    <t>Blane Riechelt</t>
  </si>
  <si>
    <t>(11-16)</t>
  </si>
  <si>
    <t>(8-18)</t>
  </si>
  <si>
    <t xml:space="preserve"> 11-16</t>
  </si>
  <si>
    <t>Julia Yeater</t>
  </si>
  <si>
    <t>Steve Zebos</t>
  </si>
  <si>
    <t>(12-16)</t>
  </si>
  <si>
    <t>(18-11)</t>
  </si>
  <si>
    <t xml:space="preserve"> 12-16</t>
  </si>
  <si>
    <t xml:space="preserve"> 18-11</t>
  </si>
  <si>
    <t>Baline Reichelt</t>
  </si>
  <si>
    <t>(13-16)</t>
  </si>
  <si>
    <t>(8-19)</t>
  </si>
  <si>
    <t xml:space="preserve"> 13-16</t>
  </si>
  <si>
    <t>Ellis, Cindy</t>
  </si>
  <si>
    <t>Autry Court - Rice U.</t>
  </si>
  <si>
    <t>Larry Ermis</t>
  </si>
  <si>
    <t>(13-17)</t>
  </si>
  <si>
    <t>(17-12)</t>
  </si>
  <si>
    <t xml:space="preserve"> 13-17</t>
  </si>
  <si>
    <t xml:space="preserve"> 17-12</t>
  </si>
  <si>
    <t>Tech: Bruno-2, Bench-1</t>
  </si>
  <si>
    <t>Johnson, Pat</t>
  </si>
  <si>
    <t>(14-17)</t>
  </si>
  <si>
    <t>(18-9)</t>
  </si>
  <si>
    <t xml:space="preserve"> 14-17</t>
  </si>
  <si>
    <t xml:space="preserve"> 18-9</t>
  </si>
  <si>
    <t>Mason, Debbie</t>
  </si>
  <si>
    <t>Roberts, Patricia</t>
  </si>
  <si>
    <t>Monday</t>
  </si>
  <si>
    <t>(14-18)</t>
  </si>
  <si>
    <t>(21-12)</t>
  </si>
  <si>
    <t xml:space="preserve"> 14-18</t>
  </si>
  <si>
    <t>Crevier, Tanya</t>
  </si>
  <si>
    <t xml:space="preserve"> 21-12</t>
  </si>
  <si>
    <t>Blaine Reichelt</t>
  </si>
  <si>
    <t>(14-19)</t>
  </si>
  <si>
    <t>(19-11)</t>
  </si>
  <si>
    <t xml:space="preserve"> 14-19</t>
  </si>
  <si>
    <t xml:space="preserve"> 19-11</t>
  </si>
  <si>
    <t>(15-19)</t>
  </si>
  <si>
    <t>(15-18)</t>
  </si>
  <si>
    <t xml:space="preserve"> 15-19</t>
  </si>
  <si>
    <t xml:space="preserve"> 15-18</t>
  </si>
  <si>
    <t>Technical: Coach Doug Bruno  1st Qtr  4:00</t>
  </si>
  <si>
    <t xml:space="preserve">                  Coach Doug Bruno  4th Qtr  6:07   EJECTED</t>
  </si>
  <si>
    <t>Mitchell. Adrian</t>
  </si>
  <si>
    <t>Hoffman, Jeri</t>
  </si>
  <si>
    <t>(16-19)</t>
  </si>
  <si>
    <t>(10-22)</t>
  </si>
  <si>
    <t>Coach Bruno suspended</t>
  </si>
  <si>
    <t>Ed Smythe</t>
  </si>
  <si>
    <t>(17-19)</t>
  </si>
  <si>
    <t>(15-21)</t>
  </si>
  <si>
    <t xml:space="preserve"> 15-21</t>
  </si>
  <si>
    <t>11 game losing streak</t>
  </si>
  <si>
    <t>Mel Sims</t>
  </si>
  <si>
    <t xml:space="preserve"> 0-1</t>
  </si>
  <si>
    <t>Cooper, Shena</t>
  </si>
  <si>
    <t>DNP-Coach Decision</t>
  </si>
  <si>
    <t>Bob Dietze</t>
  </si>
  <si>
    <t xml:space="preserve"> 4-6</t>
  </si>
  <si>
    <t xml:space="preserve"> 7-2</t>
  </si>
  <si>
    <t>Did Not Play</t>
  </si>
  <si>
    <t>Wahl-Bye, Sue</t>
  </si>
  <si>
    <t>Terry Kuhl</t>
  </si>
  <si>
    <t>Travnik, Pat</t>
  </si>
  <si>
    <t>Technicals - Janice Thomas</t>
  </si>
  <si>
    <t xml:space="preserve">                   - Coach Dean Meminger</t>
  </si>
  <si>
    <t>Technical Foul: Coach Bruno 1st Qtr 6:39</t>
  </si>
  <si>
    <t>Fans irked, called Bruno at home</t>
  </si>
  <si>
    <t>Info from Chicago Tribune</t>
  </si>
  <si>
    <t>Original Att listed as 4,919</t>
  </si>
  <si>
    <t>Name not in Newspaper</t>
  </si>
  <si>
    <t>Info from Los Angeles Times</t>
  </si>
  <si>
    <t>Newspaper scores were listed as FRACTIONS</t>
  </si>
  <si>
    <t>Burdick, Denise</t>
  </si>
  <si>
    <t>ORIGINAL Box Score Used</t>
  </si>
  <si>
    <t>Original Box Score Used</t>
  </si>
  <si>
    <t>Adjustments</t>
  </si>
  <si>
    <t>Hileman 9 rebs - per Oak Trib</t>
  </si>
  <si>
    <t>Rossow 7 rbs - pet Oak Trib</t>
  </si>
  <si>
    <t>Kennedy 6 rbs - per Oak Trib</t>
  </si>
  <si>
    <t>Technical</t>
  </si>
  <si>
    <t>Tech: Coach VBK 4th Q  1:03</t>
  </si>
  <si>
    <t>Injured</t>
  </si>
  <si>
    <t>Tech: Coach Bruno 3 &amp; 4 Qtrs</t>
  </si>
  <si>
    <t>Info From Morristown Daily Record</t>
  </si>
  <si>
    <t>Rita played 5 minutes in 1st half &amp; was scoreless</t>
  </si>
  <si>
    <t>Box Score showed Hileman with 8-FG  6-FT = 20 Pts    (would be 22)  20 Pts gives Hustle 126 - so 5 FGs subtracted from Hileman</t>
  </si>
  <si>
    <t>LOOK how similar these STATS are FG%, FT%, PFs, STL, AST</t>
  </si>
  <si>
    <t xml:space="preserve">  was this a Killer Game for Chicago?</t>
  </si>
  <si>
    <t>Chic 8-7  Iowa 9-4  could have been Chic  9-7  Iowa 9-5</t>
  </si>
  <si>
    <t>Chic became 9-13 over next several games</t>
  </si>
  <si>
    <t>WGN broadcast - only away game shown</t>
  </si>
  <si>
    <t>Info From Oakland Tribune</t>
  </si>
  <si>
    <t>&lt;&lt; at least</t>
  </si>
  <si>
    <t>DNP - Injured Torn Thigh Muscle</t>
  </si>
  <si>
    <t>Not sure which Martin played</t>
  </si>
  <si>
    <t>OT, Tech: Coach Bruno 2nd Qtr 3:46</t>
  </si>
  <si>
    <t>Techical</t>
  </si>
  <si>
    <t>Techical Foul: Denise Griffith  3rd Qtr 8:57</t>
  </si>
  <si>
    <t>Technical Fouls:  Coach Doug Bruno 2   Ejected</t>
  </si>
  <si>
    <t xml:space="preserve">                             Chicago Bench  (or was Les Groebstein for throwing a seat cushion from the radio booth?)</t>
  </si>
  <si>
    <t>Info From Muscatine IA Journal</t>
  </si>
  <si>
    <t xml:space="preserve"> 1/4, 1/2 = 24</t>
  </si>
  <si>
    <t xml:space="preserve"> 3/8, 1/3 = 31</t>
  </si>
  <si>
    <t xml:space="preserve"> 1st Qtr</t>
  </si>
  <si>
    <t>2nd Qtr</t>
  </si>
  <si>
    <t>3rd Qtr</t>
  </si>
  <si>
    <t>4th Qtr</t>
  </si>
  <si>
    <t>3/8, &amp; = 37</t>
  </si>
  <si>
    <t>Therefore ? = 29</t>
  </si>
  <si>
    <t>? = Don't Know</t>
  </si>
  <si>
    <t xml:space="preserve"> &amp; Backed-In Statistics</t>
  </si>
  <si>
    <t>Bold Dark Black #'s are Verifiable       Red #'s are Backed-In from Accumulated Stats</t>
  </si>
  <si>
    <t>Ortega 1st WBL Player of the Week</t>
  </si>
  <si>
    <t>Collins, Sheila</t>
  </si>
  <si>
    <t>Dalrymple, Dale</t>
  </si>
  <si>
    <t xml:space="preserve">John Sato </t>
  </si>
  <si>
    <t>MY Qtr Scores Guess</t>
  </si>
  <si>
    <t>DNP - Injured Knee</t>
  </si>
  <si>
    <t>Dave Wohl</t>
  </si>
  <si>
    <t>Info From Chicago Tribune</t>
  </si>
  <si>
    <t>DNP - Coach's Decision</t>
  </si>
  <si>
    <t>Technical:Coach Meminger</t>
  </si>
  <si>
    <t>Tech: Coach Bruno</t>
  </si>
  <si>
    <t>DNP - Broken Nose</t>
  </si>
  <si>
    <t xml:space="preserve"> &lt;&lt;At Least 5 Mins</t>
  </si>
  <si>
    <t>At Least</t>
  </si>
  <si>
    <t>Tech: Coach vanBreda Kolff</t>
  </si>
  <si>
    <t>Gene Barth</t>
  </si>
  <si>
    <t>Louis Meyers</t>
  </si>
  <si>
    <t>Blaine Richelt</t>
  </si>
  <si>
    <t xml:space="preserve"> Did Coach Bruno throw a chair this game?  Future article referred to this game.  No Techs issued</t>
  </si>
  <si>
    <t>Injured - knee</t>
  </si>
  <si>
    <t>Originally scheduled to play Phil, then New York, finally became Chicago</t>
  </si>
  <si>
    <t>Technical: Coach Doug Bruno  4th Qtr</t>
  </si>
  <si>
    <t>Name not in Box Score</t>
  </si>
  <si>
    <t>&lt;at Least</t>
  </si>
  <si>
    <t>Limited - Concussioin</t>
  </si>
  <si>
    <t xml:space="preserve"> Locally Televised</t>
  </si>
  <si>
    <t>Techs:Bruno 1st &amp; 4th Q  OT</t>
  </si>
  <si>
    <t xml:space="preserve"> Coach Doug Bruno tackles referee Mark Mano and throws punches</t>
  </si>
  <si>
    <t>Coach Bruno given a One Game suspension</t>
  </si>
  <si>
    <t>DNP - Injured ??</t>
  </si>
  <si>
    <t>Technical: Martha Hastings  3rd Qtr</t>
  </si>
  <si>
    <t>TECH    11 game losing streak</t>
  </si>
  <si>
    <t>OT-Red #'s assumed</t>
  </si>
  <si>
    <t>Red #'s assumed</t>
  </si>
  <si>
    <t>9 pts first half Red #'s assumed</t>
  </si>
  <si>
    <t xml:space="preserve"> 13 **</t>
  </si>
  <si>
    <t xml:space="preserve"> 13 assists split over 2 Games</t>
  </si>
  <si>
    <t xml:space="preserve"> Official Box Score had ZERO assists noted for the Does, but 30 for the Hustle</t>
  </si>
  <si>
    <t>Rick Rocamonte</t>
  </si>
  <si>
    <t>Name Not in Newspaper</t>
  </si>
  <si>
    <t>Injured - Knee</t>
  </si>
  <si>
    <t>Name Not in Newspapers</t>
  </si>
  <si>
    <t xml:space="preserve">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</si>
</sst>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2" fillId="4" borderId="0" xfId="0" quotePrefix="1" applyFont="1" applyFill="1"/>
    <xf numFmtId="0" fontId="11" fillId="0" borderId="0" xfId="0" applyFont="1" applyAlignment="1">
      <alignment horizontal="center"/>
    </xf>
    <xf numFmtId="0" fontId="18" fillId="4" borderId="0" xfId="0" applyFont="1" applyFill="1"/>
    <xf numFmtId="0" fontId="21" fillId="0" borderId="0" xfId="0" applyFont="1"/>
    <xf numFmtId="0" fontId="2" fillId="4" borderId="0" xfId="0" quotePrefix="1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2" fillId="0" borderId="0" xfId="0" applyFont="1"/>
    <xf numFmtId="0" fontId="20" fillId="0" borderId="0" xfId="0" applyFont="1"/>
    <xf numFmtId="2" fontId="23" fillId="4" borderId="0" xfId="0" applyNumberFormat="1" applyFont="1" applyFill="1"/>
    <xf numFmtId="0" fontId="0" fillId="4" borderId="0" xfId="0" applyFill="1"/>
    <xf numFmtId="2" fontId="19" fillId="0" borderId="0" xfId="0" applyNumberFormat="1" applyFont="1"/>
    <xf numFmtId="0" fontId="6" fillId="5" borderId="0" xfId="0" applyFont="1" applyFill="1" applyAlignment="1">
      <alignment horizontal="center"/>
    </xf>
    <xf numFmtId="20" fontId="12" fillId="5" borderId="0" xfId="0" applyNumberFormat="1" applyFont="1" applyFill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164" fontId="2" fillId="4" borderId="0" xfId="1" quotePrefix="1" applyNumberFormat="1" applyFont="1" applyFill="1" applyAlignment="1">
      <alignment horizontal="center" vertical="center"/>
    </xf>
    <xf numFmtId="0" fontId="7" fillId="5" borderId="0" xfId="0" applyFont="1" applyFill="1"/>
    <xf numFmtId="0" fontId="7" fillId="5" borderId="0" xfId="0" applyFont="1" applyFill="1" applyAlignment="1">
      <alignment horizontal="right"/>
    </xf>
    <xf numFmtId="20" fontId="12" fillId="5" borderId="0" xfId="0" applyNumberFormat="1" applyFont="1" applyFill="1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2" fontId="23" fillId="0" borderId="0" xfId="0" applyNumberFormat="1" applyFont="1"/>
    <xf numFmtId="0" fontId="2" fillId="4" borderId="0" xfId="0" applyFont="1" applyFill="1" applyAlignment="1">
      <alignment horizontal="center"/>
    </xf>
    <xf numFmtId="0" fontId="2" fillId="4" borderId="0" xfId="0" quotePrefix="1" applyFont="1" applyFill="1" applyAlignment="1">
      <alignment horizontal="center"/>
    </xf>
    <xf numFmtId="0" fontId="24" fillId="4" borderId="0" xfId="0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2" fillId="4" borderId="0" xfId="0" applyFont="1" applyFill="1"/>
    <xf numFmtId="0" fontId="20" fillId="5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165" fontId="11" fillId="0" borderId="0" xfId="0" applyNumberFormat="1" applyFont="1"/>
    <xf numFmtId="0" fontId="7" fillId="5" borderId="1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5" fillId="5" borderId="7" xfId="0" applyFont="1" applyFill="1" applyBorder="1"/>
    <xf numFmtId="0" fontId="7" fillId="0" borderId="6" xfId="0" applyFont="1" applyBorder="1"/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center"/>
    </xf>
    <xf numFmtId="0" fontId="11" fillId="4" borderId="5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AB83-9D52-4274-878E-D644AE6F3703}">
  <sheetPr>
    <tabColor rgb="FFFF0000"/>
    <pageSetUpPr fitToPage="1"/>
  </sheetPr>
  <dimension ref="A1:AB51"/>
  <sheetViews>
    <sheetView tabSelected="1" topLeftCell="A2" workbookViewId="0">
      <selection activeCell="K9" sqref="K9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4" width="5.88671875" customWidth="1"/>
    <col min="15" max="15" width="6.6640625" customWidth="1"/>
    <col min="16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460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1" t="s">
        <v>463</v>
      </c>
    </row>
    <row r="3" spans="1:28" x14ac:dyDescent="0.3">
      <c r="B3" s="1"/>
      <c r="C3" s="6">
        <v>29175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61" t="s">
        <v>503</v>
      </c>
    </row>
    <row r="4" spans="1:28" x14ac:dyDescent="0.3">
      <c r="B4" s="1"/>
      <c r="C4" s="6" t="s">
        <v>116</v>
      </c>
      <c r="D4" s="7" t="s">
        <v>4</v>
      </c>
      <c r="E4" s="8"/>
      <c r="F4" s="5"/>
      <c r="G4" s="1"/>
      <c r="J4" s="15" t="s">
        <v>117</v>
      </c>
      <c r="K4" s="16" t="s">
        <v>44</v>
      </c>
      <c r="L4" s="17"/>
      <c r="M4" s="18"/>
      <c r="N4" s="19">
        <v>33</v>
      </c>
      <c r="O4" s="19">
        <v>25</v>
      </c>
      <c r="P4" s="19">
        <v>22</v>
      </c>
      <c r="Q4" s="19">
        <v>26</v>
      </c>
      <c r="R4" s="19">
        <v>12</v>
      </c>
      <c r="S4" s="21">
        <f>SUM(N4:R4)</f>
        <v>118</v>
      </c>
      <c r="T4" s="22">
        <v>139</v>
      </c>
    </row>
    <row r="5" spans="1:28" x14ac:dyDescent="0.3">
      <c r="B5" s="1"/>
      <c r="C5" s="6" t="s">
        <v>106</v>
      </c>
      <c r="D5" s="7" t="s">
        <v>5</v>
      </c>
      <c r="E5" s="1"/>
      <c r="F5" s="1"/>
      <c r="G5" s="1"/>
      <c r="J5" s="15" t="s">
        <v>118</v>
      </c>
      <c r="K5" s="16" t="s">
        <v>56</v>
      </c>
      <c r="L5" s="17"/>
      <c r="M5" s="18"/>
      <c r="N5" s="19">
        <v>33</v>
      </c>
      <c r="O5" s="19">
        <v>25</v>
      </c>
      <c r="P5" s="19">
        <v>28</v>
      </c>
      <c r="Q5" s="19">
        <v>20</v>
      </c>
      <c r="R5" s="19">
        <v>7</v>
      </c>
      <c r="S5" s="21">
        <f>SUM(N5:R5)</f>
        <v>113</v>
      </c>
      <c r="T5" s="22">
        <v>139</v>
      </c>
      <c r="U5" s="1"/>
      <c r="V5" s="1"/>
      <c r="W5" s="1"/>
    </row>
    <row r="6" spans="1:28" x14ac:dyDescent="0.3">
      <c r="C6" s="23">
        <v>3708</v>
      </c>
      <c r="D6" s="7" t="s">
        <v>6</v>
      </c>
      <c r="F6" s="57" t="s">
        <v>461</v>
      </c>
      <c r="G6" s="64"/>
      <c r="H6" s="64"/>
      <c r="I6" s="64"/>
      <c r="J6" s="58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F7" s="1"/>
      <c r="G7" s="1"/>
      <c r="S7" s="1"/>
      <c r="T7" s="25" t="s">
        <v>8</v>
      </c>
      <c r="U7" s="1"/>
      <c r="V7" s="26">
        <v>139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63" t="s">
        <v>213</v>
      </c>
      <c r="F11" s="63"/>
      <c r="G11" s="63"/>
      <c r="H11" s="63"/>
      <c r="I11" s="63"/>
      <c r="J11" s="63"/>
      <c r="K11" s="63"/>
      <c r="L11" s="63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ht="15" thickBot="1" x14ac:dyDescent="0.35">
      <c r="A13" s="1" t="s">
        <v>57</v>
      </c>
      <c r="B13" s="1" t="s">
        <v>45</v>
      </c>
      <c r="C13" s="27" t="s">
        <v>51</v>
      </c>
      <c r="D13" s="38">
        <v>30</v>
      </c>
      <c r="E13" s="84">
        <v>18</v>
      </c>
      <c r="F13" s="38">
        <v>2</v>
      </c>
      <c r="G13" s="84">
        <v>8</v>
      </c>
      <c r="H13" s="27"/>
      <c r="I13" s="27"/>
      <c r="J13" s="38">
        <v>0</v>
      </c>
      <c r="K13" s="38">
        <v>0</v>
      </c>
      <c r="L13" s="84">
        <v>1</v>
      </c>
      <c r="M13" s="84">
        <v>3</v>
      </c>
      <c r="N13" s="38">
        <f t="shared" ref="N13:N24" si="0">SUM(L13:M13)</f>
        <v>4</v>
      </c>
      <c r="O13" s="84">
        <v>2</v>
      </c>
      <c r="P13" s="84">
        <v>1</v>
      </c>
      <c r="Q13" s="84">
        <v>1</v>
      </c>
      <c r="R13" s="84">
        <v>1</v>
      </c>
      <c r="S13" s="38">
        <v>0</v>
      </c>
      <c r="T13" s="38">
        <f>(H13*3)+((F13-H13)*2)+J13</f>
        <v>4</v>
      </c>
      <c r="U13" s="40">
        <f>IFERROR(((T13+Q13+N13-R13)+(O13*2))/E13,"")</f>
        <v>0.66666666666666663</v>
      </c>
      <c r="V13" s="22">
        <v>139</v>
      </c>
      <c r="W13" s="22" t="s">
        <v>93</v>
      </c>
      <c r="X13" s="22" t="s">
        <v>88</v>
      </c>
      <c r="Y13" s="68">
        <v>3708</v>
      </c>
      <c r="Z13" s="36" t="s">
        <v>537</v>
      </c>
      <c r="AA13" s="1" t="s">
        <v>89</v>
      </c>
      <c r="AB13" s="28" t="s">
        <v>132</v>
      </c>
    </row>
    <row r="14" spans="1:28" ht="15" thickBot="1" x14ac:dyDescent="0.35">
      <c r="A14" s="1" t="s">
        <v>57</v>
      </c>
      <c r="B14" s="1" t="s">
        <v>45</v>
      </c>
      <c r="C14" s="27" t="s">
        <v>46</v>
      </c>
      <c r="D14" s="38">
        <v>21</v>
      </c>
      <c r="E14" s="84">
        <v>37</v>
      </c>
      <c r="F14" s="38">
        <v>5</v>
      </c>
      <c r="G14" s="84">
        <v>11</v>
      </c>
      <c r="H14" s="27"/>
      <c r="I14" s="27"/>
      <c r="J14" s="38">
        <v>10</v>
      </c>
      <c r="K14" s="38">
        <v>14</v>
      </c>
      <c r="L14" s="84">
        <v>6</v>
      </c>
      <c r="M14" s="84">
        <v>8</v>
      </c>
      <c r="N14" s="38">
        <f t="shared" si="0"/>
        <v>14</v>
      </c>
      <c r="O14" s="84">
        <v>0</v>
      </c>
      <c r="P14" s="93">
        <v>6</v>
      </c>
      <c r="Q14" s="84">
        <v>2</v>
      </c>
      <c r="R14" s="84">
        <v>2</v>
      </c>
      <c r="S14" s="76">
        <v>1</v>
      </c>
      <c r="T14" s="38">
        <f t="shared" ref="T14:T18" si="1">(H14*3)+((F14-H14)*2)+J14</f>
        <v>20</v>
      </c>
      <c r="U14" s="40">
        <f t="shared" ref="U14:U24" si="2">IFERROR(((T14+Q14+N14-R14)+(O14*2))/E14,"")</f>
        <v>0.91891891891891897</v>
      </c>
      <c r="V14" s="22">
        <v>139</v>
      </c>
      <c r="W14" s="22" t="s">
        <v>93</v>
      </c>
      <c r="X14" s="22" t="s">
        <v>88</v>
      </c>
      <c r="Y14" s="68">
        <v>3708</v>
      </c>
      <c r="Z14" s="36" t="s">
        <v>537</v>
      </c>
      <c r="AA14" s="1" t="s">
        <v>89</v>
      </c>
      <c r="AB14" s="28" t="s">
        <v>132</v>
      </c>
    </row>
    <row r="15" spans="1:28" x14ac:dyDescent="0.3">
      <c r="A15" s="1" t="s">
        <v>57</v>
      </c>
      <c r="B15" s="1" t="s">
        <v>45</v>
      </c>
      <c r="C15" s="27" t="s">
        <v>55</v>
      </c>
      <c r="D15" s="38">
        <v>15</v>
      </c>
      <c r="E15" s="84">
        <v>43</v>
      </c>
      <c r="F15" s="38">
        <v>7</v>
      </c>
      <c r="G15" s="84">
        <v>14</v>
      </c>
      <c r="H15" s="27"/>
      <c r="I15" s="27"/>
      <c r="J15" s="38">
        <v>12</v>
      </c>
      <c r="K15" s="38">
        <v>15</v>
      </c>
      <c r="L15" s="84">
        <v>1</v>
      </c>
      <c r="M15" s="84">
        <v>0</v>
      </c>
      <c r="N15" s="38">
        <f t="shared" si="0"/>
        <v>1</v>
      </c>
      <c r="O15" s="38">
        <v>9</v>
      </c>
      <c r="P15" s="84">
        <v>4</v>
      </c>
      <c r="Q15" s="84">
        <v>4</v>
      </c>
      <c r="R15" s="84">
        <v>6</v>
      </c>
      <c r="S15" s="38">
        <v>0</v>
      </c>
      <c r="T15" s="38">
        <f t="shared" si="1"/>
        <v>26</v>
      </c>
      <c r="U15" s="40">
        <f t="shared" si="2"/>
        <v>1</v>
      </c>
      <c r="V15" s="22">
        <v>139</v>
      </c>
      <c r="W15" s="22" t="s">
        <v>93</v>
      </c>
      <c r="X15" s="22" t="s">
        <v>88</v>
      </c>
      <c r="Y15" s="68">
        <v>3708</v>
      </c>
      <c r="Z15" s="36" t="s">
        <v>537</v>
      </c>
      <c r="AA15" s="1" t="s">
        <v>89</v>
      </c>
      <c r="AB15" s="28" t="s">
        <v>132</v>
      </c>
    </row>
    <row r="16" spans="1:28" x14ac:dyDescent="0.3">
      <c r="A16" s="1" t="s">
        <v>57</v>
      </c>
      <c r="B16" s="1" t="s">
        <v>45</v>
      </c>
      <c r="C16" s="27" t="s">
        <v>110</v>
      </c>
      <c r="D16" s="38">
        <v>10</v>
      </c>
      <c r="E16" s="70">
        <v>20</v>
      </c>
      <c r="F16" s="38">
        <v>3</v>
      </c>
      <c r="G16" s="84">
        <v>12</v>
      </c>
      <c r="H16" s="27"/>
      <c r="I16" s="27"/>
      <c r="J16" s="38">
        <v>1</v>
      </c>
      <c r="K16" s="38">
        <v>3</v>
      </c>
      <c r="L16" s="84">
        <v>2</v>
      </c>
      <c r="M16" s="84">
        <v>1</v>
      </c>
      <c r="N16" s="38">
        <f t="shared" si="0"/>
        <v>3</v>
      </c>
      <c r="O16" s="84">
        <v>3</v>
      </c>
      <c r="P16" s="84">
        <v>4</v>
      </c>
      <c r="Q16" s="84">
        <v>1</v>
      </c>
      <c r="R16" s="84">
        <v>2</v>
      </c>
      <c r="S16" s="76">
        <v>1</v>
      </c>
      <c r="T16" s="38">
        <f t="shared" si="1"/>
        <v>7</v>
      </c>
      <c r="U16" s="40">
        <f t="shared" si="2"/>
        <v>0.75</v>
      </c>
      <c r="V16" s="22">
        <v>139</v>
      </c>
      <c r="W16" s="22" t="s">
        <v>93</v>
      </c>
      <c r="X16" s="22" t="s">
        <v>88</v>
      </c>
      <c r="Y16" s="68">
        <v>3708</v>
      </c>
      <c r="Z16" s="36" t="s">
        <v>537</v>
      </c>
      <c r="AA16" s="1" t="s">
        <v>89</v>
      </c>
      <c r="AB16" s="28" t="s">
        <v>132</v>
      </c>
    </row>
    <row r="17" spans="1:28" x14ac:dyDescent="0.3">
      <c r="A17" s="1" t="s">
        <v>57</v>
      </c>
      <c r="B17" s="1" t="s">
        <v>45</v>
      </c>
      <c r="C17" s="27" t="s">
        <v>50</v>
      </c>
      <c r="D17" s="38">
        <v>31</v>
      </c>
      <c r="E17" s="84">
        <v>35</v>
      </c>
      <c r="F17" s="38">
        <v>3</v>
      </c>
      <c r="G17" s="84">
        <v>10</v>
      </c>
      <c r="H17" s="27"/>
      <c r="I17" s="27"/>
      <c r="J17" s="38">
        <v>8</v>
      </c>
      <c r="K17" s="38">
        <v>10</v>
      </c>
      <c r="L17" s="84">
        <v>2</v>
      </c>
      <c r="M17" s="84">
        <v>4</v>
      </c>
      <c r="N17" s="38">
        <f t="shared" si="0"/>
        <v>6</v>
      </c>
      <c r="O17" s="84">
        <v>1</v>
      </c>
      <c r="P17" s="84">
        <v>5</v>
      </c>
      <c r="Q17" s="84">
        <v>4</v>
      </c>
      <c r="R17" s="84">
        <v>4</v>
      </c>
      <c r="S17" s="38">
        <v>0</v>
      </c>
      <c r="T17" s="38">
        <f t="shared" si="1"/>
        <v>14</v>
      </c>
      <c r="U17" s="40">
        <f t="shared" si="2"/>
        <v>0.62857142857142856</v>
      </c>
      <c r="V17" s="22">
        <v>139</v>
      </c>
      <c r="W17" s="22" t="s">
        <v>93</v>
      </c>
      <c r="X17" s="22" t="s">
        <v>88</v>
      </c>
      <c r="Y17" s="68">
        <v>3708</v>
      </c>
      <c r="Z17" s="36" t="s">
        <v>537</v>
      </c>
      <c r="AA17" s="1" t="s">
        <v>89</v>
      </c>
      <c r="AB17" s="28" t="s">
        <v>132</v>
      </c>
    </row>
    <row r="18" spans="1:28" x14ac:dyDescent="0.3">
      <c r="A18" s="1" t="s">
        <v>57</v>
      </c>
      <c r="B18" s="1" t="s">
        <v>45</v>
      </c>
      <c r="C18" s="27" t="s">
        <v>49</v>
      </c>
      <c r="D18" s="38">
        <v>22</v>
      </c>
      <c r="E18" s="84">
        <v>24</v>
      </c>
      <c r="F18" s="38">
        <v>2</v>
      </c>
      <c r="G18" s="84">
        <v>6</v>
      </c>
      <c r="H18" s="27"/>
      <c r="I18" s="27"/>
      <c r="J18" s="38">
        <v>3</v>
      </c>
      <c r="K18" s="38">
        <v>5</v>
      </c>
      <c r="L18" s="84">
        <v>2</v>
      </c>
      <c r="M18" s="84">
        <v>3</v>
      </c>
      <c r="N18" s="38">
        <f t="shared" si="0"/>
        <v>5</v>
      </c>
      <c r="O18" s="84">
        <v>2</v>
      </c>
      <c r="P18" s="84">
        <v>1</v>
      </c>
      <c r="Q18" s="84">
        <v>4</v>
      </c>
      <c r="R18" s="84">
        <v>1</v>
      </c>
      <c r="S18" s="38">
        <v>0</v>
      </c>
      <c r="T18" s="38">
        <f t="shared" si="1"/>
        <v>7</v>
      </c>
      <c r="U18" s="40">
        <f t="shared" si="2"/>
        <v>0.79166666666666663</v>
      </c>
      <c r="V18" s="22">
        <v>139</v>
      </c>
      <c r="W18" s="22" t="s">
        <v>93</v>
      </c>
      <c r="X18" s="22" t="s">
        <v>88</v>
      </c>
      <c r="Y18" s="68">
        <v>3708</v>
      </c>
      <c r="Z18" s="36" t="s">
        <v>537</v>
      </c>
      <c r="AA18" s="1" t="s">
        <v>89</v>
      </c>
      <c r="AB18" s="28" t="s">
        <v>132</v>
      </c>
    </row>
    <row r="19" spans="1:28" x14ac:dyDescent="0.3">
      <c r="A19" s="1" t="s">
        <v>57</v>
      </c>
      <c r="B19" s="1" t="s">
        <v>45</v>
      </c>
      <c r="C19" s="27" t="s">
        <v>54</v>
      </c>
      <c r="D19" s="38">
        <v>11</v>
      </c>
      <c r="E19" s="85" t="s">
        <v>462</v>
      </c>
      <c r="F19" s="38"/>
      <c r="G19" s="84"/>
      <c r="H19" s="27"/>
      <c r="I19" s="27"/>
      <c r="J19" s="38"/>
      <c r="K19" s="38"/>
      <c r="L19" s="84"/>
      <c r="M19" s="84"/>
      <c r="N19" s="38"/>
      <c r="O19" s="84"/>
      <c r="P19" s="84"/>
      <c r="Q19" s="84"/>
      <c r="R19" s="84"/>
      <c r="S19" s="38"/>
      <c r="T19" s="38"/>
      <c r="U19" s="40" t="str">
        <f t="shared" ref="U19" si="3">IFERROR(((T19+Q19+N19-R19)+(O19*2))/E19,"")</f>
        <v/>
      </c>
      <c r="V19" s="22">
        <v>139</v>
      </c>
      <c r="W19" s="22" t="s">
        <v>93</v>
      </c>
      <c r="X19" s="22" t="s">
        <v>88</v>
      </c>
      <c r="Y19" s="68">
        <v>3708</v>
      </c>
      <c r="Z19" s="36" t="s">
        <v>537</v>
      </c>
      <c r="AA19" s="1" t="s">
        <v>89</v>
      </c>
      <c r="AB19" s="28" t="s">
        <v>132</v>
      </c>
    </row>
    <row r="20" spans="1:28" x14ac:dyDescent="0.3">
      <c r="A20" s="1" t="s">
        <v>57</v>
      </c>
      <c r="B20" s="1" t="s">
        <v>45</v>
      </c>
      <c r="C20" s="27" t="s">
        <v>52</v>
      </c>
      <c r="D20" s="38">
        <v>26</v>
      </c>
      <c r="E20" s="84">
        <v>28</v>
      </c>
      <c r="F20" s="38">
        <v>0</v>
      </c>
      <c r="G20" s="5">
        <v>12</v>
      </c>
      <c r="H20" s="27"/>
      <c r="I20" s="27"/>
      <c r="J20" s="38">
        <v>10</v>
      </c>
      <c r="K20" s="38">
        <v>11</v>
      </c>
      <c r="L20" s="84">
        <v>3</v>
      </c>
      <c r="M20" s="84">
        <v>5</v>
      </c>
      <c r="N20" s="38">
        <f t="shared" si="0"/>
        <v>8</v>
      </c>
      <c r="O20" s="84">
        <v>1</v>
      </c>
      <c r="P20" s="84">
        <v>1</v>
      </c>
      <c r="Q20" s="84">
        <v>7</v>
      </c>
      <c r="R20" s="84">
        <v>7</v>
      </c>
      <c r="S20" s="38">
        <v>0</v>
      </c>
      <c r="T20" s="38">
        <f>(H20*3)+((F20-H20)*2)+J20</f>
        <v>10</v>
      </c>
      <c r="U20" s="40">
        <f t="shared" si="2"/>
        <v>0.7142857142857143</v>
      </c>
      <c r="V20" s="22">
        <v>139</v>
      </c>
      <c r="W20" s="22" t="s">
        <v>93</v>
      </c>
      <c r="X20" s="22" t="s">
        <v>88</v>
      </c>
      <c r="Y20" s="68">
        <v>3708</v>
      </c>
      <c r="Z20" s="36" t="s">
        <v>537</v>
      </c>
      <c r="AA20" s="1" t="s">
        <v>89</v>
      </c>
      <c r="AB20" s="28" t="s">
        <v>132</v>
      </c>
    </row>
    <row r="21" spans="1:28" x14ac:dyDescent="0.3">
      <c r="A21" s="1" t="s">
        <v>57</v>
      </c>
      <c r="B21" s="1" t="s">
        <v>45</v>
      </c>
      <c r="C21" s="27" t="s">
        <v>53</v>
      </c>
      <c r="D21" s="38">
        <v>24</v>
      </c>
      <c r="E21" s="84">
        <v>20</v>
      </c>
      <c r="F21" s="38">
        <v>2</v>
      </c>
      <c r="G21" s="84">
        <v>4</v>
      </c>
      <c r="H21" s="27"/>
      <c r="I21" s="27"/>
      <c r="J21" s="38">
        <v>0</v>
      </c>
      <c r="K21" s="38">
        <v>2</v>
      </c>
      <c r="L21" s="84">
        <v>3</v>
      </c>
      <c r="M21" s="84">
        <v>2</v>
      </c>
      <c r="N21" s="38">
        <f t="shared" si="0"/>
        <v>5</v>
      </c>
      <c r="O21" s="84">
        <v>0</v>
      </c>
      <c r="P21" s="84">
        <v>4</v>
      </c>
      <c r="Q21" s="84">
        <v>1</v>
      </c>
      <c r="R21" s="84">
        <v>2</v>
      </c>
      <c r="S21" s="38">
        <v>0</v>
      </c>
      <c r="T21" s="38">
        <f>(H21*3)+((F21-H21)*2)+J21</f>
        <v>4</v>
      </c>
      <c r="U21" s="40">
        <f t="shared" si="2"/>
        <v>0.4</v>
      </c>
      <c r="V21" s="22">
        <v>139</v>
      </c>
      <c r="W21" s="22" t="s">
        <v>93</v>
      </c>
      <c r="X21" s="22" t="s">
        <v>88</v>
      </c>
      <c r="Y21" s="68">
        <v>3708</v>
      </c>
      <c r="Z21" s="36" t="s">
        <v>537</v>
      </c>
      <c r="AA21" s="1" t="s">
        <v>89</v>
      </c>
      <c r="AB21" s="28" t="s">
        <v>132</v>
      </c>
    </row>
    <row r="22" spans="1:28" x14ac:dyDescent="0.3">
      <c r="A22" s="1" t="s">
        <v>57</v>
      </c>
      <c r="B22" s="1" t="s">
        <v>45</v>
      </c>
      <c r="C22" s="27" t="s">
        <v>131</v>
      </c>
      <c r="D22" s="38">
        <v>41</v>
      </c>
      <c r="E22" s="84">
        <v>5</v>
      </c>
      <c r="F22" s="38">
        <v>1</v>
      </c>
      <c r="G22" s="84">
        <v>1</v>
      </c>
      <c r="H22" s="27"/>
      <c r="I22" s="27"/>
      <c r="J22" s="38">
        <v>2</v>
      </c>
      <c r="K22" s="38">
        <v>3</v>
      </c>
      <c r="L22" s="84">
        <v>0</v>
      </c>
      <c r="M22" s="84">
        <v>2</v>
      </c>
      <c r="N22" s="38">
        <f t="shared" si="0"/>
        <v>2</v>
      </c>
      <c r="O22" s="84">
        <v>1</v>
      </c>
      <c r="P22" s="38">
        <v>0</v>
      </c>
      <c r="Q22" s="38">
        <v>0</v>
      </c>
      <c r="R22" s="38">
        <v>0</v>
      </c>
      <c r="S22" s="38">
        <v>0</v>
      </c>
      <c r="T22" s="38">
        <f>(H22*3)+((F22-H22)*2)+J22</f>
        <v>4</v>
      </c>
      <c r="U22" s="40">
        <f t="shared" si="2"/>
        <v>1.6</v>
      </c>
      <c r="V22" s="22">
        <v>139</v>
      </c>
      <c r="W22" s="22" t="s">
        <v>93</v>
      </c>
      <c r="X22" s="22" t="s">
        <v>88</v>
      </c>
      <c r="Y22" s="68">
        <v>3708</v>
      </c>
      <c r="Z22" s="36" t="s">
        <v>537</v>
      </c>
      <c r="AA22" s="1" t="s">
        <v>89</v>
      </c>
      <c r="AB22" s="28" t="s">
        <v>132</v>
      </c>
    </row>
    <row r="23" spans="1:28" x14ac:dyDescent="0.3">
      <c r="A23" s="1" t="s">
        <v>57</v>
      </c>
      <c r="B23" s="1" t="s">
        <v>45</v>
      </c>
      <c r="C23" s="27" t="s">
        <v>130</v>
      </c>
      <c r="D23" s="38">
        <v>12</v>
      </c>
      <c r="E23" s="84">
        <v>8</v>
      </c>
      <c r="F23" s="38">
        <v>2</v>
      </c>
      <c r="G23" s="84">
        <v>4</v>
      </c>
      <c r="H23" s="27"/>
      <c r="I23" s="27"/>
      <c r="J23" s="38">
        <v>0</v>
      </c>
      <c r="K23" s="38">
        <v>0</v>
      </c>
      <c r="L23" s="84">
        <v>3</v>
      </c>
      <c r="M23" s="84">
        <v>0</v>
      </c>
      <c r="N23" s="38">
        <f t="shared" si="0"/>
        <v>3</v>
      </c>
      <c r="O23" s="38">
        <v>0</v>
      </c>
      <c r="P23" s="84">
        <v>2</v>
      </c>
      <c r="Q23" s="38">
        <v>0</v>
      </c>
      <c r="R23" s="84">
        <v>2</v>
      </c>
      <c r="S23" s="38">
        <v>0</v>
      </c>
      <c r="T23" s="38">
        <f>(H23*3)+((F23-H23)*2)+J23</f>
        <v>4</v>
      </c>
      <c r="U23" s="40">
        <f t="shared" si="2"/>
        <v>0.625</v>
      </c>
      <c r="V23" s="22">
        <v>139</v>
      </c>
      <c r="W23" s="22" t="s">
        <v>93</v>
      </c>
      <c r="X23" s="22" t="s">
        <v>88</v>
      </c>
      <c r="Y23" s="68">
        <v>3708</v>
      </c>
      <c r="Z23" s="36" t="s">
        <v>537</v>
      </c>
      <c r="AA23" s="1" t="s">
        <v>89</v>
      </c>
      <c r="AB23" s="28" t="s">
        <v>132</v>
      </c>
    </row>
    <row r="24" spans="1:28" x14ac:dyDescent="0.3">
      <c r="A24" s="1" t="s">
        <v>57</v>
      </c>
      <c r="B24" s="1" t="s">
        <v>45</v>
      </c>
      <c r="C24" s="27" t="s">
        <v>47</v>
      </c>
      <c r="D24" s="38">
        <v>25</v>
      </c>
      <c r="E24" s="84">
        <v>27</v>
      </c>
      <c r="F24" s="38">
        <v>7</v>
      </c>
      <c r="G24" s="84">
        <v>13</v>
      </c>
      <c r="H24" s="27"/>
      <c r="I24" s="27"/>
      <c r="J24" s="38">
        <v>4</v>
      </c>
      <c r="K24" s="38">
        <v>4</v>
      </c>
      <c r="L24" s="84">
        <v>1</v>
      </c>
      <c r="M24" s="84">
        <v>4</v>
      </c>
      <c r="N24" s="38">
        <f t="shared" si="0"/>
        <v>5</v>
      </c>
      <c r="O24" s="84">
        <v>1</v>
      </c>
      <c r="P24" s="84">
        <v>3</v>
      </c>
      <c r="Q24" s="84">
        <v>0</v>
      </c>
      <c r="R24" s="84">
        <v>3</v>
      </c>
      <c r="S24" s="38">
        <v>0</v>
      </c>
      <c r="T24" s="38">
        <f>(H24*3)+((F24-H24)*2)+J24</f>
        <v>18</v>
      </c>
      <c r="U24" s="40">
        <f t="shared" si="2"/>
        <v>0.81481481481481477</v>
      </c>
      <c r="V24" s="22">
        <v>139</v>
      </c>
      <c r="W24" s="22" t="s">
        <v>93</v>
      </c>
      <c r="X24" s="22" t="s">
        <v>88</v>
      </c>
      <c r="Y24" s="68">
        <v>3708</v>
      </c>
      <c r="Z24" s="36" t="s">
        <v>537</v>
      </c>
      <c r="AA24" s="1" t="s">
        <v>89</v>
      </c>
      <c r="AB24" s="28" t="s">
        <v>132</v>
      </c>
    </row>
    <row r="25" spans="1:28" x14ac:dyDescent="0.3">
      <c r="A25" s="1" t="s">
        <v>57</v>
      </c>
      <c r="B25" s="1" t="s">
        <v>45</v>
      </c>
      <c r="C25" s="56" t="s">
        <v>38</v>
      </c>
      <c r="D25" s="1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56">
        <v>-2</v>
      </c>
      <c r="Q25" s="42"/>
      <c r="R25" s="42"/>
      <c r="S25" s="42"/>
      <c r="T25" s="42"/>
      <c r="U25" s="40" t="str">
        <f t="shared" ref="U25" si="4">_xlfn.IFNA("",((T25+Q25+N25-R25)+(O25*2))/E25)</f>
        <v/>
      </c>
      <c r="V25" s="22">
        <v>139</v>
      </c>
      <c r="W25" s="22" t="s">
        <v>93</v>
      </c>
      <c r="X25" s="22" t="s">
        <v>88</v>
      </c>
      <c r="Y25" s="68">
        <v>3708</v>
      </c>
      <c r="Z25" s="36" t="s">
        <v>537</v>
      </c>
      <c r="AA25" s="1" t="s">
        <v>89</v>
      </c>
      <c r="AB25" s="28" t="s">
        <v>132</v>
      </c>
    </row>
    <row r="26" spans="1:28" x14ac:dyDescent="0.3">
      <c r="A26" s="43" t="s">
        <v>57</v>
      </c>
      <c r="B26" s="43" t="s">
        <v>45</v>
      </c>
      <c r="C26" s="44" t="s">
        <v>39</v>
      </c>
      <c r="D26" s="43"/>
      <c r="E26" s="44">
        <f t="shared" ref="E26:T26" si="5">SUM(E13:E25)</f>
        <v>265</v>
      </c>
      <c r="F26" s="44">
        <f t="shared" si="5"/>
        <v>34</v>
      </c>
      <c r="G26" s="44">
        <f t="shared" si="5"/>
        <v>95</v>
      </c>
      <c r="H26" s="44">
        <f t="shared" si="5"/>
        <v>0</v>
      </c>
      <c r="I26" s="44">
        <f t="shared" si="5"/>
        <v>0</v>
      </c>
      <c r="J26" s="44">
        <f t="shared" si="5"/>
        <v>50</v>
      </c>
      <c r="K26" s="44">
        <f t="shared" si="5"/>
        <v>67</v>
      </c>
      <c r="L26" s="44">
        <f t="shared" si="5"/>
        <v>24</v>
      </c>
      <c r="M26" s="44">
        <f t="shared" si="5"/>
        <v>32</v>
      </c>
      <c r="N26" s="44">
        <f t="shared" si="5"/>
        <v>56</v>
      </c>
      <c r="O26" s="44">
        <f t="shared" si="5"/>
        <v>20</v>
      </c>
      <c r="P26" s="44">
        <f t="shared" si="5"/>
        <v>29</v>
      </c>
      <c r="Q26" s="44">
        <f t="shared" si="5"/>
        <v>24</v>
      </c>
      <c r="R26" s="44">
        <f t="shared" si="5"/>
        <v>30</v>
      </c>
      <c r="S26" s="44">
        <f t="shared" si="5"/>
        <v>2</v>
      </c>
      <c r="T26" s="44">
        <f t="shared" si="5"/>
        <v>118</v>
      </c>
      <c r="U26" s="45">
        <f>((T26+Q26+N26-R26)+(O26*2))/E26</f>
        <v>0.78490566037735854</v>
      </c>
      <c r="V26" s="46">
        <v>139</v>
      </c>
      <c r="W26" s="46" t="s">
        <v>93</v>
      </c>
      <c r="X26" s="46" t="s">
        <v>88</v>
      </c>
      <c r="Y26" s="69">
        <v>3708</v>
      </c>
      <c r="Z26" s="57" t="s">
        <v>537</v>
      </c>
      <c r="AA26" s="43" t="s">
        <v>89</v>
      </c>
      <c r="AB26" s="78" t="s">
        <v>132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0.35789473684210527</v>
      </c>
      <c r="H27" s="27"/>
      <c r="I27" s="1"/>
      <c r="J27" s="48" t="s">
        <v>41</v>
      </c>
      <c r="K27" s="50">
        <f>J26/K26</f>
        <v>0.74626865671641796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4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65"/>
      <c r="P33" s="34"/>
      <c r="Q33" s="34"/>
      <c r="R33" s="34"/>
      <c r="S33" s="34"/>
      <c r="T33" s="7" t="s">
        <v>10</v>
      </c>
      <c r="U33" s="1"/>
      <c r="V33" s="35">
        <v>1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57</v>
      </c>
      <c r="C35" s="27" t="s">
        <v>119</v>
      </c>
      <c r="D35" s="38">
        <v>40</v>
      </c>
      <c r="E35" s="72"/>
      <c r="F35" s="27">
        <v>1</v>
      </c>
      <c r="G35" s="72"/>
      <c r="H35" s="27"/>
      <c r="I35" s="27"/>
      <c r="J35" s="27">
        <v>2</v>
      </c>
      <c r="K35" s="27">
        <v>2</v>
      </c>
      <c r="L35" s="72"/>
      <c r="M35" s="72"/>
      <c r="N35" s="27">
        <f>SUM(L35:M35)</f>
        <v>0</v>
      </c>
      <c r="O35" s="72"/>
      <c r="P35" s="56">
        <v>6</v>
      </c>
      <c r="Q35" s="72"/>
      <c r="R35" s="72"/>
      <c r="S35" s="72"/>
      <c r="T35" s="27">
        <f>(H35*3)+((F35-H35)*2)+J35</f>
        <v>4</v>
      </c>
      <c r="U35" s="40" t="str">
        <f>IFERROR(((T35+Q35+N35-R35)+(O35*2))/E35,"")</f>
        <v/>
      </c>
      <c r="V35" s="22">
        <v>139</v>
      </c>
      <c r="W35" s="22" t="s">
        <v>87</v>
      </c>
      <c r="X35" s="22" t="s">
        <v>94</v>
      </c>
      <c r="Y35" s="68">
        <v>3708</v>
      </c>
      <c r="Z35" s="36" t="s">
        <v>1</v>
      </c>
      <c r="AA35" s="1" t="s">
        <v>445</v>
      </c>
      <c r="AB35" s="28" t="s">
        <v>446</v>
      </c>
    </row>
    <row r="36" spans="1:28" x14ac:dyDescent="0.3">
      <c r="A36" s="1" t="s">
        <v>45</v>
      </c>
      <c r="B36" s="1" t="s">
        <v>57</v>
      </c>
      <c r="C36" s="27" t="s">
        <v>120</v>
      </c>
      <c r="D36" s="38">
        <v>7</v>
      </c>
      <c r="E36" s="72"/>
      <c r="F36" s="27">
        <v>7</v>
      </c>
      <c r="G36" s="72"/>
      <c r="H36" s="27"/>
      <c r="I36" s="27"/>
      <c r="J36" s="27">
        <v>1</v>
      </c>
      <c r="K36" s="27">
        <v>1</v>
      </c>
      <c r="L36" s="72"/>
      <c r="M36" s="72"/>
      <c r="N36" s="27">
        <f t="shared" ref="N36:N41" si="6">SUM(L36:M36)</f>
        <v>0</v>
      </c>
      <c r="O36" s="73"/>
      <c r="P36" s="56">
        <v>6</v>
      </c>
      <c r="Q36" s="73"/>
      <c r="R36" s="73"/>
      <c r="S36" s="73"/>
      <c r="T36" s="39">
        <f t="shared" ref="T36:T41" si="7">(H36*3)+((F36-H36)*2)+J36</f>
        <v>15</v>
      </c>
      <c r="U36" s="40" t="str">
        <f t="shared" ref="U36:U46" si="8">IFERROR(((T36+Q36+N36-R36)+(O36*2))/E36,"")</f>
        <v/>
      </c>
      <c r="V36" s="22">
        <v>139</v>
      </c>
      <c r="W36" s="22" t="s">
        <v>87</v>
      </c>
      <c r="X36" s="22" t="s">
        <v>94</v>
      </c>
      <c r="Y36" s="68">
        <v>3708</v>
      </c>
      <c r="Z36" s="36" t="s">
        <v>1</v>
      </c>
      <c r="AA36" s="1" t="s">
        <v>445</v>
      </c>
      <c r="AB36" s="28" t="s">
        <v>446</v>
      </c>
    </row>
    <row r="37" spans="1:28" x14ac:dyDescent="0.3">
      <c r="A37" s="1" t="s">
        <v>45</v>
      </c>
      <c r="B37" s="1" t="s">
        <v>57</v>
      </c>
      <c r="C37" s="27" t="s">
        <v>121</v>
      </c>
      <c r="D37" s="38">
        <v>15</v>
      </c>
      <c r="E37" s="72"/>
      <c r="F37" s="27">
        <v>8</v>
      </c>
      <c r="G37" s="72"/>
      <c r="H37" s="27"/>
      <c r="I37" s="27"/>
      <c r="J37" s="27">
        <v>10</v>
      </c>
      <c r="K37" s="27">
        <v>14</v>
      </c>
      <c r="L37" s="72"/>
      <c r="M37" s="27">
        <v>16</v>
      </c>
      <c r="N37" s="27">
        <f t="shared" si="6"/>
        <v>16</v>
      </c>
      <c r="O37" s="73"/>
      <c r="P37" s="73"/>
      <c r="Q37" s="73"/>
      <c r="R37" s="73"/>
      <c r="S37" s="73"/>
      <c r="T37" s="39">
        <f t="shared" si="7"/>
        <v>26</v>
      </c>
      <c r="U37" s="40" t="str">
        <f t="shared" si="8"/>
        <v/>
      </c>
      <c r="V37" s="22">
        <v>139</v>
      </c>
      <c r="W37" s="22" t="s">
        <v>87</v>
      </c>
      <c r="X37" s="22" t="s">
        <v>94</v>
      </c>
      <c r="Y37" s="68">
        <v>3708</v>
      </c>
      <c r="Z37" s="36" t="s">
        <v>1</v>
      </c>
      <c r="AA37" s="1" t="s">
        <v>445</v>
      </c>
      <c r="AB37" s="28" t="s">
        <v>446</v>
      </c>
    </row>
    <row r="38" spans="1:28" x14ac:dyDescent="0.3">
      <c r="A38" s="1" t="s">
        <v>45</v>
      </c>
      <c r="B38" s="1" t="s">
        <v>57</v>
      </c>
      <c r="C38" s="27" t="s">
        <v>122</v>
      </c>
      <c r="D38" s="38">
        <v>10</v>
      </c>
      <c r="E38" s="72"/>
      <c r="F38" s="27">
        <v>1</v>
      </c>
      <c r="G38" s="72"/>
      <c r="H38" s="27"/>
      <c r="I38" s="27"/>
      <c r="J38" s="27">
        <v>0</v>
      </c>
      <c r="K38" s="27">
        <v>0</v>
      </c>
      <c r="L38" s="72"/>
      <c r="M38" s="72"/>
      <c r="N38" s="27">
        <f t="shared" si="6"/>
        <v>0</v>
      </c>
      <c r="O38" s="70" t="s">
        <v>540</v>
      </c>
      <c r="P38" s="56">
        <v>6</v>
      </c>
      <c r="Q38" s="73"/>
      <c r="R38" s="73"/>
      <c r="S38" s="73"/>
      <c r="T38" s="39">
        <f t="shared" si="7"/>
        <v>2</v>
      </c>
      <c r="U38" s="40" t="str">
        <f t="shared" si="8"/>
        <v/>
      </c>
      <c r="V38" s="22">
        <v>139</v>
      </c>
      <c r="W38" s="22" t="s">
        <v>87</v>
      </c>
      <c r="X38" s="22" t="s">
        <v>94</v>
      </c>
      <c r="Y38" s="68">
        <v>3708</v>
      </c>
      <c r="Z38" s="36" t="s">
        <v>1</v>
      </c>
      <c r="AA38" s="1" t="s">
        <v>445</v>
      </c>
      <c r="AB38" s="28" t="s">
        <v>446</v>
      </c>
    </row>
    <row r="39" spans="1:28" x14ac:dyDescent="0.3">
      <c r="A39" s="1" t="s">
        <v>45</v>
      </c>
      <c r="B39" s="1" t="s">
        <v>57</v>
      </c>
      <c r="C39" s="27" t="s">
        <v>123</v>
      </c>
      <c r="D39" s="38">
        <v>20</v>
      </c>
      <c r="E39" s="72"/>
      <c r="F39" s="27">
        <v>1</v>
      </c>
      <c r="G39" s="72"/>
      <c r="H39" s="27"/>
      <c r="I39" s="27"/>
      <c r="J39" s="27">
        <v>2</v>
      </c>
      <c r="K39" s="27">
        <v>2</v>
      </c>
      <c r="L39" s="72"/>
      <c r="M39" s="72"/>
      <c r="N39" s="27">
        <f t="shared" si="6"/>
        <v>0</v>
      </c>
      <c r="O39" s="73"/>
      <c r="P39" s="56">
        <v>6</v>
      </c>
      <c r="Q39" s="73"/>
      <c r="R39" s="73"/>
      <c r="S39" s="73"/>
      <c r="T39" s="39">
        <f t="shared" si="7"/>
        <v>4</v>
      </c>
      <c r="U39" s="40" t="str">
        <f t="shared" si="8"/>
        <v/>
      </c>
      <c r="V39" s="22">
        <v>139</v>
      </c>
      <c r="W39" s="22" t="s">
        <v>87</v>
      </c>
      <c r="X39" s="22" t="s">
        <v>94</v>
      </c>
      <c r="Y39" s="68">
        <v>3708</v>
      </c>
      <c r="Z39" s="36" t="s">
        <v>1</v>
      </c>
      <c r="AA39" s="1" t="s">
        <v>445</v>
      </c>
      <c r="AB39" s="28" t="s">
        <v>446</v>
      </c>
    </row>
    <row r="40" spans="1:28" x14ac:dyDescent="0.3">
      <c r="A40" s="1" t="s">
        <v>45</v>
      </c>
      <c r="B40" s="1" t="s">
        <v>57</v>
      </c>
      <c r="C40" s="27" t="s">
        <v>124</v>
      </c>
      <c r="D40" s="38">
        <v>24</v>
      </c>
      <c r="E40" s="72"/>
      <c r="F40" s="27">
        <v>0</v>
      </c>
      <c r="G40" s="72"/>
      <c r="H40" s="27"/>
      <c r="I40" s="27"/>
      <c r="J40" s="27">
        <v>1</v>
      </c>
      <c r="K40" s="27">
        <v>2</v>
      </c>
      <c r="L40" s="72"/>
      <c r="M40" s="72"/>
      <c r="N40" s="27">
        <f t="shared" si="6"/>
        <v>0</v>
      </c>
      <c r="O40" s="73"/>
      <c r="P40" s="73"/>
      <c r="Q40" s="73"/>
      <c r="R40" s="73"/>
      <c r="S40" s="73"/>
      <c r="T40" s="39">
        <f t="shared" si="7"/>
        <v>1</v>
      </c>
      <c r="U40" s="40" t="str">
        <f t="shared" si="8"/>
        <v/>
      </c>
      <c r="V40" s="22">
        <v>139</v>
      </c>
      <c r="W40" s="22" t="s">
        <v>87</v>
      </c>
      <c r="X40" s="22" t="s">
        <v>94</v>
      </c>
      <c r="Y40" s="68">
        <v>3708</v>
      </c>
      <c r="Z40" s="36" t="s">
        <v>1</v>
      </c>
      <c r="AA40" s="1" t="s">
        <v>445</v>
      </c>
      <c r="AB40" s="28" t="s">
        <v>446</v>
      </c>
    </row>
    <row r="41" spans="1:28" x14ac:dyDescent="0.3">
      <c r="A41" s="1" t="s">
        <v>45</v>
      </c>
      <c r="B41" s="1" t="s">
        <v>57</v>
      </c>
      <c r="C41" s="27" t="s">
        <v>125</v>
      </c>
      <c r="D41" s="38">
        <v>17</v>
      </c>
      <c r="E41" s="72"/>
      <c r="F41" s="27">
        <v>11</v>
      </c>
      <c r="G41" s="27">
        <v>20</v>
      </c>
      <c r="H41" s="27"/>
      <c r="I41" s="27"/>
      <c r="J41" s="27">
        <v>6</v>
      </c>
      <c r="K41" s="27">
        <v>8</v>
      </c>
      <c r="L41" s="27">
        <v>9</v>
      </c>
      <c r="M41" s="27">
        <v>13</v>
      </c>
      <c r="N41" s="27">
        <f t="shared" si="6"/>
        <v>22</v>
      </c>
      <c r="O41" s="73"/>
      <c r="P41" s="56">
        <v>6</v>
      </c>
      <c r="Q41" s="73"/>
      <c r="R41" s="73"/>
      <c r="S41" s="73"/>
      <c r="T41" s="39">
        <f t="shared" si="7"/>
        <v>28</v>
      </c>
      <c r="U41" s="40" t="str">
        <f t="shared" si="8"/>
        <v/>
      </c>
      <c r="V41" s="22">
        <v>139</v>
      </c>
      <c r="W41" s="22" t="s">
        <v>87</v>
      </c>
      <c r="X41" s="22" t="s">
        <v>94</v>
      </c>
      <c r="Y41" s="68">
        <v>3708</v>
      </c>
      <c r="Z41" s="36" t="s">
        <v>1</v>
      </c>
      <c r="AA41" s="1" t="s">
        <v>445</v>
      </c>
      <c r="AB41" s="28" t="s">
        <v>446</v>
      </c>
    </row>
    <row r="42" spans="1:28" x14ac:dyDescent="0.3">
      <c r="A42" s="1" t="s">
        <v>45</v>
      </c>
      <c r="B42" s="1" t="s">
        <v>57</v>
      </c>
      <c r="C42" s="27" t="s">
        <v>126</v>
      </c>
      <c r="D42" s="38">
        <v>11</v>
      </c>
      <c r="E42" s="72"/>
      <c r="F42" s="27">
        <v>6</v>
      </c>
      <c r="G42" s="72"/>
      <c r="H42" s="27"/>
      <c r="I42" s="27"/>
      <c r="J42" s="27">
        <v>2</v>
      </c>
      <c r="K42" s="27">
        <v>2</v>
      </c>
      <c r="L42" s="72"/>
      <c r="M42" s="72"/>
      <c r="N42" s="27">
        <f>SUM(L42:M42)</f>
        <v>0</v>
      </c>
      <c r="O42" s="73"/>
      <c r="P42" s="73"/>
      <c r="Q42" s="73"/>
      <c r="R42" s="73"/>
      <c r="S42" s="73"/>
      <c r="T42" s="39">
        <f>(H42*3)+((F42-H42)*2)+J42</f>
        <v>14</v>
      </c>
      <c r="U42" s="40" t="str">
        <f t="shared" si="8"/>
        <v/>
      </c>
      <c r="V42" s="22">
        <v>139</v>
      </c>
      <c r="W42" s="22" t="s">
        <v>87</v>
      </c>
      <c r="X42" s="22" t="s">
        <v>94</v>
      </c>
      <c r="Y42" s="68">
        <v>3708</v>
      </c>
      <c r="Z42" s="36" t="s">
        <v>1</v>
      </c>
      <c r="AA42" s="1" t="s">
        <v>445</v>
      </c>
      <c r="AB42" s="28" t="s">
        <v>446</v>
      </c>
    </row>
    <row r="43" spans="1:28" x14ac:dyDescent="0.3">
      <c r="A43" s="1" t="s">
        <v>45</v>
      </c>
      <c r="B43" s="1" t="s">
        <v>57</v>
      </c>
      <c r="C43" s="27" t="s">
        <v>319</v>
      </c>
      <c r="D43" s="38">
        <v>23</v>
      </c>
      <c r="E43" s="72" t="s">
        <v>462</v>
      </c>
      <c r="F43" s="27"/>
      <c r="G43" s="72"/>
      <c r="H43" s="27"/>
      <c r="I43" s="27"/>
      <c r="J43" s="27"/>
      <c r="K43" s="27"/>
      <c r="L43" s="72"/>
      <c r="M43" s="72"/>
      <c r="N43" s="27"/>
      <c r="O43" s="73"/>
      <c r="P43" s="73"/>
      <c r="Q43" s="73"/>
      <c r="R43" s="73"/>
      <c r="S43" s="73"/>
      <c r="T43" s="39"/>
      <c r="U43" s="40" t="str">
        <f t="shared" si="8"/>
        <v/>
      </c>
      <c r="V43" s="22">
        <v>139</v>
      </c>
      <c r="W43" s="22" t="s">
        <v>87</v>
      </c>
      <c r="X43" s="22" t="s">
        <v>94</v>
      </c>
      <c r="Y43" s="68">
        <v>3708</v>
      </c>
      <c r="Z43" s="36" t="s">
        <v>1</v>
      </c>
      <c r="AA43" s="1" t="s">
        <v>445</v>
      </c>
      <c r="AB43" s="28" t="s">
        <v>446</v>
      </c>
    </row>
    <row r="44" spans="1:28" x14ac:dyDescent="0.3">
      <c r="A44" s="1" t="s">
        <v>45</v>
      </c>
      <c r="B44" s="1" t="s">
        <v>57</v>
      </c>
      <c r="C44" s="27" t="s">
        <v>127</v>
      </c>
      <c r="D44" s="38">
        <v>12</v>
      </c>
      <c r="E44" s="72"/>
      <c r="F44" s="27">
        <v>5</v>
      </c>
      <c r="G44" s="72"/>
      <c r="H44" s="27"/>
      <c r="I44" s="27"/>
      <c r="J44" s="27">
        <v>0</v>
      </c>
      <c r="K44" s="27">
        <v>2</v>
      </c>
      <c r="L44" s="72"/>
      <c r="M44" s="72"/>
      <c r="N44" s="27">
        <f>SUM(L44:M44)</f>
        <v>0</v>
      </c>
      <c r="O44" s="73"/>
      <c r="P44" s="73"/>
      <c r="Q44" s="73"/>
      <c r="R44" s="73"/>
      <c r="S44" s="73"/>
      <c r="T44" s="39">
        <f>(H44*3)+((F44-H44)*2)+J44</f>
        <v>10</v>
      </c>
      <c r="U44" s="40" t="str">
        <f t="shared" si="8"/>
        <v/>
      </c>
      <c r="V44" s="22">
        <v>139</v>
      </c>
      <c r="W44" s="22" t="s">
        <v>87</v>
      </c>
      <c r="X44" s="22" t="s">
        <v>94</v>
      </c>
      <c r="Y44" s="68">
        <v>3708</v>
      </c>
      <c r="Z44" s="36" t="s">
        <v>1</v>
      </c>
      <c r="AA44" s="1" t="s">
        <v>445</v>
      </c>
      <c r="AB44" s="28" t="s">
        <v>446</v>
      </c>
    </row>
    <row r="45" spans="1:28" x14ac:dyDescent="0.3">
      <c r="A45" s="1" t="s">
        <v>45</v>
      </c>
      <c r="B45" s="1" t="s">
        <v>57</v>
      </c>
      <c r="C45" s="27" t="s">
        <v>129</v>
      </c>
      <c r="D45" s="38">
        <v>50</v>
      </c>
      <c r="E45" s="72"/>
      <c r="F45" s="27">
        <v>1</v>
      </c>
      <c r="G45" s="72"/>
      <c r="H45" s="27"/>
      <c r="I45" s="27"/>
      <c r="J45" s="27">
        <v>0</v>
      </c>
      <c r="K45" s="27">
        <v>0</v>
      </c>
      <c r="L45" s="72"/>
      <c r="M45" s="72"/>
      <c r="N45" s="27">
        <f>SUM(L45:M45)</f>
        <v>0</v>
      </c>
      <c r="O45" s="73"/>
      <c r="P45" s="73"/>
      <c r="Q45" s="73"/>
      <c r="R45" s="73"/>
      <c r="S45" s="73"/>
      <c r="T45" s="39">
        <f>(H45*3)+((F45-H45)*2)+J45</f>
        <v>2</v>
      </c>
      <c r="U45" s="40" t="str">
        <f t="shared" si="8"/>
        <v/>
      </c>
      <c r="V45" s="22">
        <v>139</v>
      </c>
      <c r="W45" s="22" t="s">
        <v>87</v>
      </c>
      <c r="X45" s="22" t="s">
        <v>94</v>
      </c>
      <c r="Y45" s="68">
        <v>3708</v>
      </c>
      <c r="Z45" s="36" t="s">
        <v>1</v>
      </c>
      <c r="AA45" s="1" t="s">
        <v>445</v>
      </c>
      <c r="AB45" s="28" t="s">
        <v>446</v>
      </c>
    </row>
    <row r="46" spans="1:28" x14ac:dyDescent="0.3">
      <c r="A46" s="1" t="s">
        <v>45</v>
      </c>
      <c r="B46" s="1" t="s">
        <v>57</v>
      </c>
      <c r="C46" s="27" t="s">
        <v>128</v>
      </c>
      <c r="D46" s="38">
        <v>22</v>
      </c>
      <c r="E46" s="72"/>
      <c r="F46" s="27">
        <v>3</v>
      </c>
      <c r="G46" s="72"/>
      <c r="H46" s="27"/>
      <c r="I46" s="27"/>
      <c r="J46" s="27">
        <v>1</v>
      </c>
      <c r="K46" s="27">
        <v>2</v>
      </c>
      <c r="L46" s="72"/>
      <c r="M46" s="72"/>
      <c r="N46" s="27">
        <f>SUM(L46:M46)</f>
        <v>0</v>
      </c>
      <c r="O46" s="73"/>
      <c r="P46" s="73"/>
      <c r="Q46" s="73"/>
      <c r="R46" s="73"/>
      <c r="S46" s="73"/>
      <c r="T46" s="39">
        <f>(H46*3)+((F46-H46)*2)+J46</f>
        <v>7</v>
      </c>
      <c r="U46" s="40" t="str">
        <f t="shared" si="8"/>
        <v/>
      </c>
      <c r="V46" s="22">
        <v>139</v>
      </c>
      <c r="W46" s="22" t="s">
        <v>87</v>
      </c>
      <c r="X46" s="22" t="s">
        <v>94</v>
      </c>
      <c r="Y46" s="68">
        <v>3708</v>
      </c>
      <c r="Z46" s="36" t="s">
        <v>1</v>
      </c>
      <c r="AA46" s="1" t="s">
        <v>445</v>
      </c>
      <c r="AB46" s="28" t="s">
        <v>446</v>
      </c>
    </row>
    <row r="47" spans="1:28" x14ac:dyDescent="0.3">
      <c r="A47" s="1" t="s">
        <v>45</v>
      </c>
      <c r="B47" s="1" t="s">
        <v>57</v>
      </c>
      <c r="C47" s="56" t="s">
        <v>38</v>
      </c>
      <c r="D47" s="1"/>
      <c r="E47" s="56">
        <v>265</v>
      </c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>
        <v>18</v>
      </c>
      <c r="Q47" s="42"/>
      <c r="R47" s="42"/>
      <c r="S47" s="42"/>
      <c r="T47" s="42"/>
      <c r="U47" s="40" t="str">
        <f t="shared" ref="U47" si="9">_xlfn.IFNA("",((T47+Q47+N47-R47)+(O47*2))/E47)</f>
        <v/>
      </c>
      <c r="V47" s="22">
        <v>139</v>
      </c>
      <c r="W47" s="22" t="s">
        <v>87</v>
      </c>
      <c r="X47" s="22" t="s">
        <v>94</v>
      </c>
      <c r="Y47" s="68">
        <v>3708</v>
      </c>
      <c r="Z47" s="36" t="s">
        <v>1</v>
      </c>
      <c r="AA47" s="1" t="s">
        <v>445</v>
      </c>
      <c r="AB47" s="28" t="s">
        <v>446</v>
      </c>
    </row>
    <row r="48" spans="1:28" x14ac:dyDescent="0.3">
      <c r="A48" s="43" t="s">
        <v>45</v>
      </c>
      <c r="B48" s="43" t="s">
        <v>57</v>
      </c>
      <c r="C48" s="44" t="s">
        <v>39</v>
      </c>
      <c r="D48" s="43"/>
      <c r="E48" s="44">
        <f t="shared" ref="E48:T48" si="10">SUM(E35:E47)</f>
        <v>265</v>
      </c>
      <c r="F48" s="44">
        <f t="shared" si="10"/>
        <v>44</v>
      </c>
      <c r="G48" s="44">
        <f t="shared" si="10"/>
        <v>20</v>
      </c>
      <c r="H48" s="44">
        <f t="shared" si="10"/>
        <v>0</v>
      </c>
      <c r="I48" s="44">
        <f t="shared" si="10"/>
        <v>0</v>
      </c>
      <c r="J48" s="44">
        <f t="shared" si="10"/>
        <v>25</v>
      </c>
      <c r="K48" s="44">
        <f t="shared" si="10"/>
        <v>35</v>
      </c>
      <c r="L48" s="44">
        <f t="shared" si="10"/>
        <v>9</v>
      </c>
      <c r="M48" s="44">
        <f t="shared" si="10"/>
        <v>29</v>
      </c>
      <c r="N48" s="44">
        <f t="shared" si="10"/>
        <v>38</v>
      </c>
      <c r="O48" s="44">
        <f t="shared" si="10"/>
        <v>0</v>
      </c>
      <c r="P48" s="44">
        <f t="shared" si="10"/>
        <v>48</v>
      </c>
      <c r="Q48" s="44">
        <f t="shared" si="10"/>
        <v>0</v>
      </c>
      <c r="R48" s="44">
        <f t="shared" si="10"/>
        <v>0</v>
      </c>
      <c r="S48" s="44">
        <f t="shared" si="10"/>
        <v>0</v>
      </c>
      <c r="T48" s="44">
        <f t="shared" si="10"/>
        <v>113</v>
      </c>
      <c r="U48" s="45">
        <f>((T48+Q48+N48-R48)+(O48*2))/E48</f>
        <v>0.56981132075471697</v>
      </c>
      <c r="V48" s="46">
        <v>139</v>
      </c>
      <c r="W48" s="46" t="s">
        <v>87</v>
      </c>
      <c r="X48" s="46" t="s">
        <v>94</v>
      </c>
      <c r="Y48" s="69">
        <v>3708</v>
      </c>
      <c r="Z48" s="83" t="s">
        <v>1</v>
      </c>
      <c r="AA48" s="43" t="s">
        <v>445</v>
      </c>
      <c r="AB48" s="78" t="s">
        <v>446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2.2000000000000002</v>
      </c>
      <c r="H49" s="27"/>
      <c r="I49" s="1"/>
      <c r="J49" s="48" t="s">
        <v>41</v>
      </c>
      <c r="K49" s="50">
        <f>J48/K48</f>
        <v>0.7142857142857143</v>
      </c>
      <c r="L49" s="1"/>
      <c r="M49" s="39" t="s">
        <v>42</v>
      </c>
      <c r="N49" s="51"/>
      <c r="O49" s="41" t="s">
        <v>541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82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82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sortState xmlns:xlrd2="http://schemas.microsoft.com/office/spreadsheetml/2017/richdata2" ref="C13:S24">
    <sortCondition ref="C13:C24"/>
  </sortState>
  <pageMargins left="0.25" right="0.25" top="0.75" bottom="0.75" header="0.3" footer="0.3"/>
  <pageSetup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1533-2504-4F1D-9475-0CEDC766E41B}">
  <sheetPr>
    <tabColor rgb="FF92D050"/>
    <pageSetUpPr fitToPage="1"/>
  </sheetPr>
  <dimension ref="A1:AB48"/>
  <sheetViews>
    <sheetView topLeftCell="A2" workbookViewId="0">
      <selection activeCell="C24" sqref="C2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467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116</v>
      </c>
      <c r="D4" s="7" t="s">
        <v>4</v>
      </c>
      <c r="E4" s="8"/>
      <c r="F4" s="5"/>
      <c r="G4" s="1"/>
      <c r="J4" s="15" t="s">
        <v>260</v>
      </c>
      <c r="K4" s="16" t="s">
        <v>44</v>
      </c>
      <c r="L4" s="17"/>
      <c r="M4" s="18"/>
      <c r="N4" s="19">
        <v>34</v>
      </c>
      <c r="O4" s="19">
        <v>32</v>
      </c>
      <c r="P4" s="19">
        <v>18</v>
      </c>
      <c r="Q4" s="19">
        <v>38</v>
      </c>
      <c r="R4" s="20"/>
      <c r="S4" s="21">
        <f>SUM(N4:R4)</f>
        <v>122</v>
      </c>
      <c r="T4" s="22">
        <v>196</v>
      </c>
    </row>
    <row r="5" spans="1:28" x14ac:dyDescent="0.3">
      <c r="B5" s="1"/>
      <c r="C5" s="6" t="s">
        <v>106</v>
      </c>
      <c r="D5" s="7" t="s">
        <v>5</v>
      </c>
      <c r="E5" s="1"/>
      <c r="F5" s="1"/>
      <c r="G5" s="1"/>
      <c r="J5" s="15" t="s">
        <v>261</v>
      </c>
      <c r="K5" s="16" t="s">
        <v>73</v>
      </c>
      <c r="L5" s="17"/>
      <c r="M5" s="18"/>
      <c r="N5" s="19">
        <v>23</v>
      </c>
      <c r="O5" s="19">
        <v>38</v>
      </c>
      <c r="P5" s="19">
        <v>37</v>
      </c>
      <c r="Q5" s="19">
        <v>35</v>
      </c>
      <c r="R5" s="20"/>
      <c r="S5" s="21">
        <f>SUM(N5:R5)</f>
        <v>133</v>
      </c>
      <c r="T5" s="22">
        <v>196</v>
      </c>
      <c r="U5" s="1"/>
      <c r="V5" s="1"/>
      <c r="W5" s="1"/>
    </row>
    <row r="6" spans="1:28" x14ac:dyDescent="0.3">
      <c r="C6" s="23">
        <v>1387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169</v>
      </c>
      <c r="D7" s="7" t="s">
        <v>7</v>
      </c>
      <c r="G7" s="1"/>
      <c r="S7" s="1"/>
      <c r="T7" s="25" t="s">
        <v>8</v>
      </c>
      <c r="U7" s="1"/>
      <c r="V7" s="26">
        <v>196</v>
      </c>
      <c r="W7" s="1"/>
    </row>
    <row r="8" spans="1:28" x14ac:dyDescent="0.3">
      <c r="B8" s="1"/>
      <c r="C8" s="24" t="s">
        <v>454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0.10486111111111111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10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51</v>
      </c>
      <c r="D13" s="38">
        <v>30</v>
      </c>
      <c r="E13" s="27">
        <v>21</v>
      </c>
      <c r="F13" s="27">
        <v>9</v>
      </c>
      <c r="G13" s="27">
        <v>13</v>
      </c>
      <c r="H13" s="27"/>
      <c r="I13" s="27"/>
      <c r="J13" s="27">
        <v>3</v>
      </c>
      <c r="K13" s="27">
        <v>4</v>
      </c>
      <c r="L13" s="27">
        <v>2</v>
      </c>
      <c r="M13" s="27">
        <v>0</v>
      </c>
      <c r="N13" s="27">
        <f>SUM(L13:M13)</f>
        <v>2</v>
      </c>
      <c r="O13" s="27">
        <v>2</v>
      </c>
      <c r="P13" s="39">
        <v>3</v>
      </c>
      <c r="Q13" s="27">
        <v>2</v>
      </c>
      <c r="R13" s="27">
        <v>4</v>
      </c>
      <c r="S13" s="27">
        <v>0</v>
      </c>
      <c r="T13" s="27">
        <f>+(F13*2)+J13</f>
        <v>21</v>
      </c>
      <c r="U13" s="40">
        <f>IFERROR(((T13+Q13+N13-R13)+(O13*2))/E13,"")</f>
        <v>1.1904761904761905</v>
      </c>
      <c r="V13" s="22">
        <v>196</v>
      </c>
      <c r="W13" s="22" t="s">
        <v>93</v>
      </c>
      <c r="X13" s="22" t="s">
        <v>94</v>
      </c>
      <c r="Y13" s="68">
        <v>1387</v>
      </c>
      <c r="Z13" s="41"/>
      <c r="AA13" s="1" t="s">
        <v>89</v>
      </c>
      <c r="AB13" s="28" t="s">
        <v>450</v>
      </c>
    </row>
    <row r="14" spans="1:28" x14ac:dyDescent="0.3">
      <c r="A14" s="1" t="s">
        <v>72</v>
      </c>
      <c r="B14" s="1" t="s">
        <v>45</v>
      </c>
      <c r="C14" s="27" t="s">
        <v>46</v>
      </c>
      <c r="D14" s="38">
        <v>21</v>
      </c>
      <c r="E14" s="27">
        <v>38</v>
      </c>
      <c r="F14" s="27">
        <v>7</v>
      </c>
      <c r="G14" s="27">
        <v>9</v>
      </c>
      <c r="H14" s="27"/>
      <c r="I14" s="27"/>
      <c r="J14" s="27">
        <v>4</v>
      </c>
      <c r="K14" s="27">
        <v>4</v>
      </c>
      <c r="L14" s="27">
        <v>3</v>
      </c>
      <c r="M14" s="27">
        <v>5</v>
      </c>
      <c r="N14" s="27">
        <f t="shared" ref="N14:N19" si="0">SUM(L14:M14)</f>
        <v>8</v>
      </c>
      <c r="O14" s="39">
        <v>1</v>
      </c>
      <c r="P14" s="39">
        <v>5</v>
      </c>
      <c r="Q14" s="39">
        <v>0</v>
      </c>
      <c r="R14" s="39">
        <v>3</v>
      </c>
      <c r="S14" s="39">
        <v>0</v>
      </c>
      <c r="T14" s="27">
        <f t="shared" ref="T14:T24" si="1">+(F14*2)+J14</f>
        <v>18</v>
      </c>
      <c r="U14" s="40">
        <f t="shared" ref="U14:U24" si="2">IFERROR(((T14+Q14+N14-R14)+(O14*2))/E14,"")</f>
        <v>0.65789473684210531</v>
      </c>
      <c r="V14" s="22">
        <v>196</v>
      </c>
      <c r="W14" s="22" t="s">
        <v>93</v>
      </c>
      <c r="X14" s="22" t="s">
        <v>94</v>
      </c>
      <c r="Y14" s="68">
        <v>1387</v>
      </c>
      <c r="Z14" s="41"/>
      <c r="AA14" s="1" t="s">
        <v>89</v>
      </c>
      <c r="AB14" s="28" t="s">
        <v>450</v>
      </c>
    </row>
    <row r="15" spans="1:28" x14ac:dyDescent="0.3">
      <c r="A15" s="1" t="s">
        <v>72</v>
      </c>
      <c r="B15" s="1" t="s">
        <v>45</v>
      </c>
      <c r="C15" s="27" t="s">
        <v>50</v>
      </c>
      <c r="D15" s="38">
        <v>31</v>
      </c>
      <c r="E15" s="27">
        <v>40</v>
      </c>
      <c r="F15" s="27">
        <v>11</v>
      </c>
      <c r="G15" s="27">
        <v>23</v>
      </c>
      <c r="H15" s="27"/>
      <c r="I15" s="27"/>
      <c r="J15" s="27">
        <v>3</v>
      </c>
      <c r="K15" s="27">
        <v>8</v>
      </c>
      <c r="L15" s="27">
        <v>6</v>
      </c>
      <c r="M15" s="27">
        <v>2</v>
      </c>
      <c r="N15" s="27">
        <f t="shared" si="0"/>
        <v>8</v>
      </c>
      <c r="O15" s="39">
        <v>4</v>
      </c>
      <c r="P15" s="39">
        <v>5</v>
      </c>
      <c r="Q15" s="39">
        <v>3</v>
      </c>
      <c r="R15" s="39">
        <v>4</v>
      </c>
      <c r="S15" s="39">
        <v>1</v>
      </c>
      <c r="T15" s="27">
        <f t="shared" si="1"/>
        <v>25</v>
      </c>
      <c r="U15" s="40">
        <f t="shared" si="2"/>
        <v>1</v>
      </c>
      <c r="V15" s="22">
        <v>196</v>
      </c>
      <c r="W15" s="22" t="s">
        <v>93</v>
      </c>
      <c r="X15" s="22" t="s">
        <v>94</v>
      </c>
      <c r="Y15" s="68">
        <v>1387</v>
      </c>
      <c r="Z15" s="41"/>
      <c r="AA15" s="1" t="s">
        <v>89</v>
      </c>
      <c r="AB15" s="28" t="s">
        <v>450</v>
      </c>
    </row>
    <row r="16" spans="1:28" x14ac:dyDescent="0.3">
      <c r="A16" s="1" t="s">
        <v>72</v>
      </c>
      <c r="B16" s="1" t="s">
        <v>45</v>
      </c>
      <c r="C16" s="27" t="s">
        <v>49</v>
      </c>
      <c r="D16" s="38">
        <v>22</v>
      </c>
      <c r="E16" s="27">
        <v>31</v>
      </c>
      <c r="F16" s="27">
        <v>3</v>
      </c>
      <c r="G16" s="27">
        <v>5</v>
      </c>
      <c r="H16" s="27"/>
      <c r="I16" s="27"/>
      <c r="J16" s="27">
        <v>2</v>
      </c>
      <c r="K16" s="27">
        <v>4</v>
      </c>
      <c r="L16" s="27">
        <v>0</v>
      </c>
      <c r="M16" s="27">
        <v>2</v>
      </c>
      <c r="N16" s="27">
        <f t="shared" si="0"/>
        <v>2</v>
      </c>
      <c r="O16" s="39">
        <v>10</v>
      </c>
      <c r="P16" s="39">
        <v>4</v>
      </c>
      <c r="Q16" s="39">
        <v>0</v>
      </c>
      <c r="R16" s="39">
        <v>7</v>
      </c>
      <c r="S16" s="39">
        <v>0</v>
      </c>
      <c r="T16" s="27">
        <f t="shared" si="1"/>
        <v>8</v>
      </c>
      <c r="U16" s="40">
        <f t="shared" si="2"/>
        <v>0.74193548387096775</v>
      </c>
      <c r="V16" s="22">
        <v>196</v>
      </c>
      <c r="W16" s="22" t="s">
        <v>93</v>
      </c>
      <c r="X16" s="22" t="s">
        <v>94</v>
      </c>
      <c r="Y16" s="68">
        <v>1387</v>
      </c>
      <c r="Z16" s="41"/>
      <c r="AA16" s="1" t="s">
        <v>89</v>
      </c>
      <c r="AB16" s="28" t="s">
        <v>450</v>
      </c>
    </row>
    <row r="17" spans="1:28" x14ac:dyDescent="0.3">
      <c r="A17" s="1" t="s">
        <v>72</v>
      </c>
      <c r="B17" s="1" t="s">
        <v>45</v>
      </c>
      <c r="C17" s="27" t="s">
        <v>54</v>
      </c>
      <c r="D17" s="38">
        <v>11</v>
      </c>
      <c r="E17" s="27">
        <v>19</v>
      </c>
      <c r="F17" s="27">
        <v>2</v>
      </c>
      <c r="G17" s="27">
        <v>8</v>
      </c>
      <c r="H17" s="27">
        <v>0</v>
      </c>
      <c r="I17" s="27">
        <v>2</v>
      </c>
      <c r="J17" s="27">
        <v>0</v>
      </c>
      <c r="K17" s="27">
        <v>0</v>
      </c>
      <c r="L17" s="27">
        <v>1</v>
      </c>
      <c r="M17" s="27">
        <v>3</v>
      </c>
      <c r="N17" s="27">
        <f t="shared" si="0"/>
        <v>4</v>
      </c>
      <c r="O17" s="39">
        <v>4</v>
      </c>
      <c r="P17" s="39">
        <v>2</v>
      </c>
      <c r="Q17" s="39">
        <v>1</v>
      </c>
      <c r="R17" s="39">
        <v>4</v>
      </c>
      <c r="S17" s="39">
        <v>0</v>
      </c>
      <c r="T17" s="27">
        <f t="shared" si="1"/>
        <v>4</v>
      </c>
      <c r="U17" s="40">
        <f t="shared" si="2"/>
        <v>0.68421052631578949</v>
      </c>
      <c r="V17" s="22">
        <v>196</v>
      </c>
      <c r="W17" s="22" t="s">
        <v>93</v>
      </c>
      <c r="X17" s="22" t="s">
        <v>94</v>
      </c>
      <c r="Y17" s="68">
        <v>1387</v>
      </c>
      <c r="Z17" s="41"/>
      <c r="AA17" s="1" t="s">
        <v>89</v>
      </c>
      <c r="AB17" s="28" t="s">
        <v>450</v>
      </c>
    </row>
    <row r="18" spans="1:28" x14ac:dyDescent="0.3">
      <c r="A18" s="1" t="s">
        <v>72</v>
      </c>
      <c r="B18" s="1" t="s">
        <v>45</v>
      </c>
      <c r="C18" s="27" t="s">
        <v>52</v>
      </c>
      <c r="D18" s="38">
        <v>26</v>
      </c>
      <c r="E18" s="27">
        <v>2</v>
      </c>
      <c r="F18" s="27">
        <v>0</v>
      </c>
      <c r="G18" s="27">
        <v>0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1</v>
      </c>
      <c r="Q18" s="39">
        <v>0</v>
      </c>
      <c r="R18" s="39">
        <v>1</v>
      </c>
      <c r="S18" s="39">
        <v>0</v>
      </c>
      <c r="T18" s="27">
        <f t="shared" si="1"/>
        <v>0</v>
      </c>
      <c r="U18" s="86">
        <f t="shared" si="2"/>
        <v>-0.5</v>
      </c>
      <c r="V18" s="22">
        <v>196</v>
      </c>
      <c r="W18" s="22" t="s">
        <v>93</v>
      </c>
      <c r="X18" s="22" t="s">
        <v>94</v>
      </c>
      <c r="Y18" s="68">
        <v>1387</v>
      </c>
      <c r="Z18" s="41"/>
      <c r="AA18" s="1" t="s">
        <v>89</v>
      </c>
      <c r="AB18" s="28" t="s">
        <v>450</v>
      </c>
    </row>
    <row r="19" spans="1:28" x14ac:dyDescent="0.3">
      <c r="A19" s="1" t="s">
        <v>72</v>
      </c>
      <c r="B19" s="1" t="s">
        <v>45</v>
      </c>
      <c r="C19" s="27" t="s">
        <v>53</v>
      </c>
      <c r="D19" s="38">
        <v>24</v>
      </c>
      <c r="E19" s="27">
        <v>3</v>
      </c>
      <c r="F19" s="27">
        <v>1</v>
      </c>
      <c r="G19" s="27">
        <v>1</v>
      </c>
      <c r="H19" s="27"/>
      <c r="I19" s="27"/>
      <c r="J19" s="27">
        <v>0</v>
      </c>
      <c r="K19" s="27">
        <v>0</v>
      </c>
      <c r="L19" s="27">
        <v>0</v>
      </c>
      <c r="M19" s="27">
        <v>0</v>
      </c>
      <c r="N19" s="27">
        <f t="shared" si="0"/>
        <v>0</v>
      </c>
      <c r="O19" s="39">
        <v>0</v>
      </c>
      <c r="P19" s="39">
        <v>3</v>
      </c>
      <c r="Q19" s="39">
        <v>0</v>
      </c>
      <c r="R19" s="39">
        <v>0</v>
      </c>
      <c r="S19" s="39">
        <v>0</v>
      </c>
      <c r="T19" s="27">
        <f t="shared" si="1"/>
        <v>2</v>
      </c>
      <c r="U19" s="40">
        <f t="shared" si="2"/>
        <v>0.66666666666666663</v>
      </c>
      <c r="V19" s="22">
        <v>196</v>
      </c>
      <c r="W19" s="22" t="s">
        <v>93</v>
      </c>
      <c r="X19" s="22" t="s">
        <v>94</v>
      </c>
      <c r="Y19" s="68">
        <v>1387</v>
      </c>
      <c r="Z19" s="41"/>
      <c r="AA19" s="1" t="s">
        <v>89</v>
      </c>
      <c r="AB19" s="28" t="s">
        <v>450</v>
      </c>
    </row>
    <row r="20" spans="1:28" x14ac:dyDescent="0.3">
      <c r="A20" s="1" t="s">
        <v>72</v>
      </c>
      <c r="B20" s="1" t="s">
        <v>45</v>
      </c>
      <c r="C20" s="27" t="s">
        <v>267</v>
      </c>
      <c r="D20" s="38">
        <v>14</v>
      </c>
      <c r="E20" s="27">
        <v>4</v>
      </c>
      <c r="F20" s="27">
        <v>0</v>
      </c>
      <c r="G20" s="27">
        <v>0</v>
      </c>
      <c r="H20" s="27"/>
      <c r="I20" s="27"/>
      <c r="J20" s="27">
        <v>0</v>
      </c>
      <c r="K20" s="27">
        <v>0</v>
      </c>
      <c r="L20" s="27">
        <v>0</v>
      </c>
      <c r="M20" s="27">
        <v>0</v>
      </c>
      <c r="N20" s="27">
        <f>SUM(L20:M20)</f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27">
        <f t="shared" si="1"/>
        <v>0</v>
      </c>
      <c r="U20" s="40">
        <f t="shared" si="2"/>
        <v>0</v>
      </c>
      <c r="V20" s="22">
        <v>196</v>
      </c>
      <c r="W20" s="22" t="s">
        <v>93</v>
      </c>
      <c r="X20" s="22" t="s">
        <v>94</v>
      </c>
      <c r="Y20" s="68">
        <v>1387</v>
      </c>
      <c r="Z20" s="41"/>
      <c r="AA20" s="1" t="s">
        <v>89</v>
      </c>
      <c r="AB20" s="28" t="s">
        <v>450</v>
      </c>
    </row>
    <row r="21" spans="1:28" x14ac:dyDescent="0.3">
      <c r="A21" s="1" t="s">
        <v>72</v>
      </c>
      <c r="B21" s="1" t="s">
        <v>45</v>
      </c>
      <c r="C21" s="27" t="s">
        <v>48</v>
      </c>
      <c r="D21" s="38">
        <v>44</v>
      </c>
      <c r="E21" s="27">
        <v>39</v>
      </c>
      <c r="F21" s="27">
        <v>5</v>
      </c>
      <c r="G21" s="27">
        <v>8</v>
      </c>
      <c r="H21" s="27"/>
      <c r="I21" s="27"/>
      <c r="J21" s="27">
        <v>4</v>
      </c>
      <c r="K21" s="27">
        <v>5</v>
      </c>
      <c r="L21" s="27">
        <v>2</v>
      </c>
      <c r="M21" s="27">
        <v>9</v>
      </c>
      <c r="N21" s="27">
        <f>SUM(L21:M21)</f>
        <v>11</v>
      </c>
      <c r="O21" s="39">
        <v>2</v>
      </c>
      <c r="P21" s="39">
        <v>5</v>
      </c>
      <c r="Q21" s="39">
        <v>5</v>
      </c>
      <c r="R21" s="39">
        <v>1</v>
      </c>
      <c r="S21" s="39">
        <v>2</v>
      </c>
      <c r="T21" s="27">
        <f t="shared" si="1"/>
        <v>14</v>
      </c>
      <c r="U21" s="40">
        <f t="shared" si="2"/>
        <v>0.84615384615384615</v>
      </c>
      <c r="V21" s="22">
        <v>196</v>
      </c>
      <c r="W21" s="22" t="s">
        <v>93</v>
      </c>
      <c r="X21" s="22" t="s">
        <v>94</v>
      </c>
      <c r="Y21" s="68">
        <v>1387</v>
      </c>
      <c r="Z21" s="41"/>
      <c r="AA21" s="1" t="s">
        <v>89</v>
      </c>
      <c r="AB21" s="28" t="s">
        <v>450</v>
      </c>
    </row>
    <row r="22" spans="1:28" x14ac:dyDescent="0.3">
      <c r="A22" s="1" t="s">
        <v>72</v>
      </c>
      <c r="B22" s="1" t="s">
        <v>45</v>
      </c>
      <c r="C22" s="27" t="s">
        <v>131</v>
      </c>
      <c r="D22" s="38">
        <v>41</v>
      </c>
      <c r="E22" s="27" t="s">
        <v>462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27"/>
      <c r="U22" s="40" t="str">
        <f t="shared" si="2"/>
        <v/>
      </c>
      <c r="V22" s="22">
        <v>196</v>
      </c>
      <c r="W22" s="22" t="s">
        <v>93</v>
      </c>
      <c r="X22" s="22" t="s">
        <v>94</v>
      </c>
      <c r="Y22" s="68">
        <v>1387</v>
      </c>
      <c r="Z22" s="41"/>
      <c r="AA22" s="1" t="s">
        <v>89</v>
      </c>
      <c r="AB22" s="28" t="s">
        <v>450</v>
      </c>
    </row>
    <row r="23" spans="1:28" x14ac:dyDescent="0.3">
      <c r="A23" s="1" t="s">
        <v>72</v>
      </c>
      <c r="B23" s="1" t="s">
        <v>45</v>
      </c>
      <c r="C23" s="27" t="s">
        <v>130</v>
      </c>
      <c r="D23" s="38">
        <v>12</v>
      </c>
      <c r="E23" s="27">
        <v>11</v>
      </c>
      <c r="F23" s="27">
        <v>0</v>
      </c>
      <c r="G23" s="27">
        <v>2</v>
      </c>
      <c r="H23" s="27"/>
      <c r="I23" s="27"/>
      <c r="J23" s="27">
        <v>2</v>
      </c>
      <c r="K23" s="27">
        <v>4</v>
      </c>
      <c r="L23" s="27">
        <v>2</v>
      </c>
      <c r="M23" s="27">
        <v>3</v>
      </c>
      <c r="N23" s="27">
        <f>SUM(L23:M23)</f>
        <v>5</v>
      </c>
      <c r="O23" s="39">
        <v>0</v>
      </c>
      <c r="P23" s="39">
        <v>2</v>
      </c>
      <c r="Q23" s="39">
        <v>1</v>
      </c>
      <c r="R23" s="39">
        <v>1</v>
      </c>
      <c r="S23" s="39">
        <v>0</v>
      </c>
      <c r="T23" s="27">
        <f t="shared" si="1"/>
        <v>2</v>
      </c>
      <c r="U23" s="40">
        <f t="shared" si="2"/>
        <v>0.63636363636363635</v>
      </c>
      <c r="V23" s="22">
        <v>196</v>
      </c>
      <c r="W23" s="22" t="s">
        <v>93</v>
      </c>
      <c r="X23" s="22" t="s">
        <v>94</v>
      </c>
      <c r="Y23" s="68">
        <v>1387</v>
      </c>
      <c r="Z23" s="41"/>
      <c r="AA23" s="1" t="s">
        <v>89</v>
      </c>
      <c r="AB23" s="28" t="s">
        <v>450</v>
      </c>
    </row>
    <row r="24" spans="1:28" x14ac:dyDescent="0.3">
      <c r="A24" s="1" t="s">
        <v>72</v>
      </c>
      <c r="B24" s="1" t="s">
        <v>45</v>
      </c>
      <c r="C24" s="27" t="s">
        <v>47</v>
      </c>
      <c r="D24" s="38">
        <v>25</v>
      </c>
      <c r="E24" s="27">
        <v>32</v>
      </c>
      <c r="F24" s="27">
        <v>12</v>
      </c>
      <c r="G24" s="27">
        <v>25</v>
      </c>
      <c r="H24" s="27"/>
      <c r="I24" s="27"/>
      <c r="J24" s="27">
        <v>4</v>
      </c>
      <c r="K24" s="27">
        <v>5</v>
      </c>
      <c r="L24" s="27">
        <v>1</v>
      </c>
      <c r="M24" s="27">
        <v>2</v>
      </c>
      <c r="N24" s="27">
        <f>SUM(L24:M24)</f>
        <v>3</v>
      </c>
      <c r="O24" s="39">
        <v>1</v>
      </c>
      <c r="P24" s="39">
        <v>5</v>
      </c>
      <c r="Q24" s="39">
        <v>1</v>
      </c>
      <c r="R24" s="39">
        <v>3</v>
      </c>
      <c r="S24" s="39">
        <v>0</v>
      </c>
      <c r="T24" s="27">
        <f t="shared" si="1"/>
        <v>28</v>
      </c>
      <c r="U24" s="40">
        <f t="shared" si="2"/>
        <v>0.96875</v>
      </c>
      <c r="V24" s="22">
        <v>196</v>
      </c>
      <c r="W24" s="22" t="s">
        <v>93</v>
      </c>
      <c r="X24" s="22" t="s">
        <v>94</v>
      </c>
      <c r="Y24" s="68">
        <v>1387</v>
      </c>
      <c r="Z24" s="41"/>
      <c r="AA24" s="1" t="s">
        <v>89</v>
      </c>
      <c r="AB24" s="28" t="s">
        <v>450</v>
      </c>
    </row>
    <row r="25" spans="1:28" x14ac:dyDescent="0.3">
      <c r="A25" s="43" t="s">
        <v>72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50</v>
      </c>
      <c r="G25" s="44">
        <f t="shared" si="3"/>
        <v>94</v>
      </c>
      <c r="H25" s="44">
        <f t="shared" si="3"/>
        <v>0</v>
      </c>
      <c r="I25" s="44">
        <f t="shared" si="3"/>
        <v>2</v>
      </c>
      <c r="J25" s="44">
        <f t="shared" si="3"/>
        <v>22</v>
      </c>
      <c r="K25" s="44">
        <f t="shared" si="3"/>
        <v>34</v>
      </c>
      <c r="L25" s="44">
        <f t="shared" si="3"/>
        <v>17</v>
      </c>
      <c r="M25" s="44">
        <f t="shared" si="3"/>
        <v>26</v>
      </c>
      <c r="N25" s="44">
        <f t="shared" si="3"/>
        <v>43</v>
      </c>
      <c r="O25" s="44">
        <f t="shared" si="3"/>
        <v>24</v>
      </c>
      <c r="P25" s="44">
        <f t="shared" si="3"/>
        <v>35</v>
      </c>
      <c r="Q25" s="44">
        <f t="shared" si="3"/>
        <v>13</v>
      </c>
      <c r="R25" s="44">
        <f t="shared" si="3"/>
        <v>28</v>
      </c>
      <c r="S25" s="44">
        <f t="shared" si="3"/>
        <v>3</v>
      </c>
      <c r="T25" s="44">
        <f t="shared" si="3"/>
        <v>122</v>
      </c>
      <c r="U25" s="45">
        <f>((T25+Q25+N25-R25)+(O25*2))/E25</f>
        <v>0.82499999999999996</v>
      </c>
      <c r="V25" s="46">
        <v>196</v>
      </c>
      <c r="W25" s="46" t="s">
        <v>93</v>
      </c>
      <c r="X25" s="46" t="s">
        <v>94</v>
      </c>
      <c r="Y25" s="69">
        <v>1387</v>
      </c>
      <c r="Z25" s="47"/>
      <c r="AA25" s="43" t="s">
        <v>89</v>
      </c>
      <c r="AB25" s="78" t="s">
        <v>450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0.53191489361702127</v>
      </c>
      <c r="H26" s="27"/>
      <c r="I26" s="1"/>
      <c r="J26" s="48" t="s">
        <v>41</v>
      </c>
      <c r="K26" s="50">
        <f>J25/K25</f>
        <v>0.6470588235294118</v>
      </c>
      <c r="L26" s="1"/>
      <c r="M26" s="39" t="s">
        <v>42</v>
      </c>
      <c r="N26" s="51">
        <v>2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53" t="s">
        <v>73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9</v>
      </c>
      <c r="W32" s="1"/>
      <c r="X32" s="1"/>
      <c r="Y32" s="31"/>
      <c r="Z32" s="41"/>
      <c r="AA32" s="1"/>
      <c r="AB32" s="1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72</v>
      </c>
      <c r="C34" s="27" t="s">
        <v>341</v>
      </c>
      <c r="D34" s="38">
        <v>13</v>
      </c>
      <c r="E34" s="27">
        <v>17</v>
      </c>
      <c r="F34" s="27">
        <v>4</v>
      </c>
      <c r="G34" s="27">
        <v>6</v>
      </c>
      <c r="H34" s="27"/>
      <c r="I34" s="27"/>
      <c r="J34" s="27">
        <v>2</v>
      </c>
      <c r="K34" s="27">
        <v>2</v>
      </c>
      <c r="L34" s="27">
        <v>3</v>
      </c>
      <c r="M34" s="27">
        <v>7</v>
      </c>
      <c r="N34" s="27">
        <f>SUM(L34:M34)</f>
        <v>10</v>
      </c>
      <c r="O34" s="27">
        <v>1</v>
      </c>
      <c r="P34" s="39">
        <v>3</v>
      </c>
      <c r="Q34" s="27">
        <v>1</v>
      </c>
      <c r="R34" s="27">
        <v>4</v>
      </c>
      <c r="S34" s="27">
        <v>0</v>
      </c>
      <c r="T34" s="27">
        <f>(H34*3)+((F34-H34)*2)+J34</f>
        <v>10</v>
      </c>
      <c r="U34" s="40">
        <f>IFERROR(((T34+Q34+N34-R34)+(O34*2))/E34,"")</f>
        <v>1.1176470588235294</v>
      </c>
      <c r="V34" s="22">
        <v>196</v>
      </c>
      <c r="W34" s="22" t="s">
        <v>87</v>
      </c>
      <c r="X34" s="22" t="s">
        <v>88</v>
      </c>
      <c r="Y34" s="68">
        <v>1387</v>
      </c>
      <c r="Z34" s="41"/>
      <c r="AA34" s="1" t="s">
        <v>352</v>
      </c>
      <c r="AB34" s="28" t="s">
        <v>451</v>
      </c>
    </row>
    <row r="35" spans="1:28" x14ac:dyDescent="0.3">
      <c r="A35" s="1" t="s">
        <v>45</v>
      </c>
      <c r="B35" s="1" t="s">
        <v>72</v>
      </c>
      <c r="C35" s="27" t="s">
        <v>342</v>
      </c>
      <c r="D35" s="38">
        <v>11</v>
      </c>
      <c r="E35" s="27">
        <v>32</v>
      </c>
      <c r="F35" s="27">
        <v>12</v>
      </c>
      <c r="G35" s="27">
        <v>22</v>
      </c>
      <c r="H35" s="27"/>
      <c r="I35" s="27"/>
      <c r="J35" s="27">
        <v>4</v>
      </c>
      <c r="K35" s="27">
        <v>6</v>
      </c>
      <c r="L35" s="27">
        <v>1</v>
      </c>
      <c r="M35" s="27">
        <v>4</v>
      </c>
      <c r="N35" s="27">
        <f t="shared" ref="N35:N40" si="4">SUM(L35:M35)</f>
        <v>5</v>
      </c>
      <c r="O35" s="39">
        <v>5</v>
      </c>
      <c r="P35" s="39">
        <v>4</v>
      </c>
      <c r="Q35" s="39">
        <v>3</v>
      </c>
      <c r="R35" s="39">
        <v>3</v>
      </c>
      <c r="S35" s="39">
        <v>0</v>
      </c>
      <c r="T35" s="39">
        <f t="shared" ref="T35:T40" si="5">(H35*3)+((F35-H35)*2)+J35</f>
        <v>28</v>
      </c>
      <c r="U35" s="40">
        <f t="shared" ref="U35:U43" si="6">IFERROR(((T35+Q35+N35-R35)+(O35*2))/E35,"")</f>
        <v>1.34375</v>
      </c>
      <c r="V35" s="22">
        <v>196</v>
      </c>
      <c r="W35" s="22" t="s">
        <v>87</v>
      </c>
      <c r="X35" s="22" t="s">
        <v>88</v>
      </c>
      <c r="Y35" s="68">
        <v>1387</v>
      </c>
      <c r="Z35" s="41"/>
      <c r="AA35" s="1" t="s">
        <v>352</v>
      </c>
      <c r="AB35" s="28" t="s">
        <v>451</v>
      </c>
    </row>
    <row r="36" spans="1:28" x14ac:dyDescent="0.3">
      <c r="A36" s="1" t="s">
        <v>45</v>
      </c>
      <c r="B36" s="1" t="s">
        <v>72</v>
      </c>
      <c r="C36" s="27" t="s">
        <v>343</v>
      </c>
      <c r="D36" s="38">
        <v>31</v>
      </c>
      <c r="E36" s="27">
        <v>31</v>
      </c>
      <c r="F36" s="27">
        <v>5</v>
      </c>
      <c r="G36" s="27">
        <v>10</v>
      </c>
      <c r="H36" s="27"/>
      <c r="I36" s="27"/>
      <c r="J36" s="27">
        <v>2</v>
      </c>
      <c r="K36" s="27">
        <v>3</v>
      </c>
      <c r="L36" s="27">
        <v>5</v>
      </c>
      <c r="M36" s="27">
        <v>6</v>
      </c>
      <c r="N36" s="27">
        <f t="shared" si="4"/>
        <v>11</v>
      </c>
      <c r="O36" s="39">
        <v>0</v>
      </c>
      <c r="P36" s="39">
        <v>2</v>
      </c>
      <c r="Q36" s="39">
        <v>0</v>
      </c>
      <c r="R36" s="39">
        <v>4</v>
      </c>
      <c r="S36" s="39">
        <v>1</v>
      </c>
      <c r="T36" s="39">
        <f t="shared" si="5"/>
        <v>12</v>
      </c>
      <c r="U36" s="40">
        <f t="shared" si="6"/>
        <v>0.61290322580645162</v>
      </c>
      <c r="V36" s="22">
        <v>196</v>
      </c>
      <c r="W36" s="22" t="s">
        <v>87</v>
      </c>
      <c r="X36" s="22" t="s">
        <v>88</v>
      </c>
      <c r="Y36" s="68">
        <v>1387</v>
      </c>
      <c r="Z36" s="41"/>
      <c r="AA36" s="1" t="s">
        <v>352</v>
      </c>
      <c r="AB36" s="28" t="s">
        <v>451</v>
      </c>
    </row>
    <row r="37" spans="1:28" x14ac:dyDescent="0.3">
      <c r="A37" s="1" t="s">
        <v>45</v>
      </c>
      <c r="B37" s="1" t="s">
        <v>72</v>
      </c>
      <c r="C37" s="27" t="s">
        <v>344</v>
      </c>
      <c r="D37" s="38">
        <v>6</v>
      </c>
      <c r="E37" s="27">
        <v>27</v>
      </c>
      <c r="F37" s="27">
        <v>8</v>
      </c>
      <c r="G37" s="27">
        <v>14</v>
      </c>
      <c r="H37" s="27"/>
      <c r="I37" s="27"/>
      <c r="J37" s="27">
        <v>6</v>
      </c>
      <c r="K37" s="27">
        <v>8</v>
      </c>
      <c r="L37" s="27">
        <v>4</v>
      </c>
      <c r="M37" s="27">
        <v>1</v>
      </c>
      <c r="N37" s="27">
        <f t="shared" si="4"/>
        <v>5</v>
      </c>
      <c r="O37" s="39">
        <v>2</v>
      </c>
      <c r="P37" s="39">
        <v>1</v>
      </c>
      <c r="Q37" s="39">
        <v>1</v>
      </c>
      <c r="R37" s="39">
        <v>0</v>
      </c>
      <c r="S37" s="39">
        <v>1</v>
      </c>
      <c r="T37" s="39">
        <f t="shared" si="5"/>
        <v>22</v>
      </c>
      <c r="U37" s="40">
        <f t="shared" si="6"/>
        <v>1.1851851851851851</v>
      </c>
      <c r="V37" s="22">
        <v>196</v>
      </c>
      <c r="W37" s="22" t="s">
        <v>87</v>
      </c>
      <c r="X37" s="22" t="s">
        <v>88</v>
      </c>
      <c r="Y37" s="68">
        <v>1387</v>
      </c>
      <c r="Z37" s="41"/>
      <c r="AA37" s="1" t="s">
        <v>352</v>
      </c>
      <c r="AB37" s="28" t="s">
        <v>451</v>
      </c>
    </row>
    <row r="38" spans="1:28" x14ac:dyDescent="0.3">
      <c r="A38" s="1" t="s">
        <v>45</v>
      </c>
      <c r="B38" s="1" t="s">
        <v>72</v>
      </c>
      <c r="C38" s="27" t="s">
        <v>345</v>
      </c>
      <c r="D38" s="38">
        <v>12</v>
      </c>
      <c r="E38" s="27">
        <v>22</v>
      </c>
      <c r="F38" s="27">
        <v>7</v>
      </c>
      <c r="G38" s="27">
        <v>14</v>
      </c>
      <c r="H38" s="27"/>
      <c r="I38" s="27"/>
      <c r="J38" s="27">
        <v>9</v>
      </c>
      <c r="K38" s="27">
        <v>13</v>
      </c>
      <c r="L38" s="27">
        <v>2</v>
      </c>
      <c r="M38" s="27">
        <v>0</v>
      </c>
      <c r="N38" s="27">
        <f t="shared" si="4"/>
        <v>2</v>
      </c>
      <c r="O38" s="39">
        <v>5</v>
      </c>
      <c r="P38" s="39">
        <v>3</v>
      </c>
      <c r="Q38" s="39">
        <v>1</v>
      </c>
      <c r="R38" s="39">
        <v>4</v>
      </c>
      <c r="S38" s="39">
        <v>0</v>
      </c>
      <c r="T38" s="39">
        <f t="shared" si="5"/>
        <v>23</v>
      </c>
      <c r="U38" s="40">
        <f t="shared" si="6"/>
        <v>1.4545454545454546</v>
      </c>
      <c r="V38" s="22">
        <v>196</v>
      </c>
      <c r="W38" s="22" t="s">
        <v>87</v>
      </c>
      <c r="X38" s="22" t="s">
        <v>88</v>
      </c>
      <c r="Y38" s="68">
        <v>1387</v>
      </c>
      <c r="Z38" s="41"/>
      <c r="AA38" s="1" t="s">
        <v>352</v>
      </c>
      <c r="AB38" s="28" t="s">
        <v>451</v>
      </c>
    </row>
    <row r="39" spans="1:28" x14ac:dyDescent="0.3">
      <c r="A39" s="1" t="s">
        <v>45</v>
      </c>
      <c r="B39" s="1" t="s">
        <v>72</v>
      </c>
      <c r="C39" s="27" t="s">
        <v>346</v>
      </c>
      <c r="D39" s="38">
        <v>32</v>
      </c>
      <c r="E39" s="27">
        <v>13</v>
      </c>
      <c r="F39" s="27">
        <v>2</v>
      </c>
      <c r="G39" s="27">
        <v>3</v>
      </c>
      <c r="H39" s="27"/>
      <c r="I39" s="27"/>
      <c r="J39" s="27">
        <v>0</v>
      </c>
      <c r="K39" s="27">
        <v>0</v>
      </c>
      <c r="L39" s="27">
        <v>0</v>
      </c>
      <c r="M39" s="27">
        <v>1</v>
      </c>
      <c r="N39" s="27">
        <f t="shared" si="4"/>
        <v>1</v>
      </c>
      <c r="O39" s="39">
        <v>0</v>
      </c>
      <c r="P39" s="39">
        <v>2</v>
      </c>
      <c r="Q39" s="39">
        <v>0</v>
      </c>
      <c r="R39" s="39">
        <v>3</v>
      </c>
      <c r="S39" s="39">
        <v>0</v>
      </c>
      <c r="T39" s="39">
        <f t="shared" si="5"/>
        <v>4</v>
      </c>
      <c r="U39" s="40">
        <f t="shared" si="6"/>
        <v>0.15384615384615385</v>
      </c>
      <c r="V39" s="22">
        <v>196</v>
      </c>
      <c r="W39" s="22" t="s">
        <v>87</v>
      </c>
      <c r="X39" s="22" t="s">
        <v>88</v>
      </c>
      <c r="Y39" s="68">
        <v>1387</v>
      </c>
      <c r="Z39" s="41"/>
      <c r="AA39" s="1" t="s">
        <v>352</v>
      </c>
      <c r="AB39" s="28" t="s">
        <v>451</v>
      </c>
    </row>
    <row r="40" spans="1:28" x14ac:dyDescent="0.3">
      <c r="A40" s="1" t="s">
        <v>45</v>
      </c>
      <c r="B40" s="1" t="s">
        <v>72</v>
      </c>
      <c r="C40" s="27" t="s">
        <v>347</v>
      </c>
      <c r="D40" s="38">
        <v>24</v>
      </c>
      <c r="E40" s="27">
        <v>26</v>
      </c>
      <c r="F40" s="27">
        <v>1</v>
      </c>
      <c r="G40" s="27">
        <v>4</v>
      </c>
      <c r="H40" s="27"/>
      <c r="I40" s="27"/>
      <c r="J40" s="27">
        <v>3</v>
      </c>
      <c r="K40" s="27">
        <v>4</v>
      </c>
      <c r="L40" s="27">
        <v>1</v>
      </c>
      <c r="M40" s="27">
        <v>2</v>
      </c>
      <c r="N40" s="27">
        <f t="shared" si="4"/>
        <v>3</v>
      </c>
      <c r="O40" s="39">
        <v>1</v>
      </c>
      <c r="P40" s="39">
        <v>2</v>
      </c>
      <c r="Q40" s="39">
        <v>0</v>
      </c>
      <c r="R40" s="39">
        <v>1</v>
      </c>
      <c r="S40" s="39">
        <v>0</v>
      </c>
      <c r="T40" s="39">
        <f t="shared" si="5"/>
        <v>5</v>
      </c>
      <c r="U40" s="40">
        <f t="shared" si="6"/>
        <v>0.34615384615384615</v>
      </c>
      <c r="V40" s="22">
        <v>196</v>
      </c>
      <c r="W40" s="22" t="s">
        <v>87</v>
      </c>
      <c r="X40" s="22" t="s">
        <v>88</v>
      </c>
      <c r="Y40" s="68">
        <v>1387</v>
      </c>
      <c r="Z40" s="41"/>
      <c r="AA40" s="1" t="s">
        <v>352</v>
      </c>
      <c r="AB40" s="28" t="s">
        <v>451</v>
      </c>
    </row>
    <row r="41" spans="1:28" x14ac:dyDescent="0.3">
      <c r="A41" s="1" t="s">
        <v>45</v>
      </c>
      <c r="B41" s="1" t="s">
        <v>72</v>
      </c>
      <c r="C41" s="27" t="s">
        <v>348</v>
      </c>
      <c r="D41" s="38">
        <v>33</v>
      </c>
      <c r="E41" s="27">
        <v>17</v>
      </c>
      <c r="F41" s="27">
        <v>3</v>
      </c>
      <c r="G41" s="27">
        <v>4</v>
      </c>
      <c r="H41" s="27"/>
      <c r="I41" s="27"/>
      <c r="J41" s="27">
        <v>1</v>
      </c>
      <c r="K41" s="27">
        <v>2</v>
      </c>
      <c r="L41" s="27">
        <v>0</v>
      </c>
      <c r="M41" s="27">
        <v>4</v>
      </c>
      <c r="N41" s="27">
        <f>SUM(L41:M41)</f>
        <v>4</v>
      </c>
      <c r="O41" s="39">
        <v>1</v>
      </c>
      <c r="P41" s="39">
        <v>2</v>
      </c>
      <c r="Q41" s="39">
        <v>0</v>
      </c>
      <c r="R41" s="39">
        <v>2</v>
      </c>
      <c r="S41" s="39">
        <v>0</v>
      </c>
      <c r="T41" s="39">
        <f>(H41*3)+((F41-H41)*2)+J41</f>
        <v>7</v>
      </c>
      <c r="U41" s="40">
        <f t="shared" si="6"/>
        <v>0.6470588235294118</v>
      </c>
      <c r="V41" s="22">
        <v>196</v>
      </c>
      <c r="W41" s="22" t="s">
        <v>87</v>
      </c>
      <c r="X41" s="22" t="s">
        <v>88</v>
      </c>
      <c r="Y41" s="68">
        <v>1387</v>
      </c>
      <c r="Z41" s="41"/>
      <c r="AA41" s="1" t="s">
        <v>352</v>
      </c>
      <c r="AB41" s="28" t="s">
        <v>451</v>
      </c>
    </row>
    <row r="42" spans="1:28" x14ac:dyDescent="0.3">
      <c r="A42" s="1" t="s">
        <v>45</v>
      </c>
      <c r="B42" s="1" t="s">
        <v>72</v>
      </c>
      <c r="C42" s="27" t="s">
        <v>349</v>
      </c>
      <c r="D42" s="38">
        <v>10</v>
      </c>
      <c r="E42" s="27">
        <v>32</v>
      </c>
      <c r="F42" s="27">
        <v>5</v>
      </c>
      <c r="G42" s="27">
        <v>9</v>
      </c>
      <c r="H42" s="27"/>
      <c r="I42" s="27"/>
      <c r="J42" s="27">
        <v>8</v>
      </c>
      <c r="K42" s="27">
        <v>13</v>
      </c>
      <c r="L42" s="27">
        <v>1</v>
      </c>
      <c r="M42" s="27">
        <v>2</v>
      </c>
      <c r="N42" s="27">
        <f>SUM(L42:M42)</f>
        <v>3</v>
      </c>
      <c r="O42" s="39">
        <v>9</v>
      </c>
      <c r="P42" s="39">
        <v>3</v>
      </c>
      <c r="Q42" s="39">
        <v>3</v>
      </c>
      <c r="R42" s="39">
        <v>5</v>
      </c>
      <c r="S42" s="39">
        <v>0</v>
      </c>
      <c r="T42" s="39">
        <f>(H42*3)+((F42-H42)*2)+J42</f>
        <v>18</v>
      </c>
      <c r="U42" s="40">
        <f t="shared" si="6"/>
        <v>1.15625</v>
      </c>
      <c r="V42" s="22">
        <v>196</v>
      </c>
      <c r="W42" s="22" t="s">
        <v>87</v>
      </c>
      <c r="X42" s="22" t="s">
        <v>88</v>
      </c>
      <c r="Y42" s="68">
        <v>1387</v>
      </c>
      <c r="Z42" s="41" t="s">
        <v>472</v>
      </c>
      <c r="AA42" s="1" t="s">
        <v>352</v>
      </c>
      <c r="AB42" s="28" t="s">
        <v>451</v>
      </c>
    </row>
    <row r="43" spans="1:28" x14ac:dyDescent="0.3">
      <c r="A43" s="1" t="s">
        <v>45</v>
      </c>
      <c r="B43" s="1" t="s">
        <v>72</v>
      </c>
      <c r="C43" s="27" t="s">
        <v>351</v>
      </c>
      <c r="D43" s="38">
        <v>20</v>
      </c>
      <c r="E43" s="27">
        <v>18</v>
      </c>
      <c r="F43" s="27">
        <v>1</v>
      </c>
      <c r="G43" s="27">
        <v>7</v>
      </c>
      <c r="H43" s="27"/>
      <c r="I43" s="27"/>
      <c r="J43" s="27">
        <v>2</v>
      </c>
      <c r="K43" s="27">
        <v>2</v>
      </c>
      <c r="L43" s="27">
        <v>1</v>
      </c>
      <c r="M43" s="27">
        <v>3</v>
      </c>
      <c r="N43" s="27">
        <f>SUM(L43:M43)</f>
        <v>4</v>
      </c>
      <c r="O43" s="39">
        <v>2</v>
      </c>
      <c r="P43" s="39">
        <v>3</v>
      </c>
      <c r="Q43" s="39">
        <v>0</v>
      </c>
      <c r="R43" s="39">
        <v>2</v>
      </c>
      <c r="S43" s="39">
        <v>0</v>
      </c>
      <c r="T43" s="39">
        <f>(H43*3)+((F43-H43)*2)+J43</f>
        <v>4</v>
      </c>
      <c r="U43" s="40">
        <f t="shared" si="6"/>
        <v>0.55555555555555558</v>
      </c>
      <c r="V43" s="22">
        <v>196</v>
      </c>
      <c r="W43" s="22" t="s">
        <v>87</v>
      </c>
      <c r="X43" s="22" t="s">
        <v>88</v>
      </c>
      <c r="Y43" s="68">
        <v>1387</v>
      </c>
      <c r="Z43" s="41"/>
      <c r="AA43" s="1" t="s">
        <v>352</v>
      </c>
      <c r="AB43" s="28" t="s">
        <v>451</v>
      </c>
    </row>
    <row r="44" spans="1:28" x14ac:dyDescent="0.3">
      <c r="A44" s="43" t="s">
        <v>45</v>
      </c>
      <c r="B44" s="43" t="s">
        <v>72</v>
      </c>
      <c r="C44" s="44" t="s">
        <v>39</v>
      </c>
      <c r="D44" s="43"/>
      <c r="E44" s="44">
        <f t="shared" ref="E44:T44" si="7">SUM(E34:E43)</f>
        <v>235</v>
      </c>
      <c r="F44" s="44">
        <f t="shared" si="7"/>
        <v>48</v>
      </c>
      <c r="G44" s="44">
        <f t="shared" si="7"/>
        <v>93</v>
      </c>
      <c r="H44" s="44">
        <f t="shared" si="7"/>
        <v>0</v>
      </c>
      <c r="I44" s="44">
        <f t="shared" si="7"/>
        <v>0</v>
      </c>
      <c r="J44" s="44">
        <f t="shared" si="7"/>
        <v>37</v>
      </c>
      <c r="K44" s="44">
        <f t="shared" si="7"/>
        <v>53</v>
      </c>
      <c r="L44" s="44">
        <f t="shared" si="7"/>
        <v>18</v>
      </c>
      <c r="M44" s="44">
        <f t="shared" si="7"/>
        <v>30</v>
      </c>
      <c r="N44" s="44">
        <f t="shared" si="7"/>
        <v>48</v>
      </c>
      <c r="O44" s="44">
        <f t="shared" si="7"/>
        <v>26</v>
      </c>
      <c r="P44" s="44">
        <f t="shared" si="7"/>
        <v>25</v>
      </c>
      <c r="Q44" s="44">
        <f t="shared" si="7"/>
        <v>9</v>
      </c>
      <c r="R44" s="44">
        <f t="shared" si="7"/>
        <v>28</v>
      </c>
      <c r="S44" s="44">
        <f t="shared" si="7"/>
        <v>2</v>
      </c>
      <c r="T44" s="44">
        <f t="shared" si="7"/>
        <v>133</v>
      </c>
      <c r="U44" s="45">
        <f>((T44+Q44+N44-R44)+(O44*2))/E44</f>
        <v>0.91063829787234041</v>
      </c>
      <c r="V44" s="46">
        <v>196</v>
      </c>
      <c r="W44" s="46" t="s">
        <v>87</v>
      </c>
      <c r="X44" s="46" t="s">
        <v>88</v>
      </c>
      <c r="Y44" s="69">
        <v>1387</v>
      </c>
      <c r="Z44" s="80" t="s">
        <v>514</v>
      </c>
      <c r="AA44" s="43" t="s">
        <v>352</v>
      </c>
      <c r="AB44" s="78" t="s">
        <v>451</v>
      </c>
    </row>
    <row r="45" spans="1:28" x14ac:dyDescent="0.3">
      <c r="A45" s="1"/>
      <c r="B45" s="1"/>
      <c r="C45" s="1"/>
      <c r="D45" s="1"/>
      <c r="F45" s="48" t="s">
        <v>40</v>
      </c>
      <c r="G45" s="49">
        <f>F44/G44</f>
        <v>0.5161290322580645</v>
      </c>
      <c r="H45" s="27"/>
      <c r="I45" s="1"/>
      <c r="J45" s="48" t="s">
        <v>41</v>
      </c>
      <c r="K45" s="50">
        <f>J44/K44</f>
        <v>0.69811320754716977</v>
      </c>
      <c r="L45" s="1"/>
      <c r="M45" s="39" t="s">
        <v>42</v>
      </c>
      <c r="N45" s="51">
        <v>11</v>
      </c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1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1"/>
    </row>
    <row r="47" spans="1:28" x14ac:dyDescent="0.3">
      <c r="B47" s="1"/>
      <c r="C47" s="1" t="s">
        <v>456</v>
      </c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1"/>
      <c r="AA47" s="1"/>
      <c r="AB47" s="1"/>
    </row>
    <row r="48" spans="1:28" x14ac:dyDescent="0.3">
      <c r="C48" s="1" t="s">
        <v>457</v>
      </c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25D1-C04E-4A33-BAA1-CC3D0F7AC338}">
  <sheetPr>
    <tabColor rgb="FF92D050"/>
    <pageSetUpPr fitToPage="1"/>
  </sheetPr>
  <dimension ref="A1:AB52"/>
  <sheetViews>
    <sheetView workbookViewId="0">
      <selection activeCell="A23" sqref="A23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82</v>
      </c>
      <c r="D4" s="7" t="s">
        <v>4</v>
      </c>
      <c r="E4" s="8"/>
      <c r="F4" s="5"/>
      <c r="G4" s="1"/>
      <c r="J4" s="15" t="s">
        <v>85</v>
      </c>
      <c r="K4" s="16" t="s">
        <v>44</v>
      </c>
      <c r="L4" s="17"/>
      <c r="M4" s="18"/>
      <c r="N4" s="19">
        <v>16</v>
      </c>
      <c r="O4" s="19">
        <v>23</v>
      </c>
      <c r="P4" s="19">
        <v>25</v>
      </c>
      <c r="Q4" s="19">
        <v>28</v>
      </c>
      <c r="R4" s="20"/>
      <c r="S4" s="21">
        <f>SUM(N4:R4)</f>
        <v>92</v>
      </c>
      <c r="T4" s="22">
        <v>207</v>
      </c>
    </row>
    <row r="5" spans="1:28" x14ac:dyDescent="0.3">
      <c r="B5" s="1"/>
      <c r="C5" s="6" t="s">
        <v>83</v>
      </c>
      <c r="D5" s="7" t="s">
        <v>5</v>
      </c>
      <c r="E5" s="1"/>
      <c r="F5" s="1"/>
      <c r="G5" s="1"/>
      <c r="J5" s="15" t="s">
        <v>86</v>
      </c>
      <c r="K5" s="16" t="s">
        <v>75</v>
      </c>
      <c r="L5" s="17"/>
      <c r="M5" s="18"/>
      <c r="N5" s="19">
        <v>23</v>
      </c>
      <c r="O5" s="19">
        <v>16</v>
      </c>
      <c r="P5" s="19">
        <v>19</v>
      </c>
      <c r="Q5" s="19">
        <v>24</v>
      </c>
      <c r="R5" s="20"/>
      <c r="S5" s="21">
        <f>SUM(N5:R5)</f>
        <v>82</v>
      </c>
      <c r="T5" s="22">
        <v>207</v>
      </c>
      <c r="U5" s="1"/>
      <c r="V5" s="1"/>
      <c r="W5" s="1"/>
    </row>
    <row r="6" spans="1:28" x14ac:dyDescent="0.3">
      <c r="C6" s="23">
        <v>417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449</v>
      </c>
      <c r="D7" s="7" t="s">
        <v>7</v>
      </c>
      <c r="G7" s="1"/>
      <c r="S7" s="1"/>
      <c r="T7" s="25" t="s">
        <v>8</v>
      </c>
      <c r="U7" s="1"/>
      <c r="V7" s="26">
        <v>207</v>
      </c>
      <c r="W7" s="1"/>
    </row>
    <row r="8" spans="1:28" x14ac:dyDescent="0.3">
      <c r="B8" s="1"/>
      <c r="C8" s="24" t="s">
        <v>84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11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27" t="s">
        <v>51</v>
      </c>
      <c r="D13" s="38">
        <v>30</v>
      </c>
      <c r="E13" s="27">
        <v>19</v>
      </c>
      <c r="F13" s="27">
        <v>4</v>
      </c>
      <c r="G13" s="27">
        <v>8</v>
      </c>
      <c r="H13" s="27"/>
      <c r="I13" s="27"/>
      <c r="J13" s="27">
        <v>0</v>
      </c>
      <c r="K13" s="27">
        <v>0</v>
      </c>
      <c r="L13" s="27">
        <v>1</v>
      </c>
      <c r="M13" s="27">
        <v>3</v>
      </c>
      <c r="N13" s="27">
        <f>SUM(L13:M13)</f>
        <v>4</v>
      </c>
      <c r="O13" s="27">
        <v>2</v>
      </c>
      <c r="P13" s="39">
        <v>0</v>
      </c>
      <c r="Q13" s="27">
        <v>0</v>
      </c>
      <c r="R13" s="27">
        <v>5</v>
      </c>
      <c r="S13" s="27">
        <v>1</v>
      </c>
      <c r="T13" s="27">
        <f>+(F13*2)+J13</f>
        <v>8</v>
      </c>
      <c r="U13" s="40">
        <f>IFERROR(((T13+Q13+N13-R13)+(O13*2))/E13,"")</f>
        <v>0.57894736842105265</v>
      </c>
      <c r="V13" s="22">
        <v>207</v>
      </c>
      <c r="W13" s="22" t="s">
        <v>87</v>
      </c>
      <c r="X13" s="22" t="s">
        <v>88</v>
      </c>
      <c r="Y13" s="68">
        <v>417</v>
      </c>
      <c r="Z13" s="41"/>
      <c r="AA13" s="1" t="s">
        <v>89</v>
      </c>
      <c r="AB13" s="28" t="s">
        <v>90</v>
      </c>
    </row>
    <row r="14" spans="1:28" x14ac:dyDescent="0.3">
      <c r="A14" s="1" t="s">
        <v>74</v>
      </c>
      <c r="B14" s="1" t="s">
        <v>45</v>
      </c>
      <c r="C14" s="27" t="s">
        <v>46</v>
      </c>
      <c r="D14" s="38">
        <v>21</v>
      </c>
      <c r="E14" s="27">
        <v>40</v>
      </c>
      <c r="F14" s="27">
        <v>7</v>
      </c>
      <c r="G14" s="27">
        <v>12</v>
      </c>
      <c r="H14" s="27"/>
      <c r="I14" s="27"/>
      <c r="J14" s="27">
        <v>2</v>
      </c>
      <c r="K14" s="27">
        <v>2</v>
      </c>
      <c r="L14" s="27">
        <v>1</v>
      </c>
      <c r="M14" s="27">
        <v>11</v>
      </c>
      <c r="N14" s="27">
        <f t="shared" ref="N14:N19" si="0">SUM(L14:M14)</f>
        <v>12</v>
      </c>
      <c r="O14" s="39">
        <v>2</v>
      </c>
      <c r="P14" s="39">
        <v>4</v>
      </c>
      <c r="Q14" s="39">
        <v>2</v>
      </c>
      <c r="R14" s="39">
        <v>4</v>
      </c>
      <c r="S14" s="39">
        <v>0</v>
      </c>
      <c r="T14" s="27">
        <f t="shared" ref="T14:T25" si="1">+(F14*2)+J14</f>
        <v>16</v>
      </c>
      <c r="U14" s="40">
        <f t="shared" ref="U14:U25" si="2">IFERROR(((T14+Q14+N14-R14)+(O14*2))/E14,"")</f>
        <v>0.75</v>
      </c>
      <c r="V14" s="22">
        <v>207</v>
      </c>
      <c r="W14" s="22" t="s">
        <v>87</v>
      </c>
      <c r="X14" s="22" t="s">
        <v>88</v>
      </c>
      <c r="Y14" s="68">
        <v>417</v>
      </c>
      <c r="Z14" s="41"/>
      <c r="AA14" s="1" t="s">
        <v>89</v>
      </c>
      <c r="AB14" s="28" t="s">
        <v>90</v>
      </c>
    </row>
    <row r="15" spans="1:28" x14ac:dyDescent="0.3">
      <c r="A15" s="1" t="s">
        <v>74</v>
      </c>
      <c r="B15" s="1" t="s">
        <v>45</v>
      </c>
      <c r="C15" s="27" t="s">
        <v>55</v>
      </c>
      <c r="D15" s="38">
        <v>15</v>
      </c>
      <c r="E15" s="27" t="s">
        <v>545</v>
      </c>
      <c r="F15" s="27"/>
      <c r="G15" s="27"/>
      <c r="H15" s="27"/>
      <c r="I15" s="27"/>
      <c r="J15" s="27"/>
      <c r="K15" s="27"/>
      <c r="L15" s="27"/>
      <c r="M15" s="27"/>
      <c r="N15" s="27"/>
      <c r="O15" s="39"/>
      <c r="P15" s="39"/>
      <c r="Q15" s="39"/>
      <c r="R15" s="39"/>
      <c r="S15" s="39"/>
      <c r="T15" s="27"/>
      <c r="U15" s="40"/>
      <c r="V15" s="22">
        <v>207</v>
      </c>
      <c r="W15" s="22" t="s">
        <v>87</v>
      </c>
      <c r="X15" s="22" t="s">
        <v>88</v>
      </c>
      <c r="Y15" s="68">
        <v>417</v>
      </c>
      <c r="Z15" s="41"/>
      <c r="AA15" s="1" t="s">
        <v>89</v>
      </c>
      <c r="AB15" s="28" t="s">
        <v>90</v>
      </c>
    </row>
    <row r="16" spans="1:28" x14ac:dyDescent="0.3">
      <c r="A16" s="1" t="s">
        <v>74</v>
      </c>
      <c r="B16" s="1" t="s">
        <v>45</v>
      </c>
      <c r="C16" s="27" t="s">
        <v>50</v>
      </c>
      <c r="D16" s="38">
        <v>31</v>
      </c>
      <c r="E16" s="27">
        <v>36</v>
      </c>
      <c r="F16" s="27">
        <v>5</v>
      </c>
      <c r="G16" s="27">
        <v>13</v>
      </c>
      <c r="H16" s="27"/>
      <c r="I16" s="27"/>
      <c r="J16" s="27">
        <v>2</v>
      </c>
      <c r="K16" s="27">
        <v>2</v>
      </c>
      <c r="L16" s="27">
        <v>1</v>
      </c>
      <c r="M16" s="27">
        <v>3</v>
      </c>
      <c r="N16" s="27">
        <f t="shared" si="0"/>
        <v>4</v>
      </c>
      <c r="O16" s="39">
        <v>2</v>
      </c>
      <c r="P16" s="56">
        <v>6</v>
      </c>
      <c r="Q16" s="39">
        <v>5</v>
      </c>
      <c r="R16" s="39">
        <v>1</v>
      </c>
      <c r="S16" s="39">
        <v>0</v>
      </c>
      <c r="T16" s="27">
        <f t="shared" si="1"/>
        <v>12</v>
      </c>
      <c r="U16" s="40">
        <f t="shared" si="2"/>
        <v>0.66666666666666663</v>
      </c>
      <c r="V16" s="22">
        <v>207</v>
      </c>
      <c r="W16" s="22" t="s">
        <v>87</v>
      </c>
      <c r="X16" s="22" t="s">
        <v>88</v>
      </c>
      <c r="Y16" s="68">
        <v>417</v>
      </c>
      <c r="Z16" s="41"/>
      <c r="AA16" s="1" t="s">
        <v>89</v>
      </c>
      <c r="AB16" s="28" t="s">
        <v>90</v>
      </c>
    </row>
    <row r="17" spans="1:28" x14ac:dyDescent="0.3">
      <c r="A17" s="1" t="s">
        <v>74</v>
      </c>
      <c r="B17" s="1" t="s">
        <v>45</v>
      </c>
      <c r="C17" s="27" t="s">
        <v>49</v>
      </c>
      <c r="D17" s="38">
        <v>22</v>
      </c>
      <c r="E17" s="27">
        <v>33</v>
      </c>
      <c r="F17" s="27">
        <v>3</v>
      </c>
      <c r="G17" s="27">
        <v>7</v>
      </c>
      <c r="H17" s="27"/>
      <c r="I17" s="27"/>
      <c r="J17" s="27">
        <v>2</v>
      </c>
      <c r="K17" s="27">
        <v>2</v>
      </c>
      <c r="L17" s="27">
        <v>0</v>
      </c>
      <c r="M17" s="27">
        <v>1</v>
      </c>
      <c r="N17" s="27">
        <f t="shared" si="0"/>
        <v>1</v>
      </c>
      <c r="O17" s="39">
        <v>4</v>
      </c>
      <c r="P17" s="39">
        <v>5</v>
      </c>
      <c r="Q17" s="39">
        <v>1</v>
      </c>
      <c r="R17" s="39">
        <v>3</v>
      </c>
      <c r="S17" s="39">
        <v>0</v>
      </c>
      <c r="T17" s="27">
        <f t="shared" si="1"/>
        <v>8</v>
      </c>
      <c r="U17" s="40">
        <f t="shared" si="2"/>
        <v>0.45454545454545453</v>
      </c>
      <c r="V17" s="22">
        <v>207</v>
      </c>
      <c r="W17" s="22" t="s">
        <v>87</v>
      </c>
      <c r="X17" s="22" t="s">
        <v>88</v>
      </c>
      <c r="Y17" s="68">
        <v>417</v>
      </c>
      <c r="Z17" s="41"/>
      <c r="AA17" s="1" t="s">
        <v>89</v>
      </c>
      <c r="AB17" s="28" t="s">
        <v>90</v>
      </c>
    </row>
    <row r="18" spans="1:28" x14ac:dyDescent="0.3">
      <c r="A18" s="1" t="s">
        <v>74</v>
      </c>
      <c r="B18" s="1" t="s">
        <v>45</v>
      </c>
      <c r="C18" s="27" t="s">
        <v>54</v>
      </c>
      <c r="D18" s="38">
        <v>11</v>
      </c>
      <c r="E18" s="27">
        <v>12</v>
      </c>
      <c r="F18" s="27">
        <v>2</v>
      </c>
      <c r="G18" s="27">
        <v>5</v>
      </c>
      <c r="H18" s="27"/>
      <c r="I18" s="27"/>
      <c r="J18" s="27">
        <v>0</v>
      </c>
      <c r="K18" s="27">
        <v>0</v>
      </c>
      <c r="L18" s="27">
        <v>0</v>
      </c>
      <c r="M18" s="27">
        <v>1</v>
      </c>
      <c r="N18" s="27">
        <f t="shared" si="0"/>
        <v>1</v>
      </c>
      <c r="O18" s="39">
        <v>1</v>
      </c>
      <c r="P18" s="39">
        <v>2</v>
      </c>
      <c r="Q18" s="39">
        <v>0</v>
      </c>
      <c r="R18" s="39">
        <v>2</v>
      </c>
      <c r="S18" s="39">
        <v>1</v>
      </c>
      <c r="T18" s="27">
        <f t="shared" si="1"/>
        <v>4</v>
      </c>
      <c r="U18" s="40">
        <f t="shared" si="2"/>
        <v>0.41666666666666669</v>
      </c>
      <c r="V18" s="22">
        <v>207</v>
      </c>
      <c r="W18" s="22" t="s">
        <v>87</v>
      </c>
      <c r="X18" s="22" t="s">
        <v>88</v>
      </c>
      <c r="Y18" s="68">
        <v>417</v>
      </c>
      <c r="Z18" s="41"/>
      <c r="AA18" s="1" t="s">
        <v>89</v>
      </c>
      <c r="AB18" s="28" t="s">
        <v>90</v>
      </c>
    </row>
    <row r="19" spans="1:28" x14ac:dyDescent="0.3">
      <c r="A19" s="1" t="s">
        <v>74</v>
      </c>
      <c r="B19" s="1" t="s">
        <v>45</v>
      </c>
      <c r="C19" s="27" t="s">
        <v>52</v>
      </c>
      <c r="D19" s="38">
        <v>26</v>
      </c>
      <c r="E19" s="27">
        <v>19</v>
      </c>
      <c r="F19" s="27">
        <v>3</v>
      </c>
      <c r="G19" s="27">
        <v>5</v>
      </c>
      <c r="H19" s="27"/>
      <c r="I19" s="27"/>
      <c r="J19" s="27">
        <v>0</v>
      </c>
      <c r="K19" s="27">
        <v>2</v>
      </c>
      <c r="L19" s="27">
        <v>0</v>
      </c>
      <c r="M19" s="27">
        <v>1</v>
      </c>
      <c r="N19" s="27">
        <f t="shared" si="0"/>
        <v>1</v>
      </c>
      <c r="O19" s="39">
        <v>1</v>
      </c>
      <c r="P19" s="39">
        <v>0</v>
      </c>
      <c r="Q19" s="39">
        <v>5</v>
      </c>
      <c r="R19" s="39">
        <v>0</v>
      </c>
      <c r="S19" s="39">
        <v>0</v>
      </c>
      <c r="T19" s="27">
        <f t="shared" si="1"/>
        <v>6</v>
      </c>
      <c r="U19" s="40">
        <f t="shared" si="2"/>
        <v>0.73684210526315785</v>
      </c>
      <c r="V19" s="22">
        <v>207</v>
      </c>
      <c r="W19" s="22" t="s">
        <v>87</v>
      </c>
      <c r="X19" s="22" t="s">
        <v>88</v>
      </c>
      <c r="Y19" s="68">
        <v>417</v>
      </c>
      <c r="Z19" s="41"/>
      <c r="AA19" s="1" t="s">
        <v>89</v>
      </c>
      <c r="AB19" s="28" t="s">
        <v>90</v>
      </c>
    </row>
    <row r="20" spans="1:28" x14ac:dyDescent="0.3">
      <c r="A20" s="1" t="s">
        <v>74</v>
      </c>
      <c r="B20" s="1" t="s">
        <v>45</v>
      </c>
      <c r="C20" s="27" t="s">
        <v>53</v>
      </c>
      <c r="D20" s="38">
        <v>24</v>
      </c>
      <c r="E20" s="27">
        <v>15</v>
      </c>
      <c r="F20" s="27">
        <v>1</v>
      </c>
      <c r="G20" s="27">
        <v>2</v>
      </c>
      <c r="H20" s="27"/>
      <c r="I20" s="27"/>
      <c r="J20" s="27">
        <v>4</v>
      </c>
      <c r="K20" s="27">
        <v>8</v>
      </c>
      <c r="L20" s="27">
        <v>1</v>
      </c>
      <c r="M20" s="27">
        <v>1</v>
      </c>
      <c r="N20" s="27">
        <f>SUM(L20:M20)</f>
        <v>2</v>
      </c>
      <c r="O20" s="39">
        <v>1</v>
      </c>
      <c r="P20" s="39">
        <v>2</v>
      </c>
      <c r="Q20" s="39">
        <v>1</v>
      </c>
      <c r="R20" s="39">
        <v>0</v>
      </c>
      <c r="S20" s="39">
        <v>0</v>
      </c>
      <c r="T20" s="27">
        <f t="shared" si="1"/>
        <v>6</v>
      </c>
      <c r="U20" s="40">
        <f t="shared" si="2"/>
        <v>0.73333333333333328</v>
      </c>
      <c r="V20" s="22">
        <v>207</v>
      </c>
      <c r="W20" s="22" t="s">
        <v>87</v>
      </c>
      <c r="X20" s="22" t="s">
        <v>88</v>
      </c>
      <c r="Y20" s="68">
        <v>417</v>
      </c>
      <c r="Z20" s="41"/>
      <c r="AA20" s="1" t="s">
        <v>89</v>
      </c>
      <c r="AB20" s="28" t="s">
        <v>90</v>
      </c>
    </row>
    <row r="21" spans="1:28" x14ac:dyDescent="0.3">
      <c r="A21" s="1" t="s">
        <v>74</v>
      </c>
      <c r="B21" s="1" t="s">
        <v>45</v>
      </c>
      <c r="C21" s="27" t="s">
        <v>267</v>
      </c>
      <c r="D21" s="38">
        <v>14</v>
      </c>
      <c r="E21" s="27" t="s">
        <v>546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27"/>
      <c r="U21" s="40"/>
      <c r="V21" s="22">
        <v>207</v>
      </c>
      <c r="W21" s="22" t="s">
        <v>87</v>
      </c>
      <c r="X21" s="22" t="s">
        <v>88</v>
      </c>
      <c r="Y21" s="68">
        <v>417</v>
      </c>
      <c r="Z21" s="41"/>
      <c r="AA21" s="1" t="s">
        <v>89</v>
      </c>
      <c r="AB21" s="28" t="s">
        <v>90</v>
      </c>
    </row>
    <row r="22" spans="1:28" x14ac:dyDescent="0.3">
      <c r="A22" s="1" t="s">
        <v>74</v>
      </c>
      <c r="B22" s="1" t="s">
        <v>45</v>
      </c>
      <c r="C22" s="27" t="s">
        <v>48</v>
      </c>
      <c r="D22" s="38">
        <v>44</v>
      </c>
      <c r="E22" s="27">
        <v>36</v>
      </c>
      <c r="F22" s="27">
        <v>5</v>
      </c>
      <c r="G22" s="27">
        <v>10</v>
      </c>
      <c r="H22" s="27"/>
      <c r="I22" s="27"/>
      <c r="J22" s="27">
        <v>0</v>
      </c>
      <c r="K22" s="27">
        <v>0</v>
      </c>
      <c r="L22" s="27">
        <v>2</v>
      </c>
      <c r="M22" s="27">
        <v>7</v>
      </c>
      <c r="N22" s="27">
        <f>SUM(L22:M22)</f>
        <v>9</v>
      </c>
      <c r="O22" s="39">
        <v>7</v>
      </c>
      <c r="P22" s="39">
        <v>3</v>
      </c>
      <c r="Q22" s="39">
        <v>10</v>
      </c>
      <c r="R22" s="39">
        <v>3</v>
      </c>
      <c r="S22" s="39">
        <v>1</v>
      </c>
      <c r="T22" s="27">
        <f t="shared" si="1"/>
        <v>10</v>
      </c>
      <c r="U22" s="40">
        <f t="shared" si="2"/>
        <v>1.1111111111111112</v>
      </c>
      <c r="V22" s="22">
        <v>207</v>
      </c>
      <c r="W22" s="22" t="s">
        <v>87</v>
      </c>
      <c r="X22" s="22" t="s">
        <v>88</v>
      </c>
      <c r="Y22" s="68">
        <v>417</v>
      </c>
      <c r="Z22" s="41"/>
      <c r="AA22" s="1" t="s">
        <v>89</v>
      </c>
      <c r="AB22" s="28" t="s">
        <v>90</v>
      </c>
    </row>
    <row r="23" spans="1:28" x14ac:dyDescent="0.3">
      <c r="A23" s="1" t="s">
        <v>74</v>
      </c>
      <c r="B23" s="1" t="s">
        <v>45</v>
      </c>
      <c r="C23" s="27" t="s">
        <v>131</v>
      </c>
      <c r="D23" s="38">
        <v>41</v>
      </c>
      <c r="E23" s="27" t="s">
        <v>546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27"/>
      <c r="U23" s="40"/>
      <c r="V23" s="22">
        <v>207</v>
      </c>
      <c r="W23" s="22" t="s">
        <v>87</v>
      </c>
      <c r="X23" s="22" t="s">
        <v>88</v>
      </c>
      <c r="Y23" s="68">
        <v>417</v>
      </c>
      <c r="Z23" s="41"/>
      <c r="AA23" s="1" t="s">
        <v>89</v>
      </c>
      <c r="AB23" s="28" t="s">
        <v>90</v>
      </c>
    </row>
    <row r="24" spans="1:28" x14ac:dyDescent="0.3">
      <c r="A24" s="1" t="s">
        <v>74</v>
      </c>
      <c r="B24" s="1" t="s">
        <v>45</v>
      </c>
      <c r="C24" s="27" t="s">
        <v>455</v>
      </c>
      <c r="D24" s="38">
        <v>12</v>
      </c>
      <c r="E24" s="27" t="s">
        <v>546</v>
      </c>
      <c r="F24" s="27"/>
      <c r="G24" s="27"/>
      <c r="H24" s="27"/>
      <c r="I24" s="27"/>
      <c r="J24" s="27"/>
      <c r="K24" s="27"/>
      <c r="L24" s="27"/>
      <c r="M24" s="27"/>
      <c r="N24" s="27"/>
      <c r="O24" s="39"/>
      <c r="P24" s="39"/>
      <c r="Q24" s="39"/>
      <c r="R24" s="39"/>
      <c r="S24" s="39"/>
      <c r="T24" s="27"/>
      <c r="U24" s="40"/>
      <c r="V24" s="22">
        <v>207</v>
      </c>
      <c r="W24" s="22" t="s">
        <v>87</v>
      </c>
      <c r="X24" s="22" t="s">
        <v>88</v>
      </c>
      <c r="Y24" s="68">
        <v>417</v>
      </c>
      <c r="Z24" s="41"/>
      <c r="AA24" s="1" t="s">
        <v>89</v>
      </c>
      <c r="AB24" s="28" t="s">
        <v>90</v>
      </c>
    </row>
    <row r="25" spans="1:28" x14ac:dyDescent="0.3">
      <c r="A25" s="1" t="s">
        <v>74</v>
      </c>
      <c r="B25" s="1" t="s">
        <v>45</v>
      </c>
      <c r="C25" s="27" t="s">
        <v>47</v>
      </c>
      <c r="D25" s="38">
        <v>25</v>
      </c>
      <c r="E25" s="27">
        <v>30</v>
      </c>
      <c r="F25" s="27">
        <v>9</v>
      </c>
      <c r="G25" s="27">
        <v>18</v>
      </c>
      <c r="H25" s="27"/>
      <c r="I25" s="27"/>
      <c r="J25" s="27">
        <v>4</v>
      </c>
      <c r="K25" s="27">
        <v>4</v>
      </c>
      <c r="L25" s="27">
        <v>0</v>
      </c>
      <c r="M25" s="27">
        <v>3</v>
      </c>
      <c r="N25" s="27">
        <f>SUM(L25:M25)</f>
        <v>3</v>
      </c>
      <c r="O25" s="39">
        <v>5</v>
      </c>
      <c r="P25" s="39">
        <v>1</v>
      </c>
      <c r="Q25" s="39">
        <v>1</v>
      </c>
      <c r="R25" s="39">
        <v>1</v>
      </c>
      <c r="S25" s="39">
        <v>0</v>
      </c>
      <c r="T25" s="27">
        <f t="shared" si="1"/>
        <v>22</v>
      </c>
      <c r="U25" s="40">
        <f t="shared" si="2"/>
        <v>1.1666666666666667</v>
      </c>
      <c r="V25" s="22">
        <v>207</v>
      </c>
      <c r="W25" s="22" t="s">
        <v>87</v>
      </c>
      <c r="X25" s="22" t="s">
        <v>88</v>
      </c>
      <c r="Y25" s="68">
        <v>417</v>
      </c>
      <c r="Z25" s="41"/>
      <c r="AA25" s="1" t="s">
        <v>89</v>
      </c>
      <c r="AB25" s="28" t="s">
        <v>90</v>
      </c>
    </row>
    <row r="26" spans="1:28" x14ac:dyDescent="0.3">
      <c r="A26" s="43" t="s">
        <v>74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39</v>
      </c>
      <c r="G26" s="44">
        <f t="shared" si="3"/>
        <v>80</v>
      </c>
      <c r="H26" s="44">
        <f t="shared" si="3"/>
        <v>0</v>
      </c>
      <c r="I26" s="44">
        <f t="shared" si="3"/>
        <v>0</v>
      </c>
      <c r="J26" s="44">
        <f t="shared" si="3"/>
        <v>14</v>
      </c>
      <c r="K26" s="44">
        <f t="shared" si="3"/>
        <v>20</v>
      </c>
      <c r="L26" s="44">
        <f t="shared" si="3"/>
        <v>6</v>
      </c>
      <c r="M26" s="44">
        <f t="shared" si="3"/>
        <v>31</v>
      </c>
      <c r="N26" s="44">
        <f t="shared" si="3"/>
        <v>37</v>
      </c>
      <c r="O26" s="44">
        <f t="shared" si="3"/>
        <v>25</v>
      </c>
      <c r="P26" s="44">
        <f t="shared" si="3"/>
        <v>23</v>
      </c>
      <c r="Q26" s="44">
        <f t="shared" si="3"/>
        <v>25</v>
      </c>
      <c r="R26" s="44">
        <f t="shared" si="3"/>
        <v>19</v>
      </c>
      <c r="S26" s="44">
        <f t="shared" si="3"/>
        <v>3</v>
      </c>
      <c r="T26" s="44">
        <f t="shared" si="3"/>
        <v>92</v>
      </c>
      <c r="U26" s="45">
        <f>((T26+Q26+N26-R26)+(O26*2))/E26</f>
        <v>0.77083333333333337</v>
      </c>
      <c r="V26" s="46">
        <v>207</v>
      </c>
      <c r="W26" s="46" t="s">
        <v>87</v>
      </c>
      <c r="X26" s="46" t="s">
        <v>88</v>
      </c>
      <c r="Y26" s="69">
        <v>417</v>
      </c>
      <c r="Z26" s="80" t="s">
        <v>515</v>
      </c>
      <c r="AA26" s="43" t="s">
        <v>89</v>
      </c>
      <c r="AB26" s="78" t="s">
        <v>90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0.48749999999999999</v>
      </c>
      <c r="H27" s="27"/>
      <c r="I27" s="1"/>
      <c r="J27" s="48" t="s">
        <v>41</v>
      </c>
      <c r="K27" s="50">
        <f>J26/K26</f>
        <v>0.7</v>
      </c>
      <c r="L27" s="1"/>
      <c r="M27" s="39" t="s">
        <v>42</v>
      </c>
      <c r="N27" s="51">
        <v>10</v>
      </c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B29" s="1"/>
      <c r="C29" s="1" t="s">
        <v>91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A30" s="1"/>
      <c r="B30" s="1"/>
      <c r="C30" s="5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2"/>
      <c r="Z34" s="41"/>
      <c r="AA34" s="1"/>
      <c r="AB34" s="1"/>
    </row>
    <row r="35" spans="1:28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2"/>
      <c r="W35" s="22"/>
      <c r="X35" s="22"/>
      <c r="Y35" s="52"/>
      <c r="Z35" s="41"/>
      <c r="AA35" s="1"/>
      <c r="AB35" s="1"/>
    </row>
    <row r="36" spans="1:28" x14ac:dyDescent="0.3">
      <c r="B36" s="1"/>
      <c r="C36" s="32" t="s">
        <v>75</v>
      </c>
      <c r="D36" s="33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7" t="s">
        <v>10</v>
      </c>
      <c r="U36" s="1"/>
      <c r="V36" s="35">
        <v>12</v>
      </c>
    </row>
    <row r="37" spans="1:28" x14ac:dyDescent="0.3">
      <c r="A37" s="36" t="s">
        <v>11</v>
      </c>
      <c r="B37" s="37" t="s">
        <v>12</v>
      </c>
      <c r="C37" s="38" t="s">
        <v>13</v>
      </c>
      <c r="D37" s="38" t="s">
        <v>14</v>
      </c>
      <c r="E37" s="14" t="s">
        <v>15</v>
      </c>
      <c r="F37" s="14" t="s">
        <v>16</v>
      </c>
      <c r="G37" s="14" t="s">
        <v>17</v>
      </c>
      <c r="H37" s="14" t="s">
        <v>18</v>
      </c>
      <c r="I37" s="14" t="s">
        <v>19</v>
      </c>
      <c r="J37" s="14" t="s">
        <v>20</v>
      </c>
      <c r="K37" s="14" t="s">
        <v>21</v>
      </c>
      <c r="L37" s="14" t="s">
        <v>22</v>
      </c>
      <c r="M37" s="14" t="s">
        <v>23</v>
      </c>
      <c r="N37" s="14" t="s">
        <v>24</v>
      </c>
      <c r="O37" s="14" t="s">
        <v>25</v>
      </c>
      <c r="P37" s="14" t="s">
        <v>26</v>
      </c>
      <c r="Q37" s="14" t="s">
        <v>27</v>
      </c>
      <c r="R37" s="14" t="s">
        <v>28</v>
      </c>
      <c r="S37" s="14" t="s">
        <v>29</v>
      </c>
      <c r="T37" s="14" t="s">
        <v>30</v>
      </c>
      <c r="U37" s="14" t="s">
        <v>31</v>
      </c>
      <c r="V37" s="14" t="s">
        <v>3</v>
      </c>
      <c r="W37" s="14" t="s">
        <v>32</v>
      </c>
      <c r="X37" s="14" t="s">
        <v>33</v>
      </c>
      <c r="Y37" s="14" t="s">
        <v>34</v>
      </c>
      <c r="Z37" s="14" t="s">
        <v>35</v>
      </c>
      <c r="AA37" s="14" t="s">
        <v>36</v>
      </c>
      <c r="AB37" s="14" t="s">
        <v>37</v>
      </c>
    </row>
    <row r="38" spans="1:28" x14ac:dyDescent="0.3">
      <c r="A38" s="1" t="s">
        <v>45</v>
      </c>
      <c r="B38" s="1" t="s">
        <v>74</v>
      </c>
      <c r="C38" s="27" t="s">
        <v>92</v>
      </c>
      <c r="D38" s="38">
        <v>34</v>
      </c>
      <c r="E38" s="27">
        <v>41</v>
      </c>
      <c r="F38" s="27">
        <v>12</v>
      </c>
      <c r="G38" s="27">
        <v>22</v>
      </c>
      <c r="H38" s="27"/>
      <c r="I38" s="27"/>
      <c r="J38" s="27">
        <v>3</v>
      </c>
      <c r="K38" s="27">
        <v>4</v>
      </c>
      <c r="L38" s="27">
        <v>5</v>
      </c>
      <c r="M38" s="27">
        <v>8</v>
      </c>
      <c r="N38" s="27">
        <f>SUM(L38:M38)</f>
        <v>13</v>
      </c>
      <c r="O38" s="27">
        <v>2</v>
      </c>
      <c r="P38" s="39">
        <v>1</v>
      </c>
      <c r="Q38" s="27">
        <v>2</v>
      </c>
      <c r="R38" s="27">
        <v>5</v>
      </c>
      <c r="S38" s="27">
        <v>0</v>
      </c>
      <c r="T38" s="27">
        <f>(H38*3)+((F38-H38)*2)+J38</f>
        <v>27</v>
      </c>
      <c r="U38" s="40">
        <f>IFERROR(((T38+Q38+N38-R38)+(O38*2))/E38,"")</f>
        <v>1</v>
      </c>
      <c r="V38" s="22">
        <v>207</v>
      </c>
      <c r="W38" s="22" t="s">
        <v>93</v>
      </c>
      <c r="X38" s="22" t="s">
        <v>94</v>
      </c>
      <c r="Y38" s="68">
        <v>417</v>
      </c>
      <c r="Z38" s="41"/>
      <c r="AA38" s="1" t="s">
        <v>95</v>
      </c>
      <c r="AB38" s="28" t="s">
        <v>96</v>
      </c>
    </row>
    <row r="39" spans="1:28" x14ac:dyDescent="0.3">
      <c r="A39" s="1" t="s">
        <v>45</v>
      </c>
      <c r="B39" s="1" t="s">
        <v>74</v>
      </c>
      <c r="C39" s="27" t="s">
        <v>97</v>
      </c>
      <c r="D39" s="38">
        <v>12</v>
      </c>
      <c r="E39" s="27">
        <v>12</v>
      </c>
      <c r="F39" s="27">
        <v>1</v>
      </c>
      <c r="G39" s="27">
        <v>2</v>
      </c>
      <c r="H39" s="27"/>
      <c r="I39" s="27"/>
      <c r="J39" s="27">
        <v>4</v>
      </c>
      <c r="K39" s="27">
        <v>5</v>
      </c>
      <c r="L39" s="27">
        <v>0</v>
      </c>
      <c r="M39" s="27">
        <v>0</v>
      </c>
      <c r="N39" s="27">
        <f t="shared" ref="N39:N43" si="4">SUM(L39:M39)</f>
        <v>0</v>
      </c>
      <c r="O39" s="39">
        <v>0</v>
      </c>
      <c r="P39" s="39">
        <v>3</v>
      </c>
      <c r="Q39" s="39">
        <v>2</v>
      </c>
      <c r="R39" s="39">
        <v>1</v>
      </c>
      <c r="S39" s="39">
        <v>0</v>
      </c>
      <c r="T39" s="39">
        <f t="shared" ref="T39:T43" si="5">(H39*3)+((F39-H39)*2)+J39</f>
        <v>6</v>
      </c>
      <c r="U39" s="40">
        <f t="shared" ref="U39:U47" si="6">IFERROR(((T39+Q39+N39-R39)+(O39*2))/E39,"")</f>
        <v>0.58333333333333337</v>
      </c>
      <c r="V39" s="22">
        <v>207</v>
      </c>
      <c r="W39" s="22" t="s">
        <v>93</v>
      </c>
      <c r="X39" s="22" t="s">
        <v>94</v>
      </c>
      <c r="Y39" s="68">
        <v>417</v>
      </c>
      <c r="Z39" s="41"/>
      <c r="AA39" s="1" t="s">
        <v>95</v>
      </c>
      <c r="AB39" s="28" t="s">
        <v>96</v>
      </c>
    </row>
    <row r="40" spans="1:28" x14ac:dyDescent="0.3">
      <c r="A40" s="1" t="s">
        <v>45</v>
      </c>
      <c r="B40" s="1" t="s">
        <v>74</v>
      </c>
      <c r="C40" s="27" t="s">
        <v>98</v>
      </c>
      <c r="D40" s="38">
        <v>20</v>
      </c>
      <c r="E40" s="27">
        <v>18</v>
      </c>
      <c r="F40" s="27">
        <v>3</v>
      </c>
      <c r="G40" s="27">
        <v>8</v>
      </c>
      <c r="H40" s="27"/>
      <c r="I40" s="27"/>
      <c r="J40" s="27">
        <v>2</v>
      </c>
      <c r="K40" s="27">
        <v>4</v>
      </c>
      <c r="L40" s="27">
        <v>3</v>
      </c>
      <c r="M40" s="27">
        <v>2</v>
      </c>
      <c r="N40" s="27">
        <f t="shared" si="4"/>
        <v>5</v>
      </c>
      <c r="O40" s="39">
        <v>0</v>
      </c>
      <c r="P40" s="39">
        <v>3</v>
      </c>
      <c r="Q40" s="39">
        <v>0</v>
      </c>
      <c r="R40" s="39">
        <v>0</v>
      </c>
      <c r="S40" s="39">
        <v>3</v>
      </c>
      <c r="T40" s="39">
        <f t="shared" si="5"/>
        <v>8</v>
      </c>
      <c r="U40" s="40">
        <f t="shared" si="6"/>
        <v>0.72222222222222221</v>
      </c>
      <c r="V40" s="22">
        <v>207</v>
      </c>
      <c r="W40" s="22" t="s">
        <v>93</v>
      </c>
      <c r="X40" s="22" t="s">
        <v>94</v>
      </c>
      <c r="Y40" s="68">
        <v>417</v>
      </c>
      <c r="Z40" s="41"/>
      <c r="AA40" s="1" t="s">
        <v>95</v>
      </c>
      <c r="AB40" s="28" t="s">
        <v>96</v>
      </c>
    </row>
    <row r="41" spans="1:28" x14ac:dyDescent="0.3">
      <c r="A41" s="1" t="s">
        <v>45</v>
      </c>
      <c r="B41" s="1" t="s">
        <v>74</v>
      </c>
      <c r="C41" s="27" t="s">
        <v>99</v>
      </c>
      <c r="D41" s="38">
        <v>40</v>
      </c>
      <c r="E41" s="27">
        <v>32</v>
      </c>
      <c r="F41" s="27">
        <v>2</v>
      </c>
      <c r="G41" s="27">
        <v>6</v>
      </c>
      <c r="H41" s="27"/>
      <c r="I41" s="27"/>
      <c r="J41" s="27">
        <v>0</v>
      </c>
      <c r="K41" s="27">
        <v>0</v>
      </c>
      <c r="L41" s="27">
        <v>2</v>
      </c>
      <c r="M41" s="27">
        <v>4</v>
      </c>
      <c r="N41" s="27">
        <f t="shared" si="4"/>
        <v>6</v>
      </c>
      <c r="O41" s="39">
        <v>1</v>
      </c>
      <c r="P41" s="39">
        <v>3</v>
      </c>
      <c r="Q41" s="39">
        <v>2</v>
      </c>
      <c r="R41" s="39">
        <v>3</v>
      </c>
      <c r="S41" s="39">
        <v>0</v>
      </c>
      <c r="T41" s="39">
        <f t="shared" si="5"/>
        <v>4</v>
      </c>
      <c r="U41" s="40">
        <f t="shared" si="6"/>
        <v>0.34375</v>
      </c>
      <c r="V41" s="22">
        <v>207</v>
      </c>
      <c r="W41" s="22" t="s">
        <v>93</v>
      </c>
      <c r="X41" s="22" t="s">
        <v>94</v>
      </c>
      <c r="Y41" s="68">
        <v>417</v>
      </c>
      <c r="Z41" s="41"/>
      <c r="AA41" s="1" t="s">
        <v>95</v>
      </c>
      <c r="AB41" s="28" t="s">
        <v>96</v>
      </c>
    </row>
    <row r="42" spans="1:28" x14ac:dyDescent="0.3">
      <c r="A42" s="1" t="s">
        <v>45</v>
      </c>
      <c r="B42" s="1" t="s">
        <v>74</v>
      </c>
      <c r="C42" s="27" t="s">
        <v>100</v>
      </c>
      <c r="D42" s="38">
        <v>42</v>
      </c>
      <c r="E42" s="27">
        <v>24</v>
      </c>
      <c r="F42" s="27">
        <v>5</v>
      </c>
      <c r="G42" s="27">
        <v>11</v>
      </c>
      <c r="H42" s="27"/>
      <c r="I42" s="27"/>
      <c r="J42" s="27">
        <v>0</v>
      </c>
      <c r="K42" s="27">
        <v>1</v>
      </c>
      <c r="L42" s="27">
        <v>3</v>
      </c>
      <c r="M42" s="27">
        <v>1</v>
      </c>
      <c r="N42" s="27">
        <f t="shared" si="4"/>
        <v>4</v>
      </c>
      <c r="O42" s="39">
        <v>3</v>
      </c>
      <c r="P42" s="39">
        <v>1</v>
      </c>
      <c r="Q42" s="39">
        <v>2</v>
      </c>
      <c r="R42" s="39">
        <v>5</v>
      </c>
      <c r="S42" s="39">
        <v>0</v>
      </c>
      <c r="T42" s="39">
        <f t="shared" si="5"/>
        <v>10</v>
      </c>
      <c r="U42" s="40">
        <f t="shared" si="6"/>
        <v>0.70833333333333337</v>
      </c>
      <c r="V42" s="22">
        <v>207</v>
      </c>
      <c r="W42" s="22" t="s">
        <v>93</v>
      </c>
      <c r="X42" s="22" t="s">
        <v>94</v>
      </c>
      <c r="Y42" s="68">
        <v>417</v>
      </c>
      <c r="Z42" s="41"/>
      <c r="AA42" s="1" t="s">
        <v>95</v>
      </c>
      <c r="AB42" s="28" t="s">
        <v>96</v>
      </c>
    </row>
    <row r="43" spans="1:28" x14ac:dyDescent="0.3">
      <c r="A43" s="1" t="s">
        <v>45</v>
      </c>
      <c r="B43" s="1" t="s">
        <v>74</v>
      </c>
      <c r="C43" s="27" t="s">
        <v>101</v>
      </c>
      <c r="D43" s="38">
        <v>22</v>
      </c>
      <c r="E43" s="27">
        <v>48</v>
      </c>
      <c r="F43" s="27">
        <v>5</v>
      </c>
      <c r="G43" s="27">
        <v>13</v>
      </c>
      <c r="H43" s="27"/>
      <c r="I43" s="27"/>
      <c r="J43" s="27">
        <v>0</v>
      </c>
      <c r="K43" s="27">
        <v>0</v>
      </c>
      <c r="L43" s="27">
        <v>1</v>
      </c>
      <c r="M43" s="27">
        <v>3</v>
      </c>
      <c r="N43" s="27">
        <f t="shared" si="4"/>
        <v>4</v>
      </c>
      <c r="O43" s="39">
        <v>1</v>
      </c>
      <c r="P43" s="39">
        <v>1</v>
      </c>
      <c r="Q43" s="39">
        <v>2</v>
      </c>
      <c r="R43" s="39">
        <v>4</v>
      </c>
      <c r="S43" s="39">
        <v>0</v>
      </c>
      <c r="T43" s="39">
        <f t="shared" si="5"/>
        <v>10</v>
      </c>
      <c r="U43" s="40">
        <f t="shared" si="6"/>
        <v>0.29166666666666669</v>
      </c>
      <c r="V43" s="22">
        <v>207</v>
      </c>
      <c r="W43" s="22" t="s">
        <v>93</v>
      </c>
      <c r="X43" s="22" t="s">
        <v>94</v>
      </c>
      <c r="Y43" s="68">
        <v>417</v>
      </c>
      <c r="Z43" s="41"/>
      <c r="AA43" s="1" t="s">
        <v>95</v>
      </c>
      <c r="AB43" s="28" t="s">
        <v>96</v>
      </c>
    </row>
    <row r="44" spans="1:28" x14ac:dyDescent="0.3">
      <c r="A44" s="1" t="s">
        <v>45</v>
      </c>
      <c r="B44" s="1" t="s">
        <v>74</v>
      </c>
      <c r="C44" s="27" t="s">
        <v>102</v>
      </c>
      <c r="D44" s="38">
        <v>44</v>
      </c>
      <c r="E44" s="27">
        <v>29</v>
      </c>
      <c r="F44" s="27">
        <v>1</v>
      </c>
      <c r="G44" s="27">
        <v>8</v>
      </c>
      <c r="H44" s="27"/>
      <c r="I44" s="27"/>
      <c r="J44" s="27">
        <v>1</v>
      </c>
      <c r="K44" s="27">
        <v>3</v>
      </c>
      <c r="L44" s="27">
        <v>0</v>
      </c>
      <c r="M44" s="27">
        <v>0</v>
      </c>
      <c r="N44" s="27">
        <f>SUM(L44:M44)</f>
        <v>0</v>
      </c>
      <c r="O44" s="39">
        <v>0</v>
      </c>
      <c r="P44" s="39">
        <v>1</v>
      </c>
      <c r="Q44" s="39">
        <v>2</v>
      </c>
      <c r="R44" s="39">
        <v>2</v>
      </c>
      <c r="S44" s="39">
        <v>0</v>
      </c>
      <c r="T44" s="39">
        <f>(H44*3)+((F44-H44)*2)+J44</f>
        <v>3</v>
      </c>
      <c r="U44" s="40">
        <f t="shared" si="6"/>
        <v>0.10344827586206896</v>
      </c>
      <c r="V44" s="22">
        <v>207</v>
      </c>
      <c r="W44" s="22" t="s">
        <v>93</v>
      </c>
      <c r="X44" s="22" t="s">
        <v>94</v>
      </c>
      <c r="Y44" s="68">
        <v>417</v>
      </c>
      <c r="Z44" s="41"/>
      <c r="AA44" s="1" t="s">
        <v>95</v>
      </c>
      <c r="AB44" s="28" t="s">
        <v>96</v>
      </c>
    </row>
    <row r="45" spans="1:28" x14ac:dyDescent="0.3">
      <c r="A45" s="1" t="s">
        <v>45</v>
      </c>
      <c r="B45" s="1" t="s">
        <v>74</v>
      </c>
      <c r="C45" s="27" t="s">
        <v>103</v>
      </c>
      <c r="D45" s="38">
        <v>21</v>
      </c>
      <c r="E45" s="27">
        <v>12</v>
      </c>
      <c r="F45" s="27">
        <v>1</v>
      </c>
      <c r="G45" s="27">
        <v>2</v>
      </c>
      <c r="H45" s="27"/>
      <c r="I45" s="27"/>
      <c r="J45" s="27">
        <v>1</v>
      </c>
      <c r="K45" s="27">
        <v>3</v>
      </c>
      <c r="L45" s="27">
        <v>0</v>
      </c>
      <c r="M45" s="27">
        <v>0</v>
      </c>
      <c r="N45" s="27">
        <f>SUM(L45:M45)</f>
        <v>0</v>
      </c>
      <c r="O45" s="39">
        <v>0</v>
      </c>
      <c r="P45" s="39">
        <v>1</v>
      </c>
      <c r="Q45" s="39">
        <v>0</v>
      </c>
      <c r="R45" s="39">
        <v>0</v>
      </c>
      <c r="S45" s="39">
        <v>0</v>
      </c>
      <c r="T45" s="39">
        <f>(H45*3)+((F45-H45)*2)+J45</f>
        <v>3</v>
      </c>
      <c r="U45" s="40">
        <f t="shared" si="6"/>
        <v>0.25</v>
      </c>
      <c r="V45" s="22">
        <v>207</v>
      </c>
      <c r="W45" s="22" t="s">
        <v>93</v>
      </c>
      <c r="X45" s="22" t="s">
        <v>94</v>
      </c>
      <c r="Y45" s="68">
        <v>417</v>
      </c>
      <c r="Z45" s="41"/>
      <c r="AA45" s="1" t="s">
        <v>95</v>
      </c>
      <c r="AB45" s="28" t="s">
        <v>96</v>
      </c>
    </row>
    <row r="46" spans="1:28" x14ac:dyDescent="0.3">
      <c r="A46" s="1" t="s">
        <v>45</v>
      </c>
      <c r="B46" s="1" t="s">
        <v>74</v>
      </c>
      <c r="C46" s="27" t="s">
        <v>104</v>
      </c>
      <c r="D46" s="38">
        <v>14</v>
      </c>
      <c r="E46" s="27">
        <v>2</v>
      </c>
      <c r="F46" s="27">
        <v>0</v>
      </c>
      <c r="G46" s="27">
        <v>0</v>
      </c>
      <c r="H46" s="27"/>
      <c r="I46" s="27"/>
      <c r="J46" s="27">
        <v>0</v>
      </c>
      <c r="K46" s="27">
        <v>0</v>
      </c>
      <c r="L46" s="27">
        <v>0</v>
      </c>
      <c r="M46" s="27">
        <v>0</v>
      </c>
      <c r="N46" s="27">
        <f>SUM(L46:M46)</f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f>(H46*3)+((F46-H46)*2)+J46</f>
        <v>0</v>
      </c>
      <c r="U46" s="40">
        <f t="shared" si="6"/>
        <v>0</v>
      </c>
      <c r="V46" s="22">
        <v>207</v>
      </c>
      <c r="W46" s="22" t="s">
        <v>93</v>
      </c>
      <c r="X46" s="22" t="s">
        <v>94</v>
      </c>
      <c r="Y46" s="68">
        <v>417</v>
      </c>
      <c r="Z46" s="41"/>
      <c r="AA46" s="1" t="s">
        <v>95</v>
      </c>
      <c r="AB46" s="28" t="s">
        <v>96</v>
      </c>
    </row>
    <row r="47" spans="1:28" x14ac:dyDescent="0.3">
      <c r="A47" s="1" t="s">
        <v>45</v>
      </c>
      <c r="B47" s="1" t="s">
        <v>74</v>
      </c>
      <c r="C47" s="27" t="s">
        <v>105</v>
      </c>
      <c r="D47" s="38">
        <v>32</v>
      </c>
      <c r="E47" s="27">
        <v>22</v>
      </c>
      <c r="F47" s="27">
        <v>2</v>
      </c>
      <c r="G47" s="27">
        <v>3</v>
      </c>
      <c r="H47" s="27"/>
      <c r="I47" s="27"/>
      <c r="J47" s="27">
        <v>7</v>
      </c>
      <c r="K47" s="27">
        <v>9</v>
      </c>
      <c r="L47" s="27">
        <v>1</v>
      </c>
      <c r="M47" s="27">
        <v>1</v>
      </c>
      <c r="N47" s="27">
        <f>SUM(L47:M47)</f>
        <v>2</v>
      </c>
      <c r="O47" s="39">
        <v>3</v>
      </c>
      <c r="P47" s="39">
        <v>3</v>
      </c>
      <c r="Q47" s="39">
        <v>2</v>
      </c>
      <c r="R47" s="39">
        <v>4</v>
      </c>
      <c r="S47" s="39">
        <v>0</v>
      </c>
      <c r="T47" s="39">
        <f>(H47*3)+((F47-H47)*2)+J47</f>
        <v>11</v>
      </c>
      <c r="U47" s="40">
        <f t="shared" si="6"/>
        <v>0.77272727272727271</v>
      </c>
      <c r="V47" s="22">
        <v>207</v>
      </c>
      <c r="W47" s="22" t="s">
        <v>93</v>
      </c>
      <c r="X47" s="22" t="s">
        <v>94</v>
      </c>
      <c r="Y47" s="68">
        <v>417</v>
      </c>
      <c r="Z47" s="41"/>
      <c r="AA47" s="1" t="s">
        <v>95</v>
      </c>
      <c r="AB47" s="28" t="s">
        <v>96</v>
      </c>
    </row>
    <row r="48" spans="1:28" x14ac:dyDescent="0.3">
      <c r="A48" s="43" t="s">
        <v>45</v>
      </c>
      <c r="B48" s="43" t="s">
        <v>74</v>
      </c>
      <c r="C48" s="44" t="s">
        <v>39</v>
      </c>
      <c r="D48" s="43"/>
      <c r="E48" s="44">
        <f t="shared" ref="E48:T48" si="7">SUM(E38:E47)</f>
        <v>240</v>
      </c>
      <c r="F48" s="44">
        <f t="shared" si="7"/>
        <v>32</v>
      </c>
      <c r="G48" s="44">
        <f t="shared" si="7"/>
        <v>75</v>
      </c>
      <c r="H48" s="44">
        <f t="shared" si="7"/>
        <v>0</v>
      </c>
      <c r="I48" s="44">
        <f t="shared" si="7"/>
        <v>0</v>
      </c>
      <c r="J48" s="44">
        <f t="shared" si="7"/>
        <v>18</v>
      </c>
      <c r="K48" s="44">
        <f t="shared" si="7"/>
        <v>29</v>
      </c>
      <c r="L48" s="44">
        <f t="shared" si="7"/>
        <v>15</v>
      </c>
      <c r="M48" s="44">
        <f t="shared" si="7"/>
        <v>19</v>
      </c>
      <c r="N48" s="44">
        <f t="shared" si="7"/>
        <v>34</v>
      </c>
      <c r="O48" s="44">
        <f t="shared" si="7"/>
        <v>10</v>
      </c>
      <c r="P48" s="44">
        <f t="shared" si="7"/>
        <v>17</v>
      </c>
      <c r="Q48" s="44">
        <f t="shared" si="7"/>
        <v>14</v>
      </c>
      <c r="R48" s="44">
        <f t="shared" si="7"/>
        <v>24</v>
      </c>
      <c r="S48" s="44">
        <f t="shared" si="7"/>
        <v>3</v>
      </c>
      <c r="T48" s="44">
        <f t="shared" si="7"/>
        <v>82</v>
      </c>
      <c r="U48" s="45">
        <f>((T48+Q48+N48-R48)+(O48*2))/E48</f>
        <v>0.52500000000000002</v>
      </c>
      <c r="V48" s="46">
        <v>207</v>
      </c>
      <c r="W48" s="46" t="s">
        <v>93</v>
      </c>
      <c r="X48" s="46" t="s">
        <v>94</v>
      </c>
      <c r="Y48" s="69">
        <v>417</v>
      </c>
      <c r="Z48" s="47"/>
      <c r="AA48" s="43" t="s">
        <v>95</v>
      </c>
      <c r="AB48" s="78" t="s">
        <v>96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0.42666666666666669</v>
      </c>
      <c r="H49" s="27"/>
      <c r="I49" s="1"/>
      <c r="J49" s="48" t="s">
        <v>41</v>
      </c>
      <c r="K49" s="50">
        <f>J48/K48</f>
        <v>0.62068965517241381</v>
      </c>
      <c r="L49" s="1"/>
      <c r="M49" s="39" t="s">
        <v>42</v>
      </c>
      <c r="N49" s="51">
        <v>13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8829B-F18E-4205-B8F3-9D58ED83D481}">
  <sheetPr>
    <tabColor rgb="FFFF0000"/>
    <pageSetUpPr fitToPage="1"/>
  </sheetPr>
  <dimension ref="A1:AB50"/>
  <sheetViews>
    <sheetView workbookViewId="0">
      <selection activeCell="F22" sqref="F22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476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149</v>
      </c>
      <c r="D4" s="7" t="s">
        <v>4</v>
      </c>
      <c r="E4" s="8"/>
      <c r="F4" s="5"/>
      <c r="G4" s="1"/>
      <c r="J4" s="15" t="s">
        <v>262</v>
      </c>
      <c r="K4" s="16" t="s">
        <v>44</v>
      </c>
      <c r="L4" s="17"/>
      <c r="M4" s="18"/>
      <c r="N4" s="19">
        <v>28</v>
      </c>
      <c r="O4" s="19">
        <v>28</v>
      </c>
      <c r="P4" s="19">
        <v>36</v>
      </c>
      <c r="Q4" s="19">
        <v>24</v>
      </c>
      <c r="R4" s="20"/>
      <c r="S4" s="21">
        <f>SUM(N4:R4)</f>
        <v>116</v>
      </c>
      <c r="T4" s="22">
        <v>215</v>
      </c>
    </row>
    <row r="5" spans="1:28" x14ac:dyDescent="0.3">
      <c r="B5" s="1"/>
      <c r="C5" s="6" t="s">
        <v>106</v>
      </c>
      <c r="D5" s="7" t="s">
        <v>5</v>
      </c>
      <c r="E5" s="1"/>
      <c r="F5" s="1"/>
      <c r="G5" s="1"/>
      <c r="J5" s="15" t="s">
        <v>263</v>
      </c>
      <c r="K5" s="16" t="s">
        <v>61</v>
      </c>
      <c r="L5" s="17"/>
      <c r="M5" s="18"/>
      <c r="N5" s="19">
        <v>23</v>
      </c>
      <c r="O5" s="19">
        <v>30</v>
      </c>
      <c r="P5" s="19">
        <v>31</v>
      </c>
      <c r="Q5" s="19">
        <v>24</v>
      </c>
      <c r="R5" s="20"/>
      <c r="S5" s="21">
        <f>SUM(N5:R5)</f>
        <v>108</v>
      </c>
      <c r="T5" s="22">
        <v>215</v>
      </c>
      <c r="U5" s="1"/>
      <c r="V5" s="1"/>
      <c r="W5" s="1"/>
    </row>
    <row r="6" spans="1:28" x14ac:dyDescent="0.3">
      <c r="C6" s="23">
        <v>1102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215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12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51</v>
      </c>
      <c r="D13" s="38">
        <v>30</v>
      </c>
      <c r="E13" s="72"/>
      <c r="F13" s="27">
        <v>7</v>
      </c>
      <c r="G13" s="72"/>
      <c r="H13" s="72"/>
      <c r="I13" s="72"/>
      <c r="J13" s="27">
        <v>2</v>
      </c>
      <c r="K13" s="72"/>
      <c r="L13" s="72"/>
      <c r="M13" s="72"/>
      <c r="N13" s="27">
        <f t="shared" ref="N13:N23" si="0">SUM(L13:M13)</f>
        <v>0</v>
      </c>
      <c r="O13" s="72"/>
      <c r="P13" s="73"/>
      <c r="Q13" s="72"/>
      <c r="R13" s="72"/>
      <c r="S13" s="72"/>
      <c r="T13" s="27">
        <f t="shared" ref="T13:T23" si="1">(H13*3)+((F13-H13)*2)+J13</f>
        <v>16</v>
      </c>
      <c r="U13" s="40" t="str">
        <f t="shared" ref="U13:U23" si="2">IFERROR(((T13+Q13+N13-R13)+(O13*2))/E13,"")</f>
        <v/>
      </c>
      <c r="V13" s="22">
        <v>215</v>
      </c>
      <c r="W13" s="22" t="s">
        <v>93</v>
      </c>
      <c r="X13" s="22" t="s">
        <v>88</v>
      </c>
      <c r="Y13" s="68">
        <v>1102</v>
      </c>
      <c r="Z13" s="41"/>
      <c r="AA13" s="1" t="s">
        <v>89</v>
      </c>
      <c r="AB13" s="28" t="s">
        <v>265</v>
      </c>
    </row>
    <row r="14" spans="1:28" x14ac:dyDescent="0.3">
      <c r="A14" s="1" t="s">
        <v>60</v>
      </c>
      <c r="B14" s="1" t="s">
        <v>45</v>
      </c>
      <c r="C14" s="27" t="s">
        <v>46</v>
      </c>
      <c r="D14" s="38">
        <v>21</v>
      </c>
      <c r="E14" s="72" t="s">
        <v>516</v>
      </c>
      <c r="F14" s="27"/>
      <c r="G14" s="72"/>
      <c r="H14" s="72"/>
      <c r="I14" s="72"/>
      <c r="J14" s="27"/>
      <c r="K14" s="72"/>
      <c r="L14" s="72"/>
      <c r="M14" s="72"/>
      <c r="N14" s="27"/>
      <c r="O14" s="72"/>
      <c r="P14" s="73"/>
      <c r="Q14" s="72"/>
      <c r="R14" s="72"/>
      <c r="S14" s="72"/>
      <c r="T14" s="27"/>
      <c r="U14" s="40"/>
      <c r="V14" s="22">
        <v>215</v>
      </c>
      <c r="W14" s="22" t="s">
        <v>93</v>
      </c>
      <c r="X14" s="22" t="s">
        <v>88</v>
      </c>
      <c r="Y14" s="68">
        <v>1102</v>
      </c>
      <c r="Z14" s="41"/>
      <c r="AA14" s="1" t="s">
        <v>89</v>
      </c>
      <c r="AB14" s="28" t="s">
        <v>265</v>
      </c>
    </row>
    <row r="15" spans="1:28" x14ac:dyDescent="0.3">
      <c r="A15" s="1" t="s">
        <v>60</v>
      </c>
      <c r="B15" s="1" t="s">
        <v>45</v>
      </c>
      <c r="C15" s="27" t="s">
        <v>55</v>
      </c>
      <c r="D15" s="38">
        <v>15</v>
      </c>
      <c r="E15" s="27">
        <v>5</v>
      </c>
      <c r="F15" s="27">
        <v>5</v>
      </c>
      <c r="G15" s="72" t="s">
        <v>517</v>
      </c>
      <c r="H15" s="72"/>
      <c r="I15" s="72"/>
      <c r="J15" s="27">
        <v>7</v>
      </c>
      <c r="K15" s="72"/>
      <c r="L15" s="72"/>
      <c r="M15" s="72"/>
      <c r="N15" s="27">
        <f t="shared" si="0"/>
        <v>0</v>
      </c>
      <c r="O15" s="39">
        <v>5</v>
      </c>
      <c r="P15" s="73"/>
      <c r="Q15" s="73"/>
      <c r="R15" s="73"/>
      <c r="S15" s="73"/>
      <c r="T15" s="39">
        <f t="shared" si="1"/>
        <v>17</v>
      </c>
      <c r="U15" s="40">
        <f t="shared" si="2"/>
        <v>5.4</v>
      </c>
      <c r="V15" s="22">
        <v>215</v>
      </c>
      <c r="W15" s="22" t="s">
        <v>93</v>
      </c>
      <c r="X15" s="22" t="s">
        <v>88</v>
      </c>
      <c r="Y15" s="68">
        <v>1102</v>
      </c>
      <c r="Z15" s="41"/>
      <c r="AA15" s="1" t="s">
        <v>89</v>
      </c>
      <c r="AB15" s="28" t="s">
        <v>265</v>
      </c>
    </row>
    <row r="16" spans="1:28" x14ac:dyDescent="0.3">
      <c r="A16" s="1" t="s">
        <v>60</v>
      </c>
      <c r="B16" s="1" t="s">
        <v>45</v>
      </c>
      <c r="C16" s="27" t="s">
        <v>50</v>
      </c>
      <c r="D16" s="38">
        <v>31</v>
      </c>
      <c r="E16" s="72"/>
      <c r="F16" s="27">
        <v>5</v>
      </c>
      <c r="G16" s="72"/>
      <c r="H16" s="72"/>
      <c r="I16" s="72"/>
      <c r="J16" s="27">
        <v>9</v>
      </c>
      <c r="K16" s="72"/>
      <c r="L16" s="72"/>
      <c r="M16" s="72"/>
      <c r="N16" s="27">
        <f t="shared" si="0"/>
        <v>0</v>
      </c>
      <c r="O16" s="73"/>
      <c r="P16" s="73"/>
      <c r="Q16" s="39">
        <v>6</v>
      </c>
      <c r="R16" s="73"/>
      <c r="S16" s="73"/>
      <c r="T16" s="39">
        <f t="shared" si="1"/>
        <v>19</v>
      </c>
      <c r="U16" s="40" t="str">
        <f t="shared" si="2"/>
        <v/>
      </c>
      <c r="V16" s="22">
        <v>215</v>
      </c>
      <c r="W16" s="22" t="s">
        <v>93</v>
      </c>
      <c r="X16" s="22" t="s">
        <v>88</v>
      </c>
      <c r="Y16" s="68">
        <v>1102</v>
      </c>
      <c r="Z16" s="41"/>
      <c r="AA16" s="1" t="s">
        <v>89</v>
      </c>
      <c r="AB16" s="28" t="s">
        <v>265</v>
      </c>
    </row>
    <row r="17" spans="1:28" x14ac:dyDescent="0.3">
      <c r="A17" s="1" t="s">
        <v>60</v>
      </c>
      <c r="B17" s="1" t="s">
        <v>45</v>
      </c>
      <c r="C17" s="27" t="s">
        <v>49</v>
      </c>
      <c r="D17" s="38">
        <v>22</v>
      </c>
      <c r="E17" s="72"/>
      <c r="F17" s="56">
        <v>3</v>
      </c>
      <c r="G17" s="72"/>
      <c r="H17" s="72"/>
      <c r="I17" s="72"/>
      <c r="J17" s="27">
        <v>6</v>
      </c>
      <c r="K17" s="72"/>
      <c r="L17" s="72"/>
      <c r="M17" s="72"/>
      <c r="N17" s="27">
        <f t="shared" si="0"/>
        <v>0</v>
      </c>
      <c r="O17" s="73"/>
      <c r="P17" s="73"/>
      <c r="Q17" s="73"/>
      <c r="R17" s="73"/>
      <c r="S17" s="73"/>
      <c r="T17" s="39">
        <f t="shared" si="1"/>
        <v>12</v>
      </c>
      <c r="U17" s="40" t="str">
        <f t="shared" si="2"/>
        <v/>
      </c>
      <c r="V17" s="22">
        <v>215</v>
      </c>
      <c r="W17" s="22" t="s">
        <v>93</v>
      </c>
      <c r="X17" s="22" t="s">
        <v>88</v>
      </c>
      <c r="Y17" s="68">
        <v>1102</v>
      </c>
      <c r="Z17" s="41"/>
      <c r="AA17" s="1" t="s">
        <v>89</v>
      </c>
      <c r="AB17" s="28" t="s">
        <v>265</v>
      </c>
    </row>
    <row r="18" spans="1:28" x14ac:dyDescent="0.3">
      <c r="A18" s="1" t="s">
        <v>60</v>
      </c>
      <c r="B18" s="1" t="s">
        <v>45</v>
      </c>
      <c r="C18" s="27" t="s">
        <v>53</v>
      </c>
      <c r="D18" s="38">
        <v>24</v>
      </c>
      <c r="E18" s="72"/>
      <c r="F18" s="27">
        <v>1</v>
      </c>
      <c r="G18" s="72"/>
      <c r="H18" s="72"/>
      <c r="I18" s="72"/>
      <c r="J18" s="27">
        <v>0</v>
      </c>
      <c r="K18" s="72"/>
      <c r="L18" s="72"/>
      <c r="M18" s="72"/>
      <c r="N18" s="27">
        <f t="shared" si="0"/>
        <v>0</v>
      </c>
      <c r="O18" s="73"/>
      <c r="P18" s="73"/>
      <c r="Q18" s="73"/>
      <c r="R18" s="73"/>
      <c r="S18" s="73"/>
      <c r="T18" s="39">
        <f t="shared" si="1"/>
        <v>2</v>
      </c>
      <c r="U18" s="40" t="str">
        <f t="shared" si="2"/>
        <v/>
      </c>
      <c r="V18" s="22">
        <v>215</v>
      </c>
      <c r="W18" s="22" t="s">
        <v>93</v>
      </c>
      <c r="X18" s="22" t="s">
        <v>88</v>
      </c>
      <c r="Y18" s="68">
        <v>1102</v>
      </c>
      <c r="Z18" s="41"/>
      <c r="AA18" s="1" t="s">
        <v>89</v>
      </c>
      <c r="AB18" s="28" t="s">
        <v>265</v>
      </c>
    </row>
    <row r="19" spans="1:28" x14ac:dyDescent="0.3">
      <c r="A19" s="1" t="s">
        <v>60</v>
      </c>
      <c r="B19" s="1" t="s">
        <v>45</v>
      </c>
      <c r="C19" s="27" t="s">
        <v>267</v>
      </c>
      <c r="D19" s="38">
        <v>14</v>
      </c>
      <c r="E19" s="72"/>
      <c r="F19" s="27">
        <v>2</v>
      </c>
      <c r="G19" s="72"/>
      <c r="H19" s="72"/>
      <c r="I19" s="72"/>
      <c r="J19" s="27">
        <v>2</v>
      </c>
      <c r="K19" s="72"/>
      <c r="L19" s="72"/>
      <c r="M19" s="72"/>
      <c r="N19" s="27">
        <f t="shared" si="0"/>
        <v>0</v>
      </c>
      <c r="O19" s="73"/>
      <c r="P19" s="73"/>
      <c r="Q19" s="73"/>
      <c r="R19" s="73"/>
      <c r="S19" s="73"/>
      <c r="T19" s="39">
        <f t="shared" si="1"/>
        <v>6</v>
      </c>
      <c r="U19" s="40" t="str">
        <f t="shared" si="2"/>
        <v/>
      </c>
      <c r="V19" s="22">
        <v>215</v>
      </c>
      <c r="W19" s="22" t="s">
        <v>93</v>
      </c>
      <c r="X19" s="22" t="s">
        <v>88</v>
      </c>
      <c r="Y19" s="68">
        <v>1102</v>
      </c>
      <c r="Z19" s="41"/>
      <c r="AA19" s="1" t="s">
        <v>89</v>
      </c>
      <c r="AB19" s="28" t="s">
        <v>265</v>
      </c>
    </row>
    <row r="20" spans="1:28" x14ac:dyDescent="0.3">
      <c r="A20" s="1" t="s">
        <v>60</v>
      </c>
      <c r="B20" s="1" t="s">
        <v>45</v>
      </c>
      <c r="C20" s="27" t="s">
        <v>48</v>
      </c>
      <c r="D20" s="38">
        <v>44</v>
      </c>
      <c r="E20" s="72"/>
      <c r="F20" s="27">
        <v>3</v>
      </c>
      <c r="G20" s="72"/>
      <c r="H20" s="72"/>
      <c r="I20" s="72"/>
      <c r="J20" s="27">
        <v>4</v>
      </c>
      <c r="K20" s="72"/>
      <c r="L20" s="72"/>
      <c r="M20" s="72"/>
      <c r="N20" s="27">
        <f t="shared" si="0"/>
        <v>0</v>
      </c>
      <c r="O20" s="73"/>
      <c r="P20" s="73"/>
      <c r="Q20" s="73"/>
      <c r="R20" s="73"/>
      <c r="S20" s="73"/>
      <c r="T20" s="39">
        <f t="shared" si="1"/>
        <v>10</v>
      </c>
      <c r="U20" s="40" t="str">
        <f t="shared" si="2"/>
        <v/>
      </c>
      <c r="V20" s="22">
        <v>215</v>
      </c>
      <c r="W20" s="22" t="s">
        <v>93</v>
      </c>
      <c r="X20" s="22" t="s">
        <v>88</v>
      </c>
      <c r="Y20" s="68">
        <v>1102</v>
      </c>
      <c r="Z20" s="41"/>
      <c r="AA20" s="1" t="s">
        <v>89</v>
      </c>
      <c r="AB20" s="28" t="s">
        <v>265</v>
      </c>
    </row>
    <row r="21" spans="1:28" x14ac:dyDescent="0.3">
      <c r="A21" s="1" t="s">
        <v>60</v>
      </c>
      <c r="B21" s="1" t="s">
        <v>45</v>
      </c>
      <c r="C21" s="27" t="s">
        <v>131</v>
      </c>
      <c r="D21" s="38">
        <v>41</v>
      </c>
      <c r="E21" s="72" t="s">
        <v>546</v>
      </c>
      <c r="F21" s="27"/>
      <c r="G21" s="72"/>
      <c r="H21" s="72"/>
      <c r="I21" s="72"/>
      <c r="J21" s="27"/>
      <c r="K21" s="72"/>
      <c r="L21" s="72"/>
      <c r="M21" s="72"/>
      <c r="N21" s="27"/>
      <c r="O21" s="73"/>
      <c r="P21" s="73"/>
      <c r="Q21" s="73"/>
      <c r="R21" s="73"/>
      <c r="S21" s="73"/>
      <c r="T21" s="39"/>
      <c r="U21" s="40"/>
      <c r="V21" s="22">
        <v>215</v>
      </c>
      <c r="W21" s="22" t="s">
        <v>93</v>
      </c>
      <c r="X21" s="22" t="s">
        <v>88</v>
      </c>
      <c r="Y21" s="68">
        <v>1102</v>
      </c>
      <c r="Z21" s="41"/>
      <c r="AA21" s="1" t="s">
        <v>89</v>
      </c>
      <c r="AB21" s="28" t="s">
        <v>265</v>
      </c>
    </row>
    <row r="22" spans="1:28" x14ac:dyDescent="0.3">
      <c r="A22" s="1" t="s">
        <v>60</v>
      </c>
      <c r="B22" s="1" t="s">
        <v>45</v>
      </c>
      <c r="C22" s="27" t="s">
        <v>130</v>
      </c>
      <c r="D22" s="38">
        <v>12</v>
      </c>
      <c r="E22" s="72" t="s">
        <v>546</v>
      </c>
      <c r="F22" s="27"/>
      <c r="G22" s="72"/>
      <c r="H22" s="72"/>
      <c r="I22" s="72"/>
      <c r="J22" s="27"/>
      <c r="K22" s="72"/>
      <c r="L22" s="72"/>
      <c r="M22" s="72"/>
      <c r="N22" s="27"/>
      <c r="O22" s="73"/>
      <c r="P22" s="73"/>
      <c r="Q22" s="73"/>
      <c r="R22" s="73"/>
      <c r="S22" s="73"/>
      <c r="T22" s="39"/>
      <c r="U22" s="40"/>
      <c r="V22" s="22"/>
      <c r="W22" s="22"/>
      <c r="X22" s="22"/>
      <c r="Y22" s="68"/>
      <c r="Z22" s="41"/>
      <c r="AA22" s="1"/>
      <c r="AB22" s="28"/>
    </row>
    <row r="23" spans="1:28" x14ac:dyDescent="0.3">
      <c r="A23" s="1" t="s">
        <v>60</v>
      </c>
      <c r="B23" s="1" t="s">
        <v>45</v>
      </c>
      <c r="C23" s="27" t="s">
        <v>47</v>
      </c>
      <c r="D23" s="38">
        <v>25</v>
      </c>
      <c r="E23" s="72"/>
      <c r="F23" s="27">
        <v>14</v>
      </c>
      <c r="G23" s="72"/>
      <c r="H23" s="72"/>
      <c r="I23" s="72"/>
      <c r="J23" s="27">
        <v>6</v>
      </c>
      <c r="K23" s="72"/>
      <c r="L23" s="72"/>
      <c r="M23" s="72"/>
      <c r="N23" s="27">
        <f t="shared" si="0"/>
        <v>0</v>
      </c>
      <c r="O23" s="73"/>
      <c r="P23" s="73"/>
      <c r="Q23" s="73"/>
      <c r="R23" s="73"/>
      <c r="S23" s="73"/>
      <c r="T23" s="39">
        <f t="shared" si="1"/>
        <v>34</v>
      </c>
      <c r="U23" s="40" t="str">
        <f t="shared" si="2"/>
        <v/>
      </c>
      <c r="V23" s="22">
        <v>215</v>
      </c>
      <c r="W23" s="22" t="s">
        <v>93</v>
      </c>
      <c r="X23" s="22" t="s">
        <v>88</v>
      </c>
      <c r="Y23" s="68">
        <v>1102</v>
      </c>
      <c r="Z23" s="41"/>
      <c r="AA23" s="1" t="s">
        <v>89</v>
      </c>
      <c r="AB23" s="28" t="s">
        <v>265</v>
      </c>
    </row>
    <row r="24" spans="1:28" x14ac:dyDescent="0.3">
      <c r="A24" s="1" t="s">
        <v>60</v>
      </c>
      <c r="B24" s="1" t="s">
        <v>45</v>
      </c>
      <c r="C24" s="56" t="s">
        <v>38</v>
      </c>
      <c r="D24" s="1"/>
      <c r="E24" s="56">
        <v>235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0" t="str">
        <f t="shared" ref="U24" si="3">_xlfn.IFNA("",((T24+Q24+N24-R24)+(O24*2))/E24)</f>
        <v/>
      </c>
      <c r="V24" s="22">
        <v>215</v>
      </c>
      <c r="W24" s="22" t="s">
        <v>93</v>
      </c>
      <c r="X24" s="22" t="s">
        <v>88</v>
      </c>
      <c r="Y24" s="68">
        <v>1102</v>
      </c>
      <c r="Z24" s="41"/>
      <c r="AA24" s="1" t="s">
        <v>89</v>
      </c>
      <c r="AB24" s="28" t="s">
        <v>265</v>
      </c>
    </row>
    <row r="25" spans="1:28" x14ac:dyDescent="0.3">
      <c r="A25" s="43" t="s">
        <v>60</v>
      </c>
      <c r="B25" s="43" t="s">
        <v>45</v>
      </c>
      <c r="C25" s="44" t="s">
        <v>39</v>
      </c>
      <c r="D25" s="43"/>
      <c r="E25" s="44">
        <f t="shared" ref="E25:T25" si="4">SUM(E13:E24)</f>
        <v>240</v>
      </c>
      <c r="F25" s="44">
        <f t="shared" si="4"/>
        <v>40</v>
      </c>
      <c r="G25" s="44">
        <f t="shared" si="4"/>
        <v>0</v>
      </c>
      <c r="H25" s="44">
        <f t="shared" si="4"/>
        <v>0</v>
      </c>
      <c r="I25" s="44">
        <f t="shared" si="4"/>
        <v>0</v>
      </c>
      <c r="J25" s="44">
        <f t="shared" si="4"/>
        <v>36</v>
      </c>
      <c r="K25" s="44">
        <f t="shared" si="4"/>
        <v>0</v>
      </c>
      <c r="L25" s="44">
        <f t="shared" si="4"/>
        <v>0</v>
      </c>
      <c r="M25" s="44">
        <f t="shared" si="4"/>
        <v>0</v>
      </c>
      <c r="N25" s="44">
        <f t="shared" si="4"/>
        <v>0</v>
      </c>
      <c r="O25" s="44">
        <f t="shared" si="4"/>
        <v>5</v>
      </c>
      <c r="P25" s="44">
        <f t="shared" si="4"/>
        <v>0</v>
      </c>
      <c r="Q25" s="44">
        <f t="shared" si="4"/>
        <v>6</v>
      </c>
      <c r="R25" s="44">
        <f t="shared" si="4"/>
        <v>0</v>
      </c>
      <c r="S25" s="44">
        <f t="shared" si="4"/>
        <v>0</v>
      </c>
      <c r="T25" s="44">
        <f t="shared" si="4"/>
        <v>116</v>
      </c>
      <c r="U25" s="45">
        <f>((T25+Q25+N25-R25)+(O25*2))/E25</f>
        <v>0.55000000000000004</v>
      </c>
      <c r="V25" s="46">
        <v>215</v>
      </c>
      <c r="W25" s="46" t="s">
        <v>93</v>
      </c>
      <c r="X25" s="46" t="s">
        <v>88</v>
      </c>
      <c r="Y25" s="69">
        <v>1102</v>
      </c>
      <c r="Z25" s="47"/>
      <c r="AA25" s="43" t="s">
        <v>89</v>
      </c>
      <c r="AB25" s="78" t="s">
        <v>265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 t="e">
        <f>J25/K25</f>
        <v>#DIV/0!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 t="s">
        <v>477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 t="s">
        <v>478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2"/>
      <c r="Z34" s="41"/>
      <c r="AA34" s="1"/>
      <c r="AB34" s="1"/>
    </row>
    <row r="35" spans="1:28" x14ac:dyDescent="0.3">
      <c r="B35" s="1"/>
      <c r="C35" s="53" t="s">
        <v>61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7" t="s">
        <v>10</v>
      </c>
      <c r="U35" s="1"/>
      <c r="V35" s="54">
        <v>13</v>
      </c>
      <c r="W35" s="1"/>
      <c r="X35" s="1"/>
      <c r="Y35" s="31"/>
      <c r="Z35" s="41"/>
      <c r="AA35" s="1"/>
      <c r="AB35" s="1"/>
    </row>
    <row r="36" spans="1:28" x14ac:dyDescent="0.3">
      <c r="A36" s="36" t="s">
        <v>11</v>
      </c>
      <c r="B36" s="37" t="s">
        <v>12</v>
      </c>
      <c r="C36" s="38" t="s">
        <v>13</v>
      </c>
      <c r="D36" s="38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60</v>
      </c>
      <c r="C37" s="27" t="s">
        <v>158</v>
      </c>
      <c r="D37" s="38">
        <v>22</v>
      </c>
      <c r="E37" s="72"/>
      <c r="F37" s="27">
        <v>6</v>
      </c>
      <c r="G37" s="72"/>
      <c r="H37" s="72"/>
      <c r="I37" s="72"/>
      <c r="J37" s="27">
        <v>8</v>
      </c>
      <c r="K37" s="72"/>
      <c r="L37" s="72"/>
      <c r="M37" s="72"/>
      <c r="N37" s="27">
        <f>SUM(L37:M37)</f>
        <v>0</v>
      </c>
      <c r="O37" s="72"/>
      <c r="P37" s="73"/>
      <c r="Q37" s="72"/>
      <c r="R37" s="72"/>
      <c r="S37" s="72"/>
      <c r="T37" s="27">
        <f>+(F37*2)+J37</f>
        <v>20</v>
      </c>
      <c r="U37" s="40" t="str">
        <f>IFERROR(((T37+Q37+N37-R37)+(O37*2))/E37,"")</f>
        <v/>
      </c>
      <c r="V37" s="22">
        <v>215</v>
      </c>
      <c r="W37" s="22" t="s">
        <v>87</v>
      </c>
      <c r="X37" s="22" t="s">
        <v>94</v>
      </c>
      <c r="Y37" s="68">
        <v>1102</v>
      </c>
      <c r="Z37" s="41"/>
      <c r="AA37" s="1" t="s">
        <v>154</v>
      </c>
      <c r="AB37" s="28" t="s">
        <v>266</v>
      </c>
    </row>
    <row r="38" spans="1:28" x14ac:dyDescent="0.3">
      <c r="A38" s="1" t="s">
        <v>45</v>
      </c>
      <c r="B38" s="1" t="s">
        <v>60</v>
      </c>
      <c r="C38" s="27" t="s">
        <v>465</v>
      </c>
      <c r="D38" s="38">
        <v>35</v>
      </c>
      <c r="E38" s="72"/>
      <c r="F38" s="27">
        <v>2</v>
      </c>
      <c r="G38" s="72"/>
      <c r="H38" s="27">
        <v>1</v>
      </c>
      <c r="I38" s="90">
        <v>1</v>
      </c>
      <c r="J38" s="27">
        <v>2</v>
      </c>
      <c r="K38" s="72"/>
      <c r="L38" s="72"/>
      <c r="M38" s="72"/>
      <c r="N38" s="27">
        <f t="shared" ref="N38:N41" si="5">SUM(L38:M38)</f>
        <v>0</v>
      </c>
      <c r="O38" s="73"/>
      <c r="P38" s="73"/>
      <c r="Q38" s="73"/>
      <c r="R38" s="73"/>
      <c r="S38" s="73"/>
      <c r="T38" s="39">
        <f t="shared" ref="T38" si="6">(H38*3)+((F38-H38)*2)+J38</f>
        <v>7</v>
      </c>
      <c r="U38" s="40" t="str">
        <f t="shared" ref="U38:U45" si="7">IFERROR(((T38+Q38+N38-R38)+(O38*2))/E38,"")</f>
        <v/>
      </c>
      <c r="V38" s="22">
        <v>215</v>
      </c>
      <c r="W38" s="22" t="s">
        <v>87</v>
      </c>
      <c r="X38" s="22" t="s">
        <v>94</v>
      </c>
      <c r="Y38" s="68">
        <v>1102</v>
      </c>
      <c r="Z38" s="41"/>
      <c r="AA38" s="1" t="s">
        <v>154</v>
      </c>
      <c r="AB38" s="28" t="s">
        <v>266</v>
      </c>
    </row>
    <row r="39" spans="1:28" x14ac:dyDescent="0.3">
      <c r="A39" s="1" t="s">
        <v>45</v>
      </c>
      <c r="B39" s="1" t="s">
        <v>60</v>
      </c>
      <c r="C39" s="27" t="s">
        <v>160</v>
      </c>
      <c r="D39" s="38">
        <v>34</v>
      </c>
      <c r="E39" s="72"/>
      <c r="F39" s="27">
        <v>5</v>
      </c>
      <c r="G39" s="72"/>
      <c r="H39" s="72"/>
      <c r="I39" s="89" t="s">
        <v>518</v>
      </c>
      <c r="J39" s="27">
        <v>0</v>
      </c>
      <c r="K39" s="72"/>
      <c r="L39" s="72"/>
      <c r="M39" s="72"/>
      <c r="N39" s="27">
        <f t="shared" si="5"/>
        <v>0</v>
      </c>
      <c r="O39" s="73"/>
      <c r="P39" s="73"/>
      <c r="Q39" s="73"/>
      <c r="R39" s="73"/>
      <c r="S39" s="73"/>
      <c r="T39" s="27">
        <f t="shared" ref="T39:T45" si="8">+(F39*2)+J39</f>
        <v>10</v>
      </c>
      <c r="U39" s="40" t="str">
        <f t="shared" si="7"/>
        <v/>
      </c>
      <c r="V39" s="22">
        <v>215</v>
      </c>
      <c r="W39" s="22" t="s">
        <v>87</v>
      </c>
      <c r="X39" s="22" t="s">
        <v>94</v>
      </c>
      <c r="Y39" s="68">
        <v>1102</v>
      </c>
      <c r="Z39" s="41"/>
      <c r="AA39" s="1" t="s">
        <v>154</v>
      </c>
      <c r="AB39" s="28" t="s">
        <v>266</v>
      </c>
    </row>
    <row r="40" spans="1:28" x14ac:dyDescent="0.3">
      <c r="A40" s="1" t="s">
        <v>45</v>
      </c>
      <c r="B40" s="1" t="s">
        <v>60</v>
      </c>
      <c r="C40" s="27" t="s">
        <v>161</v>
      </c>
      <c r="D40" s="38">
        <v>4</v>
      </c>
      <c r="E40" s="72"/>
      <c r="F40" s="27">
        <v>7</v>
      </c>
      <c r="G40" s="72"/>
      <c r="H40" s="72"/>
      <c r="I40" s="72"/>
      <c r="J40" s="27">
        <v>4</v>
      </c>
      <c r="K40" s="72"/>
      <c r="L40" s="72"/>
      <c r="M40" s="72"/>
      <c r="N40" s="27">
        <f t="shared" si="5"/>
        <v>0</v>
      </c>
      <c r="O40" s="73"/>
      <c r="P40" s="73"/>
      <c r="Q40" s="73"/>
      <c r="R40" s="73"/>
      <c r="S40" s="73"/>
      <c r="T40" s="27">
        <f t="shared" si="8"/>
        <v>18</v>
      </c>
      <c r="U40" s="40" t="str">
        <f t="shared" si="7"/>
        <v/>
      </c>
      <c r="V40" s="22">
        <v>215</v>
      </c>
      <c r="W40" s="22" t="s">
        <v>87</v>
      </c>
      <c r="X40" s="22" t="s">
        <v>94</v>
      </c>
      <c r="Y40" s="68">
        <v>1102</v>
      </c>
      <c r="Z40" s="41"/>
      <c r="AA40" s="1" t="s">
        <v>154</v>
      </c>
      <c r="AB40" s="28" t="s">
        <v>266</v>
      </c>
    </row>
    <row r="41" spans="1:28" x14ac:dyDescent="0.3">
      <c r="A41" s="1" t="s">
        <v>45</v>
      </c>
      <c r="B41" s="1" t="s">
        <v>60</v>
      </c>
      <c r="C41" s="27" t="s">
        <v>162</v>
      </c>
      <c r="D41" s="38">
        <v>24</v>
      </c>
      <c r="E41" s="72"/>
      <c r="F41" s="27">
        <v>1</v>
      </c>
      <c r="G41" s="72"/>
      <c r="H41" s="72"/>
      <c r="I41" s="72"/>
      <c r="J41" s="27">
        <v>0</v>
      </c>
      <c r="K41" s="72"/>
      <c r="L41" s="72"/>
      <c r="M41" s="72"/>
      <c r="N41" s="27">
        <f t="shared" si="5"/>
        <v>0</v>
      </c>
      <c r="O41" s="73"/>
      <c r="P41" s="73"/>
      <c r="Q41" s="73"/>
      <c r="R41" s="73"/>
      <c r="S41" s="73"/>
      <c r="T41" s="27">
        <f t="shared" si="8"/>
        <v>2</v>
      </c>
      <c r="U41" s="40" t="str">
        <f t="shared" si="7"/>
        <v/>
      </c>
      <c r="V41" s="22">
        <v>215</v>
      </c>
      <c r="W41" s="22" t="s">
        <v>87</v>
      </c>
      <c r="X41" s="22" t="s">
        <v>94</v>
      </c>
      <c r="Y41" s="68">
        <v>1102</v>
      </c>
      <c r="Z41" s="41"/>
      <c r="AA41" s="1" t="s">
        <v>154</v>
      </c>
      <c r="AB41" s="28" t="s">
        <v>266</v>
      </c>
    </row>
    <row r="42" spans="1:28" x14ac:dyDescent="0.3">
      <c r="A42" s="1" t="s">
        <v>45</v>
      </c>
      <c r="B42" s="1" t="s">
        <v>60</v>
      </c>
      <c r="C42" s="27" t="s">
        <v>163</v>
      </c>
      <c r="D42" s="38">
        <v>14</v>
      </c>
      <c r="E42" s="72"/>
      <c r="F42" s="27">
        <v>7</v>
      </c>
      <c r="G42" s="72"/>
      <c r="H42" s="72"/>
      <c r="I42" s="72"/>
      <c r="J42" s="27">
        <v>8</v>
      </c>
      <c r="K42" s="72"/>
      <c r="L42" s="72"/>
      <c r="M42" s="72"/>
      <c r="N42" s="27">
        <f>SUM(L42:M42)</f>
        <v>0</v>
      </c>
      <c r="O42" s="73"/>
      <c r="P42" s="56">
        <v>6</v>
      </c>
      <c r="Q42" s="73"/>
      <c r="R42" s="73"/>
      <c r="S42" s="73"/>
      <c r="T42" s="27">
        <f t="shared" si="8"/>
        <v>22</v>
      </c>
      <c r="U42" s="40" t="str">
        <f t="shared" si="7"/>
        <v/>
      </c>
      <c r="V42" s="22">
        <v>215</v>
      </c>
      <c r="W42" s="22" t="s">
        <v>87</v>
      </c>
      <c r="X42" s="22" t="s">
        <v>94</v>
      </c>
      <c r="Y42" s="68">
        <v>1102</v>
      </c>
      <c r="Z42" s="41"/>
      <c r="AA42" s="1" t="s">
        <v>154</v>
      </c>
      <c r="AB42" s="28" t="s">
        <v>266</v>
      </c>
    </row>
    <row r="43" spans="1:28" x14ac:dyDescent="0.3">
      <c r="A43" s="1" t="s">
        <v>45</v>
      </c>
      <c r="B43" s="1" t="s">
        <v>60</v>
      </c>
      <c r="C43" s="27" t="s">
        <v>264</v>
      </c>
      <c r="D43" s="38">
        <v>17</v>
      </c>
      <c r="E43" s="72"/>
      <c r="F43" s="27">
        <v>6</v>
      </c>
      <c r="G43" s="72"/>
      <c r="H43" s="72"/>
      <c r="I43" s="72"/>
      <c r="J43" s="27">
        <v>2</v>
      </c>
      <c r="K43" s="72"/>
      <c r="L43" s="72"/>
      <c r="M43" s="72"/>
      <c r="N43" s="27">
        <f>SUM(L43:M43)</f>
        <v>0</v>
      </c>
      <c r="O43" s="73"/>
      <c r="P43" s="73"/>
      <c r="Q43" s="73"/>
      <c r="R43" s="73"/>
      <c r="S43" s="73"/>
      <c r="T43" s="27">
        <f t="shared" si="8"/>
        <v>14</v>
      </c>
      <c r="U43" s="40" t="str">
        <f t="shared" si="7"/>
        <v/>
      </c>
      <c r="V43" s="22">
        <v>215</v>
      </c>
      <c r="W43" s="22" t="s">
        <v>87</v>
      </c>
      <c r="X43" s="22" t="s">
        <v>94</v>
      </c>
      <c r="Y43" s="68">
        <v>1102</v>
      </c>
      <c r="Z43" s="41"/>
      <c r="AA43" s="1" t="s">
        <v>154</v>
      </c>
      <c r="AB43" s="28" t="s">
        <v>266</v>
      </c>
    </row>
    <row r="44" spans="1:28" x14ac:dyDescent="0.3">
      <c r="A44" s="1" t="s">
        <v>45</v>
      </c>
      <c r="B44" s="1" t="s">
        <v>60</v>
      </c>
      <c r="C44" s="27" t="s">
        <v>165</v>
      </c>
      <c r="D44" s="38">
        <v>23</v>
      </c>
      <c r="E44" s="72"/>
      <c r="F44" s="27">
        <v>3</v>
      </c>
      <c r="G44" s="72"/>
      <c r="H44" s="72"/>
      <c r="I44" s="72"/>
      <c r="J44" s="27">
        <v>6</v>
      </c>
      <c r="K44" s="72"/>
      <c r="L44" s="72"/>
      <c r="M44" s="72"/>
      <c r="N44" s="27">
        <f>SUM(L44:M44)</f>
        <v>0</v>
      </c>
      <c r="O44" s="73"/>
      <c r="P44" s="73"/>
      <c r="Q44" s="73"/>
      <c r="R44" s="73"/>
      <c r="S44" s="73"/>
      <c r="T44" s="27">
        <f t="shared" si="8"/>
        <v>12</v>
      </c>
      <c r="U44" s="40" t="str">
        <f t="shared" si="7"/>
        <v/>
      </c>
      <c r="V44" s="22">
        <v>215</v>
      </c>
      <c r="W44" s="22" t="s">
        <v>87</v>
      </c>
      <c r="X44" s="22" t="s">
        <v>94</v>
      </c>
      <c r="Y44" s="68">
        <v>1102</v>
      </c>
      <c r="Z44" s="41"/>
      <c r="AA44" s="1" t="s">
        <v>154</v>
      </c>
      <c r="AB44" s="28" t="s">
        <v>266</v>
      </c>
    </row>
    <row r="45" spans="1:28" x14ac:dyDescent="0.3">
      <c r="A45" s="1" t="s">
        <v>45</v>
      </c>
      <c r="B45" s="1" t="s">
        <v>60</v>
      </c>
      <c r="C45" s="27" t="s">
        <v>164</v>
      </c>
      <c r="D45" s="38">
        <v>21</v>
      </c>
      <c r="E45" s="72"/>
      <c r="F45" s="27">
        <v>1</v>
      </c>
      <c r="G45" s="72"/>
      <c r="H45" s="72"/>
      <c r="I45" s="72"/>
      <c r="J45" s="27">
        <v>1</v>
      </c>
      <c r="K45" s="72"/>
      <c r="L45" s="72"/>
      <c r="M45" s="72"/>
      <c r="N45" s="27">
        <f>SUM(L45:M45)</f>
        <v>0</v>
      </c>
      <c r="O45" s="73"/>
      <c r="P45" s="73"/>
      <c r="Q45" s="73"/>
      <c r="R45" s="73"/>
      <c r="S45" s="73"/>
      <c r="T45" s="27">
        <f t="shared" si="8"/>
        <v>3</v>
      </c>
      <c r="U45" s="40" t="str">
        <f t="shared" si="7"/>
        <v/>
      </c>
      <c r="V45" s="22">
        <v>215</v>
      </c>
      <c r="W45" s="22" t="s">
        <v>87</v>
      </c>
      <c r="X45" s="22" t="s">
        <v>94</v>
      </c>
      <c r="Y45" s="68">
        <v>1102</v>
      </c>
      <c r="Z45" s="41"/>
      <c r="AA45" s="1" t="s">
        <v>154</v>
      </c>
      <c r="AB45" s="28" t="s">
        <v>266</v>
      </c>
    </row>
    <row r="46" spans="1:28" x14ac:dyDescent="0.3">
      <c r="A46" s="1" t="s">
        <v>45</v>
      </c>
      <c r="B46" s="1" t="s">
        <v>60</v>
      </c>
      <c r="C46" s="56" t="s">
        <v>38</v>
      </c>
      <c r="D46" s="1"/>
      <c r="E46" s="56">
        <v>240</v>
      </c>
      <c r="F46" s="42"/>
      <c r="G46" s="42"/>
      <c r="H46" s="42"/>
      <c r="I46" s="42"/>
      <c r="J46" s="42"/>
      <c r="K46" s="42"/>
      <c r="L46" s="42"/>
      <c r="M46" s="42"/>
      <c r="N46" s="27"/>
      <c r="O46" s="42"/>
      <c r="P46" s="42"/>
      <c r="Q46" s="42"/>
      <c r="R46" s="42"/>
      <c r="S46" s="42"/>
      <c r="T46" s="27"/>
      <c r="U46" s="40" t="str">
        <f t="shared" ref="U46" si="9">_xlfn.IFNA("",((T46+Q46+N46-R46)+(O46*2))/E46)</f>
        <v/>
      </c>
      <c r="V46" s="22">
        <v>215</v>
      </c>
      <c r="W46" s="22" t="s">
        <v>87</v>
      </c>
      <c r="X46" s="22" t="s">
        <v>94</v>
      </c>
      <c r="Y46" s="68">
        <v>1102</v>
      </c>
      <c r="Z46" s="41"/>
      <c r="AA46" s="1" t="s">
        <v>154</v>
      </c>
      <c r="AB46" s="28" t="s">
        <v>266</v>
      </c>
    </row>
    <row r="47" spans="1:28" x14ac:dyDescent="0.3">
      <c r="A47" s="43" t="s">
        <v>45</v>
      </c>
      <c r="B47" s="55" t="s">
        <v>60</v>
      </c>
      <c r="C47" s="44" t="s">
        <v>39</v>
      </c>
      <c r="D47" s="43"/>
      <c r="E47" s="44">
        <f t="shared" ref="E47:T47" si="10">SUM(E37:E46)</f>
        <v>240</v>
      </c>
      <c r="F47" s="44">
        <f t="shared" si="10"/>
        <v>38</v>
      </c>
      <c r="G47" s="44">
        <f t="shared" si="10"/>
        <v>0</v>
      </c>
      <c r="H47" s="44">
        <f t="shared" si="10"/>
        <v>1</v>
      </c>
      <c r="I47" s="44">
        <f t="shared" si="10"/>
        <v>1</v>
      </c>
      <c r="J47" s="44">
        <f t="shared" si="10"/>
        <v>31</v>
      </c>
      <c r="K47" s="44">
        <f t="shared" si="10"/>
        <v>0</v>
      </c>
      <c r="L47" s="44">
        <f t="shared" si="10"/>
        <v>0</v>
      </c>
      <c r="M47" s="44">
        <f t="shared" si="10"/>
        <v>0</v>
      </c>
      <c r="N47" s="44">
        <f t="shared" si="10"/>
        <v>0</v>
      </c>
      <c r="O47" s="44">
        <f t="shared" si="10"/>
        <v>0</v>
      </c>
      <c r="P47" s="44">
        <f t="shared" si="10"/>
        <v>6</v>
      </c>
      <c r="Q47" s="44">
        <f t="shared" si="10"/>
        <v>0</v>
      </c>
      <c r="R47" s="44">
        <f t="shared" si="10"/>
        <v>0</v>
      </c>
      <c r="S47" s="44">
        <f t="shared" si="10"/>
        <v>0</v>
      </c>
      <c r="T47" s="44">
        <f t="shared" si="10"/>
        <v>108</v>
      </c>
      <c r="U47" s="45">
        <f>((T47+Q47+N47-R47)+(O47*2))/E47</f>
        <v>0.45</v>
      </c>
      <c r="V47" s="46">
        <v>215</v>
      </c>
      <c r="W47" s="46" t="s">
        <v>87</v>
      </c>
      <c r="X47" s="46" t="s">
        <v>94</v>
      </c>
      <c r="Y47" s="69">
        <v>1102</v>
      </c>
      <c r="Z47" s="47"/>
      <c r="AA47" s="43" t="s">
        <v>154</v>
      </c>
      <c r="AB47" s="78" t="s">
        <v>266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 t="e">
        <f>J47/K47</f>
        <v>#DIV/0!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sortState xmlns:xlrd2="http://schemas.microsoft.com/office/spreadsheetml/2017/richdata2" ref="A13:AB23">
    <sortCondition ref="C13:C23"/>
  </sortState>
  <pageMargins left="0.2" right="0.2" top="0.75" bottom="0.25" header="0.3" footer="0.3"/>
  <pageSetup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022A-5966-438D-8FF7-A445770ADC8A}">
  <sheetPr>
    <tabColor rgb="FF92D050"/>
    <pageSetUpPr fitToPage="1"/>
  </sheetPr>
  <dimension ref="A1:AB49"/>
  <sheetViews>
    <sheetView topLeftCell="A3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214</v>
      </c>
      <c r="D4" s="7" t="s">
        <v>4</v>
      </c>
      <c r="E4" s="8"/>
      <c r="F4" s="5"/>
      <c r="G4" s="1"/>
      <c r="J4" s="15" t="s">
        <v>263</v>
      </c>
      <c r="K4" s="16" t="s">
        <v>44</v>
      </c>
      <c r="L4" s="17"/>
      <c r="M4" s="18"/>
      <c r="N4" s="19">
        <v>13</v>
      </c>
      <c r="O4" s="19">
        <v>24</v>
      </c>
      <c r="P4" s="19">
        <v>18</v>
      </c>
      <c r="Q4" s="19">
        <v>16</v>
      </c>
      <c r="R4" s="20"/>
      <c r="S4" s="21">
        <f>SUM(N4:R4)</f>
        <v>71</v>
      </c>
      <c r="T4" s="22">
        <v>219</v>
      </c>
    </row>
    <row r="5" spans="1:28" x14ac:dyDescent="0.3">
      <c r="B5" s="1"/>
      <c r="C5" s="6" t="s">
        <v>244</v>
      </c>
      <c r="D5" s="7" t="s">
        <v>5</v>
      </c>
      <c r="E5" s="1"/>
      <c r="F5" s="1"/>
      <c r="G5" s="1"/>
      <c r="J5" s="15" t="s">
        <v>270</v>
      </c>
      <c r="K5" s="16" t="s">
        <v>71</v>
      </c>
      <c r="L5" s="17"/>
      <c r="M5" s="18"/>
      <c r="N5" s="19">
        <v>22</v>
      </c>
      <c r="O5" s="19">
        <v>25</v>
      </c>
      <c r="P5" s="19">
        <v>30</v>
      </c>
      <c r="Q5" s="19">
        <v>28</v>
      </c>
      <c r="R5" s="20"/>
      <c r="S5" s="21">
        <f>SUM(N5:R5)</f>
        <v>105</v>
      </c>
      <c r="T5" s="22">
        <v>219</v>
      </c>
      <c r="U5" s="1"/>
      <c r="V5" s="1"/>
      <c r="W5" s="1"/>
    </row>
    <row r="6" spans="1:28" x14ac:dyDescent="0.3">
      <c r="C6" s="23">
        <v>4917</v>
      </c>
      <c r="D6" s="7" t="s">
        <v>6</v>
      </c>
      <c r="F6" s="36" t="s">
        <v>483</v>
      </c>
      <c r="T6" s="1"/>
      <c r="U6" s="1"/>
      <c r="V6" s="1"/>
      <c r="W6" s="1"/>
    </row>
    <row r="7" spans="1:28" x14ac:dyDescent="0.3">
      <c r="B7" s="1"/>
      <c r="C7" s="24" t="s">
        <v>268</v>
      </c>
      <c r="D7" s="7" t="s">
        <v>7</v>
      </c>
      <c r="G7" s="1"/>
      <c r="S7" s="1"/>
      <c r="T7" s="25" t="s">
        <v>8</v>
      </c>
      <c r="U7" s="1"/>
      <c r="V7" s="26">
        <v>219</v>
      </c>
      <c r="W7" s="1"/>
    </row>
    <row r="8" spans="1:28" x14ac:dyDescent="0.3">
      <c r="B8" s="1"/>
      <c r="C8" s="24" t="s">
        <v>269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13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51</v>
      </c>
      <c r="D13" s="38">
        <v>30</v>
      </c>
      <c r="E13" s="27">
        <v>18</v>
      </c>
      <c r="F13" s="27">
        <v>2</v>
      </c>
      <c r="G13" s="27">
        <v>8</v>
      </c>
      <c r="H13" s="27">
        <v>0</v>
      </c>
      <c r="I13" s="27">
        <v>1</v>
      </c>
      <c r="J13" s="27">
        <v>2</v>
      </c>
      <c r="K13" s="27">
        <v>2</v>
      </c>
      <c r="L13" s="27">
        <v>0</v>
      </c>
      <c r="M13" s="27">
        <v>0</v>
      </c>
      <c r="N13" s="27">
        <f t="shared" ref="N13:N25" si="0">SUM(L13:M13)</f>
        <v>0</v>
      </c>
      <c r="O13" s="27">
        <v>0</v>
      </c>
      <c r="P13" s="39">
        <v>1</v>
      </c>
      <c r="Q13" s="27">
        <v>0</v>
      </c>
      <c r="R13" s="27">
        <v>3</v>
      </c>
      <c r="S13" s="27">
        <v>1</v>
      </c>
      <c r="T13" s="27">
        <f t="shared" ref="T13:T25" si="1">(H13*3)+((F13-H13)*2)+J13</f>
        <v>6</v>
      </c>
      <c r="U13" s="40">
        <f t="shared" ref="U13:U25" si="2">IFERROR(((T13+Q13+N13-R13)+(O13*2))/E13,"")</f>
        <v>0.16666666666666666</v>
      </c>
      <c r="V13" s="22">
        <v>219</v>
      </c>
      <c r="W13" s="22" t="s">
        <v>87</v>
      </c>
      <c r="X13" s="22" t="s">
        <v>94</v>
      </c>
      <c r="Y13" s="68">
        <v>4917</v>
      </c>
      <c r="Z13" s="41"/>
      <c r="AA13" s="1" t="s">
        <v>89</v>
      </c>
      <c r="AB13" s="28" t="s">
        <v>266</v>
      </c>
    </row>
    <row r="14" spans="1:28" x14ac:dyDescent="0.3">
      <c r="A14" s="1" t="s">
        <v>70</v>
      </c>
      <c r="B14" s="1" t="s">
        <v>45</v>
      </c>
      <c r="C14" s="27" t="s">
        <v>46</v>
      </c>
      <c r="D14" s="38">
        <v>21</v>
      </c>
      <c r="E14" s="27">
        <v>29</v>
      </c>
      <c r="F14" s="27">
        <v>4</v>
      </c>
      <c r="G14" s="27">
        <v>6</v>
      </c>
      <c r="H14" s="27"/>
      <c r="I14" s="27"/>
      <c r="J14" s="27">
        <v>0</v>
      </c>
      <c r="K14" s="27">
        <v>0</v>
      </c>
      <c r="L14" s="27">
        <v>1</v>
      </c>
      <c r="M14" s="27">
        <v>5</v>
      </c>
      <c r="N14" s="27">
        <f t="shared" si="0"/>
        <v>6</v>
      </c>
      <c r="O14" s="39">
        <v>1</v>
      </c>
      <c r="P14" s="39">
        <v>3</v>
      </c>
      <c r="Q14" s="39">
        <v>1</v>
      </c>
      <c r="R14" s="39">
        <v>1</v>
      </c>
      <c r="S14" s="39">
        <v>0</v>
      </c>
      <c r="T14" s="39">
        <f t="shared" si="1"/>
        <v>8</v>
      </c>
      <c r="U14" s="40">
        <f t="shared" si="2"/>
        <v>0.55172413793103448</v>
      </c>
      <c r="V14" s="22">
        <v>219</v>
      </c>
      <c r="W14" s="22" t="s">
        <v>87</v>
      </c>
      <c r="X14" s="22" t="s">
        <v>94</v>
      </c>
      <c r="Y14" s="68">
        <v>4917</v>
      </c>
      <c r="Z14" s="41" t="s">
        <v>272</v>
      </c>
      <c r="AA14" s="1" t="s">
        <v>89</v>
      </c>
      <c r="AB14" s="28" t="s">
        <v>266</v>
      </c>
    </row>
    <row r="15" spans="1:28" x14ac:dyDescent="0.3">
      <c r="A15" s="1" t="s">
        <v>70</v>
      </c>
      <c r="B15" s="1" t="s">
        <v>45</v>
      </c>
      <c r="C15" s="27" t="s">
        <v>55</v>
      </c>
      <c r="D15" s="38">
        <v>15</v>
      </c>
      <c r="E15" s="27">
        <v>27</v>
      </c>
      <c r="F15" s="27">
        <v>1</v>
      </c>
      <c r="G15" s="27">
        <v>7</v>
      </c>
      <c r="H15" s="27"/>
      <c r="I15" s="27"/>
      <c r="J15" s="27">
        <v>2</v>
      </c>
      <c r="K15" s="27">
        <v>2</v>
      </c>
      <c r="L15" s="27">
        <v>1</v>
      </c>
      <c r="M15" s="27">
        <v>1</v>
      </c>
      <c r="N15" s="27">
        <f t="shared" si="0"/>
        <v>2</v>
      </c>
      <c r="O15" s="39">
        <v>3</v>
      </c>
      <c r="P15" s="39">
        <v>2</v>
      </c>
      <c r="Q15" s="39">
        <v>2</v>
      </c>
      <c r="R15" s="39">
        <v>5</v>
      </c>
      <c r="S15" s="39">
        <v>1</v>
      </c>
      <c r="T15" s="39">
        <f t="shared" si="1"/>
        <v>4</v>
      </c>
      <c r="U15" s="40">
        <f t="shared" si="2"/>
        <v>0.33333333333333331</v>
      </c>
      <c r="V15" s="22">
        <v>219</v>
      </c>
      <c r="W15" s="22" t="s">
        <v>87</v>
      </c>
      <c r="X15" s="22" t="s">
        <v>94</v>
      </c>
      <c r="Y15" s="68">
        <v>4917</v>
      </c>
      <c r="Z15" s="41"/>
      <c r="AA15" s="1" t="s">
        <v>89</v>
      </c>
      <c r="AB15" s="28" t="s">
        <v>266</v>
      </c>
    </row>
    <row r="16" spans="1:28" x14ac:dyDescent="0.3">
      <c r="A16" s="1" t="s">
        <v>70</v>
      </c>
      <c r="B16" s="1" t="s">
        <v>45</v>
      </c>
      <c r="C16" s="27" t="s">
        <v>110</v>
      </c>
      <c r="D16" s="38">
        <v>10</v>
      </c>
      <c r="E16" s="27">
        <v>9</v>
      </c>
      <c r="F16" s="27">
        <v>0</v>
      </c>
      <c r="G16" s="27">
        <v>3</v>
      </c>
      <c r="H16" s="27"/>
      <c r="I16" s="27"/>
      <c r="J16" s="27">
        <v>0</v>
      </c>
      <c r="K16" s="27">
        <v>0</v>
      </c>
      <c r="L16" s="27">
        <v>2</v>
      </c>
      <c r="M16" s="27">
        <v>1</v>
      </c>
      <c r="N16" s="27">
        <f t="shared" si="0"/>
        <v>3</v>
      </c>
      <c r="O16" s="39">
        <v>1</v>
      </c>
      <c r="P16" s="39">
        <v>3</v>
      </c>
      <c r="Q16" s="39">
        <v>0</v>
      </c>
      <c r="R16" s="39">
        <v>2</v>
      </c>
      <c r="S16" s="39">
        <v>0</v>
      </c>
      <c r="T16" s="39">
        <f t="shared" si="1"/>
        <v>0</v>
      </c>
      <c r="U16" s="40">
        <f t="shared" si="2"/>
        <v>0.33333333333333331</v>
      </c>
      <c r="V16" s="22">
        <v>219</v>
      </c>
      <c r="W16" s="22" t="s">
        <v>87</v>
      </c>
      <c r="X16" s="22" t="s">
        <v>94</v>
      </c>
      <c r="Y16" s="68">
        <v>4917</v>
      </c>
      <c r="Z16" s="41"/>
      <c r="AA16" s="1" t="s">
        <v>89</v>
      </c>
      <c r="AB16" s="28" t="s">
        <v>266</v>
      </c>
    </row>
    <row r="17" spans="1:28" x14ac:dyDescent="0.3">
      <c r="A17" s="1" t="s">
        <v>70</v>
      </c>
      <c r="B17" s="1" t="s">
        <v>45</v>
      </c>
      <c r="C17" s="27" t="s">
        <v>50</v>
      </c>
      <c r="D17" s="38">
        <v>31</v>
      </c>
      <c r="E17" s="27">
        <v>20</v>
      </c>
      <c r="F17" s="27">
        <v>3</v>
      </c>
      <c r="G17" s="27">
        <v>7</v>
      </c>
      <c r="H17" s="27"/>
      <c r="I17" s="27"/>
      <c r="J17" s="27">
        <v>2</v>
      </c>
      <c r="K17" s="27">
        <v>2</v>
      </c>
      <c r="L17" s="27">
        <v>0</v>
      </c>
      <c r="M17" s="27">
        <v>1</v>
      </c>
      <c r="N17" s="27">
        <f t="shared" si="0"/>
        <v>1</v>
      </c>
      <c r="O17" s="39">
        <v>0</v>
      </c>
      <c r="P17" s="39">
        <v>1</v>
      </c>
      <c r="Q17" s="39">
        <v>3</v>
      </c>
      <c r="R17" s="39">
        <v>1</v>
      </c>
      <c r="S17" s="39">
        <v>0</v>
      </c>
      <c r="T17" s="39">
        <f t="shared" si="1"/>
        <v>8</v>
      </c>
      <c r="U17" s="40">
        <f t="shared" si="2"/>
        <v>0.55000000000000004</v>
      </c>
      <c r="V17" s="22">
        <v>219</v>
      </c>
      <c r="W17" s="22" t="s">
        <v>87</v>
      </c>
      <c r="X17" s="22" t="s">
        <v>94</v>
      </c>
      <c r="Y17" s="68">
        <v>4917</v>
      </c>
      <c r="Z17" s="41"/>
      <c r="AA17" s="1" t="s">
        <v>89</v>
      </c>
      <c r="AB17" s="28" t="s">
        <v>266</v>
      </c>
    </row>
    <row r="18" spans="1:28" x14ac:dyDescent="0.3">
      <c r="A18" s="1" t="s">
        <v>70</v>
      </c>
      <c r="B18" s="1" t="s">
        <v>45</v>
      </c>
      <c r="C18" s="27" t="s">
        <v>49</v>
      </c>
      <c r="D18" s="38">
        <v>22</v>
      </c>
      <c r="E18" s="27">
        <v>20</v>
      </c>
      <c r="F18" s="27">
        <v>1</v>
      </c>
      <c r="G18" s="27">
        <v>2</v>
      </c>
      <c r="H18" s="27"/>
      <c r="I18" s="27"/>
      <c r="J18" s="27">
        <v>2</v>
      </c>
      <c r="K18" s="27">
        <v>4</v>
      </c>
      <c r="L18" s="27">
        <v>2</v>
      </c>
      <c r="M18" s="27">
        <v>3</v>
      </c>
      <c r="N18" s="27">
        <f t="shared" si="0"/>
        <v>5</v>
      </c>
      <c r="O18" s="39">
        <v>0</v>
      </c>
      <c r="P18" s="39">
        <v>3</v>
      </c>
      <c r="Q18" s="39">
        <v>0</v>
      </c>
      <c r="R18" s="39">
        <v>2</v>
      </c>
      <c r="S18" s="39">
        <v>0</v>
      </c>
      <c r="T18" s="39">
        <f t="shared" si="1"/>
        <v>4</v>
      </c>
      <c r="U18" s="40">
        <f t="shared" si="2"/>
        <v>0.35</v>
      </c>
      <c r="V18" s="22">
        <v>219</v>
      </c>
      <c r="W18" s="22" t="s">
        <v>87</v>
      </c>
      <c r="X18" s="22" t="s">
        <v>94</v>
      </c>
      <c r="Y18" s="68">
        <v>4917</v>
      </c>
      <c r="Z18" s="41"/>
      <c r="AA18" s="1" t="s">
        <v>89</v>
      </c>
      <c r="AB18" s="28" t="s">
        <v>266</v>
      </c>
    </row>
    <row r="19" spans="1:28" x14ac:dyDescent="0.3">
      <c r="A19" s="1" t="s">
        <v>70</v>
      </c>
      <c r="B19" s="1" t="s">
        <v>45</v>
      </c>
      <c r="C19" s="27" t="s">
        <v>53</v>
      </c>
      <c r="D19" s="38">
        <v>24</v>
      </c>
      <c r="E19" s="27">
        <v>17</v>
      </c>
      <c r="F19" s="27">
        <v>3</v>
      </c>
      <c r="G19" s="27">
        <v>5</v>
      </c>
      <c r="H19" s="27"/>
      <c r="I19" s="27"/>
      <c r="J19" s="27">
        <v>6</v>
      </c>
      <c r="K19" s="27">
        <v>12</v>
      </c>
      <c r="L19" s="27">
        <v>2</v>
      </c>
      <c r="M19" s="27">
        <v>1</v>
      </c>
      <c r="N19" s="27">
        <f t="shared" si="0"/>
        <v>3</v>
      </c>
      <c r="O19" s="39">
        <v>0</v>
      </c>
      <c r="P19" s="39">
        <v>3</v>
      </c>
      <c r="Q19" s="39">
        <v>0</v>
      </c>
      <c r="R19" s="39">
        <v>1</v>
      </c>
      <c r="S19" s="39">
        <v>0</v>
      </c>
      <c r="T19" s="39">
        <f t="shared" si="1"/>
        <v>12</v>
      </c>
      <c r="U19" s="40">
        <f t="shared" si="2"/>
        <v>0.82352941176470584</v>
      </c>
      <c r="V19" s="22">
        <v>219</v>
      </c>
      <c r="W19" s="22" t="s">
        <v>87</v>
      </c>
      <c r="X19" s="22" t="s">
        <v>94</v>
      </c>
      <c r="Y19" s="68">
        <v>4917</v>
      </c>
      <c r="Z19" s="41"/>
      <c r="AA19" s="1" t="s">
        <v>89</v>
      </c>
      <c r="AB19" s="28" t="s">
        <v>266</v>
      </c>
    </row>
    <row r="20" spans="1:28" x14ac:dyDescent="0.3">
      <c r="A20" s="1" t="s">
        <v>70</v>
      </c>
      <c r="B20" s="1" t="s">
        <v>45</v>
      </c>
      <c r="C20" s="27" t="s">
        <v>111</v>
      </c>
      <c r="D20" s="38">
        <v>26</v>
      </c>
      <c r="E20" s="27">
        <v>26</v>
      </c>
      <c r="F20" s="27">
        <v>1</v>
      </c>
      <c r="G20" s="27">
        <v>3</v>
      </c>
      <c r="H20" s="27"/>
      <c r="I20" s="27"/>
      <c r="J20" s="27">
        <v>2</v>
      </c>
      <c r="K20" s="27">
        <v>4</v>
      </c>
      <c r="L20" s="27">
        <v>1</v>
      </c>
      <c r="M20" s="27">
        <v>5</v>
      </c>
      <c r="N20" s="27">
        <f t="shared" si="0"/>
        <v>6</v>
      </c>
      <c r="O20" s="39">
        <v>0</v>
      </c>
      <c r="P20" s="39">
        <v>3</v>
      </c>
      <c r="Q20" s="39">
        <v>2</v>
      </c>
      <c r="R20" s="39">
        <v>3</v>
      </c>
      <c r="S20" s="39">
        <v>0</v>
      </c>
      <c r="T20" s="39">
        <f t="shared" si="1"/>
        <v>4</v>
      </c>
      <c r="U20" s="40">
        <f t="shared" si="2"/>
        <v>0.34615384615384615</v>
      </c>
      <c r="V20" s="22">
        <v>219</v>
      </c>
      <c r="W20" s="22" t="s">
        <v>87</v>
      </c>
      <c r="X20" s="22" t="s">
        <v>94</v>
      </c>
      <c r="Y20" s="68">
        <v>4917</v>
      </c>
      <c r="Z20" s="41"/>
      <c r="AA20" s="1" t="s">
        <v>89</v>
      </c>
      <c r="AB20" s="28" t="s">
        <v>266</v>
      </c>
    </row>
    <row r="21" spans="1:28" x14ac:dyDescent="0.3">
      <c r="A21" s="1" t="s">
        <v>70</v>
      </c>
      <c r="B21" s="1" t="s">
        <v>45</v>
      </c>
      <c r="C21" s="27" t="s">
        <v>267</v>
      </c>
      <c r="D21" s="38">
        <v>14</v>
      </c>
      <c r="E21" s="27">
        <v>9</v>
      </c>
      <c r="F21" s="27">
        <v>1</v>
      </c>
      <c r="G21" s="27">
        <v>3</v>
      </c>
      <c r="H21" s="27"/>
      <c r="I21" s="27"/>
      <c r="J21" s="27">
        <v>0</v>
      </c>
      <c r="K21" s="27">
        <v>0</v>
      </c>
      <c r="L21" s="27">
        <v>1</v>
      </c>
      <c r="M21" s="27">
        <v>0</v>
      </c>
      <c r="N21" s="27">
        <f t="shared" si="0"/>
        <v>1</v>
      </c>
      <c r="O21" s="39">
        <v>0</v>
      </c>
      <c r="P21" s="39">
        <v>0</v>
      </c>
      <c r="Q21" s="39">
        <v>1</v>
      </c>
      <c r="R21" s="39">
        <v>2</v>
      </c>
      <c r="S21" s="39">
        <v>0</v>
      </c>
      <c r="T21" s="39">
        <f t="shared" si="1"/>
        <v>2</v>
      </c>
      <c r="U21" s="40">
        <f t="shared" si="2"/>
        <v>0.22222222222222221</v>
      </c>
      <c r="V21" s="22">
        <v>219</v>
      </c>
      <c r="W21" s="22" t="s">
        <v>87</v>
      </c>
      <c r="X21" s="22" t="s">
        <v>94</v>
      </c>
      <c r="Y21" s="68">
        <v>4917</v>
      </c>
      <c r="Z21" s="41"/>
      <c r="AA21" s="1" t="s">
        <v>89</v>
      </c>
      <c r="AB21" s="28" t="s">
        <v>266</v>
      </c>
    </row>
    <row r="22" spans="1:28" x14ac:dyDescent="0.3">
      <c r="A22" s="1" t="s">
        <v>70</v>
      </c>
      <c r="B22" s="1" t="s">
        <v>45</v>
      </c>
      <c r="C22" s="27" t="s">
        <v>48</v>
      </c>
      <c r="D22" s="38">
        <v>44</v>
      </c>
      <c r="E22" s="27">
        <v>30</v>
      </c>
      <c r="F22" s="27">
        <v>2</v>
      </c>
      <c r="G22" s="27">
        <v>8</v>
      </c>
      <c r="H22" s="27"/>
      <c r="I22" s="27"/>
      <c r="J22" s="27">
        <v>3</v>
      </c>
      <c r="K22" s="27">
        <v>8</v>
      </c>
      <c r="L22" s="27">
        <v>2</v>
      </c>
      <c r="M22" s="27">
        <v>5</v>
      </c>
      <c r="N22" s="27">
        <f t="shared" si="0"/>
        <v>7</v>
      </c>
      <c r="O22" s="39">
        <v>0</v>
      </c>
      <c r="P22" s="39">
        <v>5</v>
      </c>
      <c r="Q22" s="39">
        <v>3</v>
      </c>
      <c r="R22" s="39">
        <v>2</v>
      </c>
      <c r="S22" s="39">
        <v>2</v>
      </c>
      <c r="T22" s="39">
        <f t="shared" si="1"/>
        <v>7</v>
      </c>
      <c r="U22" s="40">
        <f t="shared" si="2"/>
        <v>0.5</v>
      </c>
      <c r="V22" s="22">
        <v>219</v>
      </c>
      <c r="W22" s="22" t="s">
        <v>87</v>
      </c>
      <c r="X22" s="22" t="s">
        <v>94</v>
      </c>
      <c r="Y22" s="68">
        <v>4917</v>
      </c>
      <c r="Z22" s="41"/>
      <c r="AA22" s="1" t="s">
        <v>89</v>
      </c>
      <c r="AB22" s="28" t="s">
        <v>266</v>
      </c>
    </row>
    <row r="23" spans="1:28" x14ac:dyDescent="0.3">
      <c r="A23" s="1" t="s">
        <v>70</v>
      </c>
      <c r="B23" s="1" t="s">
        <v>45</v>
      </c>
      <c r="C23" s="27" t="s">
        <v>131</v>
      </c>
      <c r="D23" s="38">
        <v>41</v>
      </c>
      <c r="E23" s="27">
        <v>6</v>
      </c>
      <c r="F23" s="27">
        <v>0</v>
      </c>
      <c r="G23" s="27">
        <v>3</v>
      </c>
      <c r="H23" s="27"/>
      <c r="I23" s="27"/>
      <c r="J23" s="27">
        <v>0</v>
      </c>
      <c r="K23" s="27">
        <v>0</v>
      </c>
      <c r="L23" s="27">
        <v>0</v>
      </c>
      <c r="M23" s="27">
        <v>0</v>
      </c>
      <c r="N23" s="27">
        <f t="shared" si="0"/>
        <v>0</v>
      </c>
      <c r="O23" s="39">
        <v>1</v>
      </c>
      <c r="P23" s="39">
        <v>2</v>
      </c>
      <c r="Q23" s="39">
        <v>1</v>
      </c>
      <c r="R23" s="39">
        <v>0</v>
      </c>
      <c r="S23" s="39">
        <v>0</v>
      </c>
      <c r="T23" s="39">
        <f t="shared" si="1"/>
        <v>0</v>
      </c>
      <c r="U23" s="40">
        <f t="shared" si="2"/>
        <v>0.5</v>
      </c>
      <c r="V23" s="22">
        <v>219</v>
      </c>
      <c r="W23" s="22" t="s">
        <v>87</v>
      </c>
      <c r="X23" s="22" t="s">
        <v>94</v>
      </c>
      <c r="Y23" s="68">
        <v>4917</v>
      </c>
      <c r="Z23" s="41"/>
      <c r="AA23" s="1" t="s">
        <v>89</v>
      </c>
      <c r="AB23" s="28" t="s">
        <v>266</v>
      </c>
    </row>
    <row r="24" spans="1:28" x14ac:dyDescent="0.3">
      <c r="A24" s="1" t="s">
        <v>70</v>
      </c>
      <c r="B24" s="1" t="s">
        <v>45</v>
      </c>
      <c r="C24" s="27" t="s">
        <v>130</v>
      </c>
      <c r="D24" s="38">
        <v>12</v>
      </c>
      <c r="E24" s="27" t="s">
        <v>544</v>
      </c>
      <c r="F24" s="27"/>
      <c r="G24" s="27"/>
      <c r="H24" s="27"/>
      <c r="I24" s="27"/>
      <c r="J24" s="27"/>
      <c r="K24" s="27"/>
      <c r="L24" s="27"/>
      <c r="M24" s="27"/>
      <c r="N24" s="27"/>
      <c r="O24" s="39"/>
      <c r="P24" s="39"/>
      <c r="Q24" s="39"/>
      <c r="R24" s="39"/>
      <c r="S24" s="39"/>
      <c r="T24" s="39"/>
      <c r="U24" s="40"/>
      <c r="V24" s="22">
        <v>219</v>
      </c>
      <c r="W24" s="22" t="s">
        <v>87</v>
      </c>
      <c r="X24" s="22" t="s">
        <v>94</v>
      </c>
      <c r="Y24" s="68">
        <v>4917</v>
      </c>
      <c r="Z24" s="41"/>
      <c r="AA24" s="1" t="s">
        <v>89</v>
      </c>
      <c r="AB24" s="28" t="s">
        <v>266</v>
      </c>
    </row>
    <row r="25" spans="1:28" x14ac:dyDescent="0.3">
      <c r="A25" s="1" t="s">
        <v>70</v>
      </c>
      <c r="B25" s="1" t="s">
        <v>45</v>
      </c>
      <c r="C25" s="27" t="s">
        <v>47</v>
      </c>
      <c r="D25" s="38">
        <v>25</v>
      </c>
      <c r="E25" s="27">
        <v>28</v>
      </c>
      <c r="F25" s="27">
        <v>5</v>
      </c>
      <c r="G25" s="27">
        <v>15</v>
      </c>
      <c r="H25" s="27"/>
      <c r="I25" s="27"/>
      <c r="J25" s="27">
        <v>6</v>
      </c>
      <c r="K25" s="27">
        <v>6</v>
      </c>
      <c r="L25" s="27">
        <v>3</v>
      </c>
      <c r="M25" s="27">
        <v>2</v>
      </c>
      <c r="N25" s="27">
        <f t="shared" si="0"/>
        <v>5</v>
      </c>
      <c r="O25" s="39">
        <v>0</v>
      </c>
      <c r="P25" s="39">
        <v>3</v>
      </c>
      <c r="Q25" s="39">
        <v>1</v>
      </c>
      <c r="R25" s="39">
        <v>0</v>
      </c>
      <c r="S25" s="39">
        <v>0</v>
      </c>
      <c r="T25" s="39">
        <f t="shared" si="1"/>
        <v>16</v>
      </c>
      <c r="U25" s="40">
        <f t="shared" si="2"/>
        <v>0.7857142857142857</v>
      </c>
      <c r="V25" s="22">
        <v>219</v>
      </c>
      <c r="W25" s="22" t="s">
        <v>87</v>
      </c>
      <c r="X25" s="22" t="s">
        <v>94</v>
      </c>
      <c r="Y25" s="68">
        <v>4917</v>
      </c>
      <c r="Z25" s="41"/>
      <c r="AA25" s="1" t="s">
        <v>89</v>
      </c>
      <c r="AB25" s="28" t="s">
        <v>266</v>
      </c>
    </row>
    <row r="26" spans="1:28" x14ac:dyDescent="0.3">
      <c r="A26" s="1" t="s">
        <v>70</v>
      </c>
      <c r="B26" s="1" t="s">
        <v>45</v>
      </c>
      <c r="C26" s="56" t="s">
        <v>38</v>
      </c>
      <c r="D26" s="1"/>
      <c r="E26" s="56">
        <v>1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0" t="str">
        <f t="shared" ref="U26" si="3">_xlfn.IFNA("",((T26+Q26+N26-R26)+(O26*2))/E26)</f>
        <v/>
      </c>
      <c r="V26" s="22">
        <v>219</v>
      </c>
      <c r="W26" s="22" t="s">
        <v>87</v>
      </c>
      <c r="X26" s="22" t="s">
        <v>94</v>
      </c>
      <c r="Y26" s="68">
        <v>4917</v>
      </c>
      <c r="Z26" s="41"/>
      <c r="AA26" s="1" t="s">
        <v>89</v>
      </c>
      <c r="AB26" s="28" t="s">
        <v>266</v>
      </c>
    </row>
    <row r="27" spans="1:28" x14ac:dyDescent="0.3">
      <c r="A27" s="43" t="s">
        <v>70</v>
      </c>
      <c r="B27" s="43" t="s">
        <v>45</v>
      </c>
      <c r="C27" s="44" t="s">
        <v>39</v>
      </c>
      <c r="D27" s="43"/>
      <c r="E27" s="44">
        <f t="shared" ref="E27:T27" si="4">SUM(E13:E26)</f>
        <v>240</v>
      </c>
      <c r="F27" s="44">
        <f t="shared" si="4"/>
        <v>23</v>
      </c>
      <c r="G27" s="44">
        <f t="shared" si="4"/>
        <v>70</v>
      </c>
      <c r="H27" s="44">
        <f t="shared" si="4"/>
        <v>0</v>
      </c>
      <c r="I27" s="44">
        <f t="shared" si="4"/>
        <v>1</v>
      </c>
      <c r="J27" s="44">
        <f t="shared" si="4"/>
        <v>25</v>
      </c>
      <c r="K27" s="44">
        <f t="shared" si="4"/>
        <v>40</v>
      </c>
      <c r="L27" s="44">
        <f t="shared" si="4"/>
        <v>15</v>
      </c>
      <c r="M27" s="44">
        <f t="shared" si="4"/>
        <v>24</v>
      </c>
      <c r="N27" s="44">
        <f t="shared" si="4"/>
        <v>39</v>
      </c>
      <c r="O27" s="44">
        <f t="shared" si="4"/>
        <v>6</v>
      </c>
      <c r="P27" s="44">
        <f t="shared" si="4"/>
        <v>29</v>
      </c>
      <c r="Q27" s="44">
        <f t="shared" si="4"/>
        <v>14</v>
      </c>
      <c r="R27" s="44">
        <f t="shared" si="4"/>
        <v>22</v>
      </c>
      <c r="S27" s="44">
        <f t="shared" si="4"/>
        <v>4</v>
      </c>
      <c r="T27" s="44">
        <f t="shared" si="4"/>
        <v>71</v>
      </c>
      <c r="U27" s="45">
        <f>((T27+Q27+N27-R27)+(O27*2))/E27</f>
        <v>0.47499999999999998</v>
      </c>
      <c r="V27" s="46">
        <v>219</v>
      </c>
      <c r="W27" s="46" t="s">
        <v>87</v>
      </c>
      <c r="X27" s="46" t="s">
        <v>94</v>
      </c>
      <c r="Y27" s="69">
        <v>4917</v>
      </c>
      <c r="Z27" s="47"/>
      <c r="AA27" s="43" t="s">
        <v>89</v>
      </c>
      <c r="AB27" s="78" t="s">
        <v>266</v>
      </c>
    </row>
    <row r="28" spans="1:28" x14ac:dyDescent="0.3">
      <c r="A28" s="1"/>
      <c r="B28" s="1"/>
      <c r="C28" s="1"/>
      <c r="D28" s="1"/>
      <c r="F28" s="48" t="s">
        <v>40</v>
      </c>
      <c r="G28" s="49">
        <f>F27/G27</f>
        <v>0.32857142857142857</v>
      </c>
      <c r="H28" s="27"/>
      <c r="I28" s="1"/>
      <c r="J28" s="48" t="s">
        <v>41</v>
      </c>
      <c r="K28" s="50">
        <f>J27/K27</f>
        <v>0.625</v>
      </c>
      <c r="L28" s="1"/>
      <c r="M28" s="39" t="s">
        <v>42</v>
      </c>
      <c r="N28" s="51">
        <v>14</v>
      </c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5" t="s">
        <v>43</v>
      </c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53" t="s">
        <v>71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13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70</v>
      </c>
      <c r="C36" s="27" t="s">
        <v>275</v>
      </c>
      <c r="D36" s="38">
        <v>55</v>
      </c>
      <c r="E36" s="27">
        <v>18</v>
      </c>
      <c r="F36" s="27">
        <v>3</v>
      </c>
      <c r="G36" s="27">
        <v>8</v>
      </c>
      <c r="H36" s="27"/>
      <c r="I36" s="27"/>
      <c r="J36" s="27">
        <v>1</v>
      </c>
      <c r="K36" s="27">
        <v>5</v>
      </c>
      <c r="L36" s="27">
        <v>7</v>
      </c>
      <c r="M36" s="27">
        <v>5</v>
      </c>
      <c r="N36" s="27">
        <f t="shared" ref="N36:N45" si="5">SUM(L36:M36)</f>
        <v>12</v>
      </c>
      <c r="O36" s="27">
        <v>1</v>
      </c>
      <c r="P36" s="39">
        <v>5</v>
      </c>
      <c r="Q36" s="27">
        <v>0</v>
      </c>
      <c r="R36" s="27">
        <v>2</v>
      </c>
      <c r="S36" s="27">
        <v>1</v>
      </c>
      <c r="T36" s="27">
        <f t="shared" ref="T36:T45" si="6">+(F36*2)+J36</f>
        <v>7</v>
      </c>
      <c r="U36" s="40">
        <f t="shared" ref="U36:U45" si="7">IFERROR(((T36+Q36+N36-R36)+(O36*2))/E36,"")</f>
        <v>1.0555555555555556</v>
      </c>
      <c r="V36" s="22">
        <v>219</v>
      </c>
      <c r="W36" s="22" t="s">
        <v>93</v>
      </c>
      <c r="X36" s="22" t="s">
        <v>88</v>
      </c>
      <c r="Y36" s="68">
        <v>4917</v>
      </c>
      <c r="Z36" s="41"/>
      <c r="AA36" s="1" t="s">
        <v>249</v>
      </c>
      <c r="AB36" s="28" t="s">
        <v>271</v>
      </c>
    </row>
    <row r="37" spans="1:28" x14ac:dyDescent="0.3">
      <c r="A37" s="1" t="s">
        <v>45</v>
      </c>
      <c r="B37" s="1" t="s">
        <v>70</v>
      </c>
      <c r="C37" s="27" t="s">
        <v>252</v>
      </c>
      <c r="D37" s="38">
        <v>21</v>
      </c>
      <c r="E37" s="27">
        <v>23</v>
      </c>
      <c r="F37" s="27">
        <v>5</v>
      </c>
      <c r="G37" s="27">
        <v>12</v>
      </c>
      <c r="H37" s="27"/>
      <c r="I37" s="27"/>
      <c r="J37" s="27">
        <v>0</v>
      </c>
      <c r="K37" s="27">
        <v>0</v>
      </c>
      <c r="L37" s="27">
        <v>2</v>
      </c>
      <c r="M37" s="27">
        <v>3</v>
      </c>
      <c r="N37" s="27">
        <f t="shared" si="5"/>
        <v>5</v>
      </c>
      <c r="O37" s="39">
        <v>4</v>
      </c>
      <c r="P37" s="39">
        <v>2</v>
      </c>
      <c r="Q37" s="39">
        <v>1</v>
      </c>
      <c r="R37" s="39">
        <v>4</v>
      </c>
      <c r="S37" s="39">
        <v>1</v>
      </c>
      <c r="T37" s="27">
        <f t="shared" si="6"/>
        <v>10</v>
      </c>
      <c r="U37" s="40">
        <f t="shared" si="7"/>
        <v>0.86956521739130432</v>
      </c>
      <c r="V37" s="22">
        <v>219</v>
      </c>
      <c r="W37" s="22" t="s">
        <v>93</v>
      </c>
      <c r="X37" s="22" t="s">
        <v>88</v>
      </c>
      <c r="Y37" s="68">
        <v>4917</v>
      </c>
      <c r="Z37" s="41"/>
      <c r="AA37" s="1" t="s">
        <v>249</v>
      </c>
      <c r="AB37" s="28" t="s">
        <v>271</v>
      </c>
    </row>
    <row r="38" spans="1:28" x14ac:dyDescent="0.3">
      <c r="A38" s="1" t="s">
        <v>45</v>
      </c>
      <c r="B38" s="1" t="s">
        <v>70</v>
      </c>
      <c r="C38" s="27" t="s">
        <v>253</v>
      </c>
      <c r="D38" s="38">
        <v>32</v>
      </c>
      <c r="E38" s="27">
        <v>34</v>
      </c>
      <c r="F38" s="27">
        <v>2</v>
      </c>
      <c r="G38" s="27">
        <v>6</v>
      </c>
      <c r="H38" s="27"/>
      <c r="I38" s="27"/>
      <c r="J38" s="27">
        <v>4</v>
      </c>
      <c r="K38" s="27">
        <v>10</v>
      </c>
      <c r="L38" s="27">
        <v>3</v>
      </c>
      <c r="M38" s="27">
        <v>5</v>
      </c>
      <c r="N38" s="27">
        <f t="shared" si="5"/>
        <v>8</v>
      </c>
      <c r="O38" s="39">
        <v>6</v>
      </c>
      <c r="P38" s="39">
        <v>1</v>
      </c>
      <c r="Q38" s="39">
        <v>3</v>
      </c>
      <c r="R38" s="39">
        <v>2</v>
      </c>
      <c r="S38" s="39">
        <v>0</v>
      </c>
      <c r="T38" s="27">
        <f t="shared" si="6"/>
        <v>8</v>
      </c>
      <c r="U38" s="40">
        <f t="shared" si="7"/>
        <v>0.8529411764705882</v>
      </c>
      <c r="V38" s="22">
        <v>219</v>
      </c>
      <c r="W38" s="22" t="s">
        <v>93</v>
      </c>
      <c r="X38" s="22" t="s">
        <v>88</v>
      </c>
      <c r="Y38" s="68">
        <v>4917</v>
      </c>
      <c r="Z38" s="41"/>
      <c r="AA38" s="1" t="s">
        <v>249</v>
      </c>
      <c r="AB38" s="28" t="s">
        <v>271</v>
      </c>
    </row>
    <row r="39" spans="1:28" x14ac:dyDescent="0.3">
      <c r="A39" s="1" t="s">
        <v>45</v>
      </c>
      <c r="B39" s="1" t="s">
        <v>70</v>
      </c>
      <c r="C39" s="27" t="s">
        <v>273</v>
      </c>
      <c r="D39" s="38">
        <v>13</v>
      </c>
      <c r="E39" s="27">
        <v>19</v>
      </c>
      <c r="F39" s="27">
        <v>4</v>
      </c>
      <c r="G39" s="27">
        <v>5</v>
      </c>
      <c r="H39" s="27"/>
      <c r="I39" s="27"/>
      <c r="J39" s="27">
        <v>5</v>
      </c>
      <c r="K39" s="27">
        <v>6</v>
      </c>
      <c r="L39" s="27">
        <v>2</v>
      </c>
      <c r="M39" s="27">
        <v>1</v>
      </c>
      <c r="N39" s="27">
        <f t="shared" si="5"/>
        <v>3</v>
      </c>
      <c r="O39" s="39">
        <v>1</v>
      </c>
      <c r="P39" s="39">
        <v>2</v>
      </c>
      <c r="Q39" s="39">
        <v>4</v>
      </c>
      <c r="R39" s="39">
        <v>2</v>
      </c>
      <c r="S39" s="39">
        <v>1</v>
      </c>
      <c r="T39" s="27">
        <f t="shared" si="6"/>
        <v>13</v>
      </c>
      <c r="U39" s="40">
        <f t="shared" si="7"/>
        <v>1.0526315789473684</v>
      </c>
      <c r="V39" s="22">
        <v>219</v>
      </c>
      <c r="W39" s="22" t="s">
        <v>93</v>
      </c>
      <c r="X39" s="22" t="s">
        <v>88</v>
      </c>
      <c r="Y39" s="68">
        <v>4917</v>
      </c>
      <c r="Z39" s="41"/>
      <c r="AA39" s="1" t="s">
        <v>249</v>
      </c>
      <c r="AB39" s="28" t="s">
        <v>271</v>
      </c>
    </row>
    <row r="40" spans="1:28" x14ac:dyDescent="0.3">
      <c r="A40" s="1" t="s">
        <v>45</v>
      </c>
      <c r="B40" s="1" t="s">
        <v>70</v>
      </c>
      <c r="C40" s="27" t="s">
        <v>254</v>
      </c>
      <c r="D40" s="38">
        <v>45</v>
      </c>
      <c r="E40" s="27">
        <v>14</v>
      </c>
      <c r="F40" s="27">
        <v>2</v>
      </c>
      <c r="G40" s="27">
        <v>7</v>
      </c>
      <c r="H40" s="27"/>
      <c r="I40" s="27"/>
      <c r="J40" s="27">
        <v>1</v>
      </c>
      <c r="K40" s="27">
        <v>1</v>
      </c>
      <c r="L40" s="27">
        <v>0</v>
      </c>
      <c r="M40" s="27">
        <v>4</v>
      </c>
      <c r="N40" s="27">
        <f t="shared" si="5"/>
        <v>4</v>
      </c>
      <c r="O40" s="39">
        <v>0</v>
      </c>
      <c r="P40" s="39">
        <v>4</v>
      </c>
      <c r="Q40" s="39">
        <v>0</v>
      </c>
      <c r="R40" s="39">
        <v>1</v>
      </c>
      <c r="S40" s="39">
        <v>1</v>
      </c>
      <c r="T40" s="27">
        <f t="shared" si="6"/>
        <v>5</v>
      </c>
      <c r="U40" s="40">
        <f t="shared" si="7"/>
        <v>0.5714285714285714</v>
      </c>
      <c r="V40" s="22">
        <v>219</v>
      </c>
      <c r="W40" s="22" t="s">
        <v>93</v>
      </c>
      <c r="X40" s="22" t="s">
        <v>88</v>
      </c>
      <c r="Y40" s="68">
        <v>4917</v>
      </c>
      <c r="Z40" s="41"/>
      <c r="AA40" s="1" t="s">
        <v>249</v>
      </c>
      <c r="AB40" s="28" t="s">
        <v>271</v>
      </c>
    </row>
    <row r="41" spans="1:28" x14ac:dyDescent="0.3">
      <c r="A41" s="1" t="s">
        <v>45</v>
      </c>
      <c r="B41" s="1" t="s">
        <v>70</v>
      </c>
      <c r="C41" s="27" t="s">
        <v>255</v>
      </c>
      <c r="D41" s="38">
        <v>42</v>
      </c>
      <c r="E41" s="27">
        <v>32</v>
      </c>
      <c r="F41" s="27">
        <v>7</v>
      </c>
      <c r="G41" s="27">
        <v>15</v>
      </c>
      <c r="H41" s="27"/>
      <c r="I41" s="27"/>
      <c r="J41" s="27">
        <v>5</v>
      </c>
      <c r="K41" s="27">
        <v>6</v>
      </c>
      <c r="L41" s="27">
        <v>5</v>
      </c>
      <c r="M41" s="27">
        <v>7</v>
      </c>
      <c r="N41" s="27">
        <f t="shared" si="5"/>
        <v>12</v>
      </c>
      <c r="O41" s="39">
        <v>2</v>
      </c>
      <c r="P41" s="39">
        <v>3</v>
      </c>
      <c r="Q41" s="39">
        <v>2</v>
      </c>
      <c r="R41" s="39">
        <v>2</v>
      </c>
      <c r="S41" s="39">
        <v>1</v>
      </c>
      <c r="T41" s="27">
        <f t="shared" si="6"/>
        <v>19</v>
      </c>
      <c r="U41" s="40">
        <f t="shared" si="7"/>
        <v>1.09375</v>
      </c>
      <c r="V41" s="22">
        <v>219</v>
      </c>
      <c r="W41" s="22" t="s">
        <v>93</v>
      </c>
      <c r="X41" s="22" t="s">
        <v>88</v>
      </c>
      <c r="Y41" s="68">
        <v>4917</v>
      </c>
      <c r="Z41" s="41"/>
      <c r="AA41" s="1" t="s">
        <v>249</v>
      </c>
      <c r="AB41" s="28" t="s">
        <v>271</v>
      </c>
    </row>
    <row r="42" spans="1:28" x14ac:dyDescent="0.3">
      <c r="A42" s="1" t="s">
        <v>45</v>
      </c>
      <c r="B42" s="1" t="s">
        <v>70</v>
      </c>
      <c r="C42" s="27" t="s">
        <v>256</v>
      </c>
      <c r="D42" s="38">
        <v>53</v>
      </c>
      <c r="E42" s="27">
        <v>33</v>
      </c>
      <c r="F42" s="27">
        <v>9</v>
      </c>
      <c r="G42" s="27">
        <v>16</v>
      </c>
      <c r="H42" s="27"/>
      <c r="I42" s="27"/>
      <c r="J42" s="27">
        <v>8</v>
      </c>
      <c r="K42" s="27">
        <v>8</v>
      </c>
      <c r="L42" s="27">
        <v>3</v>
      </c>
      <c r="M42" s="27">
        <v>6</v>
      </c>
      <c r="N42" s="27">
        <f t="shared" si="5"/>
        <v>9</v>
      </c>
      <c r="O42" s="39">
        <v>0</v>
      </c>
      <c r="P42" s="39">
        <v>5</v>
      </c>
      <c r="Q42" s="39">
        <v>1</v>
      </c>
      <c r="R42" s="39">
        <v>1</v>
      </c>
      <c r="S42" s="39">
        <v>0</v>
      </c>
      <c r="T42" s="27">
        <f t="shared" si="6"/>
        <v>26</v>
      </c>
      <c r="U42" s="40">
        <f t="shared" si="7"/>
        <v>1.0606060606060606</v>
      </c>
      <c r="V42" s="22">
        <v>219</v>
      </c>
      <c r="W42" s="22" t="s">
        <v>93</v>
      </c>
      <c r="X42" s="22" t="s">
        <v>88</v>
      </c>
      <c r="Y42" s="68">
        <v>4917</v>
      </c>
      <c r="Z42" s="41"/>
      <c r="AA42" s="1" t="s">
        <v>249</v>
      </c>
      <c r="AB42" s="28" t="s">
        <v>271</v>
      </c>
    </row>
    <row r="43" spans="1:28" x14ac:dyDescent="0.3">
      <c r="A43" s="1" t="s">
        <v>45</v>
      </c>
      <c r="B43" s="1" t="s">
        <v>70</v>
      </c>
      <c r="C43" s="27" t="s">
        <v>258</v>
      </c>
      <c r="D43" s="38">
        <v>12</v>
      </c>
      <c r="E43" s="27">
        <v>20</v>
      </c>
      <c r="F43" s="27">
        <v>0</v>
      </c>
      <c r="G43" s="27">
        <v>1</v>
      </c>
      <c r="H43" s="27"/>
      <c r="I43" s="27"/>
      <c r="J43" s="27">
        <v>0</v>
      </c>
      <c r="K43" s="27">
        <v>0</v>
      </c>
      <c r="L43" s="27">
        <v>1</v>
      </c>
      <c r="M43" s="27">
        <v>4</v>
      </c>
      <c r="N43" s="27">
        <f t="shared" si="5"/>
        <v>5</v>
      </c>
      <c r="O43" s="39">
        <v>0</v>
      </c>
      <c r="P43" s="39">
        <v>3</v>
      </c>
      <c r="Q43" s="39">
        <v>1</v>
      </c>
      <c r="R43" s="39">
        <v>3</v>
      </c>
      <c r="S43" s="39">
        <v>0</v>
      </c>
      <c r="T43" s="27">
        <f t="shared" si="6"/>
        <v>0</v>
      </c>
      <c r="U43" s="40">
        <f t="shared" si="7"/>
        <v>0.15</v>
      </c>
      <c r="V43" s="22">
        <v>219</v>
      </c>
      <c r="W43" s="22" t="s">
        <v>93</v>
      </c>
      <c r="X43" s="22" t="s">
        <v>88</v>
      </c>
      <c r="Y43" s="68">
        <v>4917</v>
      </c>
      <c r="Z43" s="41"/>
      <c r="AA43" s="1" t="s">
        <v>249</v>
      </c>
      <c r="AB43" s="28" t="s">
        <v>271</v>
      </c>
    </row>
    <row r="44" spans="1:28" x14ac:dyDescent="0.3">
      <c r="A44" s="1" t="s">
        <v>45</v>
      </c>
      <c r="B44" s="1" t="s">
        <v>70</v>
      </c>
      <c r="C44" s="27" t="s">
        <v>274</v>
      </c>
      <c r="D44" s="38">
        <v>24</v>
      </c>
      <c r="E44" s="27">
        <v>10</v>
      </c>
      <c r="F44" s="27">
        <v>1</v>
      </c>
      <c r="G44" s="27">
        <v>4</v>
      </c>
      <c r="H44" s="27"/>
      <c r="I44" s="27"/>
      <c r="J44" s="27">
        <v>3</v>
      </c>
      <c r="K44" s="27">
        <v>4</v>
      </c>
      <c r="L44" s="27">
        <v>0</v>
      </c>
      <c r="M44" s="27">
        <v>1</v>
      </c>
      <c r="N44" s="27">
        <f t="shared" si="5"/>
        <v>1</v>
      </c>
      <c r="O44" s="39">
        <v>0</v>
      </c>
      <c r="P44" s="39">
        <v>0</v>
      </c>
      <c r="Q44" s="39">
        <v>0</v>
      </c>
      <c r="R44" s="39">
        <v>2</v>
      </c>
      <c r="S44" s="39">
        <v>0</v>
      </c>
      <c r="T44" s="27">
        <f t="shared" si="6"/>
        <v>5</v>
      </c>
      <c r="U44" s="40">
        <f t="shared" si="7"/>
        <v>0.4</v>
      </c>
      <c r="V44" s="22">
        <v>219</v>
      </c>
      <c r="W44" s="22" t="s">
        <v>93</v>
      </c>
      <c r="X44" s="22" t="s">
        <v>88</v>
      </c>
      <c r="Y44" s="68">
        <v>4917</v>
      </c>
      <c r="Z44" s="41"/>
      <c r="AA44" s="1" t="s">
        <v>249</v>
      </c>
      <c r="AB44" s="28" t="s">
        <v>271</v>
      </c>
    </row>
    <row r="45" spans="1:28" x14ac:dyDescent="0.3">
      <c r="A45" s="1" t="s">
        <v>45</v>
      </c>
      <c r="B45" s="1" t="s">
        <v>70</v>
      </c>
      <c r="C45" s="27" t="s">
        <v>259</v>
      </c>
      <c r="D45" s="38">
        <v>11</v>
      </c>
      <c r="E45" s="27">
        <v>37</v>
      </c>
      <c r="F45" s="27">
        <v>5</v>
      </c>
      <c r="G45" s="27">
        <v>14</v>
      </c>
      <c r="H45" s="27"/>
      <c r="I45" s="27"/>
      <c r="J45" s="27">
        <v>2</v>
      </c>
      <c r="K45" s="27">
        <v>2</v>
      </c>
      <c r="L45" s="27">
        <v>1</v>
      </c>
      <c r="M45" s="27">
        <v>5</v>
      </c>
      <c r="N45" s="27">
        <f t="shared" si="5"/>
        <v>6</v>
      </c>
      <c r="O45" s="39">
        <v>6</v>
      </c>
      <c r="P45" s="39">
        <v>2</v>
      </c>
      <c r="Q45" s="39">
        <v>3</v>
      </c>
      <c r="R45" s="39">
        <v>3</v>
      </c>
      <c r="S45" s="39">
        <v>1</v>
      </c>
      <c r="T45" s="27">
        <f t="shared" si="6"/>
        <v>12</v>
      </c>
      <c r="U45" s="40">
        <f t="shared" si="7"/>
        <v>0.81081081081081086</v>
      </c>
      <c r="V45" s="22">
        <v>219</v>
      </c>
      <c r="W45" s="22" t="s">
        <v>93</v>
      </c>
      <c r="X45" s="22" t="s">
        <v>88</v>
      </c>
      <c r="Y45" s="68">
        <v>4917</v>
      </c>
      <c r="Z45" s="41"/>
      <c r="AA45" s="1" t="s">
        <v>249</v>
      </c>
      <c r="AB45" s="28" t="s">
        <v>271</v>
      </c>
    </row>
    <row r="46" spans="1:28" x14ac:dyDescent="0.3">
      <c r="A46" s="43" t="s">
        <v>45</v>
      </c>
      <c r="B46" s="43" t="s">
        <v>70</v>
      </c>
      <c r="C46" s="44" t="s">
        <v>39</v>
      </c>
      <c r="D46" s="43"/>
      <c r="E46" s="44">
        <f t="shared" ref="E46:T46" si="8">SUM(E36:E45)</f>
        <v>240</v>
      </c>
      <c r="F46" s="44">
        <f t="shared" si="8"/>
        <v>38</v>
      </c>
      <c r="G46" s="44">
        <f t="shared" si="8"/>
        <v>88</v>
      </c>
      <c r="H46" s="44">
        <f t="shared" si="8"/>
        <v>0</v>
      </c>
      <c r="I46" s="44">
        <f t="shared" si="8"/>
        <v>0</v>
      </c>
      <c r="J46" s="44">
        <f t="shared" si="8"/>
        <v>29</v>
      </c>
      <c r="K46" s="44">
        <f t="shared" si="8"/>
        <v>42</v>
      </c>
      <c r="L46" s="44">
        <f t="shared" si="8"/>
        <v>24</v>
      </c>
      <c r="M46" s="44">
        <f t="shared" si="8"/>
        <v>41</v>
      </c>
      <c r="N46" s="44">
        <f t="shared" si="8"/>
        <v>65</v>
      </c>
      <c r="O46" s="44">
        <f t="shared" si="8"/>
        <v>20</v>
      </c>
      <c r="P46" s="44">
        <f t="shared" si="8"/>
        <v>27</v>
      </c>
      <c r="Q46" s="44">
        <f t="shared" si="8"/>
        <v>15</v>
      </c>
      <c r="R46" s="44">
        <f t="shared" si="8"/>
        <v>22</v>
      </c>
      <c r="S46" s="44">
        <f t="shared" si="8"/>
        <v>6</v>
      </c>
      <c r="T46" s="44">
        <f t="shared" si="8"/>
        <v>105</v>
      </c>
      <c r="U46" s="45">
        <f>((T46+Q46+N46-R46)+(O46*2))/E46</f>
        <v>0.84583333333333333</v>
      </c>
      <c r="V46" s="46">
        <v>219</v>
      </c>
      <c r="W46" s="46" t="s">
        <v>93</v>
      </c>
      <c r="X46" s="46" t="s">
        <v>88</v>
      </c>
      <c r="Y46" s="69">
        <v>4917</v>
      </c>
      <c r="Z46" s="47"/>
      <c r="AA46" s="43" t="s">
        <v>249</v>
      </c>
      <c r="AB46" s="78" t="s">
        <v>271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0.43181818181818182</v>
      </c>
      <c r="H47" s="27"/>
      <c r="I47" s="1"/>
      <c r="J47" s="48" t="s">
        <v>41</v>
      </c>
      <c r="K47" s="50">
        <f>J46/K46</f>
        <v>0.69047619047619047</v>
      </c>
      <c r="L47" s="1"/>
      <c r="M47" s="39" t="s">
        <v>42</v>
      </c>
      <c r="N47" s="51">
        <v>23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sortState xmlns:xlrd2="http://schemas.microsoft.com/office/spreadsheetml/2017/richdata2" ref="A36:AB45">
    <sortCondition ref="C36:C45"/>
  </sortState>
  <pageMargins left="0.2" right="0.2" top="0.75" bottom="0.25" header="0.3" footer="0.3"/>
  <pageSetup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9ABE-47D7-4A8D-B217-048704E626BE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116</v>
      </c>
      <c r="D4" s="7" t="s">
        <v>4</v>
      </c>
      <c r="E4" s="8"/>
      <c r="F4" s="5"/>
      <c r="G4" s="1"/>
      <c r="J4" s="15" t="s">
        <v>278</v>
      </c>
      <c r="K4" s="16" t="str">
        <f>+C11</f>
        <v>Chicago Hustle</v>
      </c>
      <c r="L4" s="17"/>
      <c r="M4" s="18"/>
      <c r="N4" s="19">
        <v>30</v>
      </c>
      <c r="O4" s="19">
        <v>14</v>
      </c>
      <c r="P4" s="19">
        <v>23</v>
      </c>
      <c r="Q4" s="19">
        <v>34</v>
      </c>
      <c r="R4" s="20"/>
      <c r="S4" s="21">
        <f>SUM(N4:R4)</f>
        <v>101</v>
      </c>
      <c r="T4" s="22">
        <v>221</v>
      </c>
    </row>
    <row r="5" spans="1:28" x14ac:dyDescent="0.3">
      <c r="B5" s="1"/>
      <c r="C5" s="6" t="s">
        <v>106</v>
      </c>
      <c r="D5" s="7" t="s">
        <v>5</v>
      </c>
      <c r="E5" s="1"/>
      <c r="F5" s="1"/>
      <c r="G5" s="1"/>
      <c r="J5" s="15" t="s">
        <v>263</v>
      </c>
      <c r="K5" s="16" t="str">
        <f>+C34</f>
        <v>New Orleans Pride</v>
      </c>
      <c r="L5" s="17"/>
      <c r="M5" s="18"/>
      <c r="N5" s="19">
        <v>27</v>
      </c>
      <c r="O5" s="19">
        <v>24</v>
      </c>
      <c r="P5" s="19">
        <v>15</v>
      </c>
      <c r="Q5" s="19">
        <v>28</v>
      </c>
      <c r="R5" s="20"/>
      <c r="S5" s="21">
        <f>SUM(N5:R5)</f>
        <v>94</v>
      </c>
      <c r="T5" s="22">
        <v>221</v>
      </c>
      <c r="U5" s="1"/>
      <c r="V5" s="1"/>
      <c r="W5" s="1"/>
    </row>
    <row r="6" spans="1:28" x14ac:dyDescent="0.3">
      <c r="C6" s="23">
        <v>2116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276</v>
      </c>
      <c r="D7" s="7" t="s">
        <v>7</v>
      </c>
      <c r="G7" s="1"/>
      <c r="S7" s="1"/>
      <c r="T7" s="25" t="s">
        <v>8</v>
      </c>
      <c r="U7" s="1"/>
      <c r="V7" s="26">
        <v>221</v>
      </c>
      <c r="W7" s="1"/>
    </row>
    <row r="8" spans="1:28" x14ac:dyDescent="0.3">
      <c r="B8" s="1"/>
      <c r="C8" s="24" t="s">
        <v>277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9.5138888888888884E-2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14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51</v>
      </c>
      <c r="D13" s="38">
        <v>30</v>
      </c>
      <c r="E13" s="27">
        <v>16</v>
      </c>
      <c r="F13" s="27">
        <v>3</v>
      </c>
      <c r="G13" s="27">
        <v>5</v>
      </c>
      <c r="H13" s="27"/>
      <c r="I13" s="27"/>
      <c r="J13" s="27">
        <v>3</v>
      </c>
      <c r="K13" s="27">
        <v>3</v>
      </c>
      <c r="L13" s="27">
        <v>1</v>
      </c>
      <c r="M13" s="27">
        <v>4</v>
      </c>
      <c r="N13" s="27">
        <f t="shared" ref="N13:N24" si="0">SUM(L13:M13)</f>
        <v>5</v>
      </c>
      <c r="O13" s="27">
        <v>1</v>
      </c>
      <c r="P13" s="39">
        <v>1</v>
      </c>
      <c r="Q13" s="27">
        <v>1</v>
      </c>
      <c r="R13" s="27">
        <v>6</v>
      </c>
      <c r="S13" s="27">
        <v>1</v>
      </c>
      <c r="T13" s="27">
        <f t="shared" ref="T13:T24" si="1">(H13*3)+((F13-H13)*2)+J13</f>
        <v>9</v>
      </c>
      <c r="U13" s="40">
        <f t="shared" ref="U13:U24" si="2">IFERROR(((T13+Q13+N13-R13)+(O13*2))/E13,"")</f>
        <v>0.6875</v>
      </c>
      <c r="V13" s="22">
        <v>221</v>
      </c>
      <c r="W13" s="22" t="s">
        <v>93</v>
      </c>
      <c r="X13" s="22" t="s">
        <v>88</v>
      </c>
      <c r="Y13" s="68">
        <v>2116</v>
      </c>
      <c r="Z13" s="41"/>
      <c r="AA13" s="1" t="s">
        <v>89</v>
      </c>
      <c r="AB13" s="28" t="s">
        <v>279</v>
      </c>
    </row>
    <row r="14" spans="1:28" x14ac:dyDescent="0.3">
      <c r="A14" s="1" t="s">
        <v>64</v>
      </c>
      <c r="B14" s="1" t="s">
        <v>45</v>
      </c>
      <c r="C14" s="27" t="s">
        <v>46</v>
      </c>
      <c r="D14" s="38">
        <v>21</v>
      </c>
      <c r="E14" s="27">
        <v>34</v>
      </c>
      <c r="F14" s="27">
        <v>1</v>
      </c>
      <c r="G14" s="27">
        <v>3</v>
      </c>
      <c r="H14" s="27"/>
      <c r="I14" s="27"/>
      <c r="J14" s="27">
        <v>5</v>
      </c>
      <c r="K14" s="27">
        <v>6</v>
      </c>
      <c r="L14" s="27">
        <v>0</v>
      </c>
      <c r="M14" s="27">
        <v>9</v>
      </c>
      <c r="N14" s="27">
        <f t="shared" si="0"/>
        <v>9</v>
      </c>
      <c r="O14" s="39">
        <v>1</v>
      </c>
      <c r="P14" s="39">
        <v>2</v>
      </c>
      <c r="Q14" s="39">
        <v>0</v>
      </c>
      <c r="R14" s="39">
        <v>1</v>
      </c>
      <c r="S14" s="39">
        <v>3</v>
      </c>
      <c r="T14" s="39">
        <f t="shared" si="1"/>
        <v>7</v>
      </c>
      <c r="U14" s="40">
        <f t="shared" si="2"/>
        <v>0.5</v>
      </c>
      <c r="V14" s="22">
        <v>221</v>
      </c>
      <c r="W14" s="22" t="s">
        <v>93</v>
      </c>
      <c r="X14" s="22" t="s">
        <v>88</v>
      </c>
      <c r="Y14" s="68">
        <v>2116</v>
      </c>
      <c r="Z14" s="41"/>
      <c r="AA14" s="1" t="s">
        <v>89</v>
      </c>
      <c r="AB14" s="28" t="s">
        <v>279</v>
      </c>
    </row>
    <row r="15" spans="1:28" x14ac:dyDescent="0.3">
      <c r="A15" s="1" t="s">
        <v>64</v>
      </c>
      <c r="B15" s="1" t="s">
        <v>45</v>
      </c>
      <c r="C15" s="27" t="s">
        <v>55</v>
      </c>
      <c r="D15" s="38">
        <v>15</v>
      </c>
      <c r="E15" s="27">
        <v>31</v>
      </c>
      <c r="F15" s="27">
        <v>6</v>
      </c>
      <c r="G15" s="27">
        <v>14</v>
      </c>
      <c r="H15" s="27"/>
      <c r="I15" s="27"/>
      <c r="J15" s="27">
        <v>6</v>
      </c>
      <c r="K15" s="27">
        <v>7</v>
      </c>
      <c r="L15" s="27">
        <v>1</v>
      </c>
      <c r="M15" s="27">
        <v>2</v>
      </c>
      <c r="N15" s="27">
        <f t="shared" si="0"/>
        <v>3</v>
      </c>
      <c r="O15" s="39">
        <v>4</v>
      </c>
      <c r="P15" s="39">
        <v>4</v>
      </c>
      <c r="Q15" s="39">
        <v>2</v>
      </c>
      <c r="R15" s="39">
        <v>9</v>
      </c>
      <c r="S15" s="39">
        <v>0</v>
      </c>
      <c r="T15" s="39">
        <f t="shared" si="1"/>
        <v>18</v>
      </c>
      <c r="U15" s="40">
        <f t="shared" si="2"/>
        <v>0.70967741935483875</v>
      </c>
      <c r="V15" s="22">
        <v>221</v>
      </c>
      <c r="W15" s="22" t="s">
        <v>93</v>
      </c>
      <c r="X15" s="22" t="s">
        <v>88</v>
      </c>
      <c r="Y15" s="68">
        <v>2116</v>
      </c>
      <c r="Z15" s="41"/>
      <c r="AA15" s="1" t="s">
        <v>89</v>
      </c>
      <c r="AB15" s="28" t="s">
        <v>279</v>
      </c>
    </row>
    <row r="16" spans="1:28" x14ac:dyDescent="0.3">
      <c r="A16" s="1" t="s">
        <v>64</v>
      </c>
      <c r="B16" s="1" t="s">
        <v>45</v>
      </c>
      <c r="C16" s="27" t="s">
        <v>110</v>
      </c>
      <c r="D16" s="38">
        <v>10</v>
      </c>
      <c r="E16" s="27">
        <v>30</v>
      </c>
      <c r="F16" s="27">
        <v>6</v>
      </c>
      <c r="G16" s="27">
        <v>14</v>
      </c>
      <c r="H16" s="27"/>
      <c r="I16" s="27"/>
      <c r="J16" s="27">
        <v>2</v>
      </c>
      <c r="K16" s="27">
        <v>5</v>
      </c>
      <c r="L16" s="27">
        <v>3</v>
      </c>
      <c r="M16" s="27">
        <v>4</v>
      </c>
      <c r="N16" s="27">
        <f t="shared" si="0"/>
        <v>7</v>
      </c>
      <c r="O16" s="39">
        <v>4</v>
      </c>
      <c r="P16" s="39">
        <v>3</v>
      </c>
      <c r="Q16" s="39">
        <v>3</v>
      </c>
      <c r="R16" s="39">
        <v>7</v>
      </c>
      <c r="S16" s="39">
        <v>0</v>
      </c>
      <c r="T16" s="39">
        <f t="shared" si="1"/>
        <v>14</v>
      </c>
      <c r="U16" s="40">
        <f t="shared" si="2"/>
        <v>0.83333333333333337</v>
      </c>
      <c r="V16" s="22">
        <v>221</v>
      </c>
      <c r="W16" s="22" t="s">
        <v>93</v>
      </c>
      <c r="X16" s="22" t="s">
        <v>88</v>
      </c>
      <c r="Y16" s="68">
        <v>2116</v>
      </c>
      <c r="Z16" s="41"/>
      <c r="AA16" s="1" t="s">
        <v>89</v>
      </c>
      <c r="AB16" s="28" t="s">
        <v>279</v>
      </c>
    </row>
    <row r="17" spans="1:28" x14ac:dyDescent="0.3">
      <c r="A17" s="1" t="s">
        <v>64</v>
      </c>
      <c r="B17" s="1" t="s">
        <v>45</v>
      </c>
      <c r="C17" s="27" t="s">
        <v>50</v>
      </c>
      <c r="D17" s="38">
        <v>31</v>
      </c>
      <c r="E17" s="27">
        <v>25</v>
      </c>
      <c r="F17" s="27">
        <v>3</v>
      </c>
      <c r="G17" s="27">
        <v>9</v>
      </c>
      <c r="H17" s="27"/>
      <c r="I17" s="27"/>
      <c r="J17" s="27">
        <v>4</v>
      </c>
      <c r="K17" s="27">
        <v>4</v>
      </c>
      <c r="L17" s="27">
        <v>2</v>
      </c>
      <c r="M17" s="27">
        <v>4</v>
      </c>
      <c r="N17" s="27">
        <f t="shared" si="0"/>
        <v>6</v>
      </c>
      <c r="O17" s="39">
        <v>0</v>
      </c>
      <c r="P17" s="39">
        <v>3</v>
      </c>
      <c r="Q17" s="39">
        <v>8</v>
      </c>
      <c r="R17" s="39">
        <v>3</v>
      </c>
      <c r="S17" s="39">
        <v>0</v>
      </c>
      <c r="T17" s="39">
        <f t="shared" si="1"/>
        <v>10</v>
      </c>
      <c r="U17" s="40">
        <f t="shared" si="2"/>
        <v>0.84</v>
      </c>
      <c r="V17" s="22">
        <v>221</v>
      </c>
      <c r="W17" s="22" t="s">
        <v>93</v>
      </c>
      <c r="X17" s="22" t="s">
        <v>88</v>
      </c>
      <c r="Y17" s="68">
        <v>2116</v>
      </c>
      <c r="Z17" s="41"/>
      <c r="AA17" s="1" t="s">
        <v>89</v>
      </c>
      <c r="AB17" s="28" t="s">
        <v>279</v>
      </c>
    </row>
    <row r="18" spans="1:28" x14ac:dyDescent="0.3">
      <c r="A18" s="1" t="s">
        <v>64</v>
      </c>
      <c r="B18" s="1" t="s">
        <v>45</v>
      </c>
      <c r="C18" s="27" t="s">
        <v>49</v>
      </c>
      <c r="D18" s="38">
        <v>22</v>
      </c>
      <c r="E18" s="27">
        <v>28</v>
      </c>
      <c r="F18" s="27">
        <v>4</v>
      </c>
      <c r="G18" s="27">
        <v>8</v>
      </c>
      <c r="H18" s="27"/>
      <c r="I18" s="27"/>
      <c r="J18" s="27">
        <v>2</v>
      </c>
      <c r="K18" s="27">
        <v>6</v>
      </c>
      <c r="L18" s="27">
        <v>0</v>
      </c>
      <c r="M18" s="27">
        <v>7</v>
      </c>
      <c r="N18" s="27">
        <f t="shared" si="0"/>
        <v>7</v>
      </c>
      <c r="O18" s="39">
        <v>4</v>
      </c>
      <c r="P18" s="39">
        <v>4</v>
      </c>
      <c r="Q18" s="39">
        <v>1</v>
      </c>
      <c r="R18" s="39">
        <v>8</v>
      </c>
      <c r="S18" s="39">
        <v>1</v>
      </c>
      <c r="T18" s="39">
        <f t="shared" si="1"/>
        <v>10</v>
      </c>
      <c r="U18" s="40">
        <f t="shared" si="2"/>
        <v>0.6428571428571429</v>
      </c>
      <c r="V18" s="22">
        <v>221</v>
      </c>
      <c r="W18" s="22" t="s">
        <v>93</v>
      </c>
      <c r="X18" s="22" t="s">
        <v>88</v>
      </c>
      <c r="Y18" s="68">
        <v>2116</v>
      </c>
      <c r="Z18" s="41"/>
      <c r="AA18" s="1" t="s">
        <v>89</v>
      </c>
      <c r="AB18" s="28" t="s">
        <v>279</v>
      </c>
    </row>
    <row r="19" spans="1:28" x14ac:dyDescent="0.3">
      <c r="A19" s="1" t="s">
        <v>64</v>
      </c>
      <c r="B19" s="1" t="s">
        <v>45</v>
      </c>
      <c r="C19" s="27" t="s">
        <v>53</v>
      </c>
      <c r="D19" s="38">
        <v>24</v>
      </c>
      <c r="E19" s="27">
        <v>4</v>
      </c>
      <c r="F19" s="27">
        <v>0</v>
      </c>
      <c r="G19" s="27">
        <v>1</v>
      </c>
      <c r="H19" s="27"/>
      <c r="I19" s="27"/>
      <c r="J19" s="27">
        <v>0</v>
      </c>
      <c r="K19" s="27">
        <v>0</v>
      </c>
      <c r="L19" s="27">
        <v>0</v>
      </c>
      <c r="M19" s="27">
        <v>0</v>
      </c>
      <c r="N19" s="27">
        <f t="shared" si="0"/>
        <v>0</v>
      </c>
      <c r="O19" s="39">
        <v>0</v>
      </c>
      <c r="P19" s="39">
        <v>1</v>
      </c>
      <c r="Q19" s="39">
        <v>0</v>
      </c>
      <c r="R19" s="39">
        <v>0</v>
      </c>
      <c r="S19" s="39">
        <v>0</v>
      </c>
      <c r="T19" s="39">
        <f t="shared" si="1"/>
        <v>0</v>
      </c>
      <c r="U19" s="40">
        <f t="shared" si="2"/>
        <v>0</v>
      </c>
      <c r="V19" s="22">
        <v>221</v>
      </c>
      <c r="W19" s="22" t="s">
        <v>93</v>
      </c>
      <c r="X19" s="22" t="s">
        <v>88</v>
      </c>
      <c r="Y19" s="68">
        <v>2116</v>
      </c>
      <c r="Z19" s="41"/>
      <c r="AA19" s="1" t="s">
        <v>89</v>
      </c>
      <c r="AB19" s="28" t="s">
        <v>279</v>
      </c>
    </row>
    <row r="20" spans="1:28" x14ac:dyDescent="0.3">
      <c r="A20" s="1" t="s">
        <v>64</v>
      </c>
      <c r="B20" s="1" t="s">
        <v>45</v>
      </c>
      <c r="C20" s="27" t="s">
        <v>111</v>
      </c>
      <c r="D20" s="38">
        <v>23</v>
      </c>
      <c r="E20" s="27">
        <v>7</v>
      </c>
      <c r="F20" s="27">
        <v>1</v>
      </c>
      <c r="G20" s="27">
        <v>5</v>
      </c>
      <c r="H20" s="27"/>
      <c r="I20" s="27"/>
      <c r="J20" s="27">
        <v>2</v>
      </c>
      <c r="K20" s="27">
        <v>2</v>
      </c>
      <c r="L20" s="27">
        <v>1</v>
      </c>
      <c r="M20" s="27">
        <v>2</v>
      </c>
      <c r="N20" s="27">
        <f t="shared" si="0"/>
        <v>3</v>
      </c>
      <c r="O20" s="39">
        <v>0</v>
      </c>
      <c r="P20" s="39">
        <v>2</v>
      </c>
      <c r="Q20" s="39">
        <v>0</v>
      </c>
      <c r="R20" s="39">
        <v>1</v>
      </c>
      <c r="S20" s="39">
        <v>2</v>
      </c>
      <c r="T20" s="39">
        <f t="shared" si="1"/>
        <v>4</v>
      </c>
      <c r="U20" s="40">
        <f t="shared" si="2"/>
        <v>0.8571428571428571</v>
      </c>
      <c r="V20" s="22">
        <v>221</v>
      </c>
      <c r="W20" s="22" t="s">
        <v>93</v>
      </c>
      <c r="X20" s="22" t="s">
        <v>88</v>
      </c>
      <c r="Y20" s="68">
        <v>2116</v>
      </c>
      <c r="Z20" s="41"/>
      <c r="AA20" s="1" t="s">
        <v>89</v>
      </c>
      <c r="AB20" s="28" t="s">
        <v>279</v>
      </c>
    </row>
    <row r="21" spans="1:28" x14ac:dyDescent="0.3">
      <c r="A21" s="1" t="s">
        <v>64</v>
      </c>
      <c r="B21" s="1" t="s">
        <v>45</v>
      </c>
      <c r="C21" s="27" t="s">
        <v>267</v>
      </c>
      <c r="D21" s="38">
        <v>14</v>
      </c>
      <c r="E21" s="27" t="s">
        <v>546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39"/>
      <c r="U21" s="40"/>
      <c r="V21" s="22">
        <v>221</v>
      </c>
      <c r="W21" s="22" t="s">
        <v>93</v>
      </c>
      <c r="X21" s="22" t="s">
        <v>88</v>
      </c>
      <c r="Y21" s="68">
        <v>2116</v>
      </c>
      <c r="Z21" s="41"/>
      <c r="AA21" s="1" t="s">
        <v>89</v>
      </c>
      <c r="AB21" s="28" t="s">
        <v>279</v>
      </c>
    </row>
    <row r="22" spans="1:28" x14ac:dyDescent="0.3">
      <c r="A22" s="1" t="s">
        <v>64</v>
      </c>
      <c r="B22" s="1" t="s">
        <v>45</v>
      </c>
      <c r="C22" s="27" t="s">
        <v>48</v>
      </c>
      <c r="D22" s="38">
        <v>44</v>
      </c>
      <c r="E22" s="27">
        <v>33</v>
      </c>
      <c r="F22" s="27">
        <v>3</v>
      </c>
      <c r="G22" s="27">
        <v>7</v>
      </c>
      <c r="H22" s="27"/>
      <c r="I22" s="27"/>
      <c r="J22" s="27">
        <v>3</v>
      </c>
      <c r="K22" s="27">
        <v>4</v>
      </c>
      <c r="L22" s="27">
        <v>3</v>
      </c>
      <c r="M22" s="27">
        <v>8</v>
      </c>
      <c r="N22" s="27">
        <f t="shared" si="0"/>
        <v>11</v>
      </c>
      <c r="O22" s="39">
        <v>2</v>
      </c>
      <c r="P22" s="39">
        <v>5</v>
      </c>
      <c r="Q22" s="39">
        <v>2</v>
      </c>
      <c r="R22" s="39">
        <v>4</v>
      </c>
      <c r="S22" s="39">
        <v>2</v>
      </c>
      <c r="T22" s="39">
        <f t="shared" si="1"/>
        <v>9</v>
      </c>
      <c r="U22" s="40">
        <f t="shared" si="2"/>
        <v>0.66666666666666663</v>
      </c>
      <c r="V22" s="22">
        <v>221</v>
      </c>
      <c r="W22" s="22" t="s">
        <v>93</v>
      </c>
      <c r="X22" s="22" t="s">
        <v>88</v>
      </c>
      <c r="Y22" s="68">
        <v>2116</v>
      </c>
      <c r="Z22" s="41"/>
      <c r="AA22" s="1" t="s">
        <v>89</v>
      </c>
      <c r="AB22" s="28" t="s">
        <v>279</v>
      </c>
    </row>
    <row r="23" spans="1:28" x14ac:dyDescent="0.3">
      <c r="A23" s="1" t="s">
        <v>64</v>
      </c>
      <c r="B23" s="1" t="s">
        <v>45</v>
      </c>
      <c r="C23" s="27" t="s">
        <v>130</v>
      </c>
      <c r="D23" s="38">
        <v>12</v>
      </c>
      <c r="E23" s="27" t="s">
        <v>546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39"/>
      <c r="U23" s="40"/>
      <c r="V23" s="22"/>
      <c r="W23" s="22"/>
      <c r="X23" s="22"/>
      <c r="Y23" s="68"/>
      <c r="Z23" s="41"/>
      <c r="AA23" s="1"/>
      <c r="AB23" s="28"/>
    </row>
    <row r="24" spans="1:28" x14ac:dyDescent="0.3">
      <c r="A24" s="1" t="s">
        <v>64</v>
      </c>
      <c r="B24" s="1" t="s">
        <v>45</v>
      </c>
      <c r="C24" s="27" t="s">
        <v>47</v>
      </c>
      <c r="D24" s="38">
        <v>25</v>
      </c>
      <c r="E24" s="27">
        <v>32</v>
      </c>
      <c r="F24" s="27">
        <v>9</v>
      </c>
      <c r="G24" s="27">
        <v>17</v>
      </c>
      <c r="H24" s="27"/>
      <c r="I24" s="27"/>
      <c r="J24" s="27">
        <v>2</v>
      </c>
      <c r="K24" s="27">
        <v>3</v>
      </c>
      <c r="L24" s="27">
        <v>3</v>
      </c>
      <c r="M24" s="27">
        <v>0</v>
      </c>
      <c r="N24" s="27">
        <f t="shared" si="0"/>
        <v>3</v>
      </c>
      <c r="O24" s="39">
        <v>0</v>
      </c>
      <c r="P24" s="39">
        <v>3</v>
      </c>
      <c r="Q24" s="39">
        <v>0</v>
      </c>
      <c r="R24" s="39">
        <v>1</v>
      </c>
      <c r="S24" s="39">
        <v>0</v>
      </c>
      <c r="T24" s="39">
        <f t="shared" si="1"/>
        <v>20</v>
      </c>
      <c r="U24" s="40">
        <f t="shared" si="2"/>
        <v>0.6875</v>
      </c>
      <c r="V24" s="22">
        <v>221</v>
      </c>
      <c r="W24" s="22" t="s">
        <v>93</v>
      </c>
      <c r="X24" s="22" t="s">
        <v>88</v>
      </c>
      <c r="Y24" s="68">
        <v>2116</v>
      </c>
      <c r="Z24" s="41"/>
      <c r="AA24" s="1" t="s">
        <v>89</v>
      </c>
      <c r="AB24" s="28" t="s">
        <v>279</v>
      </c>
    </row>
    <row r="25" spans="1:28" x14ac:dyDescent="0.3">
      <c r="A25" s="43" t="s">
        <v>64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36</v>
      </c>
      <c r="G25" s="44">
        <f t="shared" si="3"/>
        <v>83</v>
      </c>
      <c r="H25" s="44">
        <f t="shared" si="3"/>
        <v>0</v>
      </c>
      <c r="I25" s="44">
        <f t="shared" si="3"/>
        <v>0</v>
      </c>
      <c r="J25" s="44">
        <f t="shared" si="3"/>
        <v>29</v>
      </c>
      <c r="K25" s="44">
        <f t="shared" si="3"/>
        <v>40</v>
      </c>
      <c r="L25" s="44">
        <f t="shared" si="3"/>
        <v>14</v>
      </c>
      <c r="M25" s="44">
        <f t="shared" si="3"/>
        <v>40</v>
      </c>
      <c r="N25" s="44">
        <f t="shared" si="3"/>
        <v>54</v>
      </c>
      <c r="O25" s="44">
        <f t="shared" si="3"/>
        <v>16</v>
      </c>
      <c r="P25" s="44">
        <f t="shared" si="3"/>
        <v>28</v>
      </c>
      <c r="Q25" s="44">
        <f t="shared" si="3"/>
        <v>17</v>
      </c>
      <c r="R25" s="44">
        <f t="shared" si="3"/>
        <v>40</v>
      </c>
      <c r="S25" s="44">
        <f t="shared" si="3"/>
        <v>9</v>
      </c>
      <c r="T25" s="44">
        <f t="shared" si="3"/>
        <v>101</v>
      </c>
      <c r="U25" s="45">
        <f>((T25+Q25+N25-R25)+(O25*2))/E25</f>
        <v>0.68333333333333335</v>
      </c>
      <c r="V25" s="46">
        <v>221</v>
      </c>
      <c r="W25" s="46" t="s">
        <v>93</v>
      </c>
      <c r="X25" s="46" t="s">
        <v>88</v>
      </c>
      <c r="Y25" s="69">
        <v>2116</v>
      </c>
      <c r="Z25" s="47"/>
      <c r="AA25" s="43" t="s">
        <v>89</v>
      </c>
      <c r="AB25" s="78" t="s">
        <v>279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0.43373493975903615</v>
      </c>
      <c r="H26" s="27"/>
      <c r="I26" s="1"/>
      <c r="J26" s="48" t="s">
        <v>41</v>
      </c>
      <c r="K26" s="50">
        <f>J25/K25</f>
        <v>0.72499999999999998</v>
      </c>
      <c r="L26" s="1"/>
      <c r="M26" s="39" t="s">
        <v>42</v>
      </c>
      <c r="N26" s="51">
        <v>6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53" t="s">
        <v>65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13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64</v>
      </c>
      <c r="C36" s="27" t="s">
        <v>280</v>
      </c>
      <c r="D36" s="38">
        <v>22</v>
      </c>
      <c r="E36" s="27">
        <v>13</v>
      </c>
      <c r="F36" s="27">
        <v>1</v>
      </c>
      <c r="G36" s="27">
        <v>3</v>
      </c>
      <c r="H36" s="27"/>
      <c r="I36" s="27"/>
      <c r="J36" s="27">
        <v>3</v>
      </c>
      <c r="K36" s="27">
        <v>5</v>
      </c>
      <c r="L36" s="27">
        <v>1</v>
      </c>
      <c r="M36" s="27">
        <v>2</v>
      </c>
      <c r="N36" s="27">
        <f t="shared" ref="N36:N46" si="4">SUM(L36:M36)</f>
        <v>3</v>
      </c>
      <c r="O36" s="39">
        <v>1</v>
      </c>
      <c r="P36" s="39">
        <v>3</v>
      </c>
      <c r="Q36" s="39">
        <v>1</v>
      </c>
      <c r="R36" s="39">
        <v>1</v>
      </c>
      <c r="S36" s="39">
        <v>0</v>
      </c>
      <c r="T36" s="27">
        <f t="shared" ref="T36:T46" si="5">+(F36*2)+J36</f>
        <v>5</v>
      </c>
      <c r="U36" s="40">
        <f t="shared" ref="U36:U46" si="6">IFERROR(((T36+Q36+N36-R36)+(O36*2))/E36,"")</f>
        <v>0.76923076923076927</v>
      </c>
      <c r="V36" s="22">
        <v>221</v>
      </c>
      <c r="W36" s="22" t="s">
        <v>87</v>
      </c>
      <c r="X36" s="22" t="s">
        <v>94</v>
      </c>
      <c r="Y36" s="68">
        <v>2116</v>
      </c>
      <c r="Z36" s="41"/>
      <c r="AA36" s="1" t="s">
        <v>193</v>
      </c>
      <c r="AB36" s="28" t="s">
        <v>266</v>
      </c>
    </row>
    <row r="37" spans="1:28" x14ac:dyDescent="0.3">
      <c r="A37" s="1" t="s">
        <v>45</v>
      </c>
      <c r="B37" s="1" t="s">
        <v>64</v>
      </c>
      <c r="C37" s="27" t="s">
        <v>195</v>
      </c>
      <c r="D37" s="38">
        <v>15</v>
      </c>
      <c r="E37" s="27">
        <v>24</v>
      </c>
      <c r="F37" s="27">
        <v>3</v>
      </c>
      <c r="G37" s="27">
        <v>8</v>
      </c>
      <c r="H37" s="27"/>
      <c r="I37" s="27"/>
      <c r="J37" s="27">
        <v>2</v>
      </c>
      <c r="K37" s="27">
        <v>3</v>
      </c>
      <c r="L37" s="27">
        <v>1</v>
      </c>
      <c r="M37" s="27">
        <v>7</v>
      </c>
      <c r="N37" s="27">
        <f t="shared" si="4"/>
        <v>8</v>
      </c>
      <c r="O37" s="27">
        <v>6</v>
      </c>
      <c r="P37" s="39">
        <v>3</v>
      </c>
      <c r="Q37" s="27">
        <v>0</v>
      </c>
      <c r="R37" s="27">
        <v>5</v>
      </c>
      <c r="S37" s="27">
        <v>0</v>
      </c>
      <c r="T37" s="27">
        <f t="shared" si="5"/>
        <v>8</v>
      </c>
      <c r="U37" s="40">
        <f t="shared" si="6"/>
        <v>0.95833333333333337</v>
      </c>
      <c r="V37" s="22">
        <v>221</v>
      </c>
      <c r="W37" s="22" t="s">
        <v>87</v>
      </c>
      <c r="X37" s="22" t="s">
        <v>94</v>
      </c>
      <c r="Y37" s="68">
        <v>2116</v>
      </c>
      <c r="Z37" s="41"/>
      <c r="AA37" s="1" t="s">
        <v>193</v>
      </c>
      <c r="AB37" s="28" t="s">
        <v>266</v>
      </c>
    </row>
    <row r="38" spans="1:28" x14ac:dyDescent="0.3">
      <c r="A38" s="1" t="s">
        <v>45</v>
      </c>
      <c r="B38" s="1" t="s">
        <v>64</v>
      </c>
      <c r="C38" s="27" t="s">
        <v>196</v>
      </c>
      <c r="D38" s="38">
        <v>10</v>
      </c>
      <c r="E38" s="27">
        <v>43</v>
      </c>
      <c r="F38" s="27">
        <v>7</v>
      </c>
      <c r="G38" s="27">
        <v>13</v>
      </c>
      <c r="H38" s="27"/>
      <c r="I38" s="27"/>
      <c r="J38" s="27">
        <v>1</v>
      </c>
      <c r="K38" s="27">
        <v>5</v>
      </c>
      <c r="L38" s="27">
        <v>1</v>
      </c>
      <c r="M38" s="27">
        <v>5</v>
      </c>
      <c r="N38" s="27">
        <f t="shared" si="4"/>
        <v>6</v>
      </c>
      <c r="O38" s="39">
        <v>5</v>
      </c>
      <c r="P38" s="39">
        <v>4</v>
      </c>
      <c r="Q38" s="39">
        <v>7</v>
      </c>
      <c r="R38" s="39">
        <v>6</v>
      </c>
      <c r="S38" s="39">
        <v>2</v>
      </c>
      <c r="T38" s="27">
        <f t="shared" si="5"/>
        <v>15</v>
      </c>
      <c r="U38" s="40">
        <f t="shared" si="6"/>
        <v>0.7441860465116279</v>
      </c>
      <c r="V38" s="22">
        <v>221</v>
      </c>
      <c r="W38" s="22" t="s">
        <v>87</v>
      </c>
      <c r="X38" s="22" t="s">
        <v>94</v>
      </c>
      <c r="Y38" s="68">
        <v>2116</v>
      </c>
      <c r="Z38" s="41"/>
      <c r="AA38" s="1" t="s">
        <v>193</v>
      </c>
      <c r="AB38" s="28" t="s">
        <v>266</v>
      </c>
    </row>
    <row r="39" spans="1:28" x14ac:dyDescent="0.3">
      <c r="A39" s="1" t="s">
        <v>45</v>
      </c>
      <c r="B39" s="1" t="s">
        <v>64</v>
      </c>
      <c r="C39" s="27" t="s">
        <v>197</v>
      </c>
      <c r="D39" s="38">
        <v>12</v>
      </c>
      <c r="E39" s="27">
        <v>12</v>
      </c>
      <c r="F39" s="27">
        <v>2</v>
      </c>
      <c r="G39" s="27">
        <v>6</v>
      </c>
      <c r="H39" s="27"/>
      <c r="I39" s="27"/>
      <c r="J39" s="27">
        <v>3</v>
      </c>
      <c r="K39" s="27">
        <v>5</v>
      </c>
      <c r="L39" s="27">
        <v>1</v>
      </c>
      <c r="M39" s="27">
        <v>0</v>
      </c>
      <c r="N39" s="27">
        <f t="shared" si="4"/>
        <v>1</v>
      </c>
      <c r="O39" s="39">
        <v>2</v>
      </c>
      <c r="P39" s="39">
        <v>3</v>
      </c>
      <c r="Q39" s="39">
        <v>1</v>
      </c>
      <c r="R39" s="39">
        <v>2</v>
      </c>
      <c r="S39" s="39">
        <v>0</v>
      </c>
      <c r="T39" s="27">
        <f t="shared" si="5"/>
        <v>7</v>
      </c>
      <c r="U39" s="40">
        <f t="shared" si="6"/>
        <v>0.91666666666666663</v>
      </c>
      <c r="V39" s="22">
        <v>221</v>
      </c>
      <c r="W39" s="22" t="s">
        <v>87</v>
      </c>
      <c r="X39" s="22" t="s">
        <v>94</v>
      </c>
      <c r="Y39" s="68">
        <v>2116</v>
      </c>
      <c r="Z39" s="41"/>
      <c r="AA39" s="1" t="s">
        <v>193</v>
      </c>
      <c r="AB39" s="28" t="s">
        <v>266</v>
      </c>
    </row>
    <row r="40" spans="1:28" x14ac:dyDescent="0.3">
      <c r="A40" s="1" t="s">
        <v>45</v>
      </c>
      <c r="B40" s="1" t="s">
        <v>64</v>
      </c>
      <c r="C40" s="27" t="s">
        <v>198</v>
      </c>
      <c r="D40" s="38">
        <v>32</v>
      </c>
      <c r="E40" s="27">
        <v>19</v>
      </c>
      <c r="F40" s="27">
        <v>6</v>
      </c>
      <c r="G40" s="27">
        <v>10</v>
      </c>
      <c r="H40" s="27"/>
      <c r="I40" s="27"/>
      <c r="J40" s="27">
        <v>4</v>
      </c>
      <c r="K40" s="27">
        <v>10</v>
      </c>
      <c r="L40" s="27">
        <v>1</v>
      </c>
      <c r="M40" s="27">
        <v>2</v>
      </c>
      <c r="N40" s="27">
        <f t="shared" si="4"/>
        <v>3</v>
      </c>
      <c r="O40" s="39">
        <v>0</v>
      </c>
      <c r="P40" s="39">
        <v>6</v>
      </c>
      <c r="Q40" s="39">
        <v>1</v>
      </c>
      <c r="R40" s="39">
        <v>3</v>
      </c>
      <c r="S40" s="39">
        <v>0</v>
      </c>
      <c r="T40" s="27">
        <f t="shared" si="5"/>
        <v>16</v>
      </c>
      <c r="U40" s="40">
        <f t="shared" si="6"/>
        <v>0.89473684210526316</v>
      </c>
      <c r="V40" s="22">
        <v>221</v>
      </c>
      <c r="W40" s="22" t="s">
        <v>87</v>
      </c>
      <c r="X40" s="22" t="s">
        <v>94</v>
      </c>
      <c r="Y40" s="68">
        <v>2116</v>
      </c>
      <c r="Z40" s="41"/>
      <c r="AA40" s="1" t="s">
        <v>193</v>
      </c>
      <c r="AB40" s="28" t="s">
        <v>266</v>
      </c>
    </row>
    <row r="41" spans="1:28" x14ac:dyDescent="0.3">
      <c r="A41" s="1" t="s">
        <v>45</v>
      </c>
      <c r="B41" s="1" t="s">
        <v>64</v>
      </c>
      <c r="C41" s="27" t="s">
        <v>199</v>
      </c>
      <c r="D41" s="38">
        <v>30</v>
      </c>
      <c r="E41" s="27">
        <v>31</v>
      </c>
      <c r="F41" s="27">
        <v>4</v>
      </c>
      <c r="G41" s="27">
        <v>16</v>
      </c>
      <c r="H41" s="27"/>
      <c r="I41" s="27"/>
      <c r="J41" s="27">
        <v>1</v>
      </c>
      <c r="K41" s="27">
        <v>2</v>
      </c>
      <c r="L41" s="27">
        <v>4</v>
      </c>
      <c r="M41" s="27">
        <v>4</v>
      </c>
      <c r="N41" s="27">
        <f t="shared" si="4"/>
        <v>8</v>
      </c>
      <c r="O41" s="39">
        <v>0</v>
      </c>
      <c r="P41" s="39">
        <v>1</v>
      </c>
      <c r="Q41" s="39">
        <v>2</v>
      </c>
      <c r="R41" s="39">
        <v>3</v>
      </c>
      <c r="S41" s="39">
        <v>0</v>
      </c>
      <c r="T41" s="27">
        <f t="shared" si="5"/>
        <v>9</v>
      </c>
      <c r="U41" s="40">
        <f t="shared" si="6"/>
        <v>0.5161290322580645</v>
      </c>
      <c r="V41" s="22">
        <v>221</v>
      </c>
      <c r="W41" s="22" t="s">
        <v>87</v>
      </c>
      <c r="X41" s="22" t="s">
        <v>94</v>
      </c>
      <c r="Y41" s="68">
        <v>2116</v>
      </c>
      <c r="Z41" s="41"/>
      <c r="AA41" s="1" t="s">
        <v>193</v>
      </c>
      <c r="AB41" s="28" t="s">
        <v>266</v>
      </c>
    </row>
    <row r="42" spans="1:28" x14ac:dyDescent="0.3">
      <c r="A42" s="1" t="s">
        <v>45</v>
      </c>
      <c r="B42" s="1" t="s">
        <v>64</v>
      </c>
      <c r="C42" s="27" t="s">
        <v>200</v>
      </c>
      <c r="D42" s="38">
        <v>24</v>
      </c>
      <c r="E42" s="27">
        <v>5</v>
      </c>
      <c r="F42" s="27">
        <v>1</v>
      </c>
      <c r="G42" s="27">
        <v>2</v>
      </c>
      <c r="H42" s="27"/>
      <c r="I42" s="27"/>
      <c r="J42" s="27">
        <v>0</v>
      </c>
      <c r="K42" s="27">
        <v>0</v>
      </c>
      <c r="L42" s="27">
        <v>1</v>
      </c>
      <c r="M42" s="27">
        <v>0</v>
      </c>
      <c r="N42" s="27">
        <f t="shared" si="4"/>
        <v>1</v>
      </c>
      <c r="O42" s="39">
        <v>1</v>
      </c>
      <c r="P42" s="39">
        <v>0</v>
      </c>
      <c r="Q42" s="39">
        <v>0</v>
      </c>
      <c r="R42" s="39">
        <v>0</v>
      </c>
      <c r="S42" s="39">
        <v>0</v>
      </c>
      <c r="T42" s="27">
        <f t="shared" si="5"/>
        <v>2</v>
      </c>
      <c r="U42" s="40">
        <f t="shared" si="6"/>
        <v>1</v>
      </c>
      <c r="V42" s="22">
        <v>221</v>
      </c>
      <c r="W42" s="22" t="s">
        <v>87</v>
      </c>
      <c r="X42" s="22" t="s">
        <v>94</v>
      </c>
      <c r="Y42" s="68">
        <v>2116</v>
      </c>
      <c r="Z42" s="41"/>
      <c r="AA42" s="1" t="s">
        <v>193</v>
      </c>
      <c r="AB42" s="28" t="s">
        <v>266</v>
      </c>
    </row>
    <row r="43" spans="1:28" x14ac:dyDescent="0.3">
      <c r="A43" s="1" t="s">
        <v>45</v>
      </c>
      <c r="B43" s="1" t="s">
        <v>64</v>
      </c>
      <c r="C43" s="27" t="s">
        <v>201</v>
      </c>
      <c r="D43" s="38">
        <v>31</v>
      </c>
      <c r="E43" s="27">
        <v>22</v>
      </c>
      <c r="F43" s="27">
        <v>8</v>
      </c>
      <c r="G43" s="27">
        <v>12</v>
      </c>
      <c r="H43" s="27"/>
      <c r="I43" s="27"/>
      <c r="J43" s="27">
        <v>2</v>
      </c>
      <c r="K43" s="27">
        <v>2</v>
      </c>
      <c r="L43" s="27">
        <v>1</v>
      </c>
      <c r="M43" s="27">
        <v>3</v>
      </c>
      <c r="N43" s="27">
        <f t="shared" si="4"/>
        <v>4</v>
      </c>
      <c r="O43" s="39">
        <v>1</v>
      </c>
      <c r="P43" s="39">
        <v>5</v>
      </c>
      <c r="Q43" s="39">
        <v>1</v>
      </c>
      <c r="R43" s="39">
        <v>4</v>
      </c>
      <c r="S43" s="39">
        <v>0</v>
      </c>
      <c r="T43" s="27">
        <f t="shared" si="5"/>
        <v>18</v>
      </c>
      <c r="U43" s="40">
        <f t="shared" si="6"/>
        <v>0.95454545454545459</v>
      </c>
      <c r="V43" s="22">
        <v>221</v>
      </c>
      <c r="W43" s="22" t="s">
        <v>87</v>
      </c>
      <c r="X43" s="22" t="s">
        <v>94</v>
      </c>
      <c r="Y43" s="68">
        <v>2116</v>
      </c>
      <c r="Z43" s="41"/>
      <c r="AA43" s="1" t="s">
        <v>193</v>
      </c>
      <c r="AB43" s="28" t="s">
        <v>266</v>
      </c>
    </row>
    <row r="44" spans="1:28" x14ac:dyDescent="0.3">
      <c r="A44" s="1" t="s">
        <v>45</v>
      </c>
      <c r="B44" s="1" t="s">
        <v>64</v>
      </c>
      <c r="C44" s="27" t="s">
        <v>281</v>
      </c>
      <c r="D44" s="38">
        <v>33</v>
      </c>
      <c r="E44" s="27">
        <v>16</v>
      </c>
      <c r="F44" s="27">
        <v>1</v>
      </c>
      <c r="G44" s="27">
        <v>5</v>
      </c>
      <c r="H44" s="27"/>
      <c r="I44" s="27"/>
      <c r="J44" s="27">
        <v>1</v>
      </c>
      <c r="K44" s="27">
        <v>4</v>
      </c>
      <c r="L44" s="27">
        <v>3</v>
      </c>
      <c r="M44" s="27">
        <v>2</v>
      </c>
      <c r="N44" s="27">
        <f t="shared" si="4"/>
        <v>5</v>
      </c>
      <c r="O44" s="39">
        <v>1</v>
      </c>
      <c r="P44" s="39">
        <v>0</v>
      </c>
      <c r="Q44" s="39">
        <v>0</v>
      </c>
      <c r="R44" s="39">
        <v>1</v>
      </c>
      <c r="S44" s="39">
        <v>0</v>
      </c>
      <c r="T44" s="27">
        <f t="shared" si="5"/>
        <v>3</v>
      </c>
      <c r="U44" s="40">
        <f t="shared" si="6"/>
        <v>0.5625</v>
      </c>
      <c r="V44" s="22">
        <v>221</v>
      </c>
      <c r="W44" s="22" t="s">
        <v>87</v>
      </c>
      <c r="X44" s="22" t="s">
        <v>94</v>
      </c>
      <c r="Y44" s="68">
        <v>2116</v>
      </c>
      <c r="Z44" s="41"/>
      <c r="AA44" s="1" t="s">
        <v>193</v>
      </c>
      <c r="AB44" s="28" t="s">
        <v>266</v>
      </c>
    </row>
    <row r="45" spans="1:28" x14ac:dyDescent="0.3">
      <c r="A45" s="1" t="s">
        <v>45</v>
      </c>
      <c r="B45" s="1" t="s">
        <v>64</v>
      </c>
      <c r="C45" s="27" t="s">
        <v>202</v>
      </c>
      <c r="D45" s="38">
        <v>34</v>
      </c>
      <c r="E45" s="27">
        <v>32</v>
      </c>
      <c r="F45" s="27">
        <v>5</v>
      </c>
      <c r="G45" s="27">
        <v>13</v>
      </c>
      <c r="H45" s="27"/>
      <c r="I45" s="27"/>
      <c r="J45" s="27">
        <v>1</v>
      </c>
      <c r="K45" s="27">
        <v>2</v>
      </c>
      <c r="L45" s="27">
        <v>2</v>
      </c>
      <c r="M45" s="27">
        <v>0</v>
      </c>
      <c r="N45" s="27">
        <f t="shared" si="4"/>
        <v>2</v>
      </c>
      <c r="O45" s="39">
        <v>5</v>
      </c>
      <c r="P45" s="39">
        <v>4</v>
      </c>
      <c r="Q45" s="39">
        <v>2</v>
      </c>
      <c r="R45" s="39">
        <v>10</v>
      </c>
      <c r="S45" s="39">
        <v>0</v>
      </c>
      <c r="T45" s="27">
        <f t="shared" si="5"/>
        <v>11</v>
      </c>
      <c r="U45" s="40">
        <f t="shared" si="6"/>
        <v>0.46875</v>
      </c>
      <c r="V45" s="22">
        <v>221</v>
      </c>
      <c r="W45" s="22" t="s">
        <v>87</v>
      </c>
      <c r="X45" s="22" t="s">
        <v>94</v>
      </c>
      <c r="Y45" s="68">
        <v>2116</v>
      </c>
      <c r="Z45" s="41"/>
      <c r="AA45" s="1" t="s">
        <v>193</v>
      </c>
      <c r="AB45" s="28" t="s">
        <v>266</v>
      </c>
    </row>
    <row r="46" spans="1:28" x14ac:dyDescent="0.3">
      <c r="A46" s="1" t="s">
        <v>45</v>
      </c>
      <c r="B46" s="1" t="s">
        <v>64</v>
      </c>
      <c r="C46" s="27" t="s">
        <v>203</v>
      </c>
      <c r="D46" s="38">
        <v>11</v>
      </c>
      <c r="E46" s="27">
        <v>23</v>
      </c>
      <c r="F46" s="27">
        <v>0</v>
      </c>
      <c r="G46" s="27">
        <v>4</v>
      </c>
      <c r="H46" s="27"/>
      <c r="I46" s="27"/>
      <c r="J46" s="27">
        <v>0</v>
      </c>
      <c r="K46" s="27">
        <v>2</v>
      </c>
      <c r="L46" s="27">
        <v>0</v>
      </c>
      <c r="M46" s="27">
        <v>1</v>
      </c>
      <c r="N46" s="27">
        <f t="shared" si="4"/>
        <v>1</v>
      </c>
      <c r="O46" s="39">
        <v>4</v>
      </c>
      <c r="P46" s="39">
        <v>3</v>
      </c>
      <c r="Q46" s="39">
        <v>2</v>
      </c>
      <c r="R46" s="39">
        <v>3</v>
      </c>
      <c r="S46" s="39">
        <v>0</v>
      </c>
      <c r="T46" s="27">
        <f t="shared" si="5"/>
        <v>0</v>
      </c>
      <c r="U46" s="40">
        <f t="shared" si="6"/>
        <v>0.34782608695652173</v>
      </c>
      <c r="V46" s="22">
        <v>221</v>
      </c>
      <c r="W46" s="22" t="s">
        <v>87</v>
      </c>
      <c r="X46" s="22" t="s">
        <v>94</v>
      </c>
      <c r="Y46" s="68">
        <v>2116</v>
      </c>
      <c r="Z46" s="41"/>
      <c r="AA46" s="1" t="s">
        <v>193</v>
      </c>
      <c r="AB46" s="28" t="s">
        <v>266</v>
      </c>
    </row>
    <row r="47" spans="1:28" x14ac:dyDescent="0.3">
      <c r="A47" s="43" t="s">
        <v>45</v>
      </c>
      <c r="B47" s="43" t="s">
        <v>64</v>
      </c>
      <c r="C47" s="44" t="s">
        <v>39</v>
      </c>
      <c r="D47" s="43"/>
      <c r="E47" s="44">
        <f t="shared" ref="E47:T47" si="7">SUM(E36:E46)</f>
        <v>240</v>
      </c>
      <c r="F47" s="44">
        <f t="shared" si="7"/>
        <v>38</v>
      </c>
      <c r="G47" s="44">
        <f t="shared" si="7"/>
        <v>92</v>
      </c>
      <c r="H47" s="44">
        <f t="shared" si="7"/>
        <v>0</v>
      </c>
      <c r="I47" s="44">
        <f t="shared" si="7"/>
        <v>0</v>
      </c>
      <c r="J47" s="44">
        <f t="shared" si="7"/>
        <v>18</v>
      </c>
      <c r="K47" s="44">
        <f t="shared" si="7"/>
        <v>40</v>
      </c>
      <c r="L47" s="44">
        <f t="shared" si="7"/>
        <v>16</v>
      </c>
      <c r="M47" s="44">
        <f t="shared" si="7"/>
        <v>26</v>
      </c>
      <c r="N47" s="44">
        <f t="shared" si="7"/>
        <v>42</v>
      </c>
      <c r="O47" s="44">
        <f t="shared" si="7"/>
        <v>26</v>
      </c>
      <c r="P47" s="44">
        <f t="shared" si="7"/>
        <v>32</v>
      </c>
      <c r="Q47" s="44">
        <f t="shared" si="7"/>
        <v>17</v>
      </c>
      <c r="R47" s="44">
        <f t="shared" si="7"/>
        <v>38</v>
      </c>
      <c r="S47" s="44">
        <f t="shared" si="7"/>
        <v>2</v>
      </c>
      <c r="T47" s="44">
        <f t="shared" si="7"/>
        <v>94</v>
      </c>
      <c r="U47" s="45">
        <f>((T47+Q47+N47-R47)+(O47*2))/E47</f>
        <v>0.6958333333333333</v>
      </c>
      <c r="V47" s="46">
        <v>221</v>
      </c>
      <c r="W47" s="46" t="s">
        <v>87</v>
      </c>
      <c r="X47" s="46" t="s">
        <v>94</v>
      </c>
      <c r="Y47" s="71">
        <v>2116</v>
      </c>
      <c r="Z47" s="80" t="s">
        <v>519</v>
      </c>
      <c r="AA47" s="43" t="s">
        <v>193</v>
      </c>
      <c r="AB47" s="78" t="s">
        <v>266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0.41304347826086957</v>
      </c>
      <c r="H48" s="27"/>
      <c r="I48" s="1"/>
      <c r="J48" s="48" t="s">
        <v>41</v>
      </c>
      <c r="K48" s="50">
        <f>J47/K47</f>
        <v>0.45</v>
      </c>
      <c r="L48" s="1"/>
      <c r="M48" s="39" t="s">
        <v>42</v>
      </c>
      <c r="N48" s="51">
        <v>13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 t="s">
        <v>282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sortState xmlns:xlrd2="http://schemas.microsoft.com/office/spreadsheetml/2017/richdata2" ref="A36:AB46">
    <sortCondition ref="C36:C46"/>
  </sortState>
  <pageMargins left="0.2" right="0.2" top="0.75" bottom="0.25" header="0.3" footer="0.3"/>
  <pageSetup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EC806-40FA-483B-ABEC-1DE84A9D0BD4}">
  <sheetPr>
    <tabColor rgb="FF92D050"/>
    <pageSetUpPr fitToPage="1"/>
  </sheetPr>
  <dimension ref="A1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283</v>
      </c>
      <c r="D4" s="7" t="s">
        <v>4</v>
      </c>
      <c r="E4" s="8"/>
      <c r="F4" s="5"/>
      <c r="G4" s="1"/>
      <c r="J4" s="15" t="s">
        <v>286</v>
      </c>
      <c r="K4" s="16" t="s">
        <v>44</v>
      </c>
      <c r="L4" s="17"/>
      <c r="M4" s="18"/>
      <c r="N4" s="19">
        <v>36</v>
      </c>
      <c r="O4" s="19">
        <v>24</v>
      </c>
      <c r="P4" s="19">
        <v>19</v>
      </c>
      <c r="Q4" s="19">
        <v>36</v>
      </c>
      <c r="R4" s="19">
        <v>15</v>
      </c>
      <c r="S4" s="21">
        <f>SUM(N4:R4)</f>
        <v>130</v>
      </c>
      <c r="T4" s="22">
        <v>223</v>
      </c>
    </row>
    <row r="5" spans="1:28" x14ac:dyDescent="0.3">
      <c r="B5" s="1"/>
      <c r="C5" s="6" t="s">
        <v>284</v>
      </c>
      <c r="D5" s="7" t="s">
        <v>5</v>
      </c>
      <c r="E5" s="1"/>
      <c r="F5" s="1"/>
      <c r="G5" s="1"/>
      <c r="J5" s="15" t="s">
        <v>287</v>
      </c>
      <c r="K5" s="16" t="s">
        <v>77</v>
      </c>
      <c r="L5" s="17"/>
      <c r="M5" s="18"/>
      <c r="N5" s="19">
        <v>25</v>
      </c>
      <c r="O5" s="19">
        <v>25</v>
      </c>
      <c r="P5" s="19">
        <v>38</v>
      </c>
      <c r="Q5" s="19">
        <v>27</v>
      </c>
      <c r="R5" s="19">
        <v>13</v>
      </c>
      <c r="S5" s="21">
        <f>SUM(N5:R5)</f>
        <v>128</v>
      </c>
      <c r="T5" s="22">
        <v>223</v>
      </c>
      <c r="U5" s="1"/>
      <c r="V5" s="1"/>
      <c r="W5" s="1"/>
    </row>
    <row r="6" spans="1:28" x14ac:dyDescent="0.3">
      <c r="C6" s="23">
        <v>1205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268</v>
      </c>
      <c r="D7" s="7" t="s">
        <v>7</v>
      </c>
      <c r="G7" s="1"/>
      <c r="S7" s="1"/>
      <c r="T7" s="25" t="s">
        <v>8</v>
      </c>
      <c r="U7" s="1"/>
      <c r="V7" s="26">
        <v>223</v>
      </c>
      <c r="W7" s="1"/>
    </row>
    <row r="8" spans="1:28" x14ac:dyDescent="0.3">
      <c r="B8" s="1"/>
      <c r="C8" s="24" t="s">
        <v>285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0.10902777777777778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15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51</v>
      </c>
      <c r="D13" s="38">
        <v>30</v>
      </c>
      <c r="E13" s="27">
        <v>9</v>
      </c>
      <c r="F13" s="27">
        <v>2</v>
      </c>
      <c r="G13" s="27">
        <v>2</v>
      </c>
      <c r="H13" s="27"/>
      <c r="I13" s="27"/>
      <c r="J13" s="27">
        <v>1</v>
      </c>
      <c r="K13" s="27">
        <v>2</v>
      </c>
      <c r="L13" s="27">
        <v>0</v>
      </c>
      <c r="M13" s="27">
        <v>0</v>
      </c>
      <c r="N13" s="27">
        <f t="shared" ref="N13:N23" si="0">SUM(L13:M13)</f>
        <v>0</v>
      </c>
      <c r="O13" s="27">
        <v>2</v>
      </c>
      <c r="P13" s="39">
        <v>1</v>
      </c>
      <c r="Q13" s="27">
        <v>0</v>
      </c>
      <c r="R13" s="27">
        <v>0</v>
      </c>
      <c r="S13" s="27">
        <v>0</v>
      </c>
      <c r="T13" s="27">
        <f t="shared" ref="T13:T23" si="1">(H13*3)+((F13-H13)*2)+J13</f>
        <v>5</v>
      </c>
      <c r="U13" s="40">
        <f t="shared" ref="U13:U23" si="2">IFERROR(((T13+Q13+N13-R13)+(O13*2))/E13,"")</f>
        <v>1</v>
      </c>
      <c r="V13" s="22">
        <v>223</v>
      </c>
      <c r="W13" s="22" t="s">
        <v>87</v>
      </c>
      <c r="X13" s="22" t="s">
        <v>88</v>
      </c>
      <c r="Y13" s="68">
        <v>1205</v>
      </c>
      <c r="Z13" s="36" t="s">
        <v>1</v>
      </c>
      <c r="AA13" s="1" t="s">
        <v>89</v>
      </c>
      <c r="AB13" s="28" t="s">
        <v>288</v>
      </c>
    </row>
    <row r="14" spans="1:28" x14ac:dyDescent="0.3">
      <c r="A14" s="1" t="s">
        <v>76</v>
      </c>
      <c r="B14" s="1" t="s">
        <v>45</v>
      </c>
      <c r="C14" s="27" t="s">
        <v>46</v>
      </c>
      <c r="D14" s="38">
        <v>21</v>
      </c>
      <c r="E14" s="27">
        <v>42</v>
      </c>
      <c r="F14" s="27">
        <v>8</v>
      </c>
      <c r="G14" s="27">
        <v>12</v>
      </c>
      <c r="H14" s="27"/>
      <c r="I14" s="27"/>
      <c r="J14" s="27">
        <v>6</v>
      </c>
      <c r="K14" s="27">
        <v>9</v>
      </c>
      <c r="L14" s="27">
        <v>3</v>
      </c>
      <c r="M14" s="27">
        <v>12</v>
      </c>
      <c r="N14" s="27">
        <f t="shared" si="0"/>
        <v>15</v>
      </c>
      <c r="O14" s="39">
        <v>2</v>
      </c>
      <c r="P14" s="39">
        <v>5</v>
      </c>
      <c r="Q14" s="39">
        <v>2</v>
      </c>
      <c r="R14" s="39">
        <v>6</v>
      </c>
      <c r="S14" s="39">
        <v>0</v>
      </c>
      <c r="T14" s="39">
        <f t="shared" si="1"/>
        <v>22</v>
      </c>
      <c r="U14" s="40">
        <f t="shared" si="2"/>
        <v>0.88095238095238093</v>
      </c>
      <c r="V14" s="22">
        <v>223</v>
      </c>
      <c r="W14" s="22" t="s">
        <v>87</v>
      </c>
      <c r="X14" s="22" t="s">
        <v>88</v>
      </c>
      <c r="Y14" s="68">
        <v>1205</v>
      </c>
      <c r="Z14" s="36" t="s">
        <v>1</v>
      </c>
      <c r="AA14" s="1" t="s">
        <v>89</v>
      </c>
      <c r="AB14" s="28" t="s">
        <v>288</v>
      </c>
    </row>
    <row r="15" spans="1:28" x14ac:dyDescent="0.3">
      <c r="A15" s="1" t="s">
        <v>76</v>
      </c>
      <c r="B15" s="1" t="s">
        <v>45</v>
      </c>
      <c r="C15" s="27" t="s">
        <v>55</v>
      </c>
      <c r="D15" s="38">
        <v>15</v>
      </c>
      <c r="E15" s="27">
        <v>48</v>
      </c>
      <c r="F15" s="27">
        <v>6</v>
      </c>
      <c r="G15" s="27">
        <v>14</v>
      </c>
      <c r="H15" s="27"/>
      <c r="I15" s="27"/>
      <c r="J15" s="27">
        <v>12</v>
      </c>
      <c r="K15" s="27">
        <v>14</v>
      </c>
      <c r="L15" s="27">
        <v>1</v>
      </c>
      <c r="M15" s="27">
        <v>1</v>
      </c>
      <c r="N15" s="27">
        <f t="shared" si="0"/>
        <v>2</v>
      </c>
      <c r="O15" s="39">
        <v>13</v>
      </c>
      <c r="P15" s="39">
        <v>4</v>
      </c>
      <c r="Q15" s="39">
        <v>6</v>
      </c>
      <c r="R15" s="39">
        <v>12</v>
      </c>
      <c r="S15" s="39">
        <v>0</v>
      </c>
      <c r="T15" s="39">
        <f t="shared" si="1"/>
        <v>24</v>
      </c>
      <c r="U15" s="40">
        <f t="shared" si="2"/>
        <v>0.95833333333333337</v>
      </c>
      <c r="V15" s="22">
        <v>223</v>
      </c>
      <c r="W15" s="22" t="s">
        <v>87</v>
      </c>
      <c r="X15" s="22" t="s">
        <v>88</v>
      </c>
      <c r="Y15" s="68">
        <v>1205</v>
      </c>
      <c r="Z15" s="36" t="s">
        <v>1</v>
      </c>
      <c r="AA15" s="1" t="s">
        <v>89</v>
      </c>
      <c r="AB15" s="28" t="s">
        <v>288</v>
      </c>
    </row>
    <row r="16" spans="1:28" x14ac:dyDescent="0.3">
      <c r="A16" s="1" t="s">
        <v>76</v>
      </c>
      <c r="B16" s="1" t="s">
        <v>45</v>
      </c>
      <c r="C16" s="27" t="s">
        <v>110</v>
      </c>
      <c r="D16" s="38">
        <v>10</v>
      </c>
      <c r="E16" s="27">
        <v>11</v>
      </c>
      <c r="F16" s="27">
        <v>0</v>
      </c>
      <c r="G16" s="27">
        <v>1</v>
      </c>
      <c r="H16" s="27"/>
      <c r="I16" s="27"/>
      <c r="J16" s="27">
        <v>0</v>
      </c>
      <c r="K16" s="27">
        <v>0</v>
      </c>
      <c r="L16" s="27">
        <v>0</v>
      </c>
      <c r="M16" s="27">
        <v>2</v>
      </c>
      <c r="N16" s="27">
        <f t="shared" si="0"/>
        <v>2</v>
      </c>
      <c r="O16" s="39">
        <v>2</v>
      </c>
      <c r="P16" s="39">
        <v>3</v>
      </c>
      <c r="Q16" s="39">
        <v>0</v>
      </c>
      <c r="R16" s="39">
        <v>2</v>
      </c>
      <c r="S16" s="39">
        <v>0</v>
      </c>
      <c r="T16" s="39">
        <f t="shared" si="1"/>
        <v>0</v>
      </c>
      <c r="U16" s="40">
        <f t="shared" si="2"/>
        <v>0.36363636363636365</v>
      </c>
      <c r="V16" s="22">
        <v>223</v>
      </c>
      <c r="W16" s="22" t="s">
        <v>87</v>
      </c>
      <c r="X16" s="22" t="s">
        <v>88</v>
      </c>
      <c r="Y16" s="68">
        <v>1205</v>
      </c>
      <c r="Z16" s="36" t="s">
        <v>1</v>
      </c>
      <c r="AA16" s="1" t="s">
        <v>89</v>
      </c>
      <c r="AB16" s="28" t="s">
        <v>288</v>
      </c>
    </row>
    <row r="17" spans="1:28" x14ac:dyDescent="0.3">
      <c r="A17" s="1" t="s">
        <v>76</v>
      </c>
      <c r="B17" s="1" t="s">
        <v>45</v>
      </c>
      <c r="C17" s="27" t="s">
        <v>50</v>
      </c>
      <c r="D17" s="38">
        <v>31</v>
      </c>
      <c r="E17" s="27">
        <v>48</v>
      </c>
      <c r="F17" s="27">
        <v>15</v>
      </c>
      <c r="G17" s="27">
        <v>21</v>
      </c>
      <c r="H17" s="27"/>
      <c r="I17" s="27"/>
      <c r="J17" s="27">
        <v>5</v>
      </c>
      <c r="K17" s="27">
        <v>6</v>
      </c>
      <c r="L17" s="27">
        <v>0</v>
      </c>
      <c r="M17" s="27">
        <v>7</v>
      </c>
      <c r="N17" s="27">
        <f t="shared" si="0"/>
        <v>7</v>
      </c>
      <c r="O17" s="39">
        <v>5</v>
      </c>
      <c r="P17" s="39">
        <v>4</v>
      </c>
      <c r="Q17" s="39">
        <v>8</v>
      </c>
      <c r="R17" s="39">
        <v>6</v>
      </c>
      <c r="S17" s="39">
        <v>0</v>
      </c>
      <c r="T17" s="39">
        <f t="shared" si="1"/>
        <v>35</v>
      </c>
      <c r="U17" s="40">
        <f t="shared" si="2"/>
        <v>1.125</v>
      </c>
      <c r="V17" s="22">
        <v>223</v>
      </c>
      <c r="W17" s="22" t="s">
        <v>87</v>
      </c>
      <c r="X17" s="22" t="s">
        <v>88</v>
      </c>
      <c r="Y17" s="68">
        <v>1205</v>
      </c>
      <c r="Z17" s="36" t="s">
        <v>1</v>
      </c>
      <c r="AA17" s="1" t="s">
        <v>89</v>
      </c>
      <c r="AB17" s="28" t="s">
        <v>288</v>
      </c>
    </row>
    <row r="18" spans="1:28" x14ac:dyDescent="0.3">
      <c r="A18" s="1" t="s">
        <v>76</v>
      </c>
      <c r="B18" s="1" t="s">
        <v>45</v>
      </c>
      <c r="C18" s="27" t="s">
        <v>49</v>
      </c>
      <c r="D18" s="38">
        <v>22</v>
      </c>
      <c r="E18" s="27">
        <v>19</v>
      </c>
      <c r="F18" s="27">
        <v>2</v>
      </c>
      <c r="G18" s="27">
        <v>3</v>
      </c>
      <c r="H18" s="27"/>
      <c r="I18" s="27"/>
      <c r="J18" s="27">
        <v>3</v>
      </c>
      <c r="K18" s="27">
        <v>4</v>
      </c>
      <c r="L18" s="27">
        <v>1</v>
      </c>
      <c r="M18" s="27">
        <v>4</v>
      </c>
      <c r="N18" s="27">
        <f t="shared" si="0"/>
        <v>5</v>
      </c>
      <c r="O18" s="39">
        <v>4</v>
      </c>
      <c r="P18" s="39">
        <v>1</v>
      </c>
      <c r="Q18" s="39">
        <v>0</v>
      </c>
      <c r="R18" s="39">
        <v>4</v>
      </c>
      <c r="S18" s="39">
        <v>0</v>
      </c>
      <c r="T18" s="39">
        <f t="shared" si="1"/>
        <v>7</v>
      </c>
      <c r="U18" s="40">
        <f t="shared" si="2"/>
        <v>0.84210526315789469</v>
      </c>
      <c r="V18" s="22">
        <v>223</v>
      </c>
      <c r="W18" s="22" t="s">
        <v>87</v>
      </c>
      <c r="X18" s="22" t="s">
        <v>88</v>
      </c>
      <c r="Y18" s="68">
        <v>1205</v>
      </c>
      <c r="Z18" s="36" t="s">
        <v>1</v>
      </c>
      <c r="AA18" s="1" t="s">
        <v>89</v>
      </c>
      <c r="AB18" s="28" t="s">
        <v>288</v>
      </c>
    </row>
    <row r="19" spans="1:28" x14ac:dyDescent="0.3">
      <c r="A19" s="1" t="s">
        <v>76</v>
      </c>
      <c r="B19" s="1" t="s">
        <v>45</v>
      </c>
      <c r="C19" s="27" t="s">
        <v>53</v>
      </c>
      <c r="D19" s="38">
        <v>24</v>
      </c>
      <c r="E19" s="27" t="s">
        <v>546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39"/>
      <c r="U19" s="40"/>
      <c r="V19" s="22">
        <v>223</v>
      </c>
      <c r="W19" s="22" t="s">
        <v>87</v>
      </c>
      <c r="X19" s="22" t="s">
        <v>88</v>
      </c>
      <c r="Y19" s="68">
        <v>1205</v>
      </c>
      <c r="Z19" s="36" t="s">
        <v>1</v>
      </c>
      <c r="AA19" s="1" t="s">
        <v>89</v>
      </c>
      <c r="AB19" s="28" t="s">
        <v>288</v>
      </c>
    </row>
    <row r="20" spans="1:28" x14ac:dyDescent="0.3">
      <c r="A20" s="1" t="s">
        <v>76</v>
      </c>
      <c r="B20" s="1" t="s">
        <v>45</v>
      </c>
      <c r="C20" s="27" t="s">
        <v>111</v>
      </c>
      <c r="D20" s="38">
        <v>26</v>
      </c>
      <c r="E20" s="27">
        <v>7</v>
      </c>
      <c r="F20" s="27">
        <v>0</v>
      </c>
      <c r="G20" s="27">
        <v>6</v>
      </c>
      <c r="H20" s="27"/>
      <c r="I20" s="27"/>
      <c r="J20" s="27">
        <v>0</v>
      </c>
      <c r="K20" s="27">
        <v>0</v>
      </c>
      <c r="L20" s="27">
        <v>2</v>
      </c>
      <c r="M20" s="27">
        <v>1</v>
      </c>
      <c r="N20" s="27">
        <f t="shared" si="0"/>
        <v>3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f t="shared" si="1"/>
        <v>0</v>
      </c>
      <c r="U20" s="40">
        <f t="shared" si="2"/>
        <v>0.42857142857142855</v>
      </c>
      <c r="V20" s="22">
        <v>223</v>
      </c>
      <c r="W20" s="22" t="s">
        <v>87</v>
      </c>
      <c r="X20" s="22" t="s">
        <v>88</v>
      </c>
      <c r="Y20" s="68">
        <v>1205</v>
      </c>
      <c r="Z20" s="36" t="s">
        <v>1</v>
      </c>
      <c r="AA20" s="1" t="s">
        <v>89</v>
      </c>
      <c r="AB20" s="28" t="s">
        <v>288</v>
      </c>
    </row>
    <row r="21" spans="1:28" x14ac:dyDescent="0.3">
      <c r="A21" s="1" t="s">
        <v>76</v>
      </c>
      <c r="B21" s="1" t="s">
        <v>45</v>
      </c>
      <c r="C21" s="27" t="s">
        <v>267</v>
      </c>
      <c r="D21" s="38">
        <v>14</v>
      </c>
      <c r="E21" s="27">
        <v>9</v>
      </c>
      <c r="F21" s="27">
        <v>2</v>
      </c>
      <c r="G21" s="27">
        <v>4</v>
      </c>
      <c r="H21" s="27"/>
      <c r="I21" s="27"/>
      <c r="J21" s="27">
        <v>0</v>
      </c>
      <c r="K21" s="27">
        <v>0</v>
      </c>
      <c r="L21" s="27">
        <v>0</v>
      </c>
      <c r="M21" s="27">
        <v>1</v>
      </c>
      <c r="N21" s="27">
        <f t="shared" si="0"/>
        <v>1</v>
      </c>
      <c r="O21" s="39">
        <v>0</v>
      </c>
      <c r="P21" s="39">
        <v>2</v>
      </c>
      <c r="Q21" s="39">
        <v>0</v>
      </c>
      <c r="R21" s="39">
        <v>2</v>
      </c>
      <c r="S21" s="39">
        <v>0</v>
      </c>
      <c r="T21" s="39">
        <f t="shared" si="1"/>
        <v>4</v>
      </c>
      <c r="U21" s="40">
        <f t="shared" si="2"/>
        <v>0.33333333333333331</v>
      </c>
      <c r="V21" s="22">
        <v>223</v>
      </c>
      <c r="W21" s="22" t="s">
        <v>87</v>
      </c>
      <c r="X21" s="22" t="s">
        <v>88</v>
      </c>
      <c r="Y21" s="68">
        <v>1205</v>
      </c>
      <c r="Z21" s="36" t="s">
        <v>1</v>
      </c>
      <c r="AA21" s="1" t="s">
        <v>89</v>
      </c>
      <c r="AB21" s="28" t="s">
        <v>288</v>
      </c>
    </row>
    <row r="22" spans="1:28" x14ac:dyDescent="0.3">
      <c r="A22" s="1" t="s">
        <v>76</v>
      </c>
      <c r="B22" s="1" t="s">
        <v>45</v>
      </c>
      <c r="C22" s="27" t="s">
        <v>48</v>
      </c>
      <c r="D22" s="38">
        <v>44</v>
      </c>
      <c r="E22" s="27">
        <v>37</v>
      </c>
      <c r="F22" s="27">
        <v>1</v>
      </c>
      <c r="G22" s="27">
        <v>3</v>
      </c>
      <c r="H22" s="27"/>
      <c r="I22" s="27"/>
      <c r="J22" s="27">
        <v>2</v>
      </c>
      <c r="K22" s="27">
        <v>11</v>
      </c>
      <c r="L22" s="27">
        <v>8</v>
      </c>
      <c r="M22" s="27">
        <v>7</v>
      </c>
      <c r="N22" s="27">
        <f t="shared" si="0"/>
        <v>15</v>
      </c>
      <c r="O22" s="39">
        <v>1</v>
      </c>
      <c r="P22" s="39">
        <v>3</v>
      </c>
      <c r="Q22" s="39">
        <v>2</v>
      </c>
      <c r="R22" s="39">
        <v>2</v>
      </c>
      <c r="S22" s="39">
        <v>3</v>
      </c>
      <c r="T22" s="39">
        <f t="shared" si="1"/>
        <v>4</v>
      </c>
      <c r="U22" s="40">
        <f t="shared" si="2"/>
        <v>0.56756756756756754</v>
      </c>
      <c r="V22" s="22">
        <v>223</v>
      </c>
      <c r="W22" s="22" t="s">
        <v>87</v>
      </c>
      <c r="X22" s="22" t="s">
        <v>88</v>
      </c>
      <c r="Y22" s="68">
        <v>1205</v>
      </c>
      <c r="Z22" s="36" t="s">
        <v>1</v>
      </c>
      <c r="AA22" s="1" t="s">
        <v>89</v>
      </c>
      <c r="AB22" s="28" t="s">
        <v>288</v>
      </c>
    </row>
    <row r="23" spans="1:28" x14ac:dyDescent="0.3">
      <c r="A23" s="1" t="s">
        <v>76</v>
      </c>
      <c r="B23" s="1" t="s">
        <v>45</v>
      </c>
      <c r="C23" s="27" t="s">
        <v>47</v>
      </c>
      <c r="D23" s="38">
        <v>25</v>
      </c>
      <c r="E23" s="27">
        <v>35</v>
      </c>
      <c r="F23" s="27">
        <v>13</v>
      </c>
      <c r="G23" s="27">
        <v>21</v>
      </c>
      <c r="H23" s="27"/>
      <c r="I23" s="27"/>
      <c r="J23" s="27">
        <v>3</v>
      </c>
      <c r="K23" s="27">
        <v>4</v>
      </c>
      <c r="L23" s="27">
        <v>0</v>
      </c>
      <c r="M23" s="27">
        <v>3</v>
      </c>
      <c r="N23" s="27">
        <f t="shared" si="0"/>
        <v>3</v>
      </c>
      <c r="O23" s="39">
        <v>1</v>
      </c>
      <c r="P23" s="39">
        <v>5</v>
      </c>
      <c r="Q23" s="39">
        <v>0</v>
      </c>
      <c r="R23" s="39">
        <v>2</v>
      </c>
      <c r="S23" s="39">
        <v>0</v>
      </c>
      <c r="T23" s="39">
        <f t="shared" si="1"/>
        <v>29</v>
      </c>
      <c r="U23" s="40">
        <f t="shared" si="2"/>
        <v>0.91428571428571426</v>
      </c>
      <c r="V23" s="22">
        <v>223</v>
      </c>
      <c r="W23" s="22" t="s">
        <v>87</v>
      </c>
      <c r="X23" s="22" t="s">
        <v>88</v>
      </c>
      <c r="Y23" s="68">
        <v>1205</v>
      </c>
      <c r="Z23" s="36" t="s">
        <v>1</v>
      </c>
      <c r="AA23" s="1" t="s">
        <v>89</v>
      </c>
      <c r="AB23" s="28" t="s">
        <v>288</v>
      </c>
    </row>
    <row r="24" spans="1:28" x14ac:dyDescent="0.3">
      <c r="A24" s="43" t="s">
        <v>76</v>
      </c>
      <c r="B24" s="43" t="s">
        <v>45</v>
      </c>
      <c r="C24" s="44" t="s">
        <v>39</v>
      </c>
      <c r="D24" s="43"/>
      <c r="E24" s="44">
        <f t="shared" ref="E24:T24" si="3">SUM(E13:E23)</f>
        <v>265</v>
      </c>
      <c r="F24" s="44">
        <f t="shared" si="3"/>
        <v>49</v>
      </c>
      <c r="G24" s="44">
        <f t="shared" si="3"/>
        <v>87</v>
      </c>
      <c r="H24" s="44">
        <f t="shared" si="3"/>
        <v>0</v>
      </c>
      <c r="I24" s="44">
        <f t="shared" si="3"/>
        <v>0</v>
      </c>
      <c r="J24" s="44">
        <f t="shared" si="3"/>
        <v>32</v>
      </c>
      <c r="K24" s="44">
        <f t="shared" si="3"/>
        <v>50</v>
      </c>
      <c r="L24" s="44">
        <f t="shared" si="3"/>
        <v>15</v>
      </c>
      <c r="M24" s="44">
        <f t="shared" si="3"/>
        <v>38</v>
      </c>
      <c r="N24" s="44">
        <f t="shared" si="3"/>
        <v>53</v>
      </c>
      <c r="O24" s="44">
        <f t="shared" si="3"/>
        <v>30</v>
      </c>
      <c r="P24" s="44">
        <f t="shared" si="3"/>
        <v>28</v>
      </c>
      <c r="Q24" s="44">
        <f t="shared" si="3"/>
        <v>18</v>
      </c>
      <c r="R24" s="44">
        <f t="shared" si="3"/>
        <v>36</v>
      </c>
      <c r="S24" s="44">
        <f t="shared" si="3"/>
        <v>3</v>
      </c>
      <c r="T24" s="44">
        <f t="shared" si="3"/>
        <v>130</v>
      </c>
      <c r="U24" s="45">
        <f>((T24+Q24+N24-R24)+(O24*2))/E24</f>
        <v>0.84905660377358494</v>
      </c>
      <c r="V24" s="46">
        <v>223</v>
      </c>
      <c r="W24" s="46" t="s">
        <v>87</v>
      </c>
      <c r="X24" s="46" t="s">
        <v>88</v>
      </c>
      <c r="Y24" s="69">
        <v>1205</v>
      </c>
      <c r="Z24" s="57" t="s">
        <v>1</v>
      </c>
      <c r="AA24" s="43" t="s">
        <v>89</v>
      </c>
      <c r="AB24" s="78" t="s">
        <v>288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0.56321839080459768</v>
      </c>
      <c r="H25" s="27"/>
      <c r="I25" s="1"/>
      <c r="J25" s="48" t="s">
        <v>41</v>
      </c>
      <c r="K25" s="50">
        <f>J24/K24</f>
        <v>0.64</v>
      </c>
      <c r="L25" s="1"/>
      <c r="M25" s="39" t="s">
        <v>42</v>
      </c>
      <c r="N25" s="51">
        <v>12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 t="s">
        <v>542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16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291</v>
      </c>
      <c r="D35" s="38">
        <v>15</v>
      </c>
      <c r="E35" s="27">
        <v>49</v>
      </c>
      <c r="F35" s="27">
        <v>8</v>
      </c>
      <c r="G35" s="27">
        <v>17</v>
      </c>
      <c r="H35" s="27"/>
      <c r="I35" s="27"/>
      <c r="J35" s="27">
        <v>0</v>
      </c>
      <c r="K35" s="27">
        <v>0</v>
      </c>
      <c r="L35" s="27">
        <v>0</v>
      </c>
      <c r="M35" s="27">
        <v>3</v>
      </c>
      <c r="N35" s="27">
        <f t="shared" ref="N35:N44" si="4">SUM(L35:M35)</f>
        <v>3</v>
      </c>
      <c r="O35" s="72"/>
      <c r="P35" s="39">
        <v>2</v>
      </c>
      <c r="Q35" s="27">
        <v>2</v>
      </c>
      <c r="R35" s="27">
        <v>8</v>
      </c>
      <c r="S35" s="27">
        <v>0</v>
      </c>
      <c r="T35" s="27">
        <f t="shared" ref="T35:T44" si="5">+(F35*2)+J35</f>
        <v>16</v>
      </c>
      <c r="U35" s="40">
        <f t="shared" ref="U35:U44" si="6">IFERROR(((T35+Q35+N35-R35)+(O35*2))/E35,"")</f>
        <v>0.26530612244897961</v>
      </c>
      <c r="V35" s="22">
        <v>223</v>
      </c>
      <c r="W35" s="22" t="s">
        <v>93</v>
      </c>
      <c r="X35" s="22" t="s">
        <v>94</v>
      </c>
      <c r="Y35" s="68">
        <v>1205</v>
      </c>
      <c r="Z35" s="36" t="s">
        <v>1</v>
      </c>
      <c r="AA35" s="1" t="s">
        <v>289</v>
      </c>
      <c r="AB35" s="28" t="s">
        <v>290</v>
      </c>
    </row>
    <row r="36" spans="1:28" x14ac:dyDescent="0.3">
      <c r="A36" s="1" t="s">
        <v>45</v>
      </c>
      <c r="B36" s="1" t="s">
        <v>76</v>
      </c>
      <c r="C36" s="27" t="s">
        <v>292</v>
      </c>
      <c r="D36" s="38">
        <v>8</v>
      </c>
      <c r="E36" s="27">
        <v>3</v>
      </c>
      <c r="F36" s="27">
        <v>1</v>
      </c>
      <c r="G36" s="27">
        <v>4</v>
      </c>
      <c r="H36" s="27"/>
      <c r="I36" s="27"/>
      <c r="J36" s="27">
        <v>0</v>
      </c>
      <c r="K36" s="27">
        <v>0</v>
      </c>
      <c r="L36" s="27">
        <v>0</v>
      </c>
      <c r="M36" s="27">
        <v>1</v>
      </c>
      <c r="N36" s="27">
        <f t="shared" si="4"/>
        <v>1</v>
      </c>
      <c r="O36" s="73"/>
      <c r="P36" s="39">
        <v>0</v>
      </c>
      <c r="Q36" s="39">
        <v>0</v>
      </c>
      <c r="R36" s="39">
        <v>0</v>
      </c>
      <c r="S36" s="39">
        <v>0</v>
      </c>
      <c r="T36" s="27">
        <f t="shared" si="5"/>
        <v>2</v>
      </c>
      <c r="U36" s="40">
        <f t="shared" si="6"/>
        <v>1</v>
      </c>
      <c r="V36" s="22">
        <v>223</v>
      </c>
      <c r="W36" s="22" t="s">
        <v>93</v>
      </c>
      <c r="X36" s="22" t="s">
        <v>94</v>
      </c>
      <c r="Y36" s="68">
        <v>1205</v>
      </c>
      <c r="Z36" s="36" t="s">
        <v>1</v>
      </c>
      <c r="AA36" s="1" t="s">
        <v>289</v>
      </c>
      <c r="AB36" s="28" t="s">
        <v>290</v>
      </c>
    </row>
    <row r="37" spans="1:28" x14ac:dyDescent="0.3">
      <c r="A37" s="1" t="s">
        <v>45</v>
      </c>
      <c r="B37" s="1" t="s">
        <v>76</v>
      </c>
      <c r="C37" s="27" t="s">
        <v>299</v>
      </c>
      <c r="D37" s="38">
        <v>10</v>
      </c>
      <c r="E37" s="27">
        <v>10</v>
      </c>
      <c r="F37" s="27">
        <v>1</v>
      </c>
      <c r="G37" s="27">
        <v>2</v>
      </c>
      <c r="H37" s="27"/>
      <c r="I37" s="27"/>
      <c r="J37" s="27">
        <v>3</v>
      </c>
      <c r="K37" s="27">
        <v>4</v>
      </c>
      <c r="L37" s="27">
        <v>0</v>
      </c>
      <c r="M37" s="27">
        <v>0</v>
      </c>
      <c r="N37" s="27">
        <f t="shared" si="4"/>
        <v>0</v>
      </c>
      <c r="O37" s="73"/>
      <c r="P37" s="39">
        <v>4</v>
      </c>
      <c r="Q37" s="39">
        <v>0</v>
      </c>
      <c r="R37" s="39">
        <v>1</v>
      </c>
      <c r="S37" s="39">
        <v>0</v>
      </c>
      <c r="T37" s="27">
        <f t="shared" si="5"/>
        <v>5</v>
      </c>
      <c r="U37" s="40">
        <f t="shared" si="6"/>
        <v>0.4</v>
      </c>
      <c r="V37" s="22">
        <v>223</v>
      </c>
      <c r="W37" s="22" t="s">
        <v>93</v>
      </c>
      <c r="X37" s="22" t="s">
        <v>94</v>
      </c>
      <c r="Y37" s="68">
        <v>1205</v>
      </c>
      <c r="Z37" s="36" t="s">
        <v>1</v>
      </c>
      <c r="AA37" s="1" t="s">
        <v>289</v>
      </c>
      <c r="AB37" s="28" t="s">
        <v>290</v>
      </c>
    </row>
    <row r="38" spans="1:28" x14ac:dyDescent="0.3">
      <c r="A38" s="1" t="s">
        <v>45</v>
      </c>
      <c r="B38" s="1" t="s">
        <v>76</v>
      </c>
      <c r="C38" s="27" t="s">
        <v>293</v>
      </c>
      <c r="D38" s="38">
        <v>6</v>
      </c>
      <c r="E38" s="27">
        <v>30</v>
      </c>
      <c r="F38" s="27">
        <v>6</v>
      </c>
      <c r="G38" s="27">
        <v>9</v>
      </c>
      <c r="H38" s="27"/>
      <c r="I38" s="27"/>
      <c r="J38" s="27">
        <v>9</v>
      </c>
      <c r="K38" s="27">
        <v>15</v>
      </c>
      <c r="L38" s="27">
        <v>2</v>
      </c>
      <c r="M38" s="27">
        <v>5</v>
      </c>
      <c r="N38" s="27">
        <f t="shared" si="4"/>
        <v>7</v>
      </c>
      <c r="O38" s="73"/>
      <c r="P38" s="56">
        <v>6</v>
      </c>
      <c r="Q38" s="39">
        <v>3</v>
      </c>
      <c r="R38" s="39">
        <v>0</v>
      </c>
      <c r="S38" s="39">
        <v>0</v>
      </c>
      <c r="T38" s="27">
        <f t="shared" si="5"/>
        <v>21</v>
      </c>
      <c r="U38" s="40">
        <f t="shared" si="6"/>
        <v>1.0333333333333334</v>
      </c>
      <c r="V38" s="22">
        <v>223</v>
      </c>
      <c r="W38" s="22" t="s">
        <v>93</v>
      </c>
      <c r="X38" s="22" t="s">
        <v>94</v>
      </c>
      <c r="Y38" s="68">
        <v>1205</v>
      </c>
      <c r="Z38" s="36" t="s">
        <v>1</v>
      </c>
      <c r="AA38" s="1" t="s">
        <v>289</v>
      </c>
      <c r="AB38" s="28" t="s">
        <v>290</v>
      </c>
    </row>
    <row r="39" spans="1:28" x14ac:dyDescent="0.3">
      <c r="A39" s="1" t="s">
        <v>45</v>
      </c>
      <c r="B39" s="1" t="s">
        <v>76</v>
      </c>
      <c r="C39" s="27" t="s">
        <v>300</v>
      </c>
      <c r="D39" s="38">
        <v>24</v>
      </c>
      <c r="E39" s="27">
        <v>29</v>
      </c>
      <c r="F39" s="27">
        <v>11</v>
      </c>
      <c r="G39" s="27">
        <v>24</v>
      </c>
      <c r="H39" s="27"/>
      <c r="I39" s="27"/>
      <c r="J39" s="27">
        <v>0</v>
      </c>
      <c r="K39" s="27">
        <v>0</v>
      </c>
      <c r="L39" s="27">
        <v>4</v>
      </c>
      <c r="M39" s="27">
        <v>6</v>
      </c>
      <c r="N39" s="27">
        <f t="shared" si="4"/>
        <v>10</v>
      </c>
      <c r="O39" s="73"/>
      <c r="P39" s="56">
        <v>6</v>
      </c>
      <c r="Q39" s="39">
        <v>1</v>
      </c>
      <c r="R39" s="39">
        <v>0</v>
      </c>
      <c r="S39" s="39">
        <v>1</v>
      </c>
      <c r="T39" s="27">
        <f t="shared" si="5"/>
        <v>22</v>
      </c>
      <c r="U39" s="40">
        <f t="shared" si="6"/>
        <v>1.1379310344827587</v>
      </c>
      <c r="V39" s="22">
        <v>223</v>
      </c>
      <c r="W39" s="22" t="s">
        <v>93</v>
      </c>
      <c r="X39" s="22" t="s">
        <v>94</v>
      </c>
      <c r="Y39" s="68">
        <v>1205</v>
      </c>
      <c r="Z39" s="36" t="s">
        <v>1</v>
      </c>
      <c r="AA39" s="1" t="s">
        <v>289</v>
      </c>
      <c r="AB39" s="28" t="s">
        <v>290</v>
      </c>
    </row>
    <row r="40" spans="1:28" x14ac:dyDescent="0.3">
      <c r="A40" s="1" t="s">
        <v>45</v>
      </c>
      <c r="B40" s="1" t="s">
        <v>76</v>
      </c>
      <c r="C40" s="27" t="s">
        <v>294</v>
      </c>
      <c r="D40" s="38">
        <v>22</v>
      </c>
      <c r="E40" s="27">
        <v>14</v>
      </c>
      <c r="F40" s="27">
        <v>2</v>
      </c>
      <c r="G40" s="27">
        <v>4</v>
      </c>
      <c r="H40" s="27"/>
      <c r="I40" s="27"/>
      <c r="J40" s="27">
        <v>1</v>
      </c>
      <c r="K40" s="27">
        <v>2</v>
      </c>
      <c r="L40" s="27">
        <v>2</v>
      </c>
      <c r="M40" s="27">
        <v>1</v>
      </c>
      <c r="N40" s="27">
        <f t="shared" si="4"/>
        <v>3</v>
      </c>
      <c r="O40" s="73"/>
      <c r="P40" s="39">
        <v>1</v>
      </c>
      <c r="Q40" s="39">
        <v>1</v>
      </c>
      <c r="R40" s="39">
        <v>2</v>
      </c>
      <c r="S40" s="39">
        <v>0</v>
      </c>
      <c r="T40" s="27">
        <f t="shared" si="5"/>
        <v>5</v>
      </c>
      <c r="U40" s="40">
        <f t="shared" si="6"/>
        <v>0.5</v>
      </c>
      <c r="V40" s="22">
        <v>223</v>
      </c>
      <c r="W40" s="22" t="s">
        <v>93</v>
      </c>
      <c r="X40" s="22" t="s">
        <v>94</v>
      </c>
      <c r="Y40" s="68">
        <v>1205</v>
      </c>
      <c r="Z40" s="36" t="s">
        <v>1</v>
      </c>
      <c r="AA40" s="1" t="s">
        <v>289</v>
      </c>
      <c r="AB40" s="28" t="s">
        <v>290</v>
      </c>
    </row>
    <row r="41" spans="1:28" x14ac:dyDescent="0.3">
      <c r="A41" s="1" t="s">
        <v>45</v>
      </c>
      <c r="B41" s="1" t="s">
        <v>76</v>
      </c>
      <c r="C41" s="27" t="s">
        <v>295</v>
      </c>
      <c r="D41" s="38">
        <v>28</v>
      </c>
      <c r="E41" s="27">
        <v>33</v>
      </c>
      <c r="F41" s="27">
        <v>8</v>
      </c>
      <c r="G41" s="27">
        <v>14</v>
      </c>
      <c r="H41" s="27"/>
      <c r="I41" s="27"/>
      <c r="J41" s="27">
        <v>4</v>
      </c>
      <c r="K41" s="27">
        <v>5</v>
      </c>
      <c r="L41" s="27">
        <v>0</v>
      </c>
      <c r="M41" s="27">
        <v>7</v>
      </c>
      <c r="N41" s="27">
        <f t="shared" si="4"/>
        <v>7</v>
      </c>
      <c r="O41" s="73"/>
      <c r="P41" s="39">
        <v>5</v>
      </c>
      <c r="Q41" s="39">
        <v>2</v>
      </c>
      <c r="R41" s="39">
        <v>2</v>
      </c>
      <c r="S41" s="39">
        <v>0</v>
      </c>
      <c r="T41" s="27">
        <f t="shared" si="5"/>
        <v>20</v>
      </c>
      <c r="U41" s="40">
        <f t="shared" si="6"/>
        <v>0.81818181818181823</v>
      </c>
      <c r="V41" s="22">
        <v>223</v>
      </c>
      <c r="W41" s="22" t="s">
        <v>93</v>
      </c>
      <c r="X41" s="22" t="s">
        <v>94</v>
      </c>
      <c r="Y41" s="68">
        <v>1205</v>
      </c>
      <c r="Z41" s="36" t="s">
        <v>1</v>
      </c>
      <c r="AA41" s="1" t="s">
        <v>289</v>
      </c>
      <c r="AB41" s="28" t="s">
        <v>290</v>
      </c>
    </row>
    <row r="42" spans="1:28" x14ac:dyDescent="0.3">
      <c r="A42" s="1" t="s">
        <v>45</v>
      </c>
      <c r="B42" s="1" t="s">
        <v>76</v>
      </c>
      <c r="C42" s="27" t="s">
        <v>296</v>
      </c>
      <c r="D42" s="38">
        <v>32</v>
      </c>
      <c r="E42" s="27">
        <v>6</v>
      </c>
      <c r="F42" s="27">
        <v>0</v>
      </c>
      <c r="G42" s="27">
        <v>1</v>
      </c>
      <c r="H42" s="27"/>
      <c r="I42" s="27"/>
      <c r="J42" s="27">
        <v>0</v>
      </c>
      <c r="K42" s="27">
        <v>0</v>
      </c>
      <c r="L42" s="27">
        <v>0</v>
      </c>
      <c r="M42" s="27">
        <v>0</v>
      </c>
      <c r="N42" s="27">
        <f t="shared" si="4"/>
        <v>0</v>
      </c>
      <c r="O42" s="73"/>
      <c r="P42" s="39">
        <v>1</v>
      </c>
      <c r="Q42" s="39">
        <v>0</v>
      </c>
      <c r="R42" s="39">
        <v>0</v>
      </c>
      <c r="S42" s="39">
        <v>0</v>
      </c>
      <c r="T42" s="27">
        <f t="shared" si="5"/>
        <v>0</v>
      </c>
      <c r="U42" s="40">
        <f t="shared" si="6"/>
        <v>0</v>
      </c>
      <c r="V42" s="22">
        <v>223</v>
      </c>
      <c r="W42" s="22" t="s">
        <v>93</v>
      </c>
      <c r="X42" s="22" t="s">
        <v>94</v>
      </c>
      <c r="Y42" s="68">
        <v>1205</v>
      </c>
      <c r="Z42" s="36" t="s">
        <v>1</v>
      </c>
      <c r="AA42" s="1" t="s">
        <v>289</v>
      </c>
      <c r="AB42" s="28" t="s">
        <v>290</v>
      </c>
    </row>
    <row r="43" spans="1:28" x14ac:dyDescent="0.3">
      <c r="A43" s="1" t="s">
        <v>45</v>
      </c>
      <c r="B43" s="1" t="s">
        <v>76</v>
      </c>
      <c r="C43" s="27" t="s">
        <v>297</v>
      </c>
      <c r="D43" s="38">
        <v>1</v>
      </c>
      <c r="E43" s="27">
        <v>49</v>
      </c>
      <c r="F43" s="27">
        <v>8</v>
      </c>
      <c r="G43" s="27">
        <v>19</v>
      </c>
      <c r="H43" s="27"/>
      <c r="I43" s="27"/>
      <c r="J43" s="27">
        <v>4</v>
      </c>
      <c r="K43" s="27">
        <v>6</v>
      </c>
      <c r="L43" s="27">
        <v>6</v>
      </c>
      <c r="M43" s="27">
        <v>6</v>
      </c>
      <c r="N43" s="27">
        <f t="shared" si="4"/>
        <v>12</v>
      </c>
      <c r="O43" s="73"/>
      <c r="P43" s="39">
        <v>5</v>
      </c>
      <c r="Q43" s="39">
        <v>1</v>
      </c>
      <c r="R43" s="39">
        <v>6</v>
      </c>
      <c r="S43" s="39">
        <v>1</v>
      </c>
      <c r="T43" s="27">
        <f t="shared" si="5"/>
        <v>20</v>
      </c>
      <c r="U43" s="40">
        <f t="shared" si="6"/>
        <v>0.55102040816326525</v>
      </c>
      <c r="V43" s="22">
        <v>223</v>
      </c>
      <c r="W43" s="22" t="s">
        <v>93</v>
      </c>
      <c r="X43" s="22" t="s">
        <v>94</v>
      </c>
      <c r="Y43" s="68">
        <v>1205</v>
      </c>
      <c r="Z43" s="36" t="s">
        <v>1</v>
      </c>
      <c r="AA43" s="1" t="s">
        <v>289</v>
      </c>
      <c r="AB43" s="28" t="s">
        <v>290</v>
      </c>
    </row>
    <row r="44" spans="1:28" x14ac:dyDescent="0.3">
      <c r="A44" s="1" t="s">
        <v>45</v>
      </c>
      <c r="B44" s="1" t="s">
        <v>76</v>
      </c>
      <c r="C44" s="27" t="s">
        <v>298</v>
      </c>
      <c r="D44" s="38">
        <v>30</v>
      </c>
      <c r="E44" s="27">
        <v>42</v>
      </c>
      <c r="F44" s="27">
        <v>6</v>
      </c>
      <c r="G44" s="27">
        <v>9</v>
      </c>
      <c r="H44" s="27"/>
      <c r="I44" s="27"/>
      <c r="J44" s="27">
        <v>5</v>
      </c>
      <c r="K44" s="27">
        <v>5</v>
      </c>
      <c r="L44" s="27">
        <v>2</v>
      </c>
      <c r="M44" s="27">
        <v>0</v>
      </c>
      <c r="N44" s="27">
        <f t="shared" si="4"/>
        <v>2</v>
      </c>
      <c r="O44" s="73"/>
      <c r="P44" s="56">
        <v>6</v>
      </c>
      <c r="Q44" s="39">
        <v>8</v>
      </c>
      <c r="R44" s="39">
        <v>13</v>
      </c>
      <c r="S44" s="39">
        <v>0</v>
      </c>
      <c r="T44" s="27">
        <f t="shared" si="5"/>
        <v>17</v>
      </c>
      <c r="U44" s="40">
        <f t="shared" si="6"/>
        <v>0.33333333333333331</v>
      </c>
      <c r="V44" s="22">
        <v>223</v>
      </c>
      <c r="W44" s="22" t="s">
        <v>93</v>
      </c>
      <c r="X44" s="22" t="s">
        <v>94</v>
      </c>
      <c r="Y44" s="68">
        <v>1205</v>
      </c>
      <c r="Z44" s="36" t="s">
        <v>1</v>
      </c>
      <c r="AA44" s="1" t="s">
        <v>289</v>
      </c>
      <c r="AB44" s="28" t="s">
        <v>290</v>
      </c>
    </row>
    <row r="45" spans="1:28" x14ac:dyDescent="0.3">
      <c r="A45" s="43" t="s">
        <v>45</v>
      </c>
      <c r="B45" s="43" t="s">
        <v>76</v>
      </c>
      <c r="C45" s="44" t="s">
        <v>39</v>
      </c>
      <c r="D45" s="43"/>
      <c r="E45" s="44">
        <f t="shared" ref="E45:T45" si="7">SUM(E35:E44)</f>
        <v>265</v>
      </c>
      <c r="F45" s="44">
        <f t="shared" si="7"/>
        <v>51</v>
      </c>
      <c r="G45" s="44">
        <f t="shared" si="7"/>
        <v>103</v>
      </c>
      <c r="H45" s="44">
        <f t="shared" si="7"/>
        <v>0</v>
      </c>
      <c r="I45" s="44">
        <f t="shared" si="7"/>
        <v>0</v>
      </c>
      <c r="J45" s="44">
        <f t="shared" si="7"/>
        <v>26</v>
      </c>
      <c r="K45" s="44">
        <f t="shared" si="7"/>
        <v>37</v>
      </c>
      <c r="L45" s="44">
        <f t="shared" si="7"/>
        <v>16</v>
      </c>
      <c r="M45" s="44">
        <f t="shared" si="7"/>
        <v>29</v>
      </c>
      <c r="N45" s="44">
        <f t="shared" si="7"/>
        <v>45</v>
      </c>
      <c r="O45" s="44">
        <f t="shared" si="7"/>
        <v>0</v>
      </c>
      <c r="P45" s="44">
        <f t="shared" si="7"/>
        <v>36</v>
      </c>
      <c r="Q45" s="44">
        <f t="shared" si="7"/>
        <v>18</v>
      </c>
      <c r="R45" s="44">
        <f t="shared" si="7"/>
        <v>32</v>
      </c>
      <c r="S45" s="44">
        <f t="shared" si="7"/>
        <v>2</v>
      </c>
      <c r="T45" s="44">
        <f t="shared" si="7"/>
        <v>128</v>
      </c>
      <c r="U45" s="45">
        <f>((T45+Q45+N45-R45)+(O45*2))/E45</f>
        <v>0.6</v>
      </c>
      <c r="V45" s="46">
        <v>223</v>
      </c>
      <c r="W45" s="46" t="s">
        <v>93</v>
      </c>
      <c r="X45" s="46" t="s">
        <v>94</v>
      </c>
      <c r="Y45" s="69">
        <v>1205</v>
      </c>
      <c r="Z45" s="57" t="s">
        <v>1</v>
      </c>
      <c r="AA45" s="43" t="s">
        <v>289</v>
      </c>
      <c r="AB45" s="78" t="s">
        <v>290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0.49514563106796117</v>
      </c>
      <c r="H46" s="27"/>
      <c r="I46" s="1"/>
      <c r="J46" s="48" t="s">
        <v>41</v>
      </c>
      <c r="K46" s="50">
        <f>J45/K45</f>
        <v>0.70270270270270274</v>
      </c>
      <c r="L46" s="1"/>
      <c r="M46" s="39" t="s">
        <v>42</v>
      </c>
      <c r="N46" s="51">
        <v>9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1"/>
    </row>
    <row r="48" spans="1:28" x14ac:dyDescent="0.3">
      <c r="B48" s="1"/>
      <c r="C48" s="1" t="s">
        <v>542</v>
      </c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</sheetData>
  <sheetProtection sheet="1" objects="1" scenarios="1"/>
  <sortState xmlns:xlrd2="http://schemas.microsoft.com/office/spreadsheetml/2017/richdata2" ref="A35:AB44">
    <sortCondition ref="C35:C44"/>
  </sortState>
  <pageMargins left="0.2" right="0.2" top="0.75" bottom="0.25" header="0.3" footer="0.3"/>
  <pageSetup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E4D98-674E-47A1-9523-19E9ADB2E3E3}">
  <sheetPr>
    <tabColor rgb="FF92D050"/>
    <pageSetUpPr fitToPage="1"/>
  </sheetPr>
  <dimension ref="A1:AB48"/>
  <sheetViews>
    <sheetView workbookViewId="0">
      <selection activeCell="C20" sqref="C20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29224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116</v>
      </c>
      <c r="D4" s="7" t="s">
        <v>4</v>
      </c>
      <c r="E4" s="8"/>
      <c r="F4" s="5"/>
      <c r="G4" s="1"/>
      <c r="J4" s="15" t="s">
        <v>302</v>
      </c>
      <c r="K4" s="16" t="str">
        <f>+C11</f>
        <v>Chicago Hustle</v>
      </c>
      <c r="L4" s="17"/>
      <c r="M4" s="18"/>
      <c r="N4" s="19">
        <v>22</v>
      </c>
      <c r="O4" s="19">
        <v>37</v>
      </c>
      <c r="P4" s="19">
        <v>30</v>
      </c>
      <c r="Q4" s="19">
        <v>25</v>
      </c>
      <c r="R4" s="20"/>
      <c r="S4" s="21">
        <f>SUM(N4:R4)</f>
        <v>114</v>
      </c>
      <c r="T4" s="22">
        <v>229</v>
      </c>
    </row>
    <row r="5" spans="1:28" x14ac:dyDescent="0.3">
      <c r="B5" s="1"/>
      <c r="C5" s="6" t="s">
        <v>106</v>
      </c>
      <c r="D5" s="7" t="s">
        <v>5</v>
      </c>
      <c r="E5" s="1"/>
      <c r="F5" s="1"/>
      <c r="G5" s="1"/>
      <c r="J5" s="15" t="s">
        <v>303</v>
      </c>
      <c r="K5" s="16" t="str">
        <f>+C32</f>
        <v>Iowa Cornets</v>
      </c>
      <c r="L5" s="17"/>
      <c r="M5" s="18"/>
      <c r="N5" s="19">
        <v>34</v>
      </c>
      <c r="O5" s="19">
        <v>30</v>
      </c>
      <c r="P5" s="19">
        <v>24</v>
      </c>
      <c r="Q5" s="19">
        <v>27</v>
      </c>
      <c r="R5" s="20"/>
      <c r="S5" s="21">
        <f>SUM(N5:R5)</f>
        <v>115</v>
      </c>
      <c r="T5" s="22">
        <v>229</v>
      </c>
      <c r="U5" s="1"/>
      <c r="V5" s="1"/>
      <c r="W5" s="1"/>
    </row>
    <row r="6" spans="1:28" x14ac:dyDescent="0.3">
      <c r="C6" s="23">
        <v>3142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169</v>
      </c>
      <c r="D7" s="7" t="s">
        <v>7</v>
      </c>
      <c r="G7" s="1"/>
      <c r="H7" s="61" t="s">
        <v>479</v>
      </c>
      <c r="S7" s="1"/>
      <c r="T7" s="25" t="s">
        <v>8</v>
      </c>
      <c r="U7" s="1"/>
      <c r="V7" s="26">
        <v>229</v>
      </c>
      <c r="W7" s="1"/>
    </row>
    <row r="8" spans="1:28" x14ac:dyDescent="0.3">
      <c r="B8" s="1"/>
      <c r="C8" s="24" t="s">
        <v>301</v>
      </c>
      <c r="D8" s="7" t="s">
        <v>7</v>
      </c>
      <c r="F8" s="27"/>
      <c r="H8" s="1" t="s">
        <v>480</v>
      </c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9</v>
      </c>
      <c r="F9" s="27"/>
      <c r="H9" s="1" t="s">
        <v>481</v>
      </c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1" t="s">
        <v>482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16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51</v>
      </c>
      <c r="D13" s="38">
        <v>30</v>
      </c>
      <c r="E13" s="27">
        <v>2</v>
      </c>
      <c r="F13" s="27">
        <v>0</v>
      </c>
      <c r="G13" s="27">
        <v>2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 t="shared" ref="N13:N23" si="0">SUM(L13:M13)</f>
        <v>0</v>
      </c>
      <c r="O13" s="27">
        <v>0</v>
      </c>
      <c r="P13" s="39">
        <v>0</v>
      </c>
      <c r="Q13" s="27">
        <v>0</v>
      </c>
      <c r="R13" s="27">
        <v>0</v>
      </c>
      <c r="S13" s="27">
        <v>0</v>
      </c>
      <c r="T13" s="27">
        <f t="shared" ref="T13:T23" si="1">(H13*3)+((F13-H13)*2)+J13</f>
        <v>0</v>
      </c>
      <c r="U13" s="40">
        <f t="shared" ref="U13:U23" si="2">IFERROR(((T13+Q13+N13-R13)+(O13*2))/E13,"")</f>
        <v>0</v>
      </c>
      <c r="V13" s="22">
        <v>229</v>
      </c>
      <c r="W13" s="22" t="s">
        <v>93</v>
      </c>
      <c r="X13" s="22" t="s">
        <v>94</v>
      </c>
      <c r="Y13" s="68">
        <v>3142</v>
      </c>
      <c r="Z13" s="41"/>
      <c r="AA13" s="1" t="s">
        <v>89</v>
      </c>
      <c r="AB13" s="28" t="s">
        <v>304</v>
      </c>
    </row>
    <row r="14" spans="1:28" x14ac:dyDescent="0.3">
      <c r="A14" s="1" t="s">
        <v>62</v>
      </c>
      <c r="B14" s="1" t="s">
        <v>45</v>
      </c>
      <c r="C14" s="27" t="s">
        <v>46</v>
      </c>
      <c r="D14" s="38">
        <v>21</v>
      </c>
      <c r="E14" s="27">
        <v>43</v>
      </c>
      <c r="F14" s="27">
        <v>8</v>
      </c>
      <c r="G14" s="27">
        <v>13</v>
      </c>
      <c r="H14" s="27"/>
      <c r="I14" s="27"/>
      <c r="J14" s="27">
        <v>3</v>
      </c>
      <c r="K14" s="27">
        <v>5</v>
      </c>
      <c r="L14" s="27">
        <v>4</v>
      </c>
      <c r="M14" s="27">
        <v>8</v>
      </c>
      <c r="N14" s="27">
        <f t="shared" si="0"/>
        <v>12</v>
      </c>
      <c r="O14" s="39">
        <v>4</v>
      </c>
      <c r="P14" s="39">
        <v>4</v>
      </c>
      <c r="Q14" s="39">
        <v>2</v>
      </c>
      <c r="R14" s="39">
        <v>4</v>
      </c>
      <c r="S14" s="39">
        <v>2</v>
      </c>
      <c r="T14" s="39">
        <f t="shared" si="1"/>
        <v>19</v>
      </c>
      <c r="U14" s="40">
        <f t="shared" si="2"/>
        <v>0.86046511627906974</v>
      </c>
      <c r="V14" s="22">
        <v>229</v>
      </c>
      <c r="W14" s="22" t="s">
        <v>93</v>
      </c>
      <c r="X14" s="22" t="s">
        <v>94</v>
      </c>
      <c r="Y14" s="68">
        <v>3142</v>
      </c>
      <c r="Z14" s="41"/>
      <c r="AA14" s="1" t="s">
        <v>89</v>
      </c>
      <c r="AB14" s="28" t="s">
        <v>304</v>
      </c>
    </row>
    <row r="15" spans="1:28" x14ac:dyDescent="0.3">
      <c r="A15" s="1" t="s">
        <v>62</v>
      </c>
      <c r="B15" s="1" t="s">
        <v>45</v>
      </c>
      <c r="C15" s="27" t="s">
        <v>55</v>
      </c>
      <c r="D15" s="38">
        <v>15</v>
      </c>
      <c r="E15" s="27">
        <v>36</v>
      </c>
      <c r="F15" s="27">
        <v>8</v>
      </c>
      <c r="G15" s="27">
        <v>19</v>
      </c>
      <c r="H15" s="27"/>
      <c r="I15" s="27"/>
      <c r="J15" s="27">
        <v>3</v>
      </c>
      <c r="K15" s="27">
        <v>4</v>
      </c>
      <c r="L15" s="27">
        <v>0</v>
      </c>
      <c r="M15" s="27">
        <v>2</v>
      </c>
      <c r="N15" s="27">
        <f t="shared" si="0"/>
        <v>2</v>
      </c>
      <c r="O15" s="39">
        <v>9</v>
      </c>
      <c r="P15" s="39">
        <v>2</v>
      </c>
      <c r="Q15" s="39">
        <v>5</v>
      </c>
      <c r="R15" s="39">
        <v>14</v>
      </c>
      <c r="S15" s="39">
        <v>0</v>
      </c>
      <c r="T15" s="39">
        <f t="shared" si="1"/>
        <v>19</v>
      </c>
      <c r="U15" s="40">
        <f t="shared" si="2"/>
        <v>0.83333333333333337</v>
      </c>
      <c r="V15" s="22">
        <v>229</v>
      </c>
      <c r="W15" s="22" t="s">
        <v>93</v>
      </c>
      <c r="X15" s="22" t="s">
        <v>94</v>
      </c>
      <c r="Y15" s="68">
        <v>3142</v>
      </c>
      <c r="Z15" s="41"/>
      <c r="AA15" s="1" t="s">
        <v>89</v>
      </c>
      <c r="AB15" s="28" t="s">
        <v>304</v>
      </c>
    </row>
    <row r="16" spans="1:28" x14ac:dyDescent="0.3">
      <c r="A16" s="1" t="s">
        <v>62</v>
      </c>
      <c r="B16" s="1" t="s">
        <v>45</v>
      </c>
      <c r="C16" s="27" t="s">
        <v>110</v>
      </c>
      <c r="D16" s="38">
        <v>10</v>
      </c>
      <c r="E16" s="27">
        <v>29</v>
      </c>
      <c r="F16" s="27">
        <v>10</v>
      </c>
      <c r="G16" s="27">
        <v>12</v>
      </c>
      <c r="H16" s="27">
        <v>0</v>
      </c>
      <c r="I16" s="27">
        <v>1</v>
      </c>
      <c r="J16" s="27">
        <v>0</v>
      </c>
      <c r="K16" s="27">
        <v>0</v>
      </c>
      <c r="L16" s="27">
        <v>1</v>
      </c>
      <c r="M16" s="27">
        <v>2</v>
      </c>
      <c r="N16" s="27">
        <f t="shared" si="0"/>
        <v>3</v>
      </c>
      <c r="O16" s="39">
        <v>6</v>
      </c>
      <c r="P16" s="39">
        <v>4</v>
      </c>
      <c r="Q16" s="39">
        <v>2</v>
      </c>
      <c r="R16" s="39">
        <v>2</v>
      </c>
      <c r="S16" s="39">
        <v>0</v>
      </c>
      <c r="T16" s="39">
        <f t="shared" si="1"/>
        <v>20</v>
      </c>
      <c r="U16" s="40">
        <f t="shared" si="2"/>
        <v>1.2068965517241379</v>
      </c>
      <c r="V16" s="22">
        <v>229</v>
      </c>
      <c r="W16" s="22" t="s">
        <v>93</v>
      </c>
      <c r="X16" s="22" t="s">
        <v>94</v>
      </c>
      <c r="Y16" s="68">
        <v>3142</v>
      </c>
      <c r="Z16" s="41"/>
      <c r="AA16" s="1" t="s">
        <v>89</v>
      </c>
      <c r="AB16" s="28" t="s">
        <v>304</v>
      </c>
    </row>
    <row r="17" spans="1:28" x14ac:dyDescent="0.3">
      <c r="A17" s="1" t="s">
        <v>62</v>
      </c>
      <c r="B17" s="1" t="s">
        <v>45</v>
      </c>
      <c r="C17" s="27" t="s">
        <v>50</v>
      </c>
      <c r="D17" s="38">
        <v>31</v>
      </c>
      <c r="E17" s="27">
        <v>35</v>
      </c>
      <c r="F17" s="27">
        <v>7</v>
      </c>
      <c r="G17" s="27">
        <v>13</v>
      </c>
      <c r="H17" s="27"/>
      <c r="I17" s="27"/>
      <c r="J17" s="27">
        <v>4</v>
      </c>
      <c r="K17" s="27">
        <v>4</v>
      </c>
      <c r="L17" s="27">
        <v>1</v>
      </c>
      <c r="M17" s="27">
        <v>1</v>
      </c>
      <c r="N17" s="27">
        <f t="shared" si="0"/>
        <v>2</v>
      </c>
      <c r="O17" s="39">
        <v>3</v>
      </c>
      <c r="P17" s="39">
        <v>3</v>
      </c>
      <c r="Q17" s="39">
        <v>4</v>
      </c>
      <c r="R17" s="39">
        <v>4</v>
      </c>
      <c r="S17" s="39">
        <v>0</v>
      </c>
      <c r="T17" s="39">
        <f t="shared" si="1"/>
        <v>18</v>
      </c>
      <c r="U17" s="40">
        <f t="shared" si="2"/>
        <v>0.74285714285714288</v>
      </c>
      <c r="V17" s="22">
        <v>229</v>
      </c>
      <c r="W17" s="22" t="s">
        <v>93</v>
      </c>
      <c r="X17" s="22" t="s">
        <v>94</v>
      </c>
      <c r="Y17" s="68">
        <v>3142</v>
      </c>
      <c r="Z17" s="41"/>
      <c r="AA17" s="1" t="s">
        <v>89</v>
      </c>
      <c r="AB17" s="28" t="s">
        <v>304</v>
      </c>
    </row>
    <row r="18" spans="1:28" x14ac:dyDescent="0.3">
      <c r="A18" s="1" t="s">
        <v>62</v>
      </c>
      <c r="B18" s="1" t="s">
        <v>45</v>
      </c>
      <c r="C18" s="27" t="s">
        <v>49</v>
      </c>
      <c r="D18" s="38">
        <v>22</v>
      </c>
      <c r="E18" s="27">
        <v>3</v>
      </c>
      <c r="F18" s="27">
        <v>0</v>
      </c>
      <c r="G18" s="27">
        <v>1</v>
      </c>
      <c r="H18" s="27"/>
      <c r="I18" s="27"/>
      <c r="J18" s="27">
        <v>2</v>
      </c>
      <c r="K18" s="27">
        <v>2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1</v>
      </c>
      <c r="Q18" s="39">
        <v>0</v>
      </c>
      <c r="R18" s="39">
        <v>1</v>
      </c>
      <c r="S18" s="39">
        <v>0</v>
      </c>
      <c r="T18" s="39">
        <f t="shared" si="1"/>
        <v>2</v>
      </c>
      <c r="U18" s="40">
        <f t="shared" si="2"/>
        <v>0.33333333333333331</v>
      </c>
      <c r="V18" s="22">
        <v>229</v>
      </c>
      <c r="W18" s="22" t="s">
        <v>93</v>
      </c>
      <c r="X18" s="22" t="s">
        <v>94</v>
      </c>
      <c r="Y18" s="68">
        <v>3142</v>
      </c>
      <c r="Z18" s="41"/>
      <c r="AA18" s="1" t="s">
        <v>89</v>
      </c>
      <c r="AB18" s="28" t="s">
        <v>304</v>
      </c>
    </row>
    <row r="19" spans="1:28" x14ac:dyDescent="0.3">
      <c r="A19" s="1" t="s">
        <v>62</v>
      </c>
      <c r="B19" s="1" t="s">
        <v>45</v>
      </c>
      <c r="C19" s="27" t="s">
        <v>53</v>
      </c>
      <c r="D19" s="38">
        <v>24</v>
      </c>
      <c r="E19" s="27">
        <v>13</v>
      </c>
      <c r="F19" s="27">
        <v>2</v>
      </c>
      <c r="G19" s="27">
        <v>4</v>
      </c>
      <c r="H19" s="27"/>
      <c r="I19" s="27"/>
      <c r="J19" s="27">
        <v>0</v>
      </c>
      <c r="K19" s="27">
        <v>2</v>
      </c>
      <c r="L19" s="27">
        <v>0</v>
      </c>
      <c r="M19" s="27">
        <v>4</v>
      </c>
      <c r="N19" s="27">
        <f t="shared" si="0"/>
        <v>4</v>
      </c>
      <c r="O19" s="39">
        <v>1</v>
      </c>
      <c r="P19" s="39">
        <v>3</v>
      </c>
      <c r="Q19" s="39">
        <v>2</v>
      </c>
      <c r="R19" s="39">
        <v>2</v>
      </c>
      <c r="S19" s="39">
        <v>0</v>
      </c>
      <c r="T19" s="39">
        <f t="shared" si="1"/>
        <v>4</v>
      </c>
      <c r="U19" s="40">
        <f t="shared" si="2"/>
        <v>0.76923076923076927</v>
      </c>
      <c r="V19" s="22">
        <v>229</v>
      </c>
      <c r="W19" s="22" t="s">
        <v>93</v>
      </c>
      <c r="X19" s="22" t="s">
        <v>94</v>
      </c>
      <c r="Y19" s="68">
        <v>3142</v>
      </c>
      <c r="Z19" s="41"/>
      <c r="AA19" s="1" t="s">
        <v>89</v>
      </c>
      <c r="AB19" s="28" t="s">
        <v>304</v>
      </c>
    </row>
    <row r="20" spans="1:28" x14ac:dyDescent="0.3">
      <c r="A20" s="1" t="s">
        <v>62</v>
      </c>
      <c r="B20" s="1" t="s">
        <v>45</v>
      </c>
      <c r="C20" s="27" t="s">
        <v>111</v>
      </c>
      <c r="D20" s="38">
        <v>26</v>
      </c>
      <c r="E20" s="27">
        <v>8</v>
      </c>
      <c r="F20" s="27">
        <v>1</v>
      </c>
      <c r="G20" s="27">
        <v>2</v>
      </c>
      <c r="H20" s="27"/>
      <c r="I20" s="27"/>
      <c r="J20" s="27">
        <v>1</v>
      </c>
      <c r="K20" s="27">
        <v>1</v>
      </c>
      <c r="L20" s="27">
        <v>0</v>
      </c>
      <c r="M20" s="27">
        <v>0</v>
      </c>
      <c r="N20" s="27">
        <f t="shared" si="0"/>
        <v>0</v>
      </c>
      <c r="O20" s="39">
        <v>1</v>
      </c>
      <c r="P20" s="39">
        <v>0</v>
      </c>
      <c r="Q20" s="39">
        <v>1</v>
      </c>
      <c r="R20" s="39">
        <v>0</v>
      </c>
      <c r="S20" s="39">
        <v>0</v>
      </c>
      <c r="T20" s="39">
        <f t="shared" si="1"/>
        <v>3</v>
      </c>
      <c r="U20" s="40">
        <f t="shared" si="2"/>
        <v>0.75</v>
      </c>
      <c r="V20" s="22">
        <v>229</v>
      </c>
      <c r="W20" s="22" t="s">
        <v>93</v>
      </c>
      <c r="X20" s="22" t="s">
        <v>94</v>
      </c>
      <c r="Y20" s="68">
        <v>3142</v>
      </c>
      <c r="Z20" s="41"/>
      <c r="AA20" s="1" t="s">
        <v>89</v>
      </c>
      <c r="AB20" s="28" t="s">
        <v>304</v>
      </c>
    </row>
    <row r="21" spans="1:28" x14ac:dyDescent="0.3">
      <c r="A21" s="1" t="s">
        <v>62</v>
      </c>
      <c r="B21" s="1" t="s">
        <v>45</v>
      </c>
      <c r="C21" s="27" t="s">
        <v>267</v>
      </c>
      <c r="D21" s="38">
        <v>14</v>
      </c>
      <c r="E21" s="27">
        <v>8</v>
      </c>
      <c r="F21" s="27">
        <v>1</v>
      </c>
      <c r="G21" s="27">
        <v>1</v>
      </c>
      <c r="H21" s="27"/>
      <c r="I21" s="27"/>
      <c r="J21" s="27">
        <v>0</v>
      </c>
      <c r="K21" s="27">
        <v>0</v>
      </c>
      <c r="L21" s="27">
        <v>0</v>
      </c>
      <c r="M21" s="27">
        <v>1</v>
      </c>
      <c r="N21" s="27">
        <f t="shared" si="0"/>
        <v>1</v>
      </c>
      <c r="O21" s="39">
        <v>1</v>
      </c>
      <c r="P21" s="39">
        <v>0</v>
      </c>
      <c r="Q21" s="39">
        <v>1</v>
      </c>
      <c r="R21" s="39">
        <v>0</v>
      </c>
      <c r="S21" s="39">
        <v>0</v>
      </c>
      <c r="T21" s="39">
        <f t="shared" si="1"/>
        <v>2</v>
      </c>
      <c r="U21" s="40">
        <f t="shared" si="2"/>
        <v>0.75</v>
      </c>
      <c r="V21" s="22">
        <v>229</v>
      </c>
      <c r="W21" s="22" t="s">
        <v>93</v>
      </c>
      <c r="X21" s="22" t="s">
        <v>94</v>
      </c>
      <c r="Y21" s="68">
        <v>3142</v>
      </c>
      <c r="Z21" s="41"/>
      <c r="AA21" s="1" t="s">
        <v>89</v>
      </c>
      <c r="AB21" s="28" t="s">
        <v>304</v>
      </c>
    </row>
    <row r="22" spans="1:28" x14ac:dyDescent="0.3">
      <c r="A22" s="1" t="s">
        <v>62</v>
      </c>
      <c r="B22" s="1" t="s">
        <v>45</v>
      </c>
      <c r="C22" s="27" t="s">
        <v>48</v>
      </c>
      <c r="D22" s="38">
        <v>44</v>
      </c>
      <c r="E22" s="27">
        <v>36</v>
      </c>
      <c r="F22" s="27">
        <v>4</v>
      </c>
      <c r="G22" s="27">
        <v>7</v>
      </c>
      <c r="H22" s="27"/>
      <c r="I22" s="27"/>
      <c r="J22" s="27">
        <v>2</v>
      </c>
      <c r="K22" s="27">
        <v>2</v>
      </c>
      <c r="L22" s="27">
        <v>2</v>
      </c>
      <c r="M22" s="27">
        <v>2</v>
      </c>
      <c r="N22" s="27">
        <f t="shared" si="0"/>
        <v>4</v>
      </c>
      <c r="O22" s="39">
        <v>2</v>
      </c>
      <c r="P22" s="39">
        <v>4</v>
      </c>
      <c r="Q22" s="39">
        <v>5</v>
      </c>
      <c r="R22" s="39">
        <v>0</v>
      </c>
      <c r="S22" s="39">
        <v>1</v>
      </c>
      <c r="T22" s="39">
        <f t="shared" si="1"/>
        <v>10</v>
      </c>
      <c r="U22" s="40">
        <f t="shared" si="2"/>
        <v>0.63888888888888884</v>
      </c>
      <c r="V22" s="22">
        <v>229</v>
      </c>
      <c r="W22" s="22" t="s">
        <v>93</v>
      </c>
      <c r="X22" s="22" t="s">
        <v>94</v>
      </c>
      <c r="Y22" s="68">
        <v>3142</v>
      </c>
      <c r="Z22" s="41"/>
      <c r="AA22" s="1" t="s">
        <v>89</v>
      </c>
      <c r="AB22" s="28" t="s">
        <v>304</v>
      </c>
    </row>
    <row r="23" spans="1:28" x14ac:dyDescent="0.3">
      <c r="A23" s="1" t="s">
        <v>62</v>
      </c>
      <c r="B23" s="1" t="s">
        <v>45</v>
      </c>
      <c r="C23" s="27" t="s">
        <v>47</v>
      </c>
      <c r="D23" s="38">
        <v>25</v>
      </c>
      <c r="E23" s="27">
        <v>27</v>
      </c>
      <c r="F23" s="27">
        <v>7</v>
      </c>
      <c r="G23" s="27">
        <v>12</v>
      </c>
      <c r="H23" s="27"/>
      <c r="I23" s="27"/>
      <c r="J23" s="27">
        <v>3</v>
      </c>
      <c r="K23" s="27">
        <v>4</v>
      </c>
      <c r="L23" s="27">
        <v>1</v>
      </c>
      <c r="M23" s="27">
        <v>3</v>
      </c>
      <c r="N23" s="27">
        <f t="shared" si="0"/>
        <v>4</v>
      </c>
      <c r="O23" s="39">
        <v>1</v>
      </c>
      <c r="P23" s="39">
        <v>3</v>
      </c>
      <c r="Q23" s="39">
        <v>1</v>
      </c>
      <c r="R23" s="39">
        <v>2</v>
      </c>
      <c r="S23" s="39">
        <v>0</v>
      </c>
      <c r="T23" s="39">
        <f t="shared" si="1"/>
        <v>17</v>
      </c>
      <c r="U23" s="40">
        <f t="shared" si="2"/>
        <v>0.81481481481481477</v>
      </c>
      <c r="V23" s="22">
        <v>229</v>
      </c>
      <c r="W23" s="22" t="s">
        <v>93</v>
      </c>
      <c r="X23" s="22" t="s">
        <v>94</v>
      </c>
      <c r="Y23" s="68">
        <v>3142</v>
      </c>
      <c r="Z23" s="41"/>
      <c r="AA23" s="1" t="s">
        <v>89</v>
      </c>
      <c r="AB23" s="28" t="s">
        <v>304</v>
      </c>
    </row>
    <row r="24" spans="1:28" x14ac:dyDescent="0.3">
      <c r="A24" s="43" t="s">
        <v>62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48</v>
      </c>
      <c r="G24" s="44">
        <f t="shared" si="3"/>
        <v>86</v>
      </c>
      <c r="H24" s="44">
        <f t="shared" si="3"/>
        <v>0</v>
      </c>
      <c r="I24" s="44">
        <f t="shared" si="3"/>
        <v>1</v>
      </c>
      <c r="J24" s="44">
        <f t="shared" si="3"/>
        <v>18</v>
      </c>
      <c r="K24" s="44">
        <f t="shared" si="3"/>
        <v>24</v>
      </c>
      <c r="L24" s="44">
        <f t="shared" si="3"/>
        <v>9</v>
      </c>
      <c r="M24" s="44">
        <f t="shared" si="3"/>
        <v>23</v>
      </c>
      <c r="N24" s="44">
        <f t="shared" si="3"/>
        <v>32</v>
      </c>
      <c r="O24" s="44">
        <f t="shared" si="3"/>
        <v>28</v>
      </c>
      <c r="P24" s="44">
        <f t="shared" si="3"/>
        <v>24</v>
      </c>
      <c r="Q24" s="44">
        <f t="shared" si="3"/>
        <v>23</v>
      </c>
      <c r="R24" s="44">
        <f t="shared" si="3"/>
        <v>29</v>
      </c>
      <c r="S24" s="44">
        <f t="shared" si="3"/>
        <v>3</v>
      </c>
      <c r="T24" s="44">
        <f t="shared" si="3"/>
        <v>114</v>
      </c>
      <c r="U24" s="45">
        <f>((T24+Q24+N24-R24)+(O24*2))/E24</f>
        <v>0.81666666666666665</v>
      </c>
      <c r="V24" s="46">
        <v>229</v>
      </c>
      <c r="W24" s="46" t="s">
        <v>93</v>
      </c>
      <c r="X24" s="46" t="s">
        <v>94</v>
      </c>
      <c r="Y24" s="69">
        <v>3142</v>
      </c>
      <c r="Z24" s="47"/>
      <c r="AA24" s="43" t="s">
        <v>89</v>
      </c>
      <c r="AB24" s="78" t="s">
        <v>304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0.55813953488372092</v>
      </c>
      <c r="H25" s="27"/>
      <c r="I25" s="1"/>
      <c r="J25" s="48" t="s">
        <v>41</v>
      </c>
      <c r="K25" s="50">
        <f>J24/K24</f>
        <v>0.75</v>
      </c>
      <c r="L25" s="1"/>
      <c r="M25" s="39" t="s">
        <v>42</v>
      </c>
      <c r="N25" s="51">
        <v>3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8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8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53" t="s">
        <v>63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14</v>
      </c>
      <c r="W32" s="1"/>
      <c r="X32" s="1"/>
      <c r="Y32" s="31"/>
      <c r="Z32" s="41"/>
      <c r="AA32" s="1"/>
      <c r="AB32" s="1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62</v>
      </c>
      <c r="C34" s="27" t="s">
        <v>176</v>
      </c>
      <c r="D34" s="38">
        <v>30</v>
      </c>
      <c r="E34" s="27">
        <v>39</v>
      </c>
      <c r="F34" s="27">
        <v>10</v>
      </c>
      <c r="G34" s="27">
        <v>29</v>
      </c>
      <c r="H34" s="27"/>
      <c r="I34" s="27"/>
      <c r="J34" s="27">
        <v>6</v>
      </c>
      <c r="K34" s="27">
        <v>6</v>
      </c>
      <c r="L34" s="27">
        <v>1</v>
      </c>
      <c r="M34" s="27">
        <v>0</v>
      </c>
      <c r="N34" s="27">
        <f t="shared" ref="N34:N44" si="4">SUM(L34:M34)</f>
        <v>1</v>
      </c>
      <c r="O34" s="27">
        <v>2</v>
      </c>
      <c r="P34" s="39">
        <v>1</v>
      </c>
      <c r="Q34" s="27">
        <v>7</v>
      </c>
      <c r="R34" s="27">
        <v>4</v>
      </c>
      <c r="S34" s="27">
        <v>0</v>
      </c>
      <c r="T34" s="27">
        <f t="shared" ref="T34:T44" si="5">+(F34*2)+J34</f>
        <v>26</v>
      </c>
      <c r="U34" s="40">
        <f t="shared" ref="U34:U44" si="6">IFERROR(((T34+Q34+N34-R34)+(O34*2))/E34,"")</f>
        <v>0.87179487179487181</v>
      </c>
      <c r="V34" s="22">
        <v>229</v>
      </c>
      <c r="W34" s="22" t="s">
        <v>87</v>
      </c>
      <c r="X34" s="22" t="s">
        <v>88</v>
      </c>
      <c r="Y34" s="68">
        <v>3142</v>
      </c>
      <c r="Z34" s="41"/>
      <c r="AA34" s="1" t="s">
        <v>174</v>
      </c>
      <c r="AB34" s="28" t="s">
        <v>305</v>
      </c>
    </row>
    <row r="35" spans="1:28" x14ac:dyDescent="0.3">
      <c r="A35" s="1" t="s">
        <v>45</v>
      </c>
      <c r="B35" s="1" t="s">
        <v>62</v>
      </c>
      <c r="C35" s="27" t="s">
        <v>235</v>
      </c>
      <c r="D35" s="38">
        <v>20</v>
      </c>
      <c r="E35" s="27">
        <v>25</v>
      </c>
      <c r="F35" s="27">
        <v>8</v>
      </c>
      <c r="G35" s="27">
        <v>9</v>
      </c>
      <c r="H35" s="27"/>
      <c r="I35" s="27"/>
      <c r="J35" s="27">
        <v>9</v>
      </c>
      <c r="K35" s="27">
        <v>10</v>
      </c>
      <c r="L35" s="27">
        <v>1</v>
      </c>
      <c r="M35" s="27">
        <v>5</v>
      </c>
      <c r="N35" s="27">
        <f t="shared" si="4"/>
        <v>6</v>
      </c>
      <c r="O35" s="39">
        <v>0</v>
      </c>
      <c r="P35" s="39">
        <v>4</v>
      </c>
      <c r="Q35" s="39">
        <v>2</v>
      </c>
      <c r="R35" s="39">
        <v>5</v>
      </c>
      <c r="S35" s="39">
        <v>0</v>
      </c>
      <c r="T35" s="27">
        <f t="shared" si="5"/>
        <v>25</v>
      </c>
      <c r="U35" s="40">
        <f t="shared" si="6"/>
        <v>1.1200000000000001</v>
      </c>
      <c r="V35" s="22">
        <v>229</v>
      </c>
      <c r="W35" s="22" t="s">
        <v>87</v>
      </c>
      <c r="X35" s="22" t="s">
        <v>88</v>
      </c>
      <c r="Y35" s="68">
        <v>3142</v>
      </c>
      <c r="Z35" s="41"/>
      <c r="AA35" s="1" t="s">
        <v>174</v>
      </c>
      <c r="AB35" s="28" t="s">
        <v>305</v>
      </c>
    </row>
    <row r="36" spans="1:28" x14ac:dyDescent="0.3">
      <c r="A36" s="1" t="s">
        <v>45</v>
      </c>
      <c r="B36" s="1" t="s">
        <v>62</v>
      </c>
      <c r="C36" s="27" t="s">
        <v>177</v>
      </c>
      <c r="D36" s="38">
        <v>50</v>
      </c>
      <c r="E36" s="27">
        <v>35</v>
      </c>
      <c r="F36" s="27">
        <v>11</v>
      </c>
      <c r="G36" s="27">
        <v>14</v>
      </c>
      <c r="H36" s="27"/>
      <c r="I36" s="27"/>
      <c r="J36" s="27">
        <v>4</v>
      </c>
      <c r="K36" s="27">
        <v>7</v>
      </c>
      <c r="L36" s="27">
        <v>4</v>
      </c>
      <c r="M36" s="27">
        <v>9</v>
      </c>
      <c r="N36" s="27">
        <f t="shared" si="4"/>
        <v>13</v>
      </c>
      <c r="O36" s="39">
        <v>0</v>
      </c>
      <c r="P36" s="39">
        <v>4</v>
      </c>
      <c r="Q36" s="39">
        <v>2</v>
      </c>
      <c r="R36" s="39">
        <v>3</v>
      </c>
      <c r="S36" s="39">
        <v>0</v>
      </c>
      <c r="T36" s="27">
        <f t="shared" si="5"/>
        <v>26</v>
      </c>
      <c r="U36" s="40">
        <f t="shared" si="6"/>
        <v>1.0857142857142856</v>
      </c>
      <c r="V36" s="22">
        <v>229</v>
      </c>
      <c r="W36" s="22" t="s">
        <v>87</v>
      </c>
      <c r="X36" s="22" t="s">
        <v>88</v>
      </c>
      <c r="Y36" s="68">
        <v>3142</v>
      </c>
      <c r="Z36" s="41"/>
      <c r="AA36" s="1" t="s">
        <v>174</v>
      </c>
      <c r="AB36" s="28" t="s">
        <v>305</v>
      </c>
    </row>
    <row r="37" spans="1:28" x14ac:dyDescent="0.3">
      <c r="A37" s="1" t="s">
        <v>45</v>
      </c>
      <c r="B37" s="1" t="s">
        <v>62</v>
      </c>
      <c r="C37" s="27" t="s">
        <v>306</v>
      </c>
      <c r="D37" s="38">
        <v>22</v>
      </c>
      <c r="E37" s="27">
        <v>5</v>
      </c>
      <c r="F37" s="27">
        <v>1</v>
      </c>
      <c r="G37" s="27">
        <v>2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0</v>
      </c>
      <c r="P37" s="39">
        <v>1</v>
      </c>
      <c r="Q37" s="39">
        <v>0</v>
      </c>
      <c r="R37" s="39">
        <v>0</v>
      </c>
      <c r="S37" s="39">
        <v>0</v>
      </c>
      <c r="T37" s="27">
        <f t="shared" si="5"/>
        <v>2</v>
      </c>
      <c r="U37" s="40">
        <f t="shared" si="6"/>
        <v>0.4</v>
      </c>
      <c r="V37" s="22">
        <v>229</v>
      </c>
      <c r="W37" s="22" t="s">
        <v>87</v>
      </c>
      <c r="X37" s="22" t="s">
        <v>88</v>
      </c>
      <c r="Y37" s="68">
        <v>3142</v>
      </c>
      <c r="Z37" s="41"/>
      <c r="AA37" s="1" t="s">
        <v>174</v>
      </c>
      <c r="AB37" s="28" t="s">
        <v>305</v>
      </c>
    </row>
    <row r="38" spans="1:28" x14ac:dyDescent="0.3">
      <c r="A38" s="1" t="s">
        <v>45</v>
      </c>
      <c r="B38" s="1" t="s">
        <v>62</v>
      </c>
      <c r="C38" s="27" t="s">
        <v>178</v>
      </c>
      <c r="D38" s="38">
        <v>12</v>
      </c>
      <c r="E38" s="27">
        <v>29</v>
      </c>
      <c r="F38" s="27">
        <v>3</v>
      </c>
      <c r="G38" s="27">
        <v>6</v>
      </c>
      <c r="H38" s="27"/>
      <c r="I38" s="27"/>
      <c r="J38" s="27">
        <v>0</v>
      </c>
      <c r="K38" s="27">
        <v>0</v>
      </c>
      <c r="L38" s="27">
        <v>0</v>
      </c>
      <c r="M38" s="27">
        <v>1</v>
      </c>
      <c r="N38" s="27">
        <f t="shared" si="4"/>
        <v>1</v>
      </c>
      <c r="O38" s="39">
        <v>7</v>
      </c>
      <c r="P38" s="39">
        <v>2</v>
      </c>
      <c r="Q38" s="39">
        <v>4</v>
      </c>
      <c r="R38" s="39">
        <v>11</v>
      </c>
      <c r="S38" s="39">
        <v>0</v>
      </c>
      <c r="T38" s="27">
        <f t="shared" si="5"/>
        <v>6</v>
      </c>
      <c r="U38" s="40">
        <f t="shared" si="6"/>
        <v>0.48275862068965519</v>
      </c>
      <c r="V38" s="22">
        <v>229</v>
      </c>
      <c r="W38" s="22" t="s">
        <v>87</v>
      </c>
      <c r="X38" s="22" t="s">
        <v>88</v>
      </c>
      <c r="Y38" s="68">
        <v>3142</v>
      </c>
      <c r="Z38" s="41"/>
      <c r="AA38" s="1" t="s">
        <v>174</v>
      </c>
      <c r="AB38" s="28" t="s">
        <v>305</v>
      </c>
    </row>
    <row r="39" spans="1:28" x14ac:dyDescent="0.3">
      <c r="A39" s="1" t="s">
        <v>45</v>
      </c>
      <c r="B39" s="1" t="s">
        <v>62</v>
      </c>
      <c r="C39" s="27" t="s">
        <v>179</v>
      </c>
      <c r="D39" s="38">
        <v>34</v>
      </c>
      <c r="E39" s="27">
        <v>30</v>
      </c>
      <c r="F39" s="27">
        <v>3</v>
      </c>
      <c r="G39" s="27">
        <v>5</v>
      </c>
      <c r="H39" s="27"/>
      <c r="I39" s="27"/>
      <c r="J39" s="27">
        <v>3</v>
      </c>
      <c r="K39" s="27">
        <v>4</v>
      </c>
      <c r="L39" s="27">
        <v>4</v>
      </c>
      <c r="M39" s="27">
        <v>1</v>
      </c>
      <c r="N39" s="27">
        <f t="shared" si="4"/>
        <v>5</v>
      </c>
      <c r="O39" s="39">
        <v>5</v>
      </c>
      <c r="P39" s="39">
        <v>3</v>
      </c>
      <c r="Q39" s="39">
        <v>0</v>
      </c>
      <c r="R39" s="39">
        <v>6</v>
      </c>
      <c r="S39" s="39">
        <v>0</v>
      </c>
      <c r="T39" s="27">
        <f t="shared" si="5"/>
        <v>9</v>
      </c>
      <c r="U39" s="40">
        <f t="shared" si="6"/>
        <v>0.6</v>
      </c>
      <c r="V39" s="22">
        <v>229</v>
      </c>
      <c r="W39" s="22" t="s">
        <v>87</v>
      </c>
      <c r="X39" s="22" t="s">
        <v>88</v>
      </c>
      <c r="Y39" s="68">
        <v>3142</v>
      </c>
      <c r="Z39" s="41"/>
      <c r="AA39" s="1" t="s">
        <v>174</v>
      </c>
      <c r="AB39" s="28" t="s">
        <v>305</v>
      </c>
    </row>
    <row r="40" spans="1:28" x14ac:dyDescent="0.3">
      <c r="A40" s="1" t="s">
        <v>45</v>
      </c>
      <c r="B40" s="1" t="s">
        <v>62</v>
      </c>
      <c r="C40" s="27" t="s">
        <v>180</v>
      </c>
      <c r="D40" s="38">
        <v>44</v>
      </c>
      <c r="E40" s="27">
        <v>43</v>
      </c>
      <c r="F40" s="27">
        <v>5</v>
      </c>
      <c r="G40" s="27">
        <v>5</v>
      </c>
      <c r="H40" s="27"/>
      <c r="I40" s="27"/>
      <c r="J40" s="27">
        <v>3</v>
      </c>
      <c r="K40" s="27">
        <v>5</v>
      </c>
      <c r="L40" s="27">
        <v>3</v>
      </c>
      <c r="M40" s="27">
        <v>10</v>
      </c>
      <c r="N40" s="27">
        <f t="shared" si="4"/>
        <v>13</v>
      </c>
      <c r="O40" s="39">
        <v>2</v>
      </c>
      <c r="P40" s="39">
        <v>5</v>
      </c>
      <c r="Q40" s="39">
        <v>4</v>
      </c>
      <c r="R40" s="39">
        <v>3</v>
      </c>
      <c r="S40" s="39">
        <v>0</v>
      </c>
      <c r="T40" s="27">
        <f t="shared" si="5"/>
        <v>13</v>
      </c>
      <c r="U40" s="40">
        <f t="shared" si="6"/>
        <v>0.72093023255813948</v>
      </c>
      <c r="V40" s="22">
        <v>229</v>
      </c>
      <c r="W40" s="22" t="s">
        <v>87</v>
      </c>
      <c r="X40" s="22" t="s">
        <v>88</v>
      </c>
      <c r="Y40" s="68">
        <v>3142</v>
      </c>
      <c r="Z40" s="41"/>
      <c r="AA40" s="1" t="s">
        <v>174</v>
      </c>
      <c r="AB40" s="28" t="s">
        <v>305</v>
      </c>
    </row>
    <row r="41" spans="1:28" x14ac:dyDescent="0.3">
      <c r="A41" s="1" t="s">
        <v>45</v>
      </c>
      <c r="B41" s="1" t="s">
        <v>62</v>
      </c>
      <c r="C41" s="27" t="s">
        <v>182</v>
      </c>
      <c r="D41" s="38">
        <v>32</v>
      </c>
      <c r="E41" s="27">
        <v>3</v>
      </c>
      <c r="F41" s="27">
        <v>1</v>
      </c>
      <c r="G41" s="27">
        <v>1</v>
      </c>
      <c r="H41" s="27"/>
      <c r="I41" s="27"/>
      <c r="J41" s="27">
        <v>1</v>
      </c>
      <c r="K41" s="27">
        <v>1</v>
      </c>
      <c r="L41" s="27">
        <v>0</v>
      </c>
      <c r="M41" s="27">
        <v>0</v>
      </c>
      <c r="N41" s="27">
        <f t="shared" si="4"/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27">
        <f t="shared" si="5"/>
        <v>3</v>
      </c>
      <c r="U41" s="40">
        <f t="shared" si="6"/>
        <v>1</v>
      </c>
      <c r="V41" s="22">
        <v>229</v>
      </c>
      <c r="W41" s="22" t="s">
        <v>87</v>
      </c>
      <c r="X41" s="22" t="s">
        <v>88</v>
      </c>
      <c r="Y41" s="68">
        <v>3142</v>
      </c>
      <c r="Z41" s="41"/>
      <c r="AA41" s="1" t="s">
        <v>174</v>
      </c>
      <c r="AB41" s="28" t="s">
        <v>305</v>
      </c>
    </row>
    <row r="42" spans="1:28" x14ac:dyDescent="0.3">
      <c r="A42" s="1" t="s">
        <v>45</v>
      </c>
      <c r="B42" s="1" t="s">
        <v>62</v>
      </c>
      <c r="C42" s="27" t="s">
        <v>183</v>
      </c>
      <c r="D42" s="38">
        <v>40</v>
      </c>
      <c r="E42" s="27">
        <v>8</v>
      </c>
      <c r="F42" s="27">
        <v>1</v>
      </c>
      <c r="G42" s="27">
        <v>3</v>
      </c>
      <c r="H42" s="27"/>
      <c r="I42" s="27"/>
      <c r="J42" s="27">
        <v>0</v>
      </c>
      <c r="K42" s="27">
        <v>2</v>
      </c>
      <c r="L42" s="27">
        <v>1</v>
      </c>
      <c r="M42" s="27">
        <v>0</v>
      </c>
      <c r="N42" s="27">
        <f t="shared" si="4"/>
        <v>1</v>
      </c>
      <c r="O42" s="39">
        <v>1</v>
      </c>
      <c r="P42" s="39">
        <v>1</v>
      </c>
      <c r="Q42" s="39">
        <v>1</v>
      </c>
      <c r="R42" s="39">
        <v>1</v>
      </c>
      <c r="S42" s="39">
        <v>0</v>
      </c>
      <c r="T42" s="27">
        <f t="shared" si="5"/>
        <v>2</v>
      </c>
      <c r="U42" s="40">
        <f t="shared" si="6"/>
        <v>0.625</v>
      </c>
      <c r="V42" s="22">
        <v>229</v>
      </c>
      <c r="W42" s="22" t="s">
        <v>87</v>
      </c>
      <c r="X42" s="22" t="s">
        <v>88</v>
      </c>
      <c r="Y42" s="68">
        <v>3142</v>
      </c>
      <c r="Z42" s="41"/>
      <c r="AA42" s="1" t="s">
        <v>174</v>
      </c>
      <c r="AB42" s="28" t="s">
        <v>305</v>
      </c>
    </row>
    <row r="43" spans="1:28" x14ac:dyDescent="0.3">
      <c r="A43" s="1" t="s">
        <v>45</v>
      </c>
      <c r="B43" s="1" t="s">
        <v>62</v>
      </c>
      <c r="C43" s="27" t="s">
        <v>184</v>
      </c>
      <c r="D43" s="38">
        <v>10</v>
      </c>
      <c r="E43" s="27">
        <v>19</v>
      </c>
      <c r="F43" s="27">
        <v>1</v>
      </c>
      <c r="G43" s="27">
        <v>4</v>
      </c>
      <c r="H43" s="27"/>
      <c r="I43" s="27"/>
      <c r="J43" s="27">
        <v>1</v>
      </c>
      <c r="K43" s="27">
        <v>2</v>
      </c>
      <c r="L43" s="27">
        <v>0</v>
      </c>
      <c r="M43" s="27">
        <v>1</v>
      </c>
      <c r="N43" s="27">
        <f t="shared" si="4"/>
        <v>1</v>
      </c>
      <c r="O43" s="39">
        <v>6</v>
      </c>
      <c r="P43" s="39">
        <v>3</v>
      </c>
      <c r="Q43" s="39">
        <v>4</v>
      </c>
      <c r="R43" s="39">
        <v>7</v>
      </c>
      <c r="S43" s="39">
        <v>0</v>
      </c>
      <c r="T43" s="27">
        <f t="shared" si="5"/>
        <v>3</v>
      </c>
      <c r="U43" s="40">
        <f t="shared" si="6"/>
        <v>0.68421052631578949</v>
      </c>
      <c r="V43" s="22">
        <v>229</v>
      </c>
      <c r="W43" s="22" t="s">
        <v>87</v>
      </c>
      <c r="X43" s="22" t="s">
        <v>88</v>
      </c>
      <c r="Y43" s="68">
        <v>3142</v>
      </c>
      <c r="Z43" s="41"/>
      <c r="AA43" s="1" t="s">
        <v>174</v>
      </c>
      <c r="AB43" s="28" t="s">
        <v>305</v>
      </c>
    </row>
    <row r="44" spans="1:28" x14ac:dyDescent="0.3">
      <c r="A44" s="1" t="s">
        <v>45</v>
      </c>
      <c r="B44" s="1" t="s">
        <v>62</v>
      </c>
      <c r="C44" s="27" t="s">
        <v>185</v>
      </c>
      <c r="D44" s="38">
        <v>14</v>
      </c>
      <c r="E44" s="27">
        <v>4</v>
      </c>
      <c r="F44" s="27">
        <v>0</v>
      </c>
      <c r="G44" s="27">
        <v>1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 t="shared" si="4"/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27">
        <f t="shared" si="5"/>
        <v>0</v>
      </c>
      <c r="U44" s="40">
        <f t="shared" si="6"/>
        <v>0</v>
      </c>
      <c r="V44" s="22">
        <v>229</v>
      </c>
      <c r="W44" s="22" t="s">
        <v>87</v>
      </c>
      <c r="X44" s="22" t="s">
        <v>88</v>
      </c>
      <c r="Y44" s="68">
        <v>3142</v>
      </c>
      <c r="Z44" s="41"/>
      <c r="AA44" s="1" t="s">
        <v>174</v>
      </c>
      <c r="AB44" s="28" t="s">
        <v>305</v>
      </c>
    </row>
    <row r="45" spans="1:28" x14ac:dyDescent="0.3">
      <c r="A45" s="43" t="s">
        <v>45</v>
      </c>
      <c r="B45" s="43" t="s">
        <v>62</v>
      </c>
      <c r="C45" s="44" t="s">
        <v>39</v>
      </c>
      <c r="D45" s="43"/>
      <c r="E45" s="44">
        <f t="shared" ref="E45:T45" si="7">SUM(E34:E44)</f>
        <v>240</v>
      </c>
      <c r="F45" s="44">
        <f t="shared" si="7"/>
        <v>44</v>
      </c>
      <c r="G45" s="44">
        <f t="shared" si="7"/>
        <v>79</v>
      </c>
      <c r="H45" s="44">
        <f t="shared" si="7"/>
        <v>0</v>
      </c>
      <c r="I45" s="44">
        <f t="shared" si="7"/>
        <v>0</v>
      </c>
      <c r="J45" s="44">
        <f t="shared" si="7"/>
        <v>27</v>
      </c>
      <c r="K45" s="44">
        <f t="shared" si="7"/>
        <v>37</v>
      </c>
      <c r="L45" s="44">
        <f t="shared" si="7"/>
        <v>14</v>
      </c>
      <c r="M45" s="44">
        <f t="shared" si="7"/>
        <v>27</v>
      </c>
      <c r="N45" s="44">
        <f t="shared" si="7"/>
        <v>41</v>
      </c>
      <c r="O45" s="44">
        <f t="shared" si="7"/>
        <v>23</v>
      </c>
      <c r="P45" s="44">
        <f t="shared" si="7"/>
        <v>24</v>
      </c>
      <c r="Q45" s="44">
        <f t="shared" si="7"/>
        <v>24</v>
      </c>
      <c r="R45" s="44">
        <f t="shared" si="7"/>
        <v>40</v>
      </c>
      <c r="S45" s="44">
        <f t="shared" si="7"/>
        <v>0</v>
      </c>
      <c r="T45" s="44">
        <f t="shared" si="7"/>
        <v>115</v>
      </c>
      <c r="U45" s="45">
        <f>((T45+Q45+N45-R45)+(O45*2))/E45</f>
        <v>0.77500000000000002</v>
      </c>
      <c r="V45" s="46">
        <v>229</v>
      </c>
      <c r="W45" s="46" t="s">
        <v>87</v>
      </c>
      <c r="X45" s="46" t="s">
        <v>88</v>
      </c>
      <c r="Y45" s="69">
        <v>3142</v>
      </c>
      <c r="Z45" s="47"/>
      <c r="AA45" s="43" t="s">
        <v>174</v>
      </c>
      <c r="AB45" s="78" t="s">
        <v>305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0.55696202531645567</v>
      </c>
      <c r="H46" s="27"/>
      <c r="I46" s="1"/>
      <c r="J46" s="48" t="s">
        <v>41</v>
      </c>
      <c r="K46" s="50">
        <f>J45/K45</f>
        <v>0.72972972972972971</v>
      </c>
      <c r="L46" s="1"/>
      <c r="M46" s="39" t="s">
        <v>42</v>
      </c>
      <c r="N46" s="51">
        <v>4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1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</sheetData>
  <sheetProtection sheet="1" objects="1" scenarios="1"/>
  <sortState xmlns:xlrd2="http://schemas.microsoft.com/office/spreadsheetml/2017/richdata2" ref="A34:AB44">
    <sortCondition ref="C34:C44"/>
  </sortState>
  <pageMargins left="0.2" right="0.2" top="0.75" bottom="0.25" header="0.3" footer="0.3"/>
  <pageSetup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6CF2-C191-46FF-8257-C619C83D70F4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484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29226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283</v>
      </c>
      <c r="D4" s="7" t="s">
        <v>4</v>
      </c>
      <c r="E4" s="8"/>
      <c r="F4" s="5"/>
      <c r="G4" s="1"/>
      <c r="J4" s="15" t="s">
        <v>307</v>
      </c>
      <c r="K4" s="16" t="str">
        <f>+C11</f>
        <v>Chicago Hustle</v>
      </c>
      <c r="L4" s="17"/>
      <c r="M4" s="18"/>
      <c r="N4" s="19">
        <v>29</v>
      </c>
      <c r="O4" s="19">
        <v>28</v>
      </c>
      <c r="P4" s="19">
        <v>21</v>
      </c>
      <c r="Q4" s="19">
        <v>24</v>
      </c>
      <c r="R4" s="20"/>
      <c r="S4" s="21">
        <f>SUM(N4:R4)</f>
        <v>102</v>
      </c>
      <c r="T4" s="22">
        <v>234</v>
      </c>
    </row>
    <row r="5" spans="1:28" x14ac:dyDescent="0.3">
      <c r="B5" s="1"/>
      <c r="C5" s="6" t="s">
        <v>206</v>
      </c>
      <c r="D5" s="7" t="s">
        <v>5</v>
      </c>
      <c r="E5" s="1"/>
      <c r="F5" s="1"/>
      <c r="G5" s="1"/>
      <c r="J5" s="15" t="s">
        <v>308</v>
      </c>
      <c r="K5" s="16" t="str">
        <f>+C35</f>
        <v>San Francisco Pioneers</v>
      </c>
      <c r="L5" s="17"/>
      <c r="M5" s="18"/>
      <c r="N5" s="19">
        <v>28</v>
      </c>
      <c r="O5" s="19">
        <v>25</v>
      </c>
      <c r="P5" s="19">
        <v>19</v>
      </c>
      <c r="Q5" s="19">
        <v>24</v>
      </c>
      <c r="R5" s="20"/>
      <c r="S5" s="21">
        <f>SUM(N5:R5)</f>
        <v>96</v>
      </c>
      <c r="T5" s="22">
        <v>234</v>
      </c>
      <c r="U5" s="1"/>
      <c r="V5" s="1"/>
      <c r="W5" s="1"/>
    </row>
    <row r="6" spans="1:28" x14ac:dyDescent="0.3">
      <c r="C6" s="23">
        <v>1643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234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17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51</v>
      </c>
      <c r="D13" s="38">
        <v>30</v>
      </c>
      <c r="E13" s="72"/>
      <c r="F13" s="27">
        <v>9</v>
      </c>
      <c r="G13" s="72"/>
      <c r="H13" s="72"/>
      <c r="I13" s="72"/>
      <c r="J13" s="27">
        <v>5</v>
      </c>
      <c r="K13" s="27">
        <v>6</v>
      </c>
      <c r="L13" s="72"/>
      <c r="M13" s="72"/>
      <c r="N13" s="27">
        <f t="shared" ref="N13:N24" si="0">SUM(L13:M13)</f>
        <v>0</v>
      </c>
      <c r="O13" s="72"/>
      <c r="P13" s="73"/>
      <c r="Q13" s="72"/>
      <c r="R13" s="72"/>
      <c r="S13" s="72"/>
      <c r="T13" s="27">
        <f t="shared" ref="T13:T24" si="1">(H13*3)+((F13-H13)*2)+J13</f>
        <v>23</v>
      </c>
      <c r="U13" s="40" t="str">
        <f t="shared" ref="U13:U24" si="2">IFERROR(((T13+Q13+N13-R13)+(O13*2))/E13,"")</f>
        <v/>
      </c>
      <c r="V13" s="22">
        <v>234</v>
      </c>
      <c r="W13" s="22" t="s">
        <v>87</v>
      </c>
      <c r="X13" s="22" t="s">
        <v>88</v>
      </c>
      <c r="Y13" s="68">
        <v>1643</v>
      </c>
      <c r="Z13" s="41"/>
      <c r="AA13" s="1" t="s">
        <v>89</v>
      </c>
      <c r="AB13" s="28" t="s">
        <v>309</v>
      </c>
    </row>
    <row r="14" spans="1:28" x14ac:dyDescent="0.3">
      <c r="A14" s="1" t="s">
        <v>58</v>
      </c>
      <c r="B14" s="1" t="s">
        <v>45</v>
      </c>
      <c r="C14" s="27" t="s">
        <v>46</v>
      </c>
      <c r="D14" s="38">
        <v>21</v>
      </c>
      <c r="E14" s="72"/>
      <c r="F14" s="27">
        <v>9</v>
      </c>
      <c r="G14" s="72"/>
      <c r="H14" s="72"/>
      <c r="I14" s="72"/>
      <c r="J14" s="27">
        <v>3</v>
      </c>
      <c r="K14" s="27">
        <v>4</v>
      </c>
      <c r="L14" s="72"/>
      <c r="M14" s="72"/>
      <c r="N14" s="27">
        <f t="shared" si="0"/>
        <v>0</v>
      </c>
      <c r="O14" s="73"/>
      <c r="P14" s="73"/>
      <c r="Q14" s="73"/>
      <c r="R14" s="73"/>
      <c r="S14" s="73"/>
      <c r="T14" s="39">
        <f t="shared" si="1"/>
        <v>21</v>
      </c>
      <c r="U14" s="40" t="str">
        <f t="shared" si="2"/>
        <v/>
      </c>
      <c r="V14" s="22">
        <v>234</v>
      </c>
      <c r="W14" s="22" t="s">
        <v>87</v>
      </c>
      <c r="X14" s="22" t="s">
        <v>88</v>
      </c>
      <c r="Y14" s="68">
        <v>1643</v>
      </c>
      <c r="Z14" s="41"/>
      <c r="AA14" s="1" t="s">
        <v>89</v>
      </c>
      <c r="AB14" s="28" t="s">
        <v>309</v>
      </c>
    </row>
    <row r="15" spans="1:28" x14ac:dyDescent="0.3">
      <c r="A15" s="1" t="s">
        <v>58</v>
      </c>
      <c r="B15" s="1" t="s">
        <v>45</v>
      </c>
      <c r="C15" s="27" t="s">
        <v>55</v>
      </c>
      <c r="D15" s="38">
        <v>15</v>
      </c>
      <c r="E15" s="72" t="s">
        <v>486</v>
      </c>
      <c r="F15" s="27"/>
      <c r="G15" s="72"/>
      <c r="H15" s="72"/>
      <c r="I15" s="72"/>
      <c r="J15" s="27"/>
      <c r="K15" s="27"/>
      <c r="L15" s="72"/>
      <c r="M15" s="72"/>
      <c r="N15" s="27"/>
      <c r="O15" s="73"/>
      <c r="P15" s="73"/>
      <c r="Q15" s="73"/>
      <c r="R15" s="73"/>
      <c r="S15" s="73"/>
      <c r="T15" s="39"/>
      <c r="U15" s="40"/>
      <c r="V15" s="22">
        <v>234</v>
      </c>
      <c r="W15" s="22" t="s">
        <v>87</v>
      </c>
      <c r="X15" s="22" t="s">
        <v>88</v>
      </c>
      <c r="Y15" s="68">
        <v>1643</v>
      </c>
      <c r="Z15" s="41"/>
      <c r="AA15" s="1" t="s">
        <v>89</v>
      </c>
      <c r="AB15" s="28" t="s">
        <v>309</v>
      </c>
    </row>
    <row r="16" spans="1:28" x14ac:dyDescent="0.3">
      <c r="A16" s="1" t="s">
        <v>58</v>
      </c>
      <c r="B16" s="1" t="s">
        <v>45</v>
      </c>
      <c r="C16" s="27" t="s">
        <v>110</v>
      </c>
      <c r="D16" s="38">
        <v>10</v>
      </c>
      <c r="E16" s="72"/>
      <c r="F16" s="27">
        <v>3</v>
      </c>
      <c r="G16" s="72"/>
      <c r="H16" s="72"/>
      <c r="I16" s="72"/>
      <c r="J16" s="27">
        <v>6</v>
      </c>
      <c r="K16" s="27">
        <v>9</v>
      </c>
      <c r="L16" s="72"/>
      <c r="M16" s="72"/>
      <c r="N16" s="27">
        <f t="shared" si="0"/>
        <v>0</v>
      </c>
      <c r="O16" s="73"/>
      <c r="P16" s="73"/>
      <c r="Q16" s="73"/>
      <c r="R16" s="73"/>
      <c r="S16" s="73"/>
      <c r="T16" s="39">
        <f t="shared" si="1"/>
        <v>12</v>
      </c>
      <c r="U16" s="40" t="str">
        <f t="shared" si="2"/>
        <v/>
      </c>
      <c r="V16" s="22">
        <v>234</v>
      </c>
      <c r="W16" s="22" t="s">
        <v>87</v>
      </c>
      <c r="X16" s="22" t="s">
        <v>88</v>
      </c>
      <c r="Y16" s="68">
        <v>1643</v>
      </c>
      <c r="Z16" s="41"/>
      <c r="AA16" s="1" t="s">
        <v>89</v>
      </c>
      <c r="AB16" s="28" t="s">
        <v>309</v>
      </c>
    </row>
    <row r="17" spans="1:28" x14ac:dyDescent="0.3">
      <c r="A17" s="1" t="s">
        <v>58</v>
      </c>
      <c r="B17" s="1" t="s">
        <v>45</v>
      </c>
      <c r="C17" s="27" t="s">
        <v>50</v>
      </c>
      <c r="D17" s="38">
        <v>31</v>
      </c>
      <c r="E17" s="72"/>
      <c r="F17" s="27">
        <v>0</v>
      </c>
      <c r="G17" s="72"/>
      <c r="H17" s="72"/>
      <c r="I17" s="72"/>
      <c r="J17" s="27">
        <v>3</v>
      </c>
      <c r="K17" s="27">
        <v>4</v>
      </c>
      <c r="L17" s="72"/>
      <c r="M17" s="72"/>
      <c r="N17" s="27">
        <f t="shared" si="0"/>
        <v>0</v>
      </c>
      <c r="O17" s="73"/>
      <c r="P17" s="73"/>
      <c r="Q17" s="73"/>
      <c r="R17" s="73"/>
      <c r="S17" s="73"/>
      <c r="T17" s="39">
        <f t="shared" si="1"/>
        <v>3</v>
      </c>
      <c r="U17" s="40" t="str">
        <f t="shared" si="2"/>
        <v/>
      </c>
      <c r="V17" s="22">
        <v>234</v>
      </c>
      <c r="W17" s="22" t="s">
        <v>87</v>
      </c>
      <c r="X17" s="22" t="s">
        <v>88</v>
      </c>
      <c r="Y17" s="68">
        <v>1643</v>
      </c>
      <c r="Z17" s="41"/>
      <c r="AA17" s="1" t="s">
        <v>89</v>
      </c>
      <c r="AB17" s="28" t="s">
        <v>309</v>
      </c>
    </row>
    <row r="18" spans="1:28" x14ac:dyDescent="0.3">
      <c r="A18" s="1" t="s">
        <v>58</v>
      </c>
      <c r="B18" s="1" t="s">
        <v>45</v>
      </c>
      <c r="C18" s="27" t="s">
        <v>49</v>
      </c>
      <c r="D18" s="38">
        <v>22</v>
      </c>
      <c r="E18" s="72"/>
      <c r="F18" s="27">
        <v>1</v>
      </c>
      <c r="G18" s="72"/>
      <c r="H18" s="72"/>
      <c r="I18" s="72"/>
      <c r="J18" s="27">
        <v>1</v>
      </c>
      <c r="K18" s="27">
        <v>2</v>
      </c>
      <c r="L18" s="72"/>
      <c r="M18" s="72"/>
      <c r="N18" s="27">
        <f t="shared" si="0"/>
        <v>0</v>
      </c>
      <c r="O18" s="73"/>
      <c r="P18" s="73"/>
      <c r="Q18" s="73"/>
      <c r="R18" s="73"/>
      <c r="S18" s="73"/>
      <c r="T18" s="39">
        <f t="shared" si="1"/>
        <v>3</v>
      </c>
      <c r="U18" s="40" t="str">
        <f t="shared" si="2"/>
        <v/>
      </c>
      <c r="V18" s="22">
        <v>234</v>
      </c>
      <c r="W18" s="22" t="s">
        <v>87</v>
      </c>
      <c r="X18" s="22" t="s">
        <v>88</v>
      </c>
      <c r="Y18" s="68">
        <v>1643</v>
      </c>
      <c r="Z18" s="41"/>
      <c r="AA18" s="1" t="s">
        <v>89</v>
      </c>
      <c r="AB18" s="28" t="s">
        <v>309</v>
      </c>
    </row>
    <row r="19" spans="1:28" x14ac:dyDescent="0.3">
      <c r="A19" s="1" t="s">
        <v>58</v>
      </c>
      <c r="B19" s="1" t="s">
        <v>45</v>
      </c>
      <c r="C19" s="27" t="s">
        <v>53</v>
      </c>
      <c r="D19" s="38">
        <v>24</v>
      </c>
      <c r="E19" s="72"/>
      <c r="F19" s="27">
        <v>2</v>
      </c>
      <c r="G19" s="72"/>
      <c r="H19" s="72"/>
      <c r="I19" s="72"/>
      <c r="J19" s="27">
        <v>5</v>
      </c>
      <c r="K19" s="27">
        <v>6</v>
      </c>
      <c r="L19" s="72"/>
      <c r="M19" s="72"/>
      <c r="N19" s="27">
        <f t="shared" si="0"/>
        <v>0</v>
      </c>
      <c r="O19" s="73"/>
      <c r="P19" s="73"/>
      <c r="Q19" s="73"/>
      <c r="R19" s="73"/>
      <c r="S19" s="73"/>
      <c r="T19" s="39">
        <f t="shared" si="1"/>
        <v>9</v>
      </c>
      <c r="U19" s="40" t="str">
        <f t="shared" si="2"/>
        <v/>
      </c>
      <c r="V19" s="22">
        <v>234</v>
      </c>
      <c r="W19" s="22" t="s">
        <v>87</v>
      </c>
      <c r="X19" s="22" t="s">
        <v>88</v>
      </c>
      <c r="Y19" s="68">
        <v>1643</v>
      </c>
      <c r="Z19" s="41"/>
      <c r="AA19" s="1" t="s">
        <v>89</v>
      </c>
      <c r="AB19" s="28" t="s">
        <v>309</v>
      </c>
    </row>
    <row r="20" spans="1:28" x14ac:dyDescent="0.3">
      <c r="A20" s="1" t="s">
        <v>58</v>
      </c>
      <c r="B20" s="1" t="s">
        <v>45</v>
      </c>
      <c r="C20" s="27" t="s">
        <v>111</v>
      </c>
      <c r="D20" s="38">
        <v>26</v>
      </c>
      <c r="E20" s="72" t="s">
        <v>546</v>
      </c>
      <c r="F20" s="27"/>
      <c r="G20" s="72"/>
      <c r="H20" s="72"/>
      <c r="I20" s="72"/>
      <c r="J20" s="27"/>
      <c r="K20" s="27"/>
      <c r="L20" s="72"/>
      <c r="M20" s="72"/>
      <c r="N20" s="27"/>
      <c r="O20" s="73"/>
      <c r="P20" s="73"/>
      <c r="Q20" s="73"/>
      <c r="R20" s="73"/>
      <c r="S20" s="73"/>
      <c r="T20" s="39"/>
      <c r="U20" s="40"/>
      <c r="V20" s="22">
        <v>234</v>
      </c>
      <c r="W20" s="22" t="s">
        <v>87</v>
      </c>
      <c r="X20" s="22" t="s">
        <v>88</v>
      </c>
      <c r="Y20" s="68">
        <v>1643</v>
      </c>
      <c r="Z20" s="41"/>
      <c r="AA20" s="1" t="s">
        <v>89</v>
      </c>
      <c r="AB20" s="28" t="s">
        <v>309</v>
      </c>
    </row>
    <row r="21" spans="1:28" x14ac:dyDescent="0.3">
      <c r="A21" s="1" t="s">
        <v>58</v>
      </c>
      <c r="B21" s="1" t="s">
        <v>45</v>
      </c>
      <c r="C21" s="27" t="s">
        <v>267</v>
      </c>
      <c r="D21" s="38">
        <v>14</v>
      </c>
      <c r="E21" s="72" t="s">
        <v>546</v>
      </c>
      <c r="F21" s="27"/>
      <c r="G21" s="72"/>
      <c r="H21" s="72"/>
      <c r="I21" s="72"/>
      <c r="J21" s="27"/>
      <c r="K21" s="27"/>
      <c r="L21" s="72"/>
      <c r="M21" s="72"/>
      <c r="N21" s="27"/>
      <c r="O21" s="73"/>
      <c r="P21" s="73"/>
      <c r="Q21" s="73"/>
      <c r="R21" s="73"/>
      <c r="S21" s="73"/>
      <c r="T21" s="39"/>
      <c r="U21" s="40"/>
      <c r="V21" s="22">
        <v>234</v>
      </c>
      <c r="W21" s="22" t="s">
        <v>87</v>
      </c>
      <c r="X21" s="22" t="s">
        <v>88</v>
      </c>
      <c r="Y21" s="68">
        <v>1643</v>
      </c>
      <c r="Z21" s="41"/>
      <c r="AA21" s="1" t="s">
        <v>89</v>
      </c>
      <c r="AB21" s="28" t="s">
        <v>309</v>
      </c>
    </row>
    <row r="22" spans="1:28" x14ac:dyDescent="0.3">
      <c r="A22" s="1" t="s">
        <v>58</v>
      </c>
      <c r="B22" s="1" t="s">
        <v>45</v>
      </c>
      <c r="C22" s="27" t="s">
        <v>48</v>
      </c>
      <c r="D22" s="38">
        <v>44</v>
      </c>
      <c r="E22" s="72"/>
      <c r="F22" s="27">
        <v>6</v>
      </c>
      <c r="G22" s="72"/>
      <c r="H22" s="72"/>
      <c r="I22" s="72"/>
      <c r="J22" s="27">
        <v>1</v>
      </c>
      <c r="K22" s="27">
        <v>3</v>
      </c>
      <c r="L22" s="72"/>
      <c r="M22" s="27">
        <v>12</v>
      </c>
      <c r="N22" s="27">
        <f t="shared" si="0"/>
        <v>12</v>
      </c>
      <c r="O22" s="73"/>
      <c r="P22" s="73"/>
      <c r="Q22" s="73"/>
      <c r="R22" s="73"/>
      <c r="S22" s="73"/>
      <c r="T22" s="39">
        <f t="shared" si="1"/>
        <v>13</v>
      </c>
      <c r="U22" s="40" t="str">
        <f t="shared" si="2"/>
        <v/>
      </c>
      <c r="V22" s="22">
        <v>234</v>
      </c>
      <c r="W22" s="22" t="s">
        <v>87</v>
      </c>
      <c r="X22" s="22" t="s">
        <v>88</v>
      </c>
      <c r="Y22" s="68">
        <v>1643</v>
      </c>
      <c r="Z22" s="41"/>
      <c r="AA22" s="1" t="s">
        <v>89</v>
      </c>
      <c r="AB22" s="28" t="s">
        <v>309</v>
      </c>
    </row>
    <row r="23" spans="1:28" x14ac:dyDescent="0.3">
      <c r="A23" s="1" t="s">
        <v>58</v>
      </c>
      <c r="B23" s="1" t="s">
        <v>45</v>
      </c>
      <c r="C23" s="27" t="s">
        <v>105</v>
      </c>
      <c r="D23" s="38">
        <v>26</v>
      </c>
      <c r="E23" s="27">
        <v>1</v>
      </c>
      <c r="F23" s="27">
        <v>0</v>
      </c>
      <c r="G23" s="72"/>
      <c r="H23" s="72"/>
      <c r="I23" s="72"/>
      <c r="J23" s="27">
        <v>0</v>
      </c>
      <c r="K23" s="27">
        <v>0</v>
      </c>
      <c r="L23" s="72"/>
      <c r="M23" s="72"/>
      <c r="N23" s="27">
        <v>0</v>
      </c>
      <c r="O23" s="73"/>
      <c r="P23" s="73"/>
      <c r="Q23" s="73"/>
      <c r="R23" s="73"/>
      <c r="S23" s="73"/>
      <c r="T23" s="39">
        <f t="shared" si="1"/>
        <v>0</v>
      </c>
      <c r="U23" s="40">
        <f t="shared" si="2"/>
        <v>0</v>
      </c>
      <c r="V23" s="22">
        <v>234</v>
      </c>
      <c r="W23" s="22" t="s">
        <v>87</v>
      </c>
      <c r="X23" s="22" t="s">
        <v>88</v>
      </c>
      <c r="Y23" s="68">
        <v>1643</v>
      </c>
      <c r="Z23" s="41"/>
      <c r="AA23" s="1" t="s">
        <v>89</v>
      </c>
      <c r="AB23" s="28" t="s">
        <v>309</v>
      </c>
    </row>
    <row r="24" spans="1:28" x14ac:dyDescent="0.3">
      <c r="A24" s="1" t="s">
        <v>58</v>
      </c>
      <c r="B24" s="1" t="s">
        <v>45</v>
      </c>
      <c r="C24" s="27" t="s">
        <v>47</v>
      </c>
      <c r="D24" s="38">
        <v>25</v>
      </c>
      <c r="E24" s="72"/>
      <c r="F24" s="27">
        <v>8</v>
      </c>
      <c r="G24" s="72"/>
      <c r="H24" s="72"/>
      <c r="I24" s="72"/>
      <c r="J24" s="27">
        <v>2</v>
      </c>
      <c r="K24" s="27">
        <v>3</v>
      </c>
      <c r="L24" s="72"/>
      <c r="M24" s="72"/>
      <c r="N24" s="27">
        <f t="shared" si="0"/>
        <v>0</v>
      </c>
      <c r="O24" s="73"/>
      <c r="P24" s="73"/>
      <c r="Q24" s="73"/>
      <c r="R24" s="73"/>
      <c r="S24" s="73"/>
      <c r="T24" s="39">
        <f t="shared" si="1"/>
        <v>18</v>
      </c>
      <c r="U24" s="40" t="str">
        <f t="shared" si="2"/>
        <v/>
      </c>
      <c r="V24" s="22">
        <v>234</v>
      </c>
      <c r="W24" s="22" t="s">
        <v>87</v>
      </c>
      <c r="X24" s="22" t="s">
        <v>88</v>
      </c>
      <c r="Y24" s="68">
        <v>1643</v>
      </c>
      <c r="Z24" s="41"/>
      <c r="AA24" s="1" t="s">
        <v>89</v>
      </c>
      <c r="AB24" s="28" t="s">
        <v>309</v>
      </c>
    </row>
    <row r="25" spans="1:28" x14ac:dyDescent="0.3">
      <c r="A25" s="1" t="s">
        <v>58</v>
      </c>
      <c r="B25" s="1" t="s">
        <v>45</v>
      </c>
      <c r="C25" s="56" t="s">
        <v>38</v>
      </c>
      <c r="D25" s="36"/>
      <c r="E25" s="56">
        <v>239</v>
      </c>
      <c r="F25" s="56"/>
      <c r="G25" s="56">
        <v>82</v>
      </c>
      <c r="H25" s="56"/>
      <c r="I25" s="56"/>
      <c r="J25" s="56"/>
      <c r="K25" s="56"/>
      <c r="L25" s="56"/>
      <c r="M25" s="56">
        <v>49</v>
      </c>
      <c r="N25" s="56">
        <v>49</v>
      </c>
      <c r="O25" s="56"/>
      <c r="P25" s="56">
        <v>27</v>
      </c>
      <c r="Q25" s="56"/>
      <c r="R25" s="56">
        <v>28</v>
      </c>
      <c r="S25" s="42"/>
      <c r="T25" s="42"/>
      <c r="U25" s="40" t="str">
        <f t="shared" ref="U25" si="3">_xlfn.IFNA("",((T25+Q25+N25-R25)+(O25*2))/E25)</f>
        <v/>
      </c>
      <c r="V25" s="22">
        <v>234</v>
      </c>
      <c r="W25" s="22" t="s">
        <v>87</v>
      </c>
      <c r="X25" s="22" t="s">
        <v>88</v>
      </c>
      <c r="Y25" s="68">
        <v>1643</v>
      </c>
      <c r="Z25" s="41"/>
      <c r="AA25" s="1" t="s">
        <v>89</v>
      </c>
      <c r="AB25" s="28" t="s">
        <v>309</v>
      </c>
    </row>
    <row r="26" spans="1:28" x14ac:dyDescent="0.3">
      <c r="A26" s="43" t="s">
        <v>58</v>
      </c>
      <c r="B26" s="43" t="s">
        <v>45</v>
      </c>
      <c r="C26" s="44" t="s">
        <v>39</v>
      </c>
      <c r="D26" s="43"/>
      <c r="E26" s="44">
        <f t="shared" ref="E26:T26" si="4">SUM(E13:E25)</f>
        <v>240</v>
      </c>
      <c r="F26" s="44">
        <f t="shared" si="4"/>
        <v>38</v>
      </c>
      <c r="G26" s="44">
        <f t="shared" si="4"/>
        <v>82</v>
      </c>
      <c r="H26" s="44">
        <f t="shared" si="4"/>
        <v>0</v>
      </c>
      <c r="I26" s="44">
        <f t="shared" si="4"/>
        <v>0</v>
      </c>
      <c r="J26" s="44">
        <f t="shared" si="4"/>
        <v>26</v>
      </c>
      <c r="K26" s="44">
        <f t="shared" si="4"/>
        <v>37</v>
      </c>
      <c r="L26" s="44">
        <f t="shared" si="4"/>
        <v>0</v>
      </c>
      <c r="M26" s="44">
        <f t="shared" si="4"/>
        <v>61</v>
      </c>
      <c r="N26" s="44">
        <f t="shared" si="4"/>
        <v>61</v>
      </c>
      <c r="O26" s="44">
        <f t="shared" si="4"/>
        <v>0</v>
      </c>
      <c r="P26" s="44">
        <f t="shared" si="4"/>
        <v>27</v>
      </c>
      <c r="Q26" s="44">
        <f t="shared" si="4"/>
        <v>0</v>
      </c>
      <c r="R26" s="44">
        <f t="shared" si="4"/>
        <v>28</v>
      </c>
      <c r="S26" s="44">
        <f t="shared" si="4"/>
        <v>0</v>
      </c>
      <c r="T26" s="44">
        <f t="shared" si="4"/>
        <v>102</v>
      </c>
      <c r="U26" s="45">
        <f>((T26+Q26+N26-R26)+(O26*2))/E26</f>
        <v>0.5625</v>
      </c>
      <c r="V26" s="46">
        <v>234</v>
      </c>
      <c r="W26" s="46" t="s">
        <v>87</v>
      </c>
      <c r="X26" s="46" t="s">
        <v>88</v>
      </c>
      <c r="Y26" s="69">
        <v>1643</v>
      </c>
      <c r="Z26" s="47"/>
      <c r="AA26" s="43" t="s">
        <v>89</v>
      </c>
      <c r="AB26" s="78" t="s">
        <v>309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0.46341463414634149</v>
      </c>
      <c r="H27" s="27"/>
      <c r="I27" s="1"/>
      <c r="J27" s="48" t="s">
        <v>41</v>
      </c>
      <c r="K27" s="50">
        <f>J26/K26</f>
        <v>0.70270270270270274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2"/>
      <c r="Z34" s="41"/>
      <c r="AA34" s="1"/>
      <c r="AB34" s="1"/>
    </row>
    <row r="35" spans="1:28" x14ac:dyDescent="0.3">
      <c r="B35" s="1"/>
      <c r="C35" s="53" t="s">
        <v>59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7" t="s">
        <v>10</v>
      </c>
      <c r="U35" s="1"/>
      <c r="V35" s="54">
        <v>17</v>
      </c>
      <c r="W35" s="1"/>
      <c r="X35" s="1"/>
      <c r="Y35" s="31"/>
      <c r="Z35" s="41"/>
      <c r="AA35" s="1"/>
      <c r="AB35" s="1"/>
    </row>
    <row r="36" spans="1:28" x14ac:dyDescent="0.3">
      <c r="A36" s="36" t="s">
        <v>11</v>
      </c>
      <c r="B36" s="37" t="s">
        <v>12</v>
      </c>
      <c r="C36" s="38" t="s">
        <v>13</v>
      </c>
      <c r="D36" s="38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58</v>
      </c>
      <c r="C37" s="27" t="s">
        <v>311</v>
      </c>
      <c r="D37" s="38">
        <v>9</v>
      </c>
      <c r="E37" s="72"/>
      <c r="F37" s="27">
        <v>3</v>
      </c>
      <c r="G37" s="72"/>
      <c r="H37" s="72"/>
      <c r="I37" s="72"/>
      <c r="J37" s="27">
        <v>0</v>
      </c>
      <c r="K37" s="27">
        <v>0</v>
      </c>
      <c r="L37" s="72"/>
      <c r="M37" s="72"/>
      <c r="N37" s="27">
        <f t="shared" ref="N37" si="5">SUM(L37:M37)</f>
        <v>0</v>
      </c>
      <c r="O37" s="73"/>
      <c r="P37" s="73"/>
      <c r="Q37" s="73"/>
      <c r="R37" s="73"/>
      <c r="S37" s="73"/>
      <c r="T37" s="27">
        <f t="shared" ref="T37" si="6">+(F37*2)+J37</f>
        <v>6</v>
      </c>
      <c r="U37" s="40" t="str">
        <f t="shared" ref="U37" si="7">IFERROR(((T37+Q37+N37-R37)+(O37*2))/E37,"")</f>
        <v/>
      </c>
      <c r="V37" s="22">
        <v>234</v>
      </c>
      <c r="W37" s="22" t="s">
        <v>93</v>
      </c>
      <c r="X37" s="22" t="s">
        <v>94</v>
      </c>
      <c r="Y37" s="68">
        <v>1643</v>
      </c>
      <c r="Z37" s="41"/>
      <c r="AA37" s="1" t="s">
        <v>136</v>
      </c>
      <c r="AB37" s="28" t="s">
        <v>310</v>
      </c>
    </row>
    <row r="38" spans="1:28" x14ac:dyDescent="0.3">
      <c r="A38" s="1" t="s">
        <v>45</v>
      </c>
      <c r="B38" s="1" t="s">
        <v>58</v>
      </c>
      <c r="C38" s="27" t="s">
        <v>139</v>
      </c>
      <c r="D38" s="38">
        <v>42</v>
      </c>
      <c r="E38" s="72"/>
      <c r="F38" s="27"/>
      <c r="G38" s="72"/>
      <c r="H38" s="72"/>
      <c r="I38" s="72"/>
      <c r="J38" s="27"/>
      <c r="K38" s="27"/>
      <c r="L38" s="72"/>
      <c r="M38" s="72"/>
      <c r="N38" s="27">
        <f t="shared" ref="N38" si="8">SUM(L38:M38)</f>
        <v>0</v>
      </c>
      <c r="O38" s="73"/>
      <c r="P38" s="73"/>
      <c r="Q38" s="73"/>
      <c r="R38" s="73"/>
      <c r="S38" s="73"/>
      <c r="T38" s="27">
        <f t="shared" ref="T38" si="9">+(F38*2)+J38</f>
        <v>0</v>
      </c>
      <c r="U38" s="40" t="str">
        <f t="shared" ref="U38" si="10">IFERROR(((T38+Q38+N38-R38)+(O38*2))/E38,"")</f>
        <v/>
      </c>
      <c r="V38" s="22">
        <v>234</v>
      </c>
      <c r="W38" s="22" t="s">
        <v>93</v>
      </c>
      <c r="X38" s="22" t="s">
        <v>94</v>
      </c>
      <c r="Y38" s="68">
        <v>1643</v>
      </c>
      <c r="Z38" s="41"/>
      <c r="AA38" s="1" t="s">
        <v>136</v>
      </c>
      <c r="AB38" s="28" t="s">
        <v>310</v>
      </c>
    </row>
    <row r="39" spans="1:28" x14ac:dyDescent="0.3">
      <c r="A39" s="1" t="s">
        <v>45</v>
      </c>
      <c r="B39" s="1" t="s">
        <v>58</v>
      </c>
      <c r="C39" s="27" t="s">
        <v>140</v>
      </c>
      <c r="D39" s="38">
        <v>32</v>
      </c>
      <c r="E39" s="72"/>
      <c r="F39" s="27">
        <v>2</v>
      </c>
      <c r="G39" s="72"/>
      <c r="H39" s="72"/>
      <c r="I39" s="72"/>
      <c r="J39" s="27">
        <v>0</v>
      </c>
      <c r="K39" s="27">
        <v>2</v>
      </c>
      <c r="L39" s="72"/>
      <c r="M39" s="27">
        <v>13</v>
      </c>
      <c r="N39" s="27">
        <f t="shared" ref="N39:N41" si="11">SUM(L39:M39)</f>
        <v>13</v>
      </c>
      <c r="O39" s="73"/>
      <c r="P39" s="39">
        <v>4</v>
      </c>
      <c r="Q39" s="85" t="s">
        <v>485</v>
      </c>
      <c r="R39" s="73"/>
      <c r="S39" s="73"/>
      <c r="T39" s="27">
        <f t="shared" ref="T39:T46" si="12">+(F39*2)+J39</f>
        <v>4</v>
      </c>
      <c r="U39" s="40" t="str">
        <f t="shared" ref="U39:U46" si="13">IFERROR(((T39+Q39+N39-R39)+(O39*2))/E39,"")</f>
        <v/>
      </c>
      <c r="V39" s="22">
        <v>234</v>
      </c>
      <c r="W39" s="22" t="s">
        <v>93</v>
      </c>
      <c r="X39" s="22" t="s">
        <v>94</v>
      </c>
      <c r="Y39" s="68">
        <v>1643</v>
      </c>
      <c r="Z39" s="41"/>
      <c r="AA39" s="1" t="s">
        <v>136</v>
      </c>
      <c r="AB39" s="28" t="s">
        <v>310</v>
      </c>
    </row>
    <row r="40" spans="1:28" x14ac:dyDescent="0.3">
      <c r="A40" s="1" t="s">
        <v>45</v>
      </c>
      <c r="B40" s="1" t="s">
        <v>58</v>
      </c>
      <c r="C40" s="72" t="s">
        <v>142</v>
      </c>
      <c r="D40" s="88">
        <v>45</v>
      </c>
      <c r="E40" s="72"/>
      <c r="F40" s="27"/>
      <c r="G40" s="72"/>
      <c r="H40" s="72"/>
      <c r="I40" s="72"/>
      <c r="J40" s="27"/>
      <c r="K40" s="27"/>
      <c r="L40" s="72"/>
      <c r="M40" s="72"/>
      <c r="N40" s="27">
        <f t="shared" si="11"/>
        <v>0</v>
      </c>
      <c r="O40" s="73"/>
      <c r="P40" s="73"/>
      <c r="Q40" s="73"/>
      <c r="R40" s="73"/>
      <c r="S40" s="73"/>
      <c r="T40" s="27">
        <f t="shared" si="12"/>
        <v>0</v>
      </c>
      <c r="U40" s="40" t="str">
        <f t="shared" si="13"/>
        <v/>
      </c>
      <c r="V40" s="22">
        <v>234</v>
      </c>
      <c r="W40" s="22" t="s">
        <v>93</v>
      </c>
      <c r="X40" s="22" t="s">
        <v>94</v>
      </c>
      <c r="Y40" s="68">
        <v>1643</v>
      </c>
      <c r="Z40" s="41"/>
      <c r="AA40" s="1" t="s">
        <v>136</v>
      </c>
      <c r="AB40" s="28" t="s">
        <v>310</v>
      </c>
    </row>
    <row r="41" spans="1:28" x14ac:dyDescent="0.3">
      <c r="A41" s="1" t="s">
        <v>45</v>
      </c>
      <c r="B41" s="1" t="s">
        <v>58</v>
      </c>
      <c r="C41" s="72" t="s">
        <v>143</v>
      </c>
      <c r="D41" s="88">
        <v>12</v>
      </c>
      <c r="E41" s="72"/>
      <c r="F41" s="27">
        <v>0</v>
      </c>
      <c r="G41" s="72"/>
      <c r="H41" s="72"/>
      <c r="I41" s="72"/>
      <c r="J41" s="27">
        <v>1</v>
      </c>
      <c r="K41" s="27">
        <v>2</v>
      </c>
      <c r="L41" s="72"/>
      <c r="M41" s="72"/>
      <c r="N41" s="27">
        <f t="shared" si="11"/>
        <v>0</v>
      </c>
      <c r="O41" s="73"/>
      <c r="P41" s="73"/>
      <c r="Q41" s="73"/>
      <c r="R41" s="73"/>
      <c r="S41" s="73"/>
      <c r="T41" s="27">
        <f t="shared" si="12"/>
        <v>1</v>
      </c>
      <c r="U41" s="40" t="str">
        <f t="shared" si="13"/>
        <v/>
      </c>
      <c r="V41" s="22">
        <v>234</v>
      </c>
      <c r="W41" s="22" t="s">
        <v>93</v>
      </c>
      <c r="X41" s="22" t="s">
        <v>94</v>
      </c>
      <c r="Y41" s="68">
        <v>1643</v>
      </c>
      <c r="Z41" s="41"/>
      <c r="AA41" s="1" t="s">
        <v>136</v>
      </c>
      <c r="AB41" s="28" t="s">
        <v>310</v>
      </c>
    </row>
    <row r="42" spans="1:28" x14ac:dyDescent="0.3">
      <c r="A42" s="1" t="s">
        <v>45</v>
      </c>
      <c r="B42" s="1" t="s">
        <v>58</v>
      </c>
      <c r="C42" s="27" t="s">
        <v>144</v>
      </c>
      <c r="D42" s="38">
        <v>13</v>
      </c>
      <c r="E42" s="72"/>
      <c r="F42" s="27">
        <v>3</v>
      </c>
      <c r="G42" s="72"/>
      <c r="H42" s="72"/>
      <c r="I42" s="72"/>
      <c r="J42" s="27">
        <v>6</v>
      </c>
      <c r="K42" s="27">
        <v>6</v>
      </c>
      <c r="L42" s="72"/>
      <c r="M42" s="72"/>
      <c r="N42" s="27">
        <f>SUM(L42:M42)</f>
        <v>0</v>
      </c>
      <c r="O42" s="73"/>
      <c r="P42" s="39">
        <v>3</v>
      </c>
      <c r="Q42" s="85" t="s">
        <v>485</v>
      </c>
      <c r="R42" s="73"/>
      <c r="S42" s="73"/>
      <c r="T42" s="27">
        <f t="shared" si="12"/>
        <v>12</v>
      </c>
      <c r="U42" s="40" t="str">
        <f t="shared" si="13"/>
        <v/>
      </c>
      <c r="V42" s="22">
        <v>234</v>
      </c>
      <c r="W42" s="22" t="s">
        <v>93</v>
      </c>
      <c r="X42" s="22" t="s">
        <v>94</v>
      </c>
      <c r="Y42" s="68">
        <v>1643</v>
      </c>
      <c r="Z42" s="41"/>
      <c r="AA42" s="1" t="s">
        <v>136</v>
      </c>
      <c r="AB42" s="28" t="s">
        <v>310</v>
      </c>
    </row>
    <row r="43" spans="1:28" x14ac:dyDescent="0.3">
      <c r="A43" s="1" t="s">
        <v>45</v>
      </c>
      <c r="B43" s="1" t="s">
        <v>58</v>
      </c>
      <c r="C43" s="27" t="s">
        <v>145</v>
      </c>
      <c r="D43" s="38">
        <v>33</v>
      </c>
      <c r="E43" s="72"/>
      <c r="F43" s="27">
        <v>14</v>
      </c>
      <c r="G43" s="72"/>
      <c r="H43" s="72"/>
      <c r="I43" s="72"/>
      <c r="J43" s="27">
        <v>9</v>
      </c>
      <c r="K43" s="27">
        <v>12</v>
      </c>
      <c r="L43" s="72"/>
      <c r="M43" s="72"/>
      <c r="N43" s="27">
        <f>SUM(L43:M43)</f>
        <v>0</v>
      </c>
      <c r="O43" s="73"/>
      <c r="P43" s="73"/>
      <c r="Q43" s="73"/>
      <c r="R43" s="73"/>
      <c r="S43" s="73"/>
      <c r="T43" s="27">
        <f t="shared" si="12"/>
        <v>37</v>
      </c>
      <c r="U43" s="40" t="str">
        <f t="shared" si="13"/>
        <v/>
      </c>
      <c r="V43" s="22">
        <v>234</v>
      </c>
      <c r="W43" s="22" t="s">
        <v>93</v>
      </c>
      <c r="X43" s="22" t="s">
        <v>94</v>
      </c>
      <c r="Y43" s="68">
        <v>1643</v>
      </c>
      <c r="Z43" s="41"/>
      <c r="AA43" s="1" t="s">
        <v>136</v>
      </c>
      <c r="AB43" s="28" t="s">
        <v>310</v>
      </c>
    </row>
    <row r="44" spans="1:28" x14ac:dyDescent="0.3">
      <c r="A44" s="1" t="s">
        <v>45</v>
      </c>
      <c r="B44" s="1" t="s">
        <v>58</v>
      </c>
      <c r="C44" s="27" t="s">
        <v>146</v>
      </c>
      <c r="D44" s="38">
        <v>11</v>
      </c>
      <c r="E44" s="72"/>
      <c r="F44" s="27">
        <v>8</v>
      </c>
      <c r="G44" s="72"/>
      <c r="H44" s="72"/>
      <c r="I44" s="72"/>
      <c r="J44" s="27">
        <v>5</v>
      </c>
      <c r="K44" s="27">
        <v>8</v>
      </c>
      <c r="L44" s="72"/>
      <c r="M44" s="72"/>
      <c r="N44" s="27">
        <f>SUM(L44:M44)</f>
        <v>0</v>
      </c>
      <c r="O44" s="73"/>
      <c r="P44" s="73"/>
      <c r="Q44" s="73"/>
      <c r="R44" s="73"/>
      <c r="S44" s="73"/>
      <c r="T44" s="27">
        <f t="shared" si="12"/>
        <v>21</v>
      </c>
      <c r="U44" s="40" t="str">
        <f t="shared" si="13"/>
        <v/>
      </c>
      <c r="V44" s="22">
        <v>234</v>
      </c>
      <c r="W44" s="22" t="s">
        <v>93</v>
      </c>
      <c r="X44" s="22" t="s">
        <v>94</v>
      </c>
      <c r="Y44" s="68">
        <v>1643</v>
      </c>
      <c r="Z44" s="41"/>
      <c r="AA44" s="1" t="s">
        <v>136</v>
      </c>
      <c r="AB44" s="28" t="s">
        <v>310</v>
      </c>
    </row>
    <row r="45" spans="1:28" x14ac:dyDescent="0.3">
      <c r="A45" s="1" t="s">
        <v>45</v>
      </c>
      <c r="B45" s="1" t="s">
        <v>58</v>
      </c>
      <c r="C45" s="27" t="s">
        <v>147</v>
      </c>
      <c r="D45" s="38">
        <v>8</v>
      </c>
      <c r="E45" s="72"/>
      <c r="F45" s="27">
        <v>5</v>
      </c>
      <c r="G45" s="72"/>
      <c r="H45" s="72"/>
      <c r="I45" s="72"/>
      <c r="J45" s="27">
        <v>1</v>
      </c>
      <c r="K45" s="27">
        <v>2</v>
      </c>
      <c r="L45" s="72"/>
      <c r="M45" s="72"/>
      <c r="N45" s="27">
        <f>SUM(L45:M45)</f>
        <v>0</v>
      </c>
      <c r="O45" s="73"/>
      <c r="P45" s="73"/>
      <c r="Q45" s="73"/>
      <c r="R45" s="73"/>
      <c r="S45" s="73"/>
      <c r="T45" s="27">
        <f t="shared" si="12"/>
        <v>11</v>
      </c>
      <c r="U45" s="40" t="str">
        <f t="shared" si="13"/>
        <v/>
      </c>
      <c r="V45" s="22">
        <v>234</v>
      </c>
      <c r="W45" s="22" t="s">
        <v>93</v>
      </c>
      <c r="X45" s="22" t="s">
        <v>94</v>
      </c>
      <c r="Y45" s="68">
        <v>1643</v>
      </c>
      <c r="Z45" s="41"/>
      <c r="AA45" s="1" t="s">
        <v>136</v>
      </c>
      <c r="AB45" s="28" t="s">
        <v>310</v>
      </c>
    </row>
    <row r="46" spans="1:28" x14ac:dyDescent="0.3">
      <c r="A46" s="1" t="s">
        <v>45</v>
      </c>
      <c r="B46" s="1" t="s">
        <v>58</v>
      </c>
      <c r="C46" s="27" t="s">
        <v>148</v>
      </c>
      <c r="D46" s="38">
        <v>22</v>
      </c>
      <c r="E46" s="72"/>
      <c r="F46" s="27">
        <v>1</v>
      </c>
      <c r="G46" s="72"/>
      <c r="H46" s="72"/>
      <c r="I46" s="72"/>
      <c r="J46" s="27">
        <v>2</v>
      </c>
      <c r="K46" s="27">
        <v>2</v>
      </c>
      <c r="L46" s="72"/>
      <c r="M46" s="72"/>
      <c r="N46" s="27">
        <f>SUM(L46:M46)</f>
        <v>0</v>
      </c>
      <c r="O46" s="73"/>
      <c r="P46" s="73"/>
      <c r="Q46" s="73"/>
      <c r="R46" s="73"/>
      <c r="S46" s="73"/>
      <c r="T46" s="27">
        <f t="shared" si="12"/>
        <v>4</v>
      </c>
      <c r="U46" s="40" t="str">
        <f t="shared" si="13"/>
        <v/>
      </c>
      <c r="V46" s="22">
        <v>234</v>
      </c>
      <c r="W46" s="22" t="s">
        <v>93</v>
      </c>
      <c r="X46" s="22" t="s">
        <v>94</v>
      </c>
      <c r="Y46" s="68">
        <v>1643</v>
      </c>
      <c r="Z46" s="41"/>
      <c r="AA46" s="1" t="s">
        <v>136</v>
      </c>
      <c r="AB46" s="28" t="s">
        <v>310</v>
      </c>
    </row>
    <row r="47" spans="1:28" x14ac:dyDescent="0.3">
      <c r="A47" s="1" t="s">
        <v>45</v>
      </c>
      <c r="B47" s="1" t="s">
        <v>58</v>
      </c>
      <c r="C47" s="56" t="s">
        <v>38</v>
      </c>
      <c r="D47" s="36"/>
      <c r="E47" s="56">
        <v>240</v>
      </c>
      <c r="F47" s="56"/>
      <c r="G47" s="56">
        <v>85</v>
      </c>
      <c r="H47" s="56"/>
      <c r="I47" s="56"/>
      <c r="J47" s="56"/>
      <c r="K47" s="56"/>
      <c r="L47" s="56"/>
      <c r="M47" s="56">
        <v>34</v>
      </c>
      <c r="N47" s="56">
        <v>34</v>
      </c>
      <c r="O47" s="56"/>
      <c r="P47" s="56">
        <v>20</v>
      </c>
      <c r="Q47" s="56"/>
      <c r="R47" s="56">
        <v>23</v>
      </c>
      <c r="S47" s="42"/>
      <c r="T47" s="27"/>
      <c r="U47" s="40" t="str">
        <f t="shared" ref="U47" si="14">_xlfn.IFNA("",((T47+Q47+N47-R47)+(O47*2))/E47)</f>
        <v/>
      </c>
      <c r="V47" s="22">
        <v>234</v>
      </c>
      <c r="W47" s="22" t="s">
        <v>93</v>
      </c>
      <c r="X47" s="22" t="s">
        <v>94</v>
      </c>
      <c r="Y47" s="68">
        <v>1643</v>
      </c>
      <c r="Z47" s="41"/>
      <c r="AA47" s="1" t="s">
        <v>136</v>
      </c>
      <c r="AB47" s="28" t="s">
        <v>310</v>
      </c>
    </row>
    <row r="48" spans="1:28" x14ac:dyDescent="0.3">
      <c r="A48" s="43" t="s">
        <v>45</v>
      </c>
      <c r="B48" s="43" t="s">
        <v>58</v>
      </c>
      <c r="C48" s="44" t="s">
        <v>39</v>
      </c>
      <c r="D48" s="43"/>
      <c r="E48" s="44">
        <f t="shared" ref="E48:T48" si="15">SUM(E37:E47)</f>
        <v>240</v>
      </c>
      <c r="F48" s="44">
        <f t="shared" si="15"/>
        <v>36</v>
      </c>
      <c r="G48" s="44">
        <f t="shared" si="15"/>
        <v>85</v>
      </c>
      <c r="H48" s="44">
        <f t="shared" si="15"/>
        <v>0</v>
      </c>
      <c r="I48" s="44">
        <f t="shared" si="15"/>
        <v>0</v>
      </c>
      <c r="J48" s="44">
        <f t="shared" si="15"/>
        <v>24</v>
      </c>
      <c r="K48" s="44">
        <f t="shared" si="15"/>
        <v>34</v>
      </c>
      <c r="L48" s="44">
        <f t="shared" si="15"/>
        <v>0</v>
      </c>
      <c r="M48" s="44">
        <f t="shared" si="15"/>
        <v>47</v>
      </c>
      <c r="N48" s="44">
        <f t="shared" si="15"/>
        <v>47</v>
      </c>
      <c r="O48" s="44">
        <f t="shared" si="15"/>
        <v>0</v>
      </c>
      <c r="P48" s="44">
        <f t="shared" si="15"/>
        <v>27</v>
      </c>
      <c r="Q48" s="44">
        <f t="shared" si="15"/>
        <v>0</v>
      </c>
      <c r="R48" s="44">
        <f t="shared" si="15"/>
        <v>23</v>
      </c>
      <c r="S48" s="44">
        <f t="shared" si="15"/>
        <v>0</v>
      </c>
      <c r="T48" s="44">
        <f t="shared" si="15"/>
        <v>96</v>
      </c>
      <c r="U48" s="45">
        <f>((T48+Q48+N48-R48)+(O48*2))/E48</f>
        <v>0.5</v>
      </c>
      <c r="V48" s="46">
        <v>234</v>
      </c>
      <c r="W48" s="46" t="s">
        <v>93</v>
      </c>
      <c r="X48" s="46" t="s">
        <v>94</v>
      </c>
      <c r="Y48" s="69">
        <v>1643</v>
      </c>
      <c r="Z48" s="47"/>
      <c r="AA48" s="43" t="s">
        <v>136</v>
      </c>
      <c r="AB48" s="78" t="s">
        <v>310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0.42352941176470588</v>
      </c>
      <c r="H49" s="27"/>
      <c r="I49" s="1"/>
      <c r="J49" s="48" t="s">
        <v>41</v>
      </c>
      <c r="K49" s="50">
        <f>J48/K48</f>
        <v>0.70588235294117652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 t="s">
        <v>487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sortState xmlns:xlrd2="http://schemas.microsoft.com/office/spreadsheetml/2017/richdata2" ref="A13:AB24">
    <sortCondition ref="C13:C24"/>
  </sortState>
  <pageMargins left="0.2" right="0.2" top="0.75" bottom="0.25" header="0.3" footer="0.3"/>
  <pageSetup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EBA86-A561-4C16-9F30-857A094146AC}">
  <sheetPr>
    <tabColor rgb="FF92D050"/>
    <pageSetUpPr fitToPage="1"/>
  </sheetPr>
  <dimension ref="A1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29228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82</v>
      </c>
      <c r="D4" s="7" t="s">
        <v>4</v>
      </c>
      <c r="E4" s="8"/>
      <c r="F4" s="5"/>
      <c r="G4" s="1"/>
      <c r="J4" s="15" t="s">
        <v>315</v>
      </c>
      <c r="K4" s="16" t="s">
        <v>44</v>
      </c>
      <c r="L4" s="17"/>
      <c r="M4" s="18"/>
      <c r="N4" s="19">
        <v>16</v>
      </c>
      <c r="O4" s="19">
        <v>18</v>
      </c>
      <c r="P4" s="19">
        <v>35</v>
      </c>
      <c r="Q4" s="19">
        <v>15</v>
      </c>
      <c r="R4" s="20"/>
      <c r="S4" s="21">
        <f>SUM(N4:R4)</f>
        <v>84</v>
      </c>
      <c r="T4" s="22">
        <v>238</v>
      </c>
    </row>
    <row r="5" spans="1:28" x14ac:dyDescent="0.3">
      <c r="B5" s="1"/>
      <c r="C5" s="6" t="s">
        <v>312</v>
      </c>
      <c r="D5" s="7" t="s">
        <v>5</v>
      </c>
      <c r="E5" s="1"/>
      <c r="F5" s="1"/>
      <c r="G5" s="1"/>
      <c r="J5" s="15" t="s">
        <v>316</v>
      </c>
      <c r="K5" s="16" t="s">
        <v>56</v>
      </c>
      <c r="L5" s="17"/>
      <c r="M5" s="18"/>
      <c r="N5" s="19">
        <v>30</v>
      </c>
      <c r="O5" s="19">
        <v>17</v>
      </c>
      <c r="P5" s="19">
        <v>17</v>
      </c>
      <c r="Q5" s="19">
        <v>25</v>
      </c>
      <c r="R5" s="20"/>
      <c r="S5" s="21">
        <f>SUM(N5:R5)</f>
        <v>89</v>
      </c>
      <c r="T5" s="22">
        <v>238</v>
      </c>
      <c r="U5" s="1"/>
      <c r="V5" s="1"/>
      <c r="W5" s="1"/>
    </row>
    <row r="6" spans="1:28" x14ac:dyDescent="0.3">
      <c r="C6" s="23">
        <v>212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313</v>
      </c>
      <c r="D7" s="7" t="s">
        <v>7</v>
      </c>
      <c r="G7" s="1"/>
      <c r="S7" s="1"/>
      <c r="T7" s="25" t="s">
        <v>8</v>
      </c>
      <c r="U7" s="1"/>
      <c r="V7" s="26">
        <v>238</v>
      </c>
      <c r="W7" s="1"/>
    </row>
    <row r="8" spans="1:28" x14ac:dyDescent="0.3">
      <c r="B8" s="1"/>
      <c r="C8" s="24" t="s">
        <v>314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8.819444444444445E-2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18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57</v>
      </c>
      <c r="B13" s="1" t="s">
        <v>45</v>
      </c>
      <c r="C13" s="27" t="s">
        <v>51</v>
      </c>
      <c r="D13" s="38">
        <v>30</v>
      </c>
      <c r="E13" s="27">
        <v>21</v>
      </c>
      <c r="F13" s="27">
        <v>2</v>
      </c>
      <c r="G13" s="27">
        <v>11</v>
      </c>
      <c r="H13" s="27"/>
      <c r="I13" s="27"/>
      <c r="J13" s="27">
        <v>2</v>
      </c>
      <c r="K13" s="27">
        <v>2</v>
      </c>
      <c r="L13" s="27">
        <v>0</v>
      </c>
      <c r="M13" s="27">
        <v>0</v>
      </c>
      <c r="N13" s="27">
        <f>SUM(L13:M13)</f>
        <v>0</v>
      </c>
      <c r="O13" s="27">
        <v>1</v>
      </c>
      <c r="P13" s="39">
        <v>2</v>
      </c>
      <c r="Q13" s="27">
        <v>0</v>
      </c>
      <c r="R13" s="27">
        <v>0</v>
      </c>
      <c r="S13" s="27">
        <v>0</v>
      </c>
      <c r="T13" s="27">
        <f>(H13*3)+((F13-H13)*2)+J13</f>
        <v>6</v>
      </c>
      <c r="U13" s="40">
        <f>IFERROR(((T13+Q13+N13-R13)+(O13*2))/E13,"")</f>
        <v>0.38095238095238093</v>
      </c>
      <c r="V13" s="22">
        <v>238</v>
      </c>
      <c r="W13" s="22" t="s">
        <v>87</v>
      </c>
      <c r="X13" s="22" t="s">
        <v>94</v>
      </c>
      <c r="Y13" s="68">
        <v>212</v>
      </c>
      <c r="Z13" s="41"/>
      <c r="AA13" s="1" t="s">
        <v>89</v>
      </c>
      <c r="AB13" s="28" t="s">
        <v>317</v>
      </c>
    </row>
    <row r="14" spans="1:28" x14ac:dyDescent="0.3">
      <c r="A14" s="1" t="s">
        <v>57</v>
      </c>
      <c r="B14" s="1" t="s">
        <v>45</v>
      </c>
      <c r="C14" s="27" t="s">
        <v>46</v>
      </c>
      <c r="D14" s="38">
        <v>21</v>
      </c>
      <c r="E14" s="27">
        <v>29</v>
      </c>
      <c r="F14" s="27">
        <v>0</v>
      </c>
      <c r="G14" s="27">
        <v>2</v>
      </c>
      <c r="H14" s="27"/>
      <c r="I14" s="27"/>
      <c r="J14" s="27">
        <v>0</v>
      </c>
      <c r="K14" s="27">
        <v>0</v>
      </c>
      <c r="L14" s="27">
        <v>2</v>
      </c>
      <c r="M14" s="27">
        <v>3</v>
      </c>
      <c r="N14" s="27">
        <f t="shared" ref="N14:N19" si="0">SUM(L14:M14)</f>
        <v>5</v>
      </c>
      <c r="O14" s="39">
        <v>0</v>
      </c>
      <c r="P14" s="39">
        <v>4</v>
      </c>
      <c r="Q14" s="39">
        <v>1</v>
      </c>
      <c r="R14" s="39">
        <v>2</v>
      </c>
      <c r="S14" s="39">
        <v>1</v>
      </c>
      <c r="T14" s="39">
        <f t="shared" ref="T14:T19" si="1">(H14*3)+((F14-H14)*2)+J14</f>
        <v>0</v>
      </c>
      <c r="U14" s="40">
        <f t="shared" ref="U14:U24" si="2">IFERROR(((T14+Q14+N14-R14)+(O14*2))/E14,"")</f>
        <v>0.13793103448275862</v>
      </c>
      <c r="V14" s="22">
        <v>238</v>
      </c>
      <c r="W14" s="22" t="s">
        <v>87</v>
      </c>
      <c r="X14" s="22" t="s">
        <v>94</v>
      </c>
      <c r="Y14" s="68">
        <v>212</v>
      </c>
      <c r="Z14" s="41"/>
      <c r="AA14" s="1" t="s">
        <v>89</v>
      </c>
      <c r="AB14" s="28" t="s">
        <v>317</v>
      </c>
    </row>
    <row r="15" spans="1:28" x14ac:dyDescent="0.3">
      <c r="A15" s="1" t="s">
        <v>57</v>
      </c>
      <c r="B15" s="1" t="s">
        <v>45</v>
      </c>
      <c r="C15" s="27" t="s">
        <v>55</v>
      </c>
      <c r="D15" s="38">
        <v>15</v>
      </c>
      <c r="E15" s="27">
        <v>34</v>
      </c>
      <c r="F15" s="27">
        <v>4</v>
      </c>
      <c r="G15" s="27">
        <v>13</v>
      </c>
      <c r="H15" s="27"/>
      <c r="I15" s="27"/>
      <c r="J15" s="27">
        <v>8</v>
      </c>
      <c r="K15" s="27">
        <v>8</v>
      </c>
      <c r="L15" s="27">
        <v>0</v>
      </c>
      <c r="M15" s="27">
        <v>0</v>
      </c>
      <c r="N15" s="27">
        <f t="shared" si="0"/>
        <v>0</v>
      </c>
      <c r="O15" s="39">
        <v>6</v>
      </c>
      <c r="P15" s="39">
        <v>3</v>
      </c>
      <c r="Q15" s="39">
        <v>5</v>
      </c>
      <c r="R15" s="39">
        <v>7</v>
      </c>
      <c r="S15" s="39">
        <v>0</v>
      </c>
      <c r="T15" s="39">
        <f t="shared" si="1"/>
        <v>16</v>
      </c>
      <c r="U15" s="40">
        <f t="shared" si="2"/>
        <v>0.76470588235294112</v>
      </c>
      <c r="V15" s="22">
        <v>238</v>
      </c>
      <c r="W15" s="22" t="s">
        <v>87</v>
      </c>
      <c r="X15" s="22" t="s">
        <v>94</v>
      </c>
      <c r="Y15" s="68">
        <v>212</v>
      </c>
      <c r="Z15" s="41"/>
      <c r="AA15" s="1" t="s">
        <v>89</v>
      </c>
      <c r="AB15" s="28" t="s">
        <v>317</v>
      </c>
    </row>
    <row r="16" spans="1:28" x14ac:dyDescent="0.3">
      <c r="A16" s="1" t="s">
        <v>57</v>
      </c>
      <c r="B16" s="1" t="s">
        <v>45</v>
      </c>
      <c r="C16" s="27" t="s">
        <v>110</v>
      </c>
      <c r="D16" s="38">
        <v>10</v>
      </c>
      <c r="E16" s="27">
        <v>23</v>
      </c>
      <c r="F16" s="27">
        <v>5</v>
      </c>
      <c r="G16" s="27">
        <v>11</v>
      </c>
      <c r="H16" s="27"/>
      <c r="I16" s="27"/>
      <c r="J16" s="27">
        <v>1</v>
      </c>
      <c r="K16" s="27">
        <v>2</v>
      </c>
      <c r="L16" s="27">
        <v>0</v>
      </c>
      <c r="M16" s="27">
        <v>1</v>
      </c>
      <c r="N16" s="27">
        <f t="shared" si="0"/>
        <v>1</v>
      </c>
      <c r="O16" s="39">
        <v>2</v>
      </c>
      <c r="P16" s="39">
        <v>1</v>
      </c>
      <c r="Q16" s="39">
        <v>0</v>
      </c>
      <c r="R16" s="39">
        <v>6</v>
      </c>
      <c r="S16" s="39">
        <v>0</v>
      </c>
      <c r="T16" s="39">
        <f t="shared" si="1"/>
        <v>11</v>
      </c>
      <c r="U16" s="40">
        <f t="shared" si="2"/>
        <v>0.43478260869565216</v>
      </c>
      <c r="V16" s="22">
        <v>238</v>
      </c>
      <c r="W16" s="22" t="s">
        <v>87</v>
      </c>
      <c r="X16" s="22" t="s">
        <v>94</v>
      </c>
      <c r="Y16" s="68">
        <v>212</v>
      </c>
      <c r="Z16" s="41"/>
      <c r="AA16" s="1" t="s">
        <v>89</v>
      </c>
      <c r="AB16" s="28" t="s">
        <v>317</v>
      </c>
    </row>
    <row r="17" spans="1:28" x14ac:dyDescent="0.3">
      <c r="A17" s="1" t="s">
        <v>57</v>
      </c>
      <c r="B17" s="1" t="s">
        <v>45</v>
      </c>
      <c r="C17" s="27" t="s">
        <v>50</v>
      </c>
      <c r="D17" s="38">
        <v>31</v>
      </c>
      <c r="E17" s="27">
        <v>39</v>
      </c>
      <c r="F17" s="27">
        <v>7</v>
      </c>
      <c r="G17" s="27">
        <v>14</v>
      </c>
      <c r="H17" s="27"/>
      <c r="I17" s="27"/>
      <c r="J17" s="27">
        <v>4</v>
      </c>
      <c r="K17" s="27">
        <v>4</v>
      </c>
      <c r="L17" s="27">
        <v>0</v>
      </c>
      <c r="M17" s="27">
        <v>3</v>
      </c>
      <c r="N17" s="27">
        <f t="shared" si="0"/>
        <v>3</v>
      </c>
      <c r="O17" s="39">
        <v>5</v>
      </c>
      <c r="P17" s="39">
        <v>3</v>
      </c>
      <c r="Q17" s="39">
        <v>3</v>
      </c>
      <c r="R17" s="39">
        <v>2</v>
      </c>
      <c r="S17" s="39">
        <v>0</v>
      </c>
      <c r="T17" s="39">
        <f t="shared" si="1"/>
        <v>18</v>
      </c>
      <c r="U17" s="40">
        <f t="shared" si="2"/>
        <v>0.82051282051282048</v>
      </c>
      <c r="V17" s="22">
        <v>238</v>
      </c>
      <c r="W17" s="22" t="s">
        <v>87</v>
      </c>
      <c r="X17" s="22" t="s">
        <v>94</v>
      </c>
      <c r="Y17" s="68">
        <v>212</v>
      </c>
      <c r="Z17" s="41"/>
      <c r="AA17" s="1" t="s">
        <v>89</v>
      </c>
      <c r="AB17" s="28" t="s">
        <v>317</v>
      </c>
    </row>
    <row r="18" spans="1:28" x14ac:dyDescent="0.3">
      <c r="A18" s="1" t="s">
        <v>57</v>
      </c>
      <c r="B18" s="1" t="s">
        <v>45</v>
      </c>
      <c r="C18" s="27" t="s">
        <v>49</v>
      </c>
      <c r="D18" s="38">
        <v>22</v>
      </c>
      <c r="E18" s="27" t="s">
        <v>546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39"/>
      <c r="U18" s="40"/>
      <c r="V18" s="22">
        <v>238</v>
      </c>
      <c r="W18" s="22" t="s">
        <v>87</v>
      </c>
      <c r="X18" s="22" t="s">
        <v>94</v>
      </c>
      <c r="Y18" s="68">
        <v>212</v>
      </c>
      <c r="Z18" s="41"/>
      <c r="AA18" s="1" t="s">
        <v>89</v>
      </c>
      <c r="AB18" s="28" t="s">
        <v>317</v>
      </c>
    </row>
    <row r="19" spans="1:28" x14ac:dyDescent="0.3">
      <c r="A19" s="1" t="s">
        <v>57</v>
      </c>
      <c r="B19" s="1" t="s">
        <v>45</v>
      </c>
      <c r="C19" s="27" t="s">
        <v>53</v>
      </c>
      <c r="D19" s="38">
        <v>24</v>
      </c>
      <c r="E19" s="27">
        <v>25</v>
      </c>
      <c r="F19" s="27">
        <v>3</v>
      </c>
      <c r="G19" s="27">
        <v>9</v>
      </c>
      <c r="H19" s="27"/>
      <c r="I19" s="27"/>
      <c r="J19" s="27">
        <v>3</v>
      </c>
      <c r="K19" s="27">
        <v>5</v>
      </c>
      <c r="L19" s="27">
        <v>4</v>
      </c>
      <c r="M19" s="27">
        <v>4</v>
      </c>
      <c r="N19" s="27">
        <f t="shared" si="0"/>
        <v>8</v>
      </c>
      <c r="O19" s="39">
        <v>1</v>
      </c>
      <c r="P19" s="56">
        <v>6</v>
      </c>
      <c r="Q19" s="39">
        <v>1</v>
      </c>
      <c r="R19" s="39">
        <v>0</v>
      </c>
      <c r="S19" s="39">
        <v>1</v>
      </c>
      <c r="T19" s="39">
        <f t="shared" si="1"/>
        <v>9</v>
      </c>
      <c r="U19" s="40">
        <f t="shared" si="2"/>
        <v>0.8</v>
      </c>
      <c r="V19" s="22">
        <v>238</v>
      </c>
      <c r="W19" s="22" t="s">
        <v>87</v>
      </c>
      <c r="X19" s="22" t="s">
        <v>94</v>
      </c>
      <c r="Y19" s="68">
        <v>212</v>
      </c>
      <c r="Z19" s="41"/>
      <c r="AA19" s="1" t="s">
        <v>89</v>
      </c>
      <c r="AB19" s="28" t="s">
        <v>317</v>
      </c>
    </row>
    <row r="20" spans="1:28" x14ac:dyDescent="0.3">
      <c r="A20" s="1" t="s">
        <v>57</v>
      </c>
      <c r="B20" s="1" t="s">
        <v>45</v>
      </c>
      <c r="C20" s="27" t="s">
        <v>111</v>
      </c>
      <c r="D20" s="38">
        <v>26</v>
      </c>
      <c r="E20" s="27" t="s">
        <v>546</v>
      </c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56"/>
      <c r="Q20" s="39"/>
      <c r="R20" s="39"/>
      <c r="S20" s="39"/>
      <c r="T20" s="39"/>
      <c r="U20" s="40"/>
      <c r="V20" s="22">
        <v>238</v>
      </c>
      <c r="W20" s="22" t="s">
        <v>87</v>
      </c>
      <c r="X20" s="22" t="s">
        <v>94</v>
      </c>
      <c r="Y20" s="68">
        <v>212</v>
      </c>
      <c r="Z20" s="41"/>
      <c r="AA20" s="1" t="s">
        <v>89</v>
      </c>
      <c r="AB20" s="28" t="s">
        <v>317</v>
      </c>
    </row>
    <row r="21" spans="1:28" x14ac:dyDescent="0.3">
      <c r="A21" s="1" t="s">
        <v>57</v>
      </c>
      <c r="B21" s="1" t="s">
        <v>45</v>
      </c>
      <c r="C21" s="27" t="s">
        <v>267</v>
      </c>
      <c r="D21" s="38">
        <v>14</v>
      </c>
      <c r="E21" s="27" t="s">
        <v>546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56"/>
      <c r="Q21" s="39"/>
      <c r="R21" s="39"/>
      <c r="S21" s="39"/>
      <c r="T21" s="39"/>
      <c r="U21" s="40"/>
      <c r="V21" s="22">
        <v>238</v>
      </c>
      <c r="W21" s="22" t="s">
        <v>87</v>
      </c>
      <c r="X21" s="22" t="s">
        <v>94</v>
      </c>
      <c r="Y21" s="68">
        <v>212</v>
      </c>
      <c r="Z21" s="41"/>
      <c r="AA21" s="1" t="s">
        <v>89</v>
      </c>
      <c r="AB21" s="28" t="s">
        <v>317</v>
      </c>
    </row>
    <row r="22" spans="1:28" x14ac:dyDescent="0.3">
      <c r="A22" s="1" t="s">
        <v>57</v>
      </c>
      <c r="B22" s="1" t="s">
        <v>45</v>
      </c>
      <c r="C22" s="27" t="s">
        <v>105</v>
      </c>
      <c r="D22" s="38">
        <v>11</v>
      </c>
      <c r="E22" s="27" t="s">
        <v>546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56"/>
      <c r="Q22" s="39"/>
      <c r="R22" s="39"/>
      <c r="S22" s="39"/>
      <c r="T22" s="39"/>
      <c r="U22" s="40"/>
      <c r="V22" s="22">
        <v>238</v>
      </c>
      <c r="W22" s="22" t="s">
        <v>87</v>
      </c>
      <c r="X22" s="22" t="s">
        <v>94</v>
      </c>
      <c r="Y22" s="68">
        <v>212</v>
      </c>
      <c r="Z22" s="41"/>
      <c r="AA22" s="1" t="s">
        <v>89</v>
      </c>
      <c r="AB22" s="28" t="s">
        <v>317</v>
      </c>
    </row>
    <row r="23" spans="1:28" x14ac:dyDescent="0.3">
      <c r="A23" s="1" t="s">
        <v>57</v>
      </c>
      <c r="B23" s="1" t="s">
        <v>45</v>
      </c>
      <c r="C23" s="27" t="s">
        <v>48</v>
      </c>
      <c r="D23" s="38">
        <v>44</v>
      </c>
      <c r="E23" s="27">
        <v>42</v>
      </c>
      <c r="F23" s="27">
        <v>5</v>
      </c>
      <c r="G23" s="27">
        <v>11</v>
      </c>
      <c r="H23" s="27"/>
      <c r="I23" s="27"/>
      <c r="J23" s="27">
        <v>2</v>
      </c>
      <c r="K23" s="27">
        <v>2</v>
      </c>
      <c r="L23" s="27">
        <v>1</v>
      </c>
      <c r="M23" s="27">
        <v>7</v>
      </c>
      <c r="N23" s="27">
        <f>SUM(L23:M23)</f>
        <v>8</v>
      </c>
      <c r="O23" s="39">
        <v>0</v>
      </c>
      <c r="P23" s="39">
        <v>2</v>
      </c>
      <c r="Q23" s="39">
        <v>3</v>
      </c>
      <c r="R23" s="39">
        <v>0</v>
      </c>
      <c r="S23" s="39">
        <v>1</v>
      </c>
      <c r="T23" s="39">
        <f>(H23*3)+((F23-H23)*2)+J23</f>
        <v>12</v>
      </c>
      <c r="U23" s="40">
        <f t="shared" si="2"/>
        <v>0.54761904761904767</v>
      </c>
      <c r="V23" s="22">
        <v>238</v>
      </c>
      <c r="W23" s="22" t="s">
        <v>87</v>
      </c>
      <c r="X23" s="22" t="s">
        <v>94</v>
      </c>
      <c r="Y23" s="68">
        <v>212</v>
      </c>
      <c r="Z23" s="41"/>
      <c r="AA23" s="1" t="s">
        <v>89</v>
      </c>
      <c r="AB23" s="28" t="s">
        <v>317</v>
      </c>
    </row>
    <row r="24" spans="1:28" x14ac:dyDescent="0.3">
      <c r="A24" s="1" t="s">
        <v>57</v>
      </c>
      <c r="B24" s="1" t="s">
        <v>45</v>
      </c>
      <c r="C24" s="27" t="s">
        <v>47</v>
      </c>
      <c r="D24" s="38">
        <v>25</v>
      </c>
      <c r="E24" s="27">
        <v>27</v>
      </c>
      <c r="F24" s="27">
        <v>6</v>
      </c>
      <c r="G24" s="27">
        <v>10</v>
      </c>
      <c r="H24" s="27"/>
      <c r="I24" s="27"/>
      <c r="J24" s="27">
        <v>0</v>
      </c>
      <c r="K24" s="27">
        <v>3</v>
      </c>
      <c r="L24" s="27">
        <v>1</v>
      </c>
      <c r="M24" s="27">
        <v>5</v>
      </c>
      <c r="N24" s="27">
        <f>SUM(L24:M24)</f>
        <v>6</v>
      </c>
      <c r="O24" s="39">
        <v>0</v>
      </c>
      <c r="P24" s="39">
        <v>2</v>
      </c>
      <c r="Q24" s="39">
        <v>1</v>
      </c>
      <c r="R24" s="39">
        <v>1</v>
      </c>
      <c r="S24" s="39">
        <v>0</v>
      </c>
      <c r="T24" s="39">
        <f>(H24*3)+((F24-H24)*2)+J24</f>
        <v>12</v>
      </c>
      <c r="U24" s="40">
        <f t="shared" si="2"/>
        <v>0.66666666666666663</v>
      </c>
      <c r="V24" s="22">
        <v>238</v>
      </c>
      <c r="W24" s="22" t="s">
        <v>87</v>
      </c>
      <c r="X24" s="22" t="s">
        <v>94</v>
      </c>
      <c r="Y24" s="68">
        <v>212</v>
      </c>
      <c r="Z24" s="41"/>
      <c r="AA24" s="1" t="s">
        <v>89</v>
      </c>
      <c r="AB24" s="28" t="s">
        <v>317</v>
      </c>
    </row>
    <row r="25" spans="1:28" x14ac:dyDescent="0.3">
      <c r="A25" s="43" t="s">
        <v>57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32</v>
      </c>
      <c r="G25" s="44">
        <f t="shared" si="3"/>
        <v>81</v>
      </c>
      <c r="H25" s="44">
        <f t="shared" si="3"/>
        <v>0</v>
      </c>
      <c r="I25" s="44">
        <f t="shared" si="3"/>
        <v>0</v>
      </c>
      <c r="J25" s="44">
        <f t="shared" si="3"/>
        <v>20</v>
      </c>
      <c r="K25" s="44">
        <f t="shared" si="3"/>
        <v>26</v>
      </c>
      <c r="L25" s="44">
        <f t="shared" si="3"/>
        <v>8</v>
      </c>
      <c r="M25" s="44">
        <f t="shared" si="3"/>
        <v>23</v>
      </c>
      <c r="N25" s="44">
        <f t="shared" si="3"/>
        <v>31</v>
      </c>
      <c r="O25" s="44">
        <f t="shared" si="3"/>
        <v>15</v>
      </c>
      <c r="P25" s="44">
        <f t="shared" si="3"/>
        <v>23</v>
      </c>
      <c r="Q25" s="44">
        <f t="shared" si="3"/>
        <v>14</v>
      </c>
      <c r="R25" s="44">
        <f t="shared" si="3"/>
        <v>18</v>
      </c>
      <c r="S25" s="44">
        <f t="shared" si="3"/>
        <v>3</v>
      </c>
      <c r="T25" s="44">
        <f t="shared" si="3"/>
        <v>84</v>
      </c>
      <c r="U25" s="45">
        <f>((T25+Q25+N25-R25)+(O25*2))/E25</f>
        <v>0.58750000000000002</v>
      </c>
      <c r="V25" s="46">
        <v>238</v>
      </c>
      <c r="W25" s="46" t="s">
        <v>87</v>
      </c>
      <c r="X25" s="46" t="s">
        <v>94</v>
      </c>
      <c r="Y25" s="69">
        <v>212</v>
      </c>
      <c r="Z25" s="47"/>
      <c r="AA25" s="43" t="s">
        <v>89</v>
      </c>
      <c r="AB25" s="78" t="s">
        <v>317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0.39506172839506171</v>
      </c>
      <c r="H26" s="27"/>
      <c r="I26" s="1"/>
      <c r="J26" s="48" t="s">
        <v>41</v>
      </c>
      <c r="K26" s="50">
        <f>J25/K25</f>
        <v>0.76923076923076927</v>
      </c>
      <c r="L26" s="1"/>
      <c r="M26" s="39" t="s">
        <v>42</v>
      </c>
      <c r="N26" s="51">
        <v>8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56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13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57</v>
      </c>
      <c r="C35" s="27" t="s">
        <v>119</v>
      </c>
      <c r="D35" s="38">
        <v>40</v>
      </c>
      <c r="E35" s="27">
        <v>19</v>
      </c>
      <c r="F35" s="27">
        <v>3</v>
      </c>
      <c r="G35" s="27">
        <v>5</v>
      </c>
      <c r="H35" s="27"/>
      <c r="I35" s="27"/>
      <c r="J35" s="27">
        <v>4</v>
      </c>
      <c r="K35" s="27">
        <v>7</v>
      </c>
      <c r="L35" s="27">
        <v>1</v>
      </c>
      <c r="M35" s="27">
        <v>6</v>
      </c>
      <c r="N35" s="27">
        <f t="shared" ref="N35:N44" si="4">SUM(L35:M35)</f>
        <v>7</v>
      </c>
      <c r="O35" s="27">
        <v>1</v>
      </c>
      <c r="P35" s="39">
        <v>5</v>
      </c>
      <c r="Q35" s="27">
        <v>0</v>
      </c>
      <c r="R35" s="27">
        <v>1</v>
      </c>
      <c r="S35" s="27">
        <v>2</v>
      </c>
      <c r="T35" s="27">
        <f t="shared" ref="T35:T44" si="5">+(F35*2)+J35</f>
        <v>10</v>
      </c>
      <c r="U35" s="40">
        <f t="shared" ref="U35:U44" si="6">IFERROR(((T35+Q35+N35-R35)+(O35*2))/E35,"")</f>
        <v>0.94736842105263153</v>
      </c>
      <c r="V35" s="22">
        <v>238</v>
      </c>
      <c r="W35" s="22" t="s">
        <v>93</v>
      </c>
      <c r="X35" s="22" t="s">
        <v>88</v>
      </c>
      <c r="Y35" s="68">
        <v>212</v>
      </c>
      <c r="Z35" s="41"/>
      <c r="AA35" s="1" t="s">
        <v>318</v>
      </c>
      <c r="AB35" s="28" t="s">
        <v>547</v>
      </c>
    </row>
    <row r="36" spans="1:28" x14ac:dyDescent="0.3">
      <c r="A36" s="1" t="s">
        <v>45</v>
      </c>
      <c r="B36" s="1" t="s">
        <v>57</v>
      </c>
      <c r="C36" s="27" t="s">
        <v>120</v>
      </c>
      <c r="D36" s="38">
        <v>7</v>
      </c>
      <c r="E36" s="27">
        <v>20</v>
      </c>
      <c r="F36" s="27">
        <v>5</v>
      </c>
      <c r="G36" s="27">
        <v>8</v>
      </c>
      <c r="H36" s="27"/>
      <c r="I36" s="27"/>
      <c r="J36" s="27">
        <v>1</v>
      </c>
      <c r="K36" s="27">
        <v>3</v>
      </c>
      <c r="L36" s="27">
        <v>1</v>
      </c>
      <c r="M36" s="27">
        <v>1</v>
      </c>
      <c r="N36" s="27">
        <f t="shared" si="4"/>
        <v>2</v>
      </c>
      <c r="O36" s="39">
        <v>4</v>
      </c>
      <c r="P36" s="39">
        <v>0</v>
      </c>
      <c r="Q36" s="39">
        <v>1</v>
      </c>
      <c r="R36" s="39">
        <v>6</v>
      </c>
      <c r="S36" s="39">
        <v>0</v>
      </c>
      <c r="T36" s="27">
        <f t="shared" si="5"/>
        <v>11</v>
      </c>
      <c r="U36" s="40">
        <f t="shared" si="6"/>
        <v>0.8</v>
      </c>
      <c r="V36" s="22">
        <v>238</v>
      </c>
      <c r="W36" s="22" t="s">
        <v>93</v>
      </c>
      <c r="X36" s="22" t="s">
        <v>88</v>
      </c>
      <c r="Y36" s="68">
        <v>212</v>
      </c>
      <c r="Z36" s="41"/>
      <c r="AA36" s="1" t="s">
        <v>318</v>
      </c>
      <c r="AB36" s="28" t="s">
        <v>547</v>
      </c>
    </row>
    <row r="37" spans="1:28" x14ac:dyDescent="0.3">
      <c r="A37" s="1" t="s">
        <v>45</v>
      </c>
      <c r="B37" s="1" t="s">
        <v>57</v>
      </c>
      <c r="C37" s="27" t="s">
        <v>121</v>
      </c>
      <c r="D37" s="38">
        <v>15</v>
      </c>
      <c r="E37" s="27">
        <v>41</v>
      </c>
      <c r="F37" s="27">
        <v>8</v>
      </c>
      <c r="G37" s="27">
        <v>13</v>
      </c>
      <c r="H37" s="27"/>
      <c r="I37" s="27"/>
      <c r="J37" s="27">
        <v>9</v>
      </c>
      <c r="K37" s="27">
        <v>9</v>
      </c>
      <c r="L37" s="27">
        <v>1</v>
      </c>
      <c r="M37" s="27">
        <v>6</v>
      </c>
      <c r="N37" s="27">
        <f t="shared" si="4"/>
        <v>7</v>
      </c>
      <c r="O37" s="39">
        <v>2</v>
      </c>
      <c r="P37" s="39">
        <v>3</v>
      </c>
      <c r="Q37" s="39">
        <v>0</v>
      </c>
      <c r="R37" s="39">
        <v>4</v>
      </c>
      <c r="S37" s="39">
        <v>3</v>
      </c>
      <c r="T37" s="27">
        <f t="shared" si="5"/>
        <v>25</v>
      </c>
      <c r="U37" s="40">
        <f t="shared" si="6"/>
        <v>0.78048780487804881</v>
      </c>
      <c r="V37" s="22">
        <v>238</v>
      </c>
      <c r="W37" s="22" t="s">
        <v>93</v>
      </c>
      <c r="X37" s="22" t="s">
        <v>88</v>
      </c>
      <c r="Y37" s="68">
        <v>212</v>
      </c>
      <c r="Z37" s="41"/>
      <c r="AA37" s="1" t="s">
        <v>318</v>
      </c>
      <c r="AB37" s="28" t="s">
        <v>547</v>
      </c>
    </row>
    <row r="38" spans="1:28" x14ac:dyDescent="0.3">
      <c r="A38" s="1" t="s">
        <v>45</v>
      </c>
      <c r="B38" s="1" t="s">
        <v>57</v>
      </c>
      <c r="C38" s="27" t="s">
        <v>238</v>
      </c>
      <c r="D38" s="38">
        <v>50</v>
      </c>
      <c r="E38" s="27">
        <v>11</v>
      </c>
      <c r="F38" s="27">
        <v>2</v>
      </c>
      <c r="G38" s="27">
        <v>4</v>
      </c>
      <c r="H38" s="27"/>
      <c r="I38" s="27"/>
      <c r="J38" s="27">
        <v>2</v>
      </c>
      <c r="K38" s="27">
        <v>2</v>
      </c>
      <c r="L38" s="27">
        <v>0</v>
      </c>
      <c r="M38" s="27">
        <v>0</v>
      </c>
      <c r="N38" s="27">
        <f t="shared" si="4"/>
        <v>0</v>
      </c>
      <c r="O38" s="39">
        <v>0</v>
      </c>
      <c r="P38" s="39">
        <v>3</v>
      </c>
      <c r="Q38" s="39">
        <v>5</v>
      </c>
      <c r="R38" s="39">
        <v>8</v>
      </c>
      <c r="S38" s="39">
        <v>0</v>
      </c>
      <c r="T38" s="27">
        <f t="shared" si="5"/>
        <v>6</v>
      </c>
      <c r="U38" s="40">
        <f t="shared" si="6"/>
        <v>0.27272727272727271</v>
      </c>
      <c r="V38" s="22">
        <v>238</v>
      </c>
      <c r="W38" s="22" t="s">
        <v>93</v>
      </c>
      <c r="X38" s="22" t="s">
        <v>88</v>
      </c>
      <c r="Y38" s="68">
        <v>212</v>
      </c>
      <c r="Z38" s="41"/>
      <c r="AA38" s="1" t="s">
        <v>318</v>
      </c>
      <c r="AB38" s="28" t="s">
        <v>547</v>
      </c>
    </row>
    <row r="39" spans="1:28" x14ac:dyDescent="0.3">
      <c r="A39" s="1" t="s">
        <v>45</v>
      </c>
      <c r="B39" s="1" t="s">
        <v>57</v>
      </c>
      <c r="C39" s="27" t="s">
        <v>122</v>
      </c>
      <c r="D39" s="38">
        <v>10</v>
      </c>
      <c r="E39" s="27">
        <v>6</v>
      </c>
      <c r="F39" s="27">
        <v>0</v>
      </c>
      <c r="G39" s="27">
        <v>0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4"/>
        <v>0</v>
      </c>
      <c r="O39" s="39">
        <v>2</v>
      </c>
      <c r="P39" s="39">
        <v>2</v>
      </c>
      <c r="Q39" s="39">
        <v>0</v>
      </c>
      <c r="R39" s="39">
        <v>3</v>
      </c>
      <c r="S39" s="39">
        <v>0</v>
      </c>
      <c r="T39" s="27">
        <f t="shared" si="5"/>
        <v>0</v>
      </c>
      <c r="U39" s="40">
        <f t="shared" si="6"/>
        <v>0.16666666666666666</v>
      </c>
      <c r="V39" s="22">
        <v>238</v>
      </c>
      <c r="W39" s="22" t="s">
        <v>93</v>
      </c>
      <c r="X39" s="22" t="s">
        <v>88</v>
      </c>
      <c r="Y39" s="68">
        <v>212</v>
      </c>
      <c r="Z39" s="41"/>
      <c r="AA39" s="1" t="s">
        <v>318</v>
      </c>
      <c r="AB39" s="28" t="s">
        <v>547</v>
      </c>
    </row>
    <row r="40" spans="1:28" x14ac:dyDescent="0.3">
      <c r="A40" s="1" t="s">
        <v>45</v>
      </c>
      <c r="B40" s="1" t="s">
        <v>57</v>
      </c>
      <c r="C40" s="27" t="s">
        <v>125</v>
      </c>
      <c r="D40" s="38">
        <v>17</v>
      </c>
      <c r="E40" s="27">
        <v>32</v>
      </c>
      <c r="F40" s="27">
        <v>3</v>
      </c>
      <c r="G40" s="27">
        <v>8</v>
      </c>
      <c r="H40" s="27"/>
      <c r="I40" s="27"/>
      <c r="J40" s="27">
        <v>0</v>
      </c>
      <c r="K40" s="27">
        <v>0</v>
      </c>
      <c r="L40" s="27">
        <v>3</v>
      </c>
      <c r="M40" s="27">
        <v>10</v>
      </c>
      <c r="N40" s="27">
        <f t="shared" si="4"/>
        <v>13</v>
      </c>
      <c r="O40" s="39">
        <v>1</v>
      </c>
      <c r="P40" s="39">
        <v>2</v>
      </c>
      <c r="Q40" s="39">
        <v>1</v>
      </c>
      <c r="R40" s="39">
        <v>2</v>
      </c>
      <c r="S40" s="39">
        <v>0</v>
      </c>
      <c r="T40" s="27">
        <f t="shared" si="5"/>
        <v>6</v>
      </c>
      <c r="U40" s="40">
        <f t="shared" si="6"/>
        <v>0.625</v>
      </c>
      <c r="V40" s="22">
        <v>238</v>
      </c>
      <c r="W40" s="22" t="s">
        <v>93</v>
      </c>
      <c r="X40" s="22" t="s">
        <v>88</v>
      </c>
      <c r="Y40" s="68">
        <v>212</v>
      </c>
      <c r="Z40" s="41"/>
      <c r="AA40" s="1" t="s">
        <v>318</v>
      </c>
      <c r="AB40" s="28" t="s">
        <v>547</v>
      </c>
    </row>
    <row r="41" spans="1:28" x14ac:dyDescent="0.3">
      <c r="A41" s="1" t="s">
        <v>45</v>
      </c>
      <c r="B41" s="1" t="s">
        <v>57</v>
      </c>
      <c r="C41" s="27" t="s">
        <v>126</v>
      </c>
      <c r="D41" s="38">
        <v>11</v>
      </c>
      <c r="E41" s="27">
        <v>36</v>
      </c>
      <c r="F41" s="27">
        <v>4</v>
      </c>
      <c r="G41" s="27">
        <v>8</v>
      </c>
      <c r="H41" s="27"/>
      <c r="I41" s="27"/>
      <c r="J41" s="27">
        <v>0</v>
      </c>
      <c r="K41" s="27">
        <v>0</v>
      </c>
      <c r="L41" s="27">
        <v>2</v>
      </c>
      <c r="M41" s="27">
        <v>2</v>
      </c>
      <c r="N41" s="27">
        <f t="shared" si="4"/>
        <v>4</v>
      </c>
      <c r="O41" s="39">
        <v>2</v>
      </c>
      <c r="P41" s="39">
        <v>5</v>
      </c>
      <c r="Q41" s="39">
        <v>0</v>
      </c>
      <c r="R41" s="39">
        <v>8</v>
      </c>
      <c r="S41" s="39">
        <v>0</v>
      </c>
      <c r="T41" s="27">
        <f t="shared" si="5"/>
        <v>8</v>
      </c>
      <c r="U41" s="40">
        <f t="shared" si="6"/>
        <v>0.22222222222222221</v>
      </c>
      <c r="V41" s="22">
        <v>238</v>
      </c>
      <c r="W41" s="22" t="s">
        <v>93</v>
      </c>
      <c r="X41" s="22" t="s">
        <v>88</v>
      </c>
      <c r="Y41" s="68">
        <v>212</v>
      </c>
      <c r="Z41" s="41"/>
      <c r="AA41" s="1" t="s">
        <v>318</v>
      </c>
      <c r="AB41" s="28" t="s">
        <v>547</v>
      </c>
    </row>
    <row r="42" spans="1:28" x14ac:dyDescent="0.3">
      <c r="A42" s="1" t="s">
        <v>45</v>
      </c>
      <c r="B42" s="1" t="s">
        <v>57</v>
      </c>
      <c r="C42" s="27" t="s">
        <v>319</v>
      </c>
      <c r="D42" s="38">
        <v>23</v>
      </c>
      <c r="E42" s="27">
        <v>27</v>
      </c>
      <c r="F42" s="27">
        <v>3</v>
      </c>
      <c r="G42" s="27">
        <v>8</v>
      </c>
      <c r="H42" s="27"/>
      <c r="I42" s="27"/>
      <c r="J42" s="27">
        <v>1</v>
      </c>
      <c r="K42" s="27">
        <v>4</v>
      </c>
      <c r="L42" s="27">
        <v>0</v>
      </c>
      <c r="M42" s="27">
        <v>2</v>
      </c>
      <c r="N42" s="27">
        <f t="shared" si="4"/>
        <v>2</v>
      </c>
      <c r="O42" s="39">
        <v>1</v>
      </c>
      <c r="P42" s="39">
        <v>2</v>
      </c>
      <c r="Q42" s="39">
        <v>2</v>
      </c>
      <c r="R42" s="39">
        <v>1</v>
      </c>
      <c r="S42" s="39">
        <v>1</v>
      </c>
      <c r="T42" s="27">
        <f t="shared" si="5"/>
        <v>7</v>
      </c>
      <c r="U42" s="40">
        <f t="shared" si="6"/>
        <v>0.44444444444444442</v>
      </c>
      <c r="V42" s="22">
        <v>238</v>
      </c>
      <c r="W42" s="22" t="s">
        <v>93</v>
      </c>
      <c r="X42" s="22" t="s">
        <v>88</v>
      </c>
      <c r="Y42" s="68">
        <v>212</v>
      </c>
      <c r="Z42" s="41"/>
      <c r="AA42" s="1" t="s">
        <v>318</v>
      </c>
      <c r="AB42" s="28" t="s">
        <v>547</v>
      </c>
    </row>
    <row r="43" spans="1:28" x14ac:dyDescent="0.3">
      <c r="A43" s="1" t="s">
        <v>45</v>
      </c>
      <c r="B43" s="1" t="s">
        <v>57</v>
      </c>
      <c r="C43" s="27" t="s">
        <v>127</v>
      </c>
      <c r="D43" s="38">
        <v>12</v>
      </c>
      <c r="E43" s="27">
        <v>28</v>
      </c>
      <c r="F43" s="27">
        <v>3</v>
      </c>
      <c r="G43" s="27">
        <v>10</v>
      </c>
      <c r="H43" s="27"/>
      <c r="I43" s="27"/>
      <c r="J43" s="27">
        <v>2</v>
      </c>
      <c r="K43" s="27">
        <v>4</v>
      </c>
      <c r="L43" s="27">
        <v>0</v>
      </c>
      <c r="M43" s="27">
        <v>5</v>
      </c>
      <c r="N43" s="27">
        <f t="shared" si="4"/>
        <v>5</v>
      </c>
      <c r="O43" s="39">
        <v>3</v>
      </c>
      <c r="P43" s="39">
        <v>1</v>
      </c>
      <c r="Q43" s="39">
        <v>0</v>
      </c>
      <c r="R43" s="39">
        <v>2</v>
      </c>
      <c r="S43" s="39">
        <v>0</v>
      </c>
      <c r="T43" s="27">
        <f t="shared" si="5"/>
        <v>8</v>
      </c>
      <c r="U43" s="40">
        <f t="shared" si="6"/>
        <v>0.6071428571428571</v>
      </c>
      <c r="V43" s="22">
        <v>238</v>
      </c>
      <c r="W43" s="22" t="s">
        <v>93</v>
      </c>
      <c r="X43" s="22" t="s">
        <v>88</v>
      </c>
      <c r="Y43" s="68">
        <v>212</v>
      </c>
      <c r="Z43" s="41"/>
      <c r="AA43" s="1" t="s">
        <v>318</v>
      </c>
      <c r="AB43" s="28" t="s">
        <v>547</v>
      </c>
    </row>
    <row r="44" spans="1:28" x14ac:dyDescent="0.3">
      <c r="A44" s="1" t="s">
        <v>45</v>
      </c>
      <c r="B44" s="1" t="s">
        <v>57</v>
      </c>
      <c r="C44" s="27" t="s">
        <v>128</v>
      </c>
      <c r="D44" s="38">
        <v>22</v>
      </c>
      <c r="E44" s="27">
        <v>20</v>
      </c>
      <c r="F44" s="27">
        <v>3</v>
      </c>
      <c r="G44" s="27">
        <v>5</v>
      </c>
      <c r="H44" s="27"/>
      <c r="I44" s="27"/>
      <c r="J44" s="27">
        <v>2</v>
      </c>
      <c r="K44" s="27">
        <v>5</v>
      </c>
      <c r="L44" s="27">
        <v>1</v>
      </c>
      <c r="M44" s="27">
        <v>8</v>
      </c>
      <c r="N44" s="27">
        <f t="shared" si="4"/>
        <v>9</v>
      </c>
      <c r="O44" s="39">
        <v>0</v>
      </c>
      <c r="P44" s="39">
        <v>1</v>
      </c>
      <c r="Q44" s="39">
        <v>1</v>
      </c>
      <c r="R44" s="39">
        <v>1</v>
      </c>
      <c r="S44" s="39">
        <v>0</v>
      </c>
      <c r="T44" s="27">
        <f t="shared" si="5"/>
        <v>8</v>
      </c>
      <c r="U44" s="40">
        <f t="shared" si="6"/>
        <v>0.85</v>
      </c>
      <c r="V44" s="22">
        <v>238</v>
      </c>
      <c r="W44" s="22" t="s">
        <v>93</v>
      </c>
      <c r="X44" s="22" t="s">
        <v>88</v>
      </c>
      <c r="Y44" s="68">
        <v>212</v>
      </c>
      <c r="Z44" s="41"/>
      <c r="AA44" s="1" t="s">
        <v>318</v>
      </c>
      <c r="AB44" s="28" t="s">
        <v>547</v>
      </c>
    </row>
    <row r="45" spans="1:28" x14ac:dyDescent="0.3">
      <c r="A45" s="43" t="s">
        <v>45</v>
      </c>
      <c r="B45" s="43" t="s">
        <v>57</v>
      </c>
      <c r="C45" s="44" t="s">
        <v>39</v>
      </c>
      <c r="D45" s="43"/>
      <c r="E45" s="44">
        <f t="shared" ref="E45:T45" si="7">SUM(E35:E44)</f>
        <v>240</v>
      </c>
      <c r="F45" s="44">
        <f t="shared" si="7"/>
        <v>34</v>
      </c>
      <c r="G45" s="44">
        <f t="shared" si="7"/>
        <v>69</v>
      </c>
      <c r="H45" s="44">
        <f t="shared" si="7"/>
        <v>0</v>
      </c>
      <c r="I45" s="44">
        <f t="shared" si="7"/>
        <v>0</v>
      </c>
      <c r="J45" s="44">
        <f t="shared" si="7"/>
        <v>21</v>
      </c>
      <c r="K45" s="44">
        <f t="shared" si="7"/>
        <v>34</v>
      </c>
      <c r="L45" s="44">
        <f t="shared" si="7"/>
        <v>9</v>
      </c>
      <c r="M45" s="44">
        <f t="shared" si="7"/>
        <v>40</v>
      </c>
      <c r="N45" s="44">
        <f t="shared" si="7"/>
        <v>49</v>
      </c>
      <c r="O45" s="44">
        <f t="shared" si="7"/>
        <v>16</v>
      </c>
      <c r="P45" s="44">
        <f t="shared" si="7"/>
        <v>24</v>
      </c>
      <c r="Q45" s="44">
        <f t="shared" si="7"/>
        <v>10</v>
      </c>
      <c r="R45" s="44">
        <f t="shared" si="7"/>
        <v>36</v>
      </c>
      <c r="S45" s="44">
        <f t="shared" si="7"/>
        <v>6</v>
      </c>
      <c r="T45" s="44">
        <f t="shared" si="7"/>
        <v>89</v>
      </c>
      <c r="U45" s="45">
        <f>((T45+Q45+N45-R45)+(O45*2))/E45</f>
        <v>0.6</v>
      </c>
      <c r="V45" s="46">
        <v>238</v>
      </c>
      <c r="W45" s="59" t="s">
        <v>93</v>
      </c>
      <c r="X45" s="46" t="s">
        <v>88</v>
      </c>
      <c r="Y45" s="69">
        <v>212</v>
      </c>
      <c r="Z45" s="47"/>
      <c r="AA45" s="43" t="s">
        <v>318</v>
      </c>
      <c r="AB45" s="79" t="s">
        <v>547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0.49275362318840582</v>
      </c>
      <c r="H46" s="27"/>
      <c r="I46" s="1"/>
      <c r="J46" s="48" t="s">
        <v>41</v>
      </c>
      <c r="K46" s="50">
        <f>J45/K45</f>
        <v>0.61764705882352944</v>
      </c>
      <c r="L46" s="1"/>
      <c r="M46" s="39" t="s">
        <v>42</v>
      </c>
      <c r="N46" s="51">
        <v>10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1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</sheetData>
  <sheetProtection sheet="1" objects="1" scenarios="1"/>
  <sortState xmlns:xlrd2="http://schemas.microsoft.com/office/spreadsheetml/2017/richdata2" ref="A35:AB44">
    <sortCondition ref="C35:C44"/>
  </sortState>
  <pageMargins left="0.2" right="0.2" top="0.75" bottom="0.25" header="0.3" footer="0.3"/>
  <pageSetup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8971-89CC-4818-A7BC-DB105800026B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214</v>
      </c>
      <c r="D4" s="7" t="s">
        <v>4</v>
      </c>
      <c r="E4" s="8"/>
      <c r="F4" s="5"/>
      <c r="G4" s="1"/>
      <c r="J4" s="15" t="s">
        <v>321</v>
      </c>
      <c r="K4" s="16" t="s">
        <v>44</v>
      </c>
      <c r="L4" s="17"/>
      <c r="M4" s="18"/>
      <c r="N4" s="19">
        <v>28</v>
      </c>
      <c r="O4" s="19">
        <v>25</v>
      </c>
      <c r="P4" s="19">
        <v>22</v>
      </c>
      <c r="Q4" s="19">
        <v>31</v>
      </c>
      <c r="R4" s="20"/>
      <c r="S4" s="21">
        <f>SUM(N4:R4)</f>
        <v>106</v>
      </c>
      <c r="T4" s="22">
        <v>241</v>
      </c>
    </row>
    <row r="5" spans="1:28" x14ac:dyDescent="0.3">
      <c r="B5" s="1"/>
      <c r="C5" s="6" t="s">
        <v>215</v>
      </c>
      <c r="D5" s="7" t="s">
        <v>5</v>
      </c>
      <c r="E5" s="1"/>
      <c r="F5" s="1"/>
      <c r="G5" s="1"/>
      <c r="J5" s="15" t="s">
        <v>322</v>
      </c>
      <c r="K5" s="16" t="s">
        <v>67</v>
      </c>
      <c r="L5" s="17"/>
      <c r="M5" s="18"/>
      <c r="N5" s="19">
        <v>24</v>
      </c>
      <c r="O5" s="19">
        <v>29</v>
      </c>
      <c r="P5" s="19">
        <v>32</v>
      </c>
      <c r="Q5" s="19">
        <v>34</v>
      </c>
      <c r="R5" s="20"/>
      <c r="S5" s="21">
        <f>SUM(N5:R5)</f>
        <v>119</v>
      </c>
      <c r="T5" s="22">
        <v>241</v>
      </c>
      <c r="U5" s="1"/>
      <c r="V5" s="1"/>
      <c r="W5" s="1"/>
    </row>
    <row r="6" spans="1:28" x14ac:dyDescent="0.3">
      <c r="C6" s="23">
        <v>1510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520</v>
      </c>
      <c r="D7" s="7" t="s">
        <v>7</v>
      </c>
      <c r="G7" s="1"/>
      <c r="S7" s="1"/>
      <c r="T7" s="25" t="s">
        <v>8</v>
      </c>
      <c r="U7" s="1"/>
      <c r="V7" s="26">
        <v>241</v>
      </c>
      <c r="W7" s="1"/>
    </row>
    <row r="8" spans="1:28" x14ac:dyDescent="0.3">
      <c r="B8" s="1"/>
      <c r="C8" s="24" t="s">
        <v>320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8.819444444444445E-2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19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51</v>
      </c>
      <c r="D13" s="38">
        <v>30</v>
      </c>
      <c r="E13" s="27">
        <v>6</v>
      </c>
      <c r="F13" s="27">
        <v>1</v>
      </c>
      <c r="G13" s="27">
        <v>1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 t="shared" ref="N13:N24" si="0">SUM(L13:M13)</f>
        <v>0</v>
      </c>
      <c r="O13" s="27">
        <v>1</v>
      </c>
      <c r="P13" s="39">
        <v>1</v>
      </c>
      <c r="Q13" s="27">
        <v>0</v>
      </c>
      <c r="R13" s="27">
        <v>0</v>
      </c>
      <c r="S13" s="27">
        <v>0</v>
      </c>
      <c r="T13" s="27">
        <f t="shared" ref="T13:T24" si="1">(H13*3)+((F13-H13)*2)+J13</f>
        <v>2</v>
      </c>
      <c r="U13" s="40">
        <f t="shared" ref="U13:U24" si="2">IFERROR(((T13+Q13+N13-R13)+(O13*2))/E13,"")</f>
        <v>0.66666666666666663</v>
      </c>
      <c r="V13" s="22">
        <v>241</v>
      </c>
      <c r="W13" s="22" t="s">
        <v>87</v>
      </c>
      <c r="X13" s="22" t="s">
        <v>94</v>
      </c>
      <c r="Y13" s="68">
        <v>1510</v>
      </c>
      <c r="Z13" s="41"/>
      <c r="AA13" s="1" t="s">
        <v>89</v>
      </c>
      <c r="AB13" s="28" t="s">
        <v>323</v>
      </c>
    </row>
    <row r="14" spans="1:28" x14ac:dyDescent="0.3">
      <c r="A14" s="1" t="s">
        <v>66</v>
      </c>
      <c r="B14" s="1" t="s">
        <v>45</v>
      </c>
      <c r="C14" s="27" t="s">
        <v>46</v>
      </c>
      <c r="D14" s="38">
        <v>21</v>
      </c>
      <c r="E14" s="27">
        <v>28</v>
      </c>
      <c r="F14" s="27">
        <v>3</v>
      </c>
      <c r="G14" s="27">
        <v>5</v>
      </c>
      <c r="H14" s="27"/>
      <c r="I14" s="27"/>
      <c r="J14" s="27">
        <v>7</v>
      </c>
      <c r="K14" s="27">
        <v>9</v>
      </c>
      <c r="L14" s="27">
        <v>1</v>
      </c>
      <c r="M14" s="27">
        <v>2</v>
      </c>
      <c r="N14" s="27">
        <f t="shared" si="0"/>
        <v>3</v>
      </c>
      <c r="O14" s="39">
        <v>3</v>
      </c>
      <c r="P14" s="39">
        <v>1</v>
      </c>
      <c r="Q14" s="39">
        <v>0</v>
      </c>
      <c r="R14" s="39">
        <v>1</v>
      </c>
      <c r="S14" s="39">
        <v>1</v>
      </c>
      <c r="T14" s="39">
        <f t="shared" si="1"/>
        <v>13</v>
      </c>
      <c r="U14" s="40">
        <f t="shared" si="2"/>
        <v>0.75</v>
      </c>
      <c r="V14" s="22">
        <v>241</v>
      </c>
      <c r="W14" s="22" t="s">
        <v>87</v>
      </c>
      <c r="X14" s="22" t="s">
        <v>94</v>
      </c>
      <c r="Y14" s="68">
        <v>1510</v>
      </c>
      <c r="Z14" s="41"/>
      <c r="AA14" s="1" t="s">
        <v>89</v>
      </c>
      <c r="AB14" s="28" t="s">
        <v>323</v>
      </c>
    </row>
    <row r="15" spans="1:28" x14ac:dyDescent="0.3">
      <c r="A15" s="1" t="s">
        <v>66</v>
      </c>
      <c r="B15" s="1" t="s">
        <v>45</v>
      </c>
      <c r="C15" s="27" t="s">
        <v>55</v>
      </c>
      <c r="D15" s="38">
        <v>15</v>
      </c>
      <c r="E15" s="27">
        <v>37</v>
      </c>
      <c r="F15" s="27">
        <v>5</v>
      </c>
      <c r="G15" s="27">
        <v>9</v>
      </c>
      <c r="H15" s="27"/>
      <c r="I15" s="27"/>
      <c r="J15" s="27">
        <v>3</v>
      </c>
      <c r="K15" s="27">
        <v>4</v>
      </c>
      <c r="L15" s="27">
        <v>0</v>
      </c>
      <c r="M15" s="27">
        <v>1</v>
      </c>
      <c r="N15" s="27">
        <f t="shared" si="0"/>
        <v>1</v>
      </c>
      <c r="O15" s="39">
        <v>14</v>
      </c>
      <c r="P15" s="39">
        <v>0</v>
      </c>
      <c r="Q15" s="39">
        <v>1</v>
      </c>
      <c r="R15" s="39">
        <v>7</v>
      </c>
      <c r="S15" s="39">
        <v>0</v>
      </c>
      <c r="T15" s="39">
        <f t="shared" si="1"/>
        <v>13</v>
      </c>
      <c r="U15" s="40">
        <f t="shared" si="2"/>
        <v>0.97297297297297303</v>
      </c>
      <c r="V15" s="22">
        <v>241</v>
      </c>
      <c r="W15" s="22" t="s">
        <v>87</v>
      </c>
      <c r="X15" s="22" t="s">
        <v>94</v>
      </c>
      <c r="Y15" s="68">
        <v>1510</v>
      </c>
      <c r="Z15" s="41"/>
      <c r="AA15" s="1" t="s">
        <v>89</v>
      </c>
      <c r="AB15" s="28" t="s">
        <v>323</v>
      </c>
    </row>
    <row r="16" spans="1:28" x14ac:dyDescent="0.3">
      <c r="A16" s="1" t="s">
        <v>66</v>
      </c>
      <c r="B16" s="1" t="s">
        <v>45</v>
      </c>
      <c r="C16" s="27" t="s">
        <v>110</v>
      </c>
      <c r="D16" s="38">
        <v>10</v>
      </c>
      <c r="E16" s="27">
        <v>23</v>
      </c>
      <c r="F16" s="27">
        <v>6</v>
      </c>
      <c r="G16" s="27">
        <v>9</v>
      </c>
      <c r="H16" s="27"/>
      <c r="I16" s="27"/>
      <c r="J16" s="27">
        <v>0</v>
      </c>
      <c r="K16" s="27">
        <v>2</v>
      </c>
      <c r="L16" s="27">
        <v>1</v>
      </c>
      <c r="M16" s="27">
        <v>1</v>
      </c>
      <c r="N16" s="27">
        <f t="shared" si="0"/>
        <v>2</v>
      </c>
      <c r="O16" s="39">
        <v>4</v>
      </c>
      <c r="P16" s="39">
        <v>5</v>
      </c>
      <c r="Q16" s="39">
        <v>0</v>
      </c>
      <c r="R16" s="39">
        <v>3</v>
      </c>
      <c r="S16" s="39">
        <v>0</v>
      </c>
      <c r="T16" s="39">
        <f t="shared" si="1"/>
        <v>12</v>
      </c>
      <c r="U16" s="40">
        <f t="shared" si="2"/>
        <v>0.82608695652173914</v>
      </c>
      <c r="V16" s="22">
        <v>241</v>
      </c>
      <c r="W16" s="22" t="s">
        <v>87</v>
      </c>
      <c r="X16" s="22" t="s">
        <v>94</v>
      </c>
      <c r="Y16" s="68">
        <v>1510</v>
      </c>
      <c r="Z16" s="41" t="s">
        <v>472</v>
      </c>
      <c r="AA16" s="1" t="s">
        <v>89</v>
      </c>
      <c r="AB16" s="28" t="s">
        <v>323</v>
      </c>
    </row>
    <row r="17" spans="1:28" x14ac:dyDescent="0.3">
      <c r="A17" s="1" t="s">
        <v>66</v>
      </c>
      <c r="B17" s="1" t="s">
        <v>45</v>
      </c>
      <c r="C17" s="27" t="s">
        <v>50</v>
      </c>
      <c r="D17" s="38">
        <v>31</v>
      </c>
      <c r="E17" s="27">
        <v>37</v>
      </c>
      <c r="F17" s="27">
        <v>5</v>
      </c>
      <c r="G17" s="27">
        <v>12</v>
      </c>
      <c r="H17" s="27"/>
      <c r="I17" s="27"/>
      <c r="J17" s="27">
        <v>1</v>
      </c>
      <c r="K17" s="27">
        <v>3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3</v>
      </c>
      <c r="Q17" s="39">
        <v>1</v>
      </c>
      <c r="R17" s="39">
        <v>0</v>
      </c>
      <c r="S17" s="39">
        <v>0</v>
      </c>
      <c r="T17" s="39">
        <f t="shared" si="1"/>
        <v>11</v>
      </c>
      <c r="U17" s="40">
        <f t="shared" si="2"/>
        <v>0.32432432432432434</v>
      </c>
      <c r="V17" s="22">
        <v>241</v>
      </c>
      <c r="W17" s="22" t="s">
        <v>87</v>
      </c>
      <c r="X17" s="22" t="s">
        <v>94</v>
      </c>
      <c r="Y17" s="68">
        <v>1510</v>
      </c>
      <c r="Z17" s="41"/>
      <c r="AA17" s="1" t="s">
        <v>89</v>
      </c>
      <c r="AB17" s="28" t="s">
        <v>323</v>
      </c>
    </row>
    <row r="18" spans="1:28" x14ac:dyDescent="0.3">
      <c r="A18" s="1" t="s">
        <v>66</v>
      </c>
      <c r="B18" s="1" t="s">
        <v>45</v>
      </c>
      <c r="C18" s="27" t="s">
        <v>327</v>
      </c>
      <c r="D18" s="38">
        <v>22</v>
      </c>
      <c r="E18" s="27">
        <v>3</v>
      </c>
      <c r="F18" s="27">
        <v>0</v>
      </c>
      <c r="G18" s="27">
        <v>0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1</v>
      </c>
      <c r="P18" s="39">
        <v>0</v>
      </c>
      <c r="Q18" s="39">
        <v>0</v>
      </c>
      <c r="R18" s="39">
        <v>2</v>
      </c>
      <c r="S18" s="39">
        <v>0</v>
      </c>
      <c r="T18" s="39">
        <f t="shared" si="1"/>
        <v>0</v>
      </c>
      <c r="U18" s="40">
        <f t="shared" si="2"/>
        <v>0</v>
      </c>
      <c r="V18" s="22">
        <v>241</v>
      </c>
      <c r="W18" s="22" t="s">
        <v>87</v>
      </c>
      <c r="X18" s="22" t="s">
        <v>94</v>
      </c>
      <c r="Y18" s="68">
        <v>1510</v>
      </c>
      <c r="Z18" s="41"/>
      <c r="AA18" s="1" t="s">
        <v>89</v>
      </c>
      <c r="AB18" s="28" t="s">
        <v>323</v>
      </c>
    </row>
    <row r="19" spans="1:28" x14ac:dyDescent="0.3">
      <c r="A19" s="1" t="s">
        <v>66</v>
      </c>
      <c r="B19" s="1" t="s">
        <v>45</v>
      </c>
      <c r="C19" s="27" t="s">
        <v>53</v>
      </c>
      <c r="D19" s="38">
        <v>24</v>
      </c>
      <c r="E19" s="27">
        <v>23</v>
      </c>
      <c r="F19" s="27">
        <v>2</v>
      </c>
      <c r="G19" s="27">
        <v>2</v>
      </c>
      <c r="H19" s="27"/>
      <c r="I19" s="27"/>
      <c r="J19" s="27">
        <v>4</v>
      </c>
      <c r="K19" s="27">
        <v>8</v>
      </c>
      <c r="L19" s="27">
        <v>1</v>
      </c>
      <c r="M19" s="27">
        <v>4</v>
      </c>
      <c r="N19" s="27">
        <f t="shared" si="0"/>
        <v>5</v>
      </c>
      <c r="O19" s="39">
        <v>0</v>
      </c>
      <c r="P19" s="39">
        <v>4</v>
      </c>
      <c r="Q19" s="39">
        <v>0</v>
      </c>
      <c r="R19" s="39">
        <v>0</v>
      </c>
      <c r="S19" s="39">
        <v>0</v>
      </c>
      <c r="T19" s="39">
        <f t="shared" si="1"/>
        <v>8</v>
      </c>
      <c r="U19" s="40">
        <f t="shared" si="2"/>
        <v>0.56521739130434778</v>
      </c>
      <c r="V19" s="22">
        <v>241</v>
      </c>
      <c r="W19" s="22" t="s">
        <v>87</v>
      </c>
      <c r="X19" s="22" t="s">
        <v>94</v>
      </c>
      <c r="Y19" s="68">
        <v>1510</v>
      </c>
      <c r="Z19" s="41"/>
      <c r="AA19" s="1" t="s">
        <v>89</v>
      </c>
      <c r="AB19" s="28" t="s">
        <v>323</v>
      </c>
    </row>
    <row r="20" spans="1:28" x14ac:dyDescent="0.3">
      <c r="A20" s="1" t="s">
        <v>66</v>
      </c>
      <c r="B20" s="1" t="s">
        <v>45</v>
      </c>
      <c r="C20" s="27" t="s">
        <v>111</v>
      </c>
      <c r="D20" s="38">
        <v>26</v>
      </c>
      <c r="E20" s="27">
        <v>9</v>
      </c>
      <c r="F20" s="27">
        <v>2</v>
      </c>
      <c r="G20" s="27">
        <v>6</v>
      </c>
      <c r="H20" s="27"/>
      <c r="I20" s="27"/>
      <c r="J20" s="27">
        <v>0</v>
      </c>
      <c r="K20" s="27">
        <v>0</v>
      </c>
      <c r="L20" s="27">
        <v>1</v>
      </c>
      <c r="M20" s="27">
        <v>2</v>
      </c>
      <c r="N20" s="27">
        <f t="shared" si="0"/>
        <v>3</v>
      </c>
      <c r="O20" s="39">
        <v>0</v>
      </c>
      <c r="P20" s="39">
        <v>2</v>
      </c>
      <c r="Q20" s="39">
        <v>0</v>
      </c>
      <c r="R20" s="39">
        <v>0</v>
      </c>
      <c r="S20" s="39">
        <v>0</v>
      </c>
      <c r="T20" s="39">
        <f t="shared" si="1"/>
        <v>4</v>
      </c>
      <c r="U20" s="40">
        <f t="shared" si="2"/>
        <v>0.77777777777777779</v>
      </c>
      <c r="V20" s="22">
        <v>241</v>
      </c>
      <c r="W20" s="22" t="s">
        <v>87</v>
      </c>
      <c r="X20" s="22" t="s">
        <v>94</v>
      </c>
      <c r="Y20" s="68">
        <v>1510</v>
      </c>
      <c r="Z20" s="41"/>
      <c r="AA20" s="1" t="s">
        <v>89</v>
      </c>
      <c r="AB20" s="28" t="s">
        <v>323</v>
      </c>
    </row>
    <row r="21" spans="1:28" x14ac:dyDescent="0.3">
      <c r="A21" s="1" t="s">
        <v>66</v>
      </c>
      <c r="B21" s="1" t="s">
        <v>45</v>
      </c>
      <c r="C21" s="27" t="s">
        <v>267</v>
      </c>
      <c r="D21" s="38">
        <v>14</v>
      </c>
      <c r="E21" s="27">
        <v>4</v>
      </c>
      <c r="F21" s="27">
        <v>0</v>
      </c>
      <c r="G21" s="27">
        <v>0</v>
      </c>
      <c r="H21" s="27"/>
      <c r="I21" s="27"/>
      <c r="J21" s="27">
        <v>0</v>
      </c>
      <c r="K21" s="27">
        <v>0</v>
      </c>
      <c r="L21" s="27">
        <v>0</v>
      </c>
      <c r="M21" s="27">
        <v>0</v>
      </c>
      <c r="N21" s="27">
        <f t="shared" si="0"/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f t="shared" si="1"/>
        <v>0</v>
      </c>
      <c r="U21" s="40">
        <f t="shared" si="2"/>
        <v>0</v>
      </c>
      <c r="V21" s="22">
        <v>241</v>
      </c>
      <c r="W21" s="22" t="s">
        <v>87</v>
      </c>
      <c r="X21" s="22" t="s">
        <v>94</v>
      </c>
      <c r="Y21" s="68">
        <v>1510</v>
      </c>
      <c r="Z21" s="41"/>
      <c r="AA21" s="1" t="s">
        <v>89</v>
      </c>
      <c r="AB21" s="28" t="s">
        <v>323</v>
      </c>
    </row>
    <row r="22" spans="1:28" x14ac:dyDescent="0.3">
      <c r="A22" s="1" t="s">
        <v>66</v>
      </c>
      <c r="B22" s="1" t="s">
        <v>45</v>
      </c>
      <c r="C22" s="27" t="s">
        <v>48</v>
      </c>
      <c r="D22" s="38">
        <v>44</v>
      </c>
      <c r="E22" s="27">
        <v>33</v>
      </c>
      <c r="F22" s="27">
        <v>6</v>
      </c>
      <c r="G22" s="27">
        <v>9</v>
      </c>
      <c r="H22" s="27"/>
      <c r="I22" s="27"/>
      <c r="J22" s="27">
        <v>2</v>
      </c>
      <c r="K22" s="27">
        <v>4</v>
      </c>
      <c r="L22" s="27">
        <v>1</v>
      </c>
      <c r="M22" s="27">
        <v>8</v>
      </c>
      <c r="N22" s="27">
        <f t="shared" si="0"/>
        <v>9</v>
      </c>
      <c r="O22" s="39">
        <v>2</v>
      </c>
      <c r="P22" s="56">
        <v>6</v>
      </c>
      <c r="Q22" s="39">
        <v>4</v>
      </c>
      <c r="R22" s="39">
        <v>3</v>
      </c>
      <c r="S22" s="39">
        <v>1</v>
      </c>
      <c r="T22" s="39">
        <f t="shared" si="1"/>
        <v>14</v>
      </c>
      <c r="U22" s="40">
        <f t="shared" si="2"/>
        <v>0.84848484848484851</v>
      </c>
      <c r="V22" s="22">
        <v>241</v>
      </c>
      <c r="W22" s="22" t="s">
        <v>87</v>
      </c>
      <c r="X22" s="22" t="s">
        <v>94</v>
      </c>
      <c r="Y22" s="68">
        <v>1510</v>
      </c>
      <c r="Z22" s="41"/>
      <c r="AA22" s="1" t="s">
        <v>89</v>
      </c>
      <c r="AB22" s="28" t="s">
        <v>323</v>
      </c>
    </row>
    <row r="23" spans="1:28" x14ac:dyDescent="0.3">
      <c r="A23" s="1" t="s">
        <v>66</v>
      </c>
      <c r="B23" s="1" t="s">
        <v>45</v>
      </c>
      <c r="C23" s="27" t="s">
        <v>105</v>
      </c>
      <c r="D23" s="38">
        <v>11</v>
      </c>
      <c r="E23" s="27" t="s">
        <v>546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56"/>
      <c r="Q23" s="39"/>
      <c r="R23" s="39"/>
      <c r="S23" s="39"/>
      <c r="T23" s="39"/>
      <c r="U23" s="40"/>
      <c r="V23" s="22">
        <v>241</v>
      </c>
      <c r="W23" s="22" t="s">
        <v>87</v>
      </c>
      <c r="X23" s="22" t="s">
        <v>94</v>
      </c>
      <c r="Y23" s="68">
        <v>1510</v>
      </c>
      <c r="Z23" s="41"/>
      <c r="AA23" s="1" t="s">
        <v>89</v>
      </c>
      <c r="AB23" s="28" t="s">
        <v>323</v>
      </c>
    </row>
    <row r="24" spans="1:28" x14ac:dyDescent="0.3">
      <c r="A24" s="1" t="s">
        <v>66</v>
      </c>
      <c r="B24" s="1" t="s">
        <v>45</v>
      </c>
      <c r="C24" s="27" t="s">
        <v>47</v>
      </c>
      <c r="D24" s="38">
        <v>25</v>
      </c>
      <c r="E24" s="27">
        <v>37</v>
      </c>
      <c r="F24" s="27">
        <v>13</v>
      </c>
      <c r="G24" s="27">
        <v>18</v>
      </c>
      <c r="H24" s="27"/>
      <c r="I24" s="27"/>
      <c r="J24" s="27">
        <v>3</v>
      </c>
      <c r="K24" s="27">
        <v>5</v>
      </c>
      <c r="L24" s="27">
        <v>2</v>
      </c>
      <c r="M24" s="27">
        <v>2</v>
      </c>
      <c r="N24" s="27">
        <f t="shared" si="0"/>
        <v>4</v>
      </c>
      <c r="O24" s="39">
        <v>1</v>
      </c>
      <c r="P24" s="39">
        <v>5</v>
      </c>
      <c r="Q24" s="39">
        <v>0</v>
      </c>
      <c r="R24" s="39">
        <v>0</v>
      </c>
      <c r="S24" s="39">
        <v>0</v>
      </c>
      <c r="T24" s="39">
        <f t="shared" si="1"/>
        <v>29</v>
      </c>
      <c r="U24" s="40">
        <f t="shared" si="2"/>
        <v>0.94594594594594594</v>
      </c>
      <c r="V24" s="22">
        <v>241</v>
      </c>
      <c r="W24" s="22" t="s">
        <v>87</v>
      </c>
      <c r="X24" s="22" t="s">
        <v>94</v>
      </c>
      <c r="Y24" s="68">
        <v>1510</v>
      </c>
      <c r="Z24" s="41"/>
      <c r="AA24" s="1" t="s">
        <v>89</v>
      </c>
      <c r="AB24" s="28" t="s">
        <v>323</v>
      </c>
    </row>
    <row r="25" spans="1:28" x14ac:dyDescent="0.3">
      <c r="A25" s="43" t="s">
        <v>66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43</v>
      </c>
      <c r="G25" s="44">
        <f t="shared" si="3"/>
        <v>71</v>
      </c>
      <c r="H25" s="44">
        <f t="shared" si="3"/>
        <v>0</v>
      </c>
      <c r="I25" s="44">
        <f t="shared" si="3"/>
        <v>0</v>
      </c>
      <c r="J25" s="44">
        <f t="shared" si="3"/>
        <v>20</v>
      </c>
      <c r="K25" s="44">
        <f t="shared" si="3"/>
        <v>35</v>
      </c>
      <c r="L25" s="44">
        <f t="shared" si="3"/>
        <v>7</v>
      </c>
      <c r="M25" s="44">
        <f t="shared" si="3"/>
        <v>20</v>
      </c>
      <c r="N25" s="44">
        <f t="shared" si="3"/>
        <v>27</v>
      </c>
      <c r="O25" s="44">
        <f t="shared" si="3"/>
        <v>26</v>
      </c>
      <c r="P25" s="44">
        <f t="shared" si="3"/>
        <v>27</v>
      </c>
      <c r="Q25" s="44">
        <f t="shared" si="3"/>
        <v>6</v>
      </c>
      <c r="R25" s="44">
        <f t="shared" si="3"/>
        <v>16</v>
      </c>
      <c r="S25" s="44">
        <f t="shared" si="3"/>
        <v>2</v>
      </c>
      <c r="T25" s="44">
        <f t="shared" si="3"/>
        <v>106</v>
      </c>
      <c r="U25" s="45">
        <f>((T25+Q25+N25-R25)+(O25*2))/E25</f>
        <v>0.72916666666666663</v>
      </c>
      <c r="V25" s="46">
        <v>241</v>
      </c>
      <c r="W25" s="46" t="s">
        <v>87</v>
      </c>
      <c r="X25" s="46" t="s">
        <v>94</v>
      </c>
      <c r="Y25" s="69">
        <v>1510</v>
      </c>
      <c r="Z25" s="47"/>
      <c r="AA25" s="43" t="s">
        <v>89</v>
      </c>
      <c r="AB25" s="78" t="s">
        <v>323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0.60563380281690138</v>
      </c>
      <c r="H26" s="27"/>
      <c r="I26" s="1"/>
      <c r="J26" s="48" t="s">
        <v>41</v>
      </c>
      <c r="K26" s="50">
        <f>J25/K25</f>
        <v>0.5714285714285714</v>
      </c>
      <c r="L26" s="1"/>
      <c r="M26" s="39" t="s">
        <v>42</v>
      </c>
      <c r="N26" s="51">
        <v>12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326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16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78</v>
      </c>
      <c r="C35" s="27" t="s">
        <v>328</v>
      </c>
      <c r="D35" s="38">
        <v>5</v>
      </c>
      <c r="E35" s="27">
        <v>14</v>
      </c>
      <c r="F35" s="27">
        <v>0</v>
      </c>
      <c r="G35" s="27">
        <v>1</v>
      </c>
      <c r="H35" s="27"/>
      <c r="I35" s="27"/>
      <c r="J35" s="27">
        <v>0</v>
      </c>
      <c r="K35" s="27">
        <v>0</v>
      </c>
      <c r="L35" s="27">
        <v>1</v>
      </c>
      <c r="M35" s="27">
        <v>0</v>
      </c>
      <c r="N35" s="27">
        <f t="shared" ref="N35:N45" si="4">SUM(L35:M35)</f>
        <v>1</v>
      </c>
      <c r="O35" s="39">
        <v>1</v>
      </c>
      <c r="P35" s="39">
        <v>1</v>
      </c>
      <c r="Q35" s="39">
        <v>1</v>
      </c>
      <c r="R35" s="39">
        <v>1</v>
      </c>
      <c r="S35" s="39">
        <v>0</v>
      </c>
      <c r="T35" s="27">
        <f t="shared" ref="T35:T45" si="5">+(F35*2)+J35</f>
        <v>0</v>
      </c>
      <c r="U35" s="40">
        <f t="shared" ref="U35:U45" si="6">IFERROR(((T35+Q35+N35-R35)+(O35*2))/E35,"")</f>
        <v>0.21428571428571427</v>
      </c>
      <c r="V35" s="22">
        <v>241</v>
      </c>
      <c r="W35" s="22" t="s">
        <v>93</v>
      </c>
      <c r="X35" s="22" t="s">
        <v>88</v>
      </c>
      <c r="Y35" s="68">
        <v>1510</v>
      </c>
      <c r="Z35" s="41"/>
      <c r="AA35" s="1" t="s">
        <v>219</v>
      </c>
      <c r="AB35" s="28" t="s">
        <v>324</v>
      </c>
    </row>
    <row r="36" spans="1:28" x14ac:dyDescent="0.3">
      <c r="A36" s="1" t="s">
        <v>45</v>
      </c>
      <c r="B36" s="1" t="s">
        <v>78</v>
      </c>
      <c r="C36" s="27" t="s">
        <v>220</v>
      </c>
      <c r="D36" s="38">
        <v>6</v>
      </c>
      <c r="E36" s="27">
        <v>21</v>
      </c>
      <c r="F36" s="27">
        <v>8</v>
      </c>
      <c r="G36" s="27">
        <v>11</v>
      </c>
      <c r="H36" s="27"/>
      <c r="I36" s="27"/>
      <c r="J36" s="27">
        <v>0</v>
      </c>
      <c r="K36" s="27">
        <v>4</v>
      </c>
      <c r="L36" s="27">
        <v>2</v>
      </c>
      <c r="M36" s="27">
        <v>8</v>
      </c>
      <c r="N36" s="27">
        <f t="shared" si="4"/>
        <v>10</v>
      </c>
      <c r="O36" s="27">
        <v>2</v>
      </c>
      <c r="P36" s="39">
        <v>2</v>
      </c>
      <c r="Q36" s="27">
        <v>1</v>
      </c>
      <c r="R36" s="27">
        <v>1</v>
      </c>
      <c r="S36" s="27">
        <v>3</v>
      </c>
      <c r="T36" s="27">
        <f t="shared" si="5"/>
        <v>16</v>
      </c>
      <c r="U36" s="40">
        <f t="shared" si="6"/>
        <v>1.4285714285714286</v>
      </c>
      <c r="V36" s="22">
        <v>241</v>
      </c>
      <c r="W36" s="22" t="s">
        <v>93</v>
      </c>
      <c r="X36" s="22" t="s">
        <v>88</v>
      </c>
      <c r="Y36" s="68">
        <v>1510</v>
      </c>
      <c r="Z36" s="41"/>
      <c r="AA36" s="1" t="s">
        <v>219</v>
      </c>
      <c r="AB36" s="28" t="s">
        <v>324</v>
      </c>
    </row>
    <row r="37" spans="1:28" x14ac:dyDescent="0.3">
      <c r="A37" s="1" t="s">
        <v>45</v>
      </c>
      <c r="B37" s="1" t="s">
        <v>78</v>
      </c>
      <c r="C37" s="27" t="s">
        <v>222</v>
      </c>
      <c r="D37" s="38">
        <v>11</v>
      </c>
      <c r="E37" s="27">
        <v>21</v>
      </c>
      <c r="F37" s="27">
        <v>2</v>
      </c>
      <c r="G37" s="27">
        <v>3</v>
      </c>
      <c r="H37" s="27"/>
      <c r="I37" s="27"/>
      <c r="J37" s="27">
        <v>0</v>
      </c>
      <c r="K37" s="27">
        <v>0</v>
      </c>
      <c r="L37" s="27">
        <v>1</v>
      </c>
      <c r="M37" s="27">
        <v>0</v>
      </c>
      <c r="N37" s="27">
        <f t="shared" si="4"/>
        <v>1</v>
      </c>
      <c r="O37" s="39">
        <v>3</v>
      </c>
      <c r="P37" s="39">
        <v>1</v>
      </c>
      <c r="Q37" s="39">
        <v>1</v>
      </c>
      <c r="R37" s="39">
        <v>2</v>
      </c>
      <c r="S37" s="39">
        <v>1</v>
      </c>
      <c r="T37" s="27">
        <f t="shared" si="5"/>
        <v>4</v>
      </c>
      <c r="U37" s="40">
        <f t="shared" si="6"/>
        <v>0.47619047619047616</v>
      </c>
      <c r="V37" s="22">
        <v>241</v>
      </c>
      <c r="W37" s="22" t="s">
        <v>93</v>
      </c>
      <c r="X37" s="22" t="s">
        <v>88</v>
      </c>
      <c r="Y37" s="68">
        <v>1510</v>
      </c>
      <c r="Z37" s="41"/>
      <c r="AA37" s="1" t="s">
        <v>219</v>
      </c>
      <c r="AB37" s="28" t="s">
        <v>324</v>
      </c>
    </row>
    <row r="38" spans="1:28" x14ac:dyDescent="0.3">
      <c r="A38" s="1" t="s">
        <v>45</v>
      </c>
      <c r="B38" s="1" t="s">
        <v>78</v>
      </c>
      <c r="C38" s="27" t="s">
        <v>223</v>
      </c>
      <c r="D38" s="38">
        <v>10</v>
      </c>
      <c r="E38" s="27">
        <v>40</v>
      </c>
      <c r="F38" s="27">
        <v>3</v>
      </c>
      <c r="G38" s="27">
        <v>11</v>
      </c>
      <c r="H38" s="27"/>
      <c r="I38" s="27"/>
      <c r="J38" s="27">
        <v>6</v>
      </c>
      <c r="K38" s="27">
        <v>6</v>
      </c>
      <c r="L38" s="27">
        <v>3</v>
      </c>
      <c r="M38" s="27">
        <v>2</v>
      </c>
      <c r="N38" s="27">
        <f t="shared" si="4"/>
        <v>5</v>
      </c>
      <c r="O38" s="39">
        <v>3</v>
      </c>
      <c r="P38" s="39">
        <v>0</v>
      </c>
      <c r="Q38" s="39">
        <v>1</v>
      </c>
      <c r="R38" s="39">
        <v>7</v>
      </c>
      <c r="S38" s="39">
        <v>0</v>
      </c>
      <c r="T38" s="27">
        <f t="shared" si="5"/>
        <v>12</v>
      </c>
      <c r="U38" s="40">
        <f t="shared" si="6"/>
        <v>0.42499999999999999</v>
      </c>
      <c r="V38" s="22">
        <v>241</v>
      </c>
      <c r="W38" s="22" t="s">
        <v>93</v>
      </c>
      <c r="X38" s="22" t="s">
        <v>88</v>
      </c>
      <c r="Y38" s="68">
        <v>1510</v>
      </c>
      <c r="Z38" s="41"/>
      <c r="AA38" s="1" t="s">
        <v>219</v>
      </c>
      <c r="AB38" s="28" t="s">
        <v>324</v>
      </c>
    </row>
    <row r="39" spans="1:28" x14ac:dyDescent="0.3">
      <c r="A39" s="1" t="s">
        <v>45</v>
      </c>
      <c r="B39" s="1" t="s">
        <v>78</v>
      </c>
      <c r="C39" s="27" t="s">
        <v>52</v>
      </c>
      <c r="D39" s="38">
        <v>34</v>
      </c>
      <c r="E39" s="27">
        <v>35</v>
      </c>
      <c r="F39" s="27">
        <v>9</v>
      </c>
      <c r="G39" s="27">
        <v>20</v>
      </c>
      <c r="H39" s="27"/>
      <c r="I39" s="27"/>
      <c r="J39" s="27">
        <v>5</v>
      </c>
      <c r="K39" s="27">
        <v>8</v>
      </c>
      <c r="L39" s="27">
        <v>6</v>
      </c>
      <c r="M39" s="27">
        <v>5</v>
      </c>
      <c r="N39" s="27">
        <f t="shared" si="4"/>
        <v>11</v>
      </c>
      <c r="O39" s="39">
        <v>0</v>
      </c>
      <c r="P39" s="39">
        <v>3</v>
      </c>
      <c r="Q39" s="39">
        <v>1</v>
      </c>
      <c r="R39" s="39">
        <v>4</v>
      </c>
      <c r="S39" s="39">
        <v>0</v>
      </c>
      <c r="T39" s="27">
        <f t="shared" si="5"/>
        <v>23</v>
      </c>
      <c r="U39" s="40">
        <f t="shared" si="6"/>
        <v>0.88571428571428568</v>
      </c>
      <c r="V39" s="22">
        <v>241</v>
      </c>
      <c r="W39" s="22" t="s">
        <v>93</v>
      </c>
      <c r="X39" s="22" t="s">
        <v>88</v>
      </c>
      <c r="Y39" s="68">
        <v>1510</v>
      </c>
      <c r="Z39" s="41"/>
      <c r="AA39" s="1" t="s">
        <v>219</v>
      </c>
      <c r="AB39" s="28" t="s">
        <v>324</v>
      </c>
    </row>
    <row r="40" spans="1:28" x14ac:dyDescent="0.3">
      <c r="A40" s="1" t="s">
        <v>45</v>
      </c>
      <c r="B40" s="1" t="s">
        <v>78</v>
      </c>
      <c r="C40" s="27" t="s">
        <v>224</v>
      </c>
      <c r="D40" s="38">
        <v>33</v>
      </c>
      <c r="E40" s="27">
        <v>25</v>
      </c>
      <c r="F40" s="27">
        <v>7</v>
      </c>
      <c r="G40" s="27">
        <v>7</v>
      </c>
      <c r="H40" s="27"/>
      <c r="I40" s="27"/>
      <c r="J40" s="27">
        <v>2</v>
      </c>
      <c r="K40" s="27">
        <v>4</v>
      </c>
      <c r="L40" s="27">
        <v>5</v>
      </c>
      <c r="M40" s="27">
        <v>5</v>
      </c>
      <c r="N40" s="27">
        <f t="shared" si="4"/>
        <v>10</v>
      </c>
      <c r="O40" s="39">
        <v>1</v>
      </c>
      <c r="P40" s="39">
        <v>3</v>
      </c>
      <c r="Q40" s="39">
        <v>1</v>
      </c>
      <c r="R40" s="39">
        <v>1</v>
      </c>
      <c r="S40" s="39">
        <v>3</v>
      </c>
      <c r="T40" s="27">
        <f t="shared" si="5"/>
        <v>16</v>
      </c>
      <c r="U40" s="40">
        <f t="shared" si="6"/>
        <v>1.1200000000000001</v>
      </c>
      <c r="V40" s="22">
        <v>241</v>
      </c>
      <c r="W40" s="22" t="s">
        <v>93</v>
      </c>
      <c r="X40" s="22" t="s">
        <v>88</v>
      </c>
      <c r="Y40" s="68">
        <v>1510</v>
      </c>
      <c r="Z40" s="41"/>
      <c r="AA40" s="1" t="s">
        <v>219</v>
      </c>
      <c r="AB40" s="28" t="s">
        <v>324</v>
      </c>
    </row>
    <row r="41" spans="1:28" x14ac:dyDescent="0.3">
      <c r="A41" s="1" t="s">
        <v>45</v>
      </c>
      <c r="B41" s="1" t="s">
        <v>78</v>
      </c>
      <c r="C41" s="27" t="s">
        <v>225</v>
      </c>
      <c r="D41" s="38">
        <v>23</v>
      </c>
      <c r="E41" s="27">
        <v>18</v>
      </c>
      <c r="F41" s="27">
        <v>1</v>
      </c>
      <c r="G41" s="27">
        <v>2</v>
      </c>
      <c r="H41" s="27"/>
      <c r="I41" s="27"/>
      <c r="J41" s="27">
        <v>4</v>
      </c>
      <c r="K41" s="27">
        <v>6</v>
      </c>
      <c r="L41" s="27">
        <v>2</v>
      </c>
      <c r="M41" s="27">
        <v>0</v>
      </c>
      <c r="N41" s="27">
        <f t="shared" si="4"/>
        <v>2</v>
      </c>
      <c r="O41" s="39">
        <v>0</v>
      </c>
      <c r="P41" s="39">
        <v>1</v>
      </c>
      <c r="Q41" s="39">
        <v>0</v>
      </c>
      <c r="R41" s="39">
        <v>0</v>
      </c>
      <c r="S41" s="39">
        <v>0</v>
      </c>
      <c r="T41" s="27">
        <f t="shared" si="5"/>
        <v>6</v>
      </c>
      <c r="U41" s="40">
        <f t="shared" si="6"/>
        <v>0.44444444444444442</v>
      </c>
      <c r="V41" s="22">
        <v>241</v>
      </c>
      <c r="W41" s="22" t="s">
        <v>93</v>
      </c>
      <c r="X41" s="22" t="s">
        <v>88</v>
      </c>
      <c r="Y41" s="68">
        <v>1510</v>
      </c>
      <c r="Z41" s="41"/>
      <c r="AA41" s="1" t="s">
        <v>219</v>
      </c>
      <c r="AB41" s="28" t="s">
        <v>324</v>
      </c>
    </row>
    <row r="42" spans="1:28" x14ac:dyDescent="0.3">
      <c r="A42" s="1" t="s">
        <v>45</v>
      </c>
      <c r="B42" s="1" t="s">
        <v>78</v>
      </c>
      <c r="C42" s="27" t="s">
        <v>226</v>
      </c>
      <c r="D42" s="38">
        <v>20</v>
      </c>
      <c r="E42" s="27">
        <v>22</v>
      </c>
      <c r="F42" s="27">
        <v>3</v>
      </c>
      <c r="G42" s="27">
        <v>4</v>
      </c>
      <c r="H42" s="27"/>
      <c r="I42" s="27"/>
      <c r="J42" s="27">
        <v>5</v>
      </c>
      <c r="K42" s="27">
        <v>6</v>
      </c>
      <c r="L42" s="27">
        <v>3</v>
      </c>
      <c r="M42" s="27">
        <v>2</v>
      </c>
      <c r="N42" s="27">
        <f t="shared" si="4"/>
        <v>5</v>
      </c>
      <c r="O42" s="39">
        <v>2</v>
      </c>
      <c r="P42" s="39">
        <v>3</v>
      </c>
      <c r="Q42" s="39">
        <v>2</v>
      </c>
      <c r="R42" s="39">
        <v>1</v>
      </c>
      <c r="S42" s="39">
        <v>0</v>
      </c>
      <c r="T42" s="27">
        <f t="shared" si="5"/>
        <v>11</v>
      </c>
      <c r="U42" s="40">
        <f t="shared" si="6"/>
        <v>0.95454545454545459</v>
      </c>
      <c r="V42" s="22">
        <v>241</v>
      </c>
      <c r="W42" s="22" t="s">
        <v>93</v>
      </c>
      <c r="X42" s="22" t="s">
        <v>88</v>
      </c>
      <c r="Y42" s="68">
        <v>1510</v>
      </c>
      <c r="Z42" s="41"/>
      <c r="AA42" s="1" t="s">
        <v>219</v>
      </c>
      <c r="AB42" s="28" t="s">
        <v>324</v>
      </c>
    </row>
    <row r="43" spans="1:28" x14ac:dyDescent="0.3">
      <c r="A43" s="1" t="s">
        <v>45</v>
      </c>
      <c r="B43" s="1" t="s">
        <v>78</v>
      </c>
      <c r="C43" s="27" t="s">
        <v>227</v>
      </c>
      <c r="D43" s="38">
        <v>55</v>
      </c>
      <c r="E43" s="27">
        <v>40</v>
      </c>
      <c r="F43" s="27">
        <v>10</v>
      </c>
      <c r="G43" s="27">
        <v>25</v>
      </c>
      <c r="H43" s="27"/>
      <c r="I43" s="27"/>
      <c r="J43" s="27">
        <v>8</v>
      </c>
      <c r="K43" s="27">
        <v>15</v>
      </c>
      <c r="L43" s="27">
        <v>4</v>
      </c>
      <c r="M43" s="27">
        <v>1</v>
      </c>
      <c r="N43" s="27">
        <f t="shared" si="4"/>
        <v>5</v>
      </c>
      <c r="O43" s="39">
        <v>8</v>
      </c>
      <c r="P43" s="39">
        <v>1</v>
      </c>
      <c r="Q43" s="39">
        <v>5</v>
      </c>
      <c r="R43" s="39">
        <v>6</v>
      </c>
      <c r="S43" s="39">
        <v>0</v>
      </c>
      <c r="T43" s="27">
        <f t="shared" si="5"/>
        <v>28</v>
      </c>
      <c r="U43" s="40">
        <f t="shared" si="6"/>
        <v>1.2</v>
      </c>
      <c r="V43" s="22">
        <v>241</v>
      </c>
      <c r="W43" s="22" t="s">
        <v>93</v>
      </c>
      <c r="X43" s="22" t="s">
        <v>88</v>
      </c>
      <c r="Y43" s="68">
        <v>1510</v>
      </c>
      <c r="Z43" s="41"/>
      <c r="AA43" s="1" t="s">
        <v>219</v>
      </c>
      <c r="AB43" s="28" t="s">
        <v>324</v>
      </c>
    </row>
    <row r="44" spans="1:28" x14ac:dyDescent="0.3">
      <c r="A44" s="1" t="s">
        <v>45</v>
      </c>
      <c r="B44" s="1" t="s">
        <v>78</v>
      </c>
      <c r="C44" s="27" t="s">
        <v>130</v>
      </c>
      <c r="D44" s="38">
        <v>25</v>
      </c>
      <c r="E44" s="27">
        <v>2</v>
      </c>
      <c r="F44" s="27">
        <v>0</v>
      </c>
      <c r="G44" s="27">
        <v>0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 t="shared" si="4"/>
        <v>0</v>
      </c>
      <c r="O44" s="39">
        <v>0</v>
      </c>
      <c r="P44" s="39">
        <v>2</v>
      </c>
      <c r="Q44" s="39">
        <v>0</v>
      </c>
      <c r="R44" s="39">
        <v>0</v>
      </c>
      <c r="S44" s="39">
        <v>0</v>
      </c>
      <c r="T44" s="27">
        <f t="shared" si="5"/>
        <v>0</v>
      </c>
      <c r="U44" s="40">
        <f t="shared" si="6"/>
        <v>0</v>
      </c>
      <c r="V44" s="22">
        <v>241</v>
      </c>
      <c r="W44" s="22" t="s">
        <v>93</v>
      </c>
      <c r="X44" s="22" t="s">
        <v>88</v>
      </c>
      <c r="Y44" s="68">
        <v>1510</v>
      </c>
      <c r="Z44" s="41"/>
      <c r="AA44" s="1" t="s">
        <v>219</v>
      </c>
      <c r="AB44" s="28" t="s">
        <v>324</v>
      </c>
    </row>
    <row r="45" spans="1:28" x14ac:dyDescent="0.3">
      <c r="A45" s="1" t="s">
        <v>45</v>
      </c>
      <c r="B45" s="1" t="s">
        <v>78</v>
      </c>
      <c r="C45" s="27" t="s">
        <v>228</v>
      </c>
      <c r="D45" s="38">
        <v>31</v>
      </c>
      <c r="E45" s="27">
        <v>2</v>
      </c>
      <c r="F45" s="27">
        <v>1</v>
      </c>
      <c r="G45" s="27">
        <v>1</v>
      </c>
      <c r="H45" s="27"/>
      <c r="I45" s="27"/>
      <c r="J45" s="27">
        <v>1</v>
      </c>
      <c r="K45" s="27">
        <v>2</v>
      </c>
      <c r="L45" s="27">
        <v>0</v>
      </c>
      <c r="M45" s="27">
        <v>0</v>
      </c>
      <c r="N45" s="27">
        <f t="shared" si="4"/>
        <v>0</v>
      </c>
      <c r="O45" s="39">
        <v>0</v>
      </c>
      <c r="P45" s="39">
        <v>2</v>
      </c>
      <c r="Q45" s="39">
        <v>0</v>
      </c>
      <c r="R45" s="39">
        <v>0</v>
      </c>
      <c r="S45" s="39">
        <v>0</v>
      </c>
      <c r="T45" s="27">
        <f t="shared" si="5"/>
        <v>3</v>
      </c>
      <c r="U45" s="40">
        <f t="shared" si="6"/>
        <v>1.5</v>
      </c>
      <c r="V45" s="22">
        <v>241</v>
      </c>
      <c r="W45" s="22" t="s">
        <v>93</v>
      </c>
      <c r="X45" s="22" t="s">
        <v>88</v>
      </c>
      <c r="Y45" s="68">
        <v>1510</v>
      </c>
      <c r="Z45" s="41" t="s">
        <v>472</v>
      </c>
      <c r="AA45" s="1" t="s">
        <v>219</v>
      </c>
      <c r="AB45" s="28" t="s">
        <v>324</v>
      </c>
    </row>
    <row r="46" spans="1:28" x14ac:dyDescent="0.3">
      <c r="A46" s="43" t="s">
        <v>45</v>
      </c>
      <c r="B46" s="43" t="s">
        <v>78</v>
      </c>
      <c r="C46" s="44" t="s">
        <v>39</v>
      </c>
      <c r="D46" s="43"/>
      <c r="E46" s="44">
        <f t="shared" ref="E46:T46" si="7">SUM(E35:E45)</f>
        <v>240</v>
      </c>
      <c r="F46" s="44">
        <f t="shared" si="7"/>
        <v>44</v>
      </c>
      <c r="G46" s="44">
        <f t="shared" si="7"/>
        <v>85</v>
      </c>
      <c r="H46" s="44">
        <f t="shared" si="7"/>
        <v>0</v>
      </c>
      <c r="I46" s="44">
        <f t="shared" si="7"/>
        <v>0</v>
      </c>
      <c r="J46" s="44">
        <f t="shared" si="7"/>
        <v>31</v>
      </c>
      <c r="K46" s="44">
        <f t="shared" si="7"/>
        <v>51</v>
      </c>
      <c r="L46" s="44">
        <f t="shared" si="7"/>
        <v>27</v>
      </c>
      <c r="M46" s="44">
        <f t="shared" si="7"/>
        <v>23</v>
      </c>
      <c r="N46" s="44">
        <f t="shared" si="7"/>
        <v>50</v>
      </c>
      <c r="O46" s="44">
        <f t="shared" si="7"/>
        <v>20</v>
      </c>
      <c r="P46" s="44">
        <f t="shared" si="7"/>
        <v>19</v>
      </c>
      <c r="Q46" s="44">
        <f t="shared" si="7"/>
        <v>13</v>
      </c>
      <c r="R46" s="44">
        <f t="shared" si="7"/>
        <v>23</v>
      </c>
      <c r="S46" s="44">
        <f t="shared" si="7"/>
        <v>7</v>
      </c>
      <c r="T46" s="44">
        <f t="shared" si="7"/>
        <v>119</v>
      </c>
      <c r="U46" s="45">
        <f>((T46+Q46+N46-R46)+(O46*2))/E46</f>
        <v>0.82916666666666672</v>
      </c>
      <c r="V46" s="46">
        <v>241</v>
      </c>
      <c r="W46" s="46" t="s">
        <v>93</v>
      </c>
      <c r="X46" s="46" t="s">
        <v>88</v>
      </c>
      <c r="Y46" s="69">
        <v>1510</v>
      </c>
      <c r="Z46" s="47"/>
      <c r="AA46" s="43" t="s">
        <v>219</v>
      </c>
      <c r="AB46" s="78" t="s">
        <v>324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0.51764705882352946</v>
      </c>
      <c r="H47" s="27"/>
      <c r="I47" s="1"/>
      <c r="J47" s="48" t="s">
        <v>41</v>
      </c>
      <c r="K47" s="50">
        <f>J46/K46</f>
        <v>0.60784313725490191</v>
      </c>
      <c r="L47" s="1"/>
      <c r="M47" s="39" t="s">
        <v>42</v>
      </c>
      <c r="N47" s="51">
        <v>13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 t="s">
        <v>325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sortState xmlns:xlrd2="http://schemas.microsoft.com/office/spreadsheetml/2017/richdata2" ref="A35:AB45">
    <sortCondition ref="C35:C45"/>
  </sortState>
  <pageMargins left="0.2" right="0.2" top="0.75" bottom="0.2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DC541-EECB-4252-823F-EF15F68A9C20}">
  <sheetPr>
    <tabColor rgb="FFFF0000"/>
    <pageSetUpPr fitToPage="1"/>
  </sheetPr>
  <dimension ref="A1:AB50"/>
  <sheetViews>
    <sheetView topLeftCell="A2" workbookViewId="0">
      <selection activeCell="P14" sqref="P1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460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116</v>
      </c>
      <c r="D4" s="7" t="s">
        <v>4</v>
      </c>
      <c r="E4" s="8"/>
      <c r="F4" s="5"/>
      <c r="G4" s="1"/>
      <c r="J4" s="15" t="s">
        <v>133</v>
      </c>
      <c r="K4" s="16" t="s">
        <v>44</v>
      </c>
      <c r="L4" s="17"/>
      <c r="M4" s="18"/>
      <c r="N4" s="19">
        <v>21</v>
      </c>
      <c r="O4" s="19">
        <v>34</v>
      </c>
      <c r="P4" s="19">
        <v>23</v>
      </c>
      <c r="Q4" s="19">
        <v>29</v>
      </c>
      <c r="R4" s="20"/>
      <c r="S4" s="21">
        <f>SUM(N4:R4)</f>
        <v>107</v>
      </c>
      <c r="T4" s="22">
        <v>147</v>
      </c>
    </row>
    <row r="5" spans="1:28" x14ac:dyDescent="0.3">
      <c r="B5" s="1"/>
      <c r="C5" s="6" t="s">
        <v>106</v>
      </c>
      <c r="D5" s="7" t="s">
        <v>5</v>
      </c>
      <c r="E5" s="1"/>
      <c r="F5" s="1"/>
      <c r="G5" s="1"/>
      <c r="J5" s="15" t="s">
        <v>134</v>
      </c>
      <c r="K5" s="16" t="s">
        <v>59</v>
      </c>
      <c r="L5" s="17"/>
      <c r="M5" s="18"/>
      <c r="N5" s="19">
        <v>26</v>
      </c>
      <c r="O5" s="19">
        <v>24</v>
      </c>
      <c r="P5" s="19">
        <v>16</v>
      </c>
      <c r="Q5" s="19">
        <v>39</v>
      </c>
      <c r="R5" s="20"/>
      <c r="S5" s="21">
        <f>SUM(N5:R5)</f>
        <v>105</v>
      </c>
      <c r="T5" s="22">
        <v>147</v>
      </c>
      <c r="U5" s="1"/>
      <c r="V5" s="1"/>
      <c r="W5" s="1"/>
    </row>
    <row r="6" spans="1:28" x14ac:dyDescent="0.3">
      <c r="C6" s="23">
        <v>2475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147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77" t="s">
        <v>504</v>
      </c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51</v>
      </c>
      <c r="D13" s="38">
        <v>30</v>
      </c>
      <c r="E13" s="84">
        <v>11</v>
      </c>
      <c r="F13" s="38">
        <v>3</v>
      </c>
      <c r="G13" s="84">
        <v>9</v>
      </c>
      <c r="H13" s="27"/>
      <c r="I13" s="27"/>
      <c r="J13" s="38">
        <v>3</v>
      </c>
      <c r="K13" s="38">
        <v>5</v>
      </c>
      <c r="L13" s="84">
        <v>0</v>
      </c>
      <c r="M13" s="84">
        <v>3</v>
      </c>
      <c r="N13" s="38">
        <f t="shared" ref="N13:N23" si="0">SUM(L13:M13)</f>
        <v>3</v>
      </c>
      <c r="O13" s="84">
        <v>2</v>
      </c>
      <c r="P13" s="84">
        <v>2</v>
      </c>
      <c r="Q13" s="84">
        <v>1</v>
      </c>
      <c r="R13" s="84">
        <v>1</v>
      </c>
      <c r="S13" s="38">
        <v>0</v>
      </c>
      <c r="T13" s="5">
        <f t="shared" ref="T13:T24" si="1">(H13*3)+((F13-H13)*2)+J13</f>
        <v>9</v>
      </c>
      <c r="U13" s="40">
        <f t="shared" ref="U13:U24" si="2">IFERROR(((T13+Q13+N13-R13)+(O13*2))/E13,"")</f>
        <v>1.4545454545454546</v>
      </c>
      <c r="V13" s="22">
        <v>147</v>
      </c>
      <c r="W13" s="22" t="s">
        <v>93</v>
      </c>
      <c r="X13" s="22" t="s">
        <v>88</v>
      </c>
      <c r="Y13" s="68">
        <v>2475</v>
      </c>
      <c r="Z13" s="41" t="s">
        <v>538</v>
      </c>
      <c r="AA13" s="1" t="s">
        <v>89</v>
      </c>
      <c r="AB13" s="28" t="s">
        <v>135</v>
      </c>
    </row>
    <row r="14" spans="1:28" x14ac:dyDescent="0.3">
      <c r="A14" s="1" t="s">
        <v>58</v>
      </c>
      <c r="B14" s="1" t="s">
        <v>45</v>
      </c>
      <c r="C14" s="27" t="s">
        <v>46</v>
      </c>
      <c r="D14" s="38">
        <v>21</v>
      </c>
      <c r="E14" s="84">
        <v>28</v>
      </c>
      <c r="F14" s="38">
        <v>5</v>
      </c>
      <c r="G14" s="84">
        <v>11</v>
      </c>
      <c r="H14" s="27"/>
      <c r="I14" s="27"/>
      <c r="J14" s="38">
        <v>7</v>
      </c>
      <c r="K14" s="38">
        <v>11</v>
      </c>
      <c r="L14" s="91">
        <v>6</v>
      </c>
      <c r="M14" s="91">
        <v>3</v>
      </c>
      <c r="N14" s="38">
        <f t="shared" si="0"/>
        <v>9</v>
      </c>
      <c r="O14" s="38">
        <v>0</v>
      </c>
      <c r="P14" s="92">
        <v>6</v>
      </c>
      <c r="Q14" s="84">
        <v>2</v>
      </c>
      <c r="R14" s="84">
        <v>2</v>
      </c>
      <c r="S14" s="38">
        <v>0</v>
      </c>
      <c r="T14" s="70">
        <f t="shared" si="1"/>
        <v>17</v>
      </c>
      <c r="U14" s="40">
        <f t="shared" si="2"/>
        <v>0.9285714285714286</v>
      </c>
      <c r="V14" s="22">
        <v>147</v>
      </c>
      <c r="W14" s="22" t="s">
        <v>93</v>
      </c>
      <c r="X14" s="22" t="s">
        <v>88</v>
      </c>
      <c r="Y14" s="68">
        <v>2475</v>
      </c>
      <c r="Z14" s="41" t="s">
        <v>538</v>
      </c>
      <c r="AA14" s="1" t="s">
        <v>89</v>
      </c>
      <c r="AB14" s="28" t="s">
        <v>135</v>
      </c>
    </row>
    <row r="15" spans="1:28" x14ac:dyDescent="0.3">
      <c r="A15" s="1" t="s">
        <v>58</v>
      </c>
      <c r="B15" s="1" t="s">
        <v>45</v>
      </c>
      <c r="C15" s="27" t="s">
        <v>55</v>
      </c>
      <c r="D15" s="38">
        <v>15</v>
      </c>
      <c r="E15" s="84">
        <v>31</v>
      </c>
      <c r="F15" s="38">
        <v>3</v>
      </c>
      <c r="G15" s="84">
        <v>8</v>
      </c>
      <c r="H15" s="27"/>
      <c r="I15" s="27"/>
      <c r="J15" s="38">
        <v>16</v>
      </c>
      <c r="K15" s="38">
        <v>21</v>
      </c>
      <c r="L15" s="84">
        <v>0</v>
      </c>
      <c r="M15" s="84">
        <v>3</v>
      </c>
      <c r="N15" s="38">
        <f t="shared" si="0"/>
        <v>3</v>
      </c>
      <c r="O15" s="38">
        <v>8</v>
      </c>
      <c r="P15" s="84">
        <v>4</v>
      </c>
      <c r="Q15" s="84">
        <v>3</v>
      </c>
      <c r="R15" s="84">
        <v>5</v>
      </c>
      <c r="S15" s="38">
        <v>0</v>
      </c>
      <c r="T15" s="70">
        <f t="shared" si="1"/>
        <v>22</v>
      </c>
      <c r="U15" s="40">
        <f t="shared" si="2"/>
        <v>1.2580645161290323</v>
      </c>
      <c r="V15" s="22">
        <v>147</v>
      </c>
      <c r="W15" s="22" t="s">
        <v>93</v>
      </c>
      <c r="X15" s="22" t="s">
        <v>88</v>
      </c>
      <c r="Y15" s="68">
        <v>2475</v>
      </c>
      <c r="Z15" s="41" t="s">
        <v>538</v>
      </c>
      <c r="AA15" s="1" t="s">
        <v>89</v>
      </c>
      <c r="AB15" s="28" t="s">
        <v>135</v>
      </c>
    </row>
    <row r="16" spans="1:28" x14ac:dyDescent="0.3">
      <c r="A16" s="1" t="s">
        <v>58</v>
      </c>
      <c r="B16" s="1" t="s">
        <v>45</v>
      </c>
      <c r="C16" s="27" t="s">
        <v>110</v>
      </c>
      <c r="D16" s="38">
        <v>10</v>
      </c>
      <c r="E16" s="38">
        <v>8</v>
      </c>
      <c r="F16" s="38">
        <v>0</v>
      </c>
      <c r="G16" s="84">
        <v>3</v>
      </c>
      <c r="H16" s="27"/>
      <c r="I16" s="27"/>
      <c r="J16" s="38">
        <v>0</v>
      </c>
      <c r="K16" s="38">
        <v>0</v>
      </c>
      <c r="L16" s="84">
        <v>0</v>
      </c>
      <c r="M16" s="84">
        <v>0</v>
      </c>
      <c r="N16" s="38">
        <f t="shared" si="0"/>
        <v>0</v>
      </c>
      <c r="O16" s="84">
        <v>0</v>
      </c>
      <c r="P16" s="84">
        <v>2</v>
      </c>
      <c r="Q16" s="84">
        <v>1</v>
      </c>
      <c r="R16" s="84">
        <v>0</v>
      </c>
      <c r="S16" s="38">
        <v>0</v>
      </c>
      <c r="T16" s="70">
        <f t="shared" si="1"/>
        <v>0</v>
      </c>
      <c r="U16" s="40">
        <f t="shared" si="2"/>
        <v>0.125</v>
      </c>
      <c r="V16" s="22">
        <v>147</v>
      </c>
      <c r="W16" s="22" t="s">
        <v>93</v>
      </c>
      <c r="X16" s="22" t="s">
        <v>88</v>
      </c>
      <c r="Y16" s="68">
        <v>2475</v>
      </c>
      <c r="Z16" s="41" t="s">
        <v>459</v>
      </c>
      <c r="AA16" s="1" t="s">
        <v>89</v>
      </c>
      <c r="AB16" s="28" t="s">
        <v>135</v>
      </c>
    </row>
    <row r="17" spans="1:28" x14ac:dyDescent="0.3">
      <c r="A17" s="1" t="s">
        <v>58</v>
      </c>
      <c r="B17" s="1" t="s">
        <v>45</v>
      </c>
      <c r="C17" s="27" t="s">
        <v>50</v>
      </c>
      <c r="D17" s="38">
        <v>31</v>
      </c>
      <c r="E17" s="84">
        <v>26</v>
      </c>
      <c r="F17" s="38">
        <v>3</v>
      </c>
      <c r="G17" s="84">
        <v>9</v>
      </c>
      <c r="H17" s="27"/>
      <c r="I17" s="27"/>
      <c r="J17" s="38">
        <v>1</v>
      </c>
      <c r="K17" s="38">
        <v>2</v>
      </c>
      <c r="L17" s="84">
        <v>2</v>
      </c>
      <c r="M17" s="84">
        <v>4</v>
      </c>
      <c r="N17" s="38">
        <f t="shared" si="0"/>
        <v>6</v>
      </c>
      <c r="O17" s="84">
        <v>1</v>
      </c>
      <c r="P17" s="84">
        <v>5</v>
      </c>
      <c r="Q17" s="84">
        <v>4</v>
      </c>
      <c r="R17" s="84">
        <v>4</v>
      </c>
      <c r="S17" s="38">
        <v>0</v>
      </c>
      <c r="T17" s="70">
        <f t="shared" si="1"/>
        <v>7</v>
      </c>
      <c r="U17" s="40">
        <f t="shared" si="2"/>
        <v>0.57692307692307687</v>
      </c>
      <c r="V17" s="22">
        <v>147</v>
      </c>
      <c r="W17" s="22" t="s">
        <v>93</v>
      </c>
      <c r="X17" s="22" t="s">
        <v>88</v>
      </c>
      <c r="Y17" s="68">
        <v>2475</v>
      </c>
      <c r="Z17" s="41" t="s">
        <v>538</v>
      </c>
      <c r="AA17" s="1" t="s">
        <v>89</v>
      </c>
      <c r="AB17" s="28" t="s">
        <v>135</v>
      </c>
    </row>
    <row r="18" spans="1:28" x14ac:dyDescent="0.3">
      <c r="A18" s="1" t="s">
        <v>58</v>
      </c>
      <c r="B18" s="1" t="s">
        <v>45</v>
      </c>
      <c r="C18" s="27" t="s">
        <v>49</v>
      </c>
      <c r="D18" s="38">
        <v>22</v>
      </c>
      <c r="E18" s="84">
        <v>16</v>
      </c>
      <c r="F18" s="38">
        <v>4</v>
      </c>
      <c r="G18" s="84">
        <v>7</v>
      </c>
      <c r="H18" s="27"/>
      <c r="I18" s="27"/>
      <c r="J18" s="38">
        <v>3</v>
      </c>
      <c r="K18" s="38">
        <v>4</v>
      </c>
      <c r="L18" s="84"/>
      <c r="M18" s="84"/>
      <c r="N18" s="38">
        <v>9</v>
      </c>
      <c r="O18" s="84">
        <v>2</v>
      </c>
      <c r="P18" s="84">
        <v>0</v>
      </c>
      <c r="Q18" s="84">
        <v>4</v>
      </c>
      <c r="R18" s="84">
        <v>0</v>
      </c>
      <c r="S18" s="38">
        <v>0</v>
      </c>
      <c r="T18" s="70">
        <f t="shared" si="1"/>
        <v>11</v>
      </c>
      <c r="U18" s="40">
        <f t="shared" si="2"/>
        <v>1.75</v>
      </c>
      <c r="V18" s="22">
        <v>147</v>
      </c>
      <c r="W18" s="22" t="s">
        <v>93</v>
      </c>
      <c r="X18" s="22" t="s">
        <v>88</v>
      </c>
      <c r="Y18" s="68">
        <v>2475</v>
      </c>
      <c r="Z18" s="41" t="s">
        <v>539</v>
      </c>
      <c r="AA18" s="1" t="s">
        <v>89</v>
      </c>
      <c r="AB18" s="28" t="s">
        <v>135</v>
      </c>
    </row>
    <row r="19" spans="1:28" x14ac:dyDescent="0.3">
      <c r="A19" s="1" t="s">
        <v>58</v>
      </c>
      <c r="B19" s="1" t="s">
        <v>45</v>
      </c>
      <c r="C19" s="27" t="s">
        <v>54</v>
      </c>
      <c r="D19" s="38">
        <v>11</v>
      </c>
      <c r="E19" s="38">
        <v>36</v>
      </c>
      <c r="F19" s="38">
        <v>3</v>
      </c>
      <c r="G19" s="38">
        <v>8</v>
      </c>
      <c r="H19" s="27"/>
      <c r="I19" s="27"/>
      <c r="J19" s="38">
        <v>3</v>
      </c>
      <c r="K19" s="38">
        <v>4</v>
      </c>
      <c r="L19" s="38">
        <v>4</v>
      </c>
      <c r="M19" s="38">
        <v>3</v>
      </c>
      <c r="N19" s="38">
        <f t="shared" si="0"/>
        <v>7</v>
      </c>
      <c r="O19" s="38">
        <v>2</v>
      </c>
      <c r="P19" s="38">
        <v>4</v>
      </c>
      <c r="Q19" s="38">
        <v>3</v>
      </c>
      <c r="R19" s="38">
        <v>4</v>
      </c>
      <c r="S19" s="38">
        <v>0</v>
      </c>
      <c r="T19" s="70">
        <f t="shared" si="1"/>
        <v>9</v>
      </c>
      <c r="U19" s="40">
        <f t="shared" si="2"/>
        <v>0.52777777777777779</v>
      </c>
      <c r="V19" s="22">
        <v>147</v>
      </c>
      <c r="W19" s="22" t="s">
        <v>93</v>
      </c>
      <c r="X19" s="22" t="s">
        <v>88</v>
      </c>
      <c r="Y19" s="68">
        <v>2475</v>
      </c>
      <c r="Z19" s="41" t="s">
        <v>538</v>
      </c>
      <c r="AA19" s="1" t="s">
        <v>89</v>
      </c>
      <c r="AB19" s="28" t="s">
        <v>135</v>
      </c>
    </row>
    <row r="20" spans="1:28" x14ac:dyDescent="0.3">
      <c r="A20" s="1" t="s">
        <v>58</v>
      </c>
      <c r="B20" s="1" t="s">
        <v>45</v>
      </c>
      <c r="C20" s="27" t="s">
        <v>52</v>
      </c>
      <c r="D20" s="38">
        <v>26</v>
      </c>
      <c r="E20" s="84">
        <v>27</v>
      </c>
      <c r="F20" s="38">
        <v>2</v>
      </c>
      <c r="G20" s="38">
        <v>7</v>
      </c>
      <c r="H20" s="27"/>
      <c r="I20" s="27"/>
      <c r="J20" s="38">
        <v>6</v>
      </c>
      <c r="K20" s="38">
        <v>10</v>
      </c>
      <c r="L20" s="84">
        <v>3</v>
      </c>
      <c r="M20" s="84">
        <v>5</v>
      </c>
      <c r="N20" s="38">
        <f t="shared" si="0"/>
        <v>8</v>
      </c>
      <c r="O20" s="84">
        <v>2</v>
      </c>
      <c r="P20" s="84">
        <v>1</v>
      </c>
      <c r="Q20" s="84">
        <v>8</v>
      </c>
      <c r="R20" s="84">
        <v>8</v>
      </c>
      <c r="S20" s="38">
        <v>0</v>
      </c>
      <c r="T20" s="70">
        <f t="shared" si="1"/>
        <v>10</v>
      </c>
      <c r="U20" s="40">
        <f t="shared" si="2"/>
        <v>0.81481481481481477</v>
      </c>
      <c r="V20" s="22">
        <v>147</v>
      </c>
      <c r="W20" s="22" t="s">
        <v>93</v>
      </c>
      <c r="X20" s="22" t="s">
        <v>88</v>
      </c>
      <c r="Y20" s="68">
        <v>2475</v>
      </c>
      <c r="Z20" s="41" t="s">
        <v>538</v>
      </c>
      <c r="AA20" s="1" t="s">
        <v>89</v>
      </c>
      <c r="AB20" s="28" t="s">
        <v>135</v>
      </c>
    </row>
    <row r="21" spans="1:28" x14ac:dyDescent="0.3">
      <c r="A21" s="1" t="s">
        <v>58</v>
      </c>
      <c r="B21" s="1" t="s">
        <v>45</v>
      </c>
      <c r="C21" s="27" t="s">
        <v>53</v>
      </c>
      <c r="D21" s="38">
        <v>24</v>
      </c>
      <c r="E21" s="84">
        <v>19</v>
      </c>
      <c r="F21" s="38">
        <v>0</v>
      </c>
      <c r="G21" s="84">
        <v>4</v>
      </c>
      <c r="H21" s="27"/>
      <c r="I21" s="27"/>
      <c r="J21" s="38">
        <v>3</v>
      </c>
      <c r="K21" s="38">
        <v>6</v>
      </c>
      <c r="L21" s="84">
        <v>2</v>
      </c>
      <c r="M21" s="84">
        <v>2</v>
      </c>
      <c r="N21" s="38">
        <f t="shared" si="0"/>
        <v>4</v>
      </c>
      <c r="O21" s="38">
        <v>0</v>
      </c>
      <c r="P21" s="84">
        <v>3</v>
      </c>
      <c r="Q21" s="38">
        <v>0</v>
      </c>
      <c r="R21" s="84">
        <v>1</v>
      </c>
      <c r="S21" s="38">
        <v>0</v>
      </c>
      <c r="T21" s="70">
        <f t="shared" si="1"/>
        <v>3</v>
      </c>
      <c r="U21" s="40">
        <f t="shared" si="2"/>
        <v>0.31578947368421051</v>
      </c>
      <c r="V21" s="22">
        <v>147</v>
      </c>
      <c r="W21" s="22" t="s">
        <v>93</v>
      </c>
      <c r="X21" s="22" t="s">
        <v>88</v>
      </c>
      <c r="Y21" s="68">
        <v>2475</v>
      </c>
      <c r="Z21" s="41" t="s">
        <v>538</v>
      </c>
      <c r="AA21" s="1" t="s">
        <v>89</v>
      </c>
      <c r="AB21" s="28" t="s">
        <v>135</v>
      </c>
    </row>
    <row r="22" spans="1:28" x14ac:dyDescent="0.3">
      <c r="A22" s="1" t="s">
        <v>58</v>
      </c>
      <c r="B22" s="1" t="s">
        <v>45</v>
      </c>
      <c r="C22" s="27" t="s">
        <v>131</v>
      </c>
      <c r="D22" s="38">
        <v>41</v>
      </c>
      <c r="E22" s="84">
        <v>5</v>
      </c>
      <c r="F22" s="38">
        <v>0</v>
      </c>
      <c r="G22" s="84">
        <v>1</v>
      </c>
      <c r="H22" s="27"/>
      <c r="I22" s="27"/>
      <c r="J22" s="38">
        <v>1</v>
      </c>
      <c r="K22" s="38">
        <v>6</v>
      </c>
      <c r="L22" s="38">
        <v>0</v>
      </c>
      <c r="M22" s="84">
        <v>1</v>
      </c>
      <c r="N22" s="38">
        <f t="shared" si="0"/>
        <v>1</v>
      </c>
      <c r="O22" s="84">
        <v>1</v>
      </c>
      <c r="P22" s="38">
        <v>0</v>
      </c>
      <c r="Q22" s="38">
        <v>0</v>
      </c>
      <c r="R22" s="38">
        <v>0</v>
      </c>
      <c r="S22" s="38">
        <v>0</v>
      </c>
      <c r="T22" s="70">
        <f t="shared" si="1"/>
        <v>1</v>
      </c>
      <c r="U22" s="40">
        <f t="shared" si="2"/>
        <v>0.8</v>
      </c>
      <c r="V22" s="22">
        <v>147</v>
      </c>
      <c r="W22" s="22" t="s">
        <v>93</v>
      </c>
      <c r="X22" s="22" t="s">
        <v>88</v>
      </c>
      <c r="Y22" s="68">
        <v>2475</v>
      </c>
      <c r="Z22" s="41" t="s">
        <v>538</v>
      </c>
      <c r="AA22" s="1" t="s">
        <v>89</v>
      </c>
      <c r="AB22" s="28" t="s">
        <v>135</v>
      </c>
    </row>
    <row r="23" spans="1:28" x14ac:dyDescent="0.3">
      <c r="A23" s="1" t="s">
        <v>58</v>
      </c>
      <c r="B23" s="1" t="s">
        <v>45</v>
      </c>
      <c r="C23" s="27" t="s">
        <v>130</v>
      </c>
      <c r="D23" s="38">
        <v>12</v>
      </c>
      <c r="E23" s="84">
        <v>8</v>
      </c>
      <c r="F23" s="38">
        <v>3</v>
      </c>
      <c r="G23" s="84">
        <v>4</v>
      </c>
      <c r="H23" s="27"/>
      <c r="I23" s="27"/>
      <c r="J23" s="38">
        <v>0</v>
      </c>
      <c r="K23" s="38">
        <v>0</v>
      </c>
      <c r="L23" s="84">
        <v>2</v>
      </c>
      <c r="M23" s="84">
        <v>1</v>
      </c>
      <c r="N23" s="38">
        <f t="shared" si="0"/>
        <v>3</v>
      </c>
      <c r="O23" s="38">
        <v>0</v>
      </c>
      <c r="P23" s="84">
        <v>2</v>
      </c>
      <c r="Q23" s="38">
        <v>0</v>
      </c>
      <c r="R23" s="84">
        <v>1</v>
      </c>
      <c r="S23" s="38">
        <v>0</v>
      </c>
      <c r="T23" s="70">
        <f t="shared" si="1"/>
        <v>6</v>
      </c>
      <c r="U23" s="40">
        <f t="shared" si="2"/>
        <v>1</v>
      </c>
      <c r="V23" s="22">
        <v>147</v>
      </c>
      <c r="W23" s="22" t="s">
        <v>93</v>
      </c>
      <c r="X23" s="22" t="s">
        <v>88</v>
      </c>
      <c r="Y23" s="68">
        <v>2475</v>
      </c>
      <c r="Z23" s="41" t="s">
        <v>538</v>
      </c>
      <c r="AA23" s="1" t="s">
        <v>89</v>
      </c>
      <c r="AB23" s="28" t="s">
        <v>135</v>
      </c>
    </row>
    <row r="24" spans="1:28" x14ac:dyDescent="0.3">
      <c r="A24" s="1" t="s">
        <v>58</v>
      </c>
      <c r="B24" s="1" t="s">
        <v>45</v>
      </c>
      <c r="C24" s="27" t="s">
        <v>47</v>
      </c>
      <c r="D24" s="38">
        <v>25</v>
      </c>
      <c r="E24" s="84">
        <v>25</v>
      </c>
      <c r="F24" s="38">
        <v>6</v>
      </c>
      <c r="G24" s="84">
        <v>13</v>
      </c>
      <c r="H24" s="27"/>
      <c r="I24" s="27"/>
      <c r="J24" s="38">
        <v>0</v>
      </c>
      <c r="K24" s="38">
        <v>0</v>
      </c>
      <c r="L24" s="84"/>
      <c r="M24" s="84"/>
      <c r="N24" s="38">
        <v>7</v>
      </c>
      <c r="O24" s="84">
        <v>0</v>
      </c>
      <c r="P24" s="84">
        <v>3</v>
      </c>
      <c r="Q24" s="84">
        <v>1</v>
      </c>
      <c r="R24" s="84">
        <v>3</v>
      </c>
      <c r="S24" s="38">
        <v>0</v>
      </c>
      <c r="T24" s="70">
        <f t="shared" si="1"/>
        <v>12</v>
      </c>
      <c r="U24" s="40">
        <f t="shared" si="2"/>
        <v>0.68</v>
      </c>
      <c r="V24" s="22">
        <v>147</v>
      </c>
      <c r="W24" s="22" t="s">
        <v>93</v>
      </c>
      <c r="X24" s="22" t="s">
        <v>88</v>
      </c>
      <c r="Y24" s="68">
        <v>2475</v>
      </c>
      <c r="Z24" s="41" t="s">
        <v>538</v>
      </c>
      <c r="AA24" s="1" t="s">
        <v>89</v>
      </c>
      <c r="AB24" s="28" t="s">
        <v>135</v>
      </c>
    </row>
    <row r="25" spans="1:28" x14ac:dyDescent="0.3">
      <c r="A25" s="1" t="s">
        <v>58</v>
      </c>
      <c r="B25" s="1" t="s">
        <v>45</v>
      </c>
      <c r="C25" s="56" t="s">
        <v>468</v>
      </c>
      <c r="D25" s="38"/>
      <c r="E25" s="42"/>
      <c r="F25" s="27"/>
      <c r="G25" s="56">
        <v>-6</v>
      </c>
      <c r="H25" s="27"/>
      <c r="I25" s="27"/>
      <c r="J25" s="27"/>
      <c r="K25" s="27"/>
      <c r="L25" s="42"/>
      <c r="M25" s="42"/>
      <c r="N25" s="27"/>
      <c r="O25" s="42"/>
      <c r="P25" s="42"/>
      <c r="Q25" s="42"/>
      <c r="R25" s="56">
        <v>-3</v>
      </c>
      <c r="S25" s="39"/>
      <c r="T25" s="39"/>
      <c r="U25" s="40"/>
      <c r="V25" s="22">
        <v>147</v>
      </c>
      <c r="W25" s="22" t="s">
        <v>93</v>
      </c>
      <c r="X25" s="22" t="s">
        <v>88</v>
      </c>
      <c r="Y25" s="68">
        <v>2475</v>
      </c>
      <c r="Z25" s="41" t="s">
        <v>538</v>
      </c>
      <c r="AA25" s="1" t="s">
        <v>89</v>
      </c>
      <c r="AB25" s="28" t="s">
        <v>135</v>
      </c>
    </row>
    <row r="26" spans="1:28" x14ac:dyDescent="0.3">
      <c r="A26" s="43" t="s">
        <v>58</v>
      </c>
      <c r="B26" s="43" t="s">
        <v>45</v>
      </c>
      <c r="C26" s="44" t="s">
        <v>39</v>
      </c>
      <c r="D26" s="43"/>
      <c r="E26" s="44">
        <f t="shared" ref="E26:T26" si="3">SUM(E13:E24)</f>
        <v>240</v>
      </c>
      <c r="F26" s="44">
        <f t="shared" si="3"/>
        <v>32</v>
      </c>
      <c r="G26" s="44">
        <f>SUM(G13:G25)</f>
        <v>78</v>
      </c>
      <c r="H26" s="44">
        <f t="shared" si="3"/>
        <v>0</v>
      </c>
      <c r="I26" s="44">
        <f t="shared" si="3"/>
        <v>0</v>
      </c>
      <c r="J26" s="44">
        <f t="shared" si="3"/>
        <v>43</v>
      </c>
      <c r="K26" s="44">
        <f t="shared" si="3"/>
        <v>69</v>
      </c>
      <c r="L26" s="44">
        <f t="shared" si="3"/>
        <v>19</v>
      </c>
      <c r="M26" s="44">
        <f t="shared" si="3"/>
        <v>25</v>
      </c>
      <c r="N26" s="44">
        <f t="shared" si="3"/>
        <v>60</v>
      </c>
      <c r="O26" s="44">
        <f t="shared" si="3"/>
        <v>18</v>
      </c>
      <c r="P26" s="44">
        <f t="shared" si="3"/>
        <v>32</v>
      </c>
      <c r="Q26" s="44">
        <f t="shared" si="3"/>
        <v>27</v>
      </c>
      <c r="R26" s="44">
        <f>SUM(R13:R25)</f>
        <v>26</v>
      </c>
      <c r="S26" s="44">
        <f t="shared" si="3"/>
        <v>0</v>
      </c>
      <c r="T26" s="44">
        <f t="shared" si="3"/>
        <v>107</v>
      </c>
      <c r="U26" s="45">
        <f>((T26+Q26+N26-R26)+(O26*2))/E26</f>
        <v>0.85</v>
      </c>
      <c r="V26" s="46">
        <v>147</v>
      </c>
      <c r="W26" s="46" t="s">
        <v>93</v>
      </c>
      <c r="X26" s="46" t="s">
        <v>88</v>
      </c>
      <c r="Y26" s="69">
        <v>2475</v>
      </c>
      <c r="Z26" s="47" t="s">
        <v>538</v>
      </c>
      <c r="AA26" s="43" t="s">
        <v>89</v>
      </c>
      <c r="AB26" s="78" t="s">
        <v>135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0.41025641025641024</v>
      </c>
      <c r="H27" s="27"/>
      <c r="I27" s="1"/>
      <c r="J27" s="48" t="s">
        <v>41</v>
      </c>
      <c r="K27" s="50">
        <f>J26/K26</f>
        <v>0.62318840579710144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L28" s="61" t="s">
        <v>469</v>
      </c>
      <c r="M28" s="61"/>
      <c r="N28" s="61"/>
      <c r="O28" s="61"/>
      <c r="V28" s="22"/>
      <c r="W28" s="22"/>
      <c r="X28" s="22"/>
      <c r="Y28" s="52"/>
      <c r="Z28" s="41"/>
      <c r="AA28" s="1"/>
      <c r="AB28" s="1"/>
    </row>
    <row r="29" spans="1:28" x14ac:dyDescent="0.3">
      <c r="B29" s="1"/>
      <c r="C29" s="62"/>
      <c r="D29" s="5"/>
      <c r="E29" s="1"/>
      <c r="F29" s="1"/>
      <c r="G29" s="1"/>
      <c r="H29" s="1"/>
      <c r="I29" s="1"/>
      <c r="J29" s="1"/>
      <c r="K29" s="1"/>
      <c r="L29" s="36" t="s">
        <v>470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L30" s="61" t="s">
        <v>471</v>
      </c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59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4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58</v>
      </c>
      <c r="C35" s="27" t="s">
        <v>138</v>
      </c>
      <c r="D35" s="38">
        <v>14</v>
      </c>
      <c r="E35" s="72" t="s">
        <v>462</v>
      </c>
      <c r="F35" s="27"/>
      <c r="G35" s="72"/>
      <c r="H35" s="72"/>
      <c r="I35" s="72"/>
      <c r="J35" s="27"/>
      <c r="K35" s="27"/>
      <c r="L35" s="72"/>
      <c r="M35" s="72"/>
      <c r="N35" s="27"/>
      <c r="O35" s="72"/>
      <c r="P35" s="73"/>
      <c r="Q35" s="72"/>
      <c r="R35" s="72"/>
      <c r="S35" s="72"/>
      <c r="T35" s="27"/>
      <c r="U35" s="40" t="str">
        <f>IFERROR(((T35+Q35+N35-R35)+(O35*2))/E35,"")</f>
        <v/>
      </c>
      <c r="V35" s="22">
        <v>147</v>
      </c>
      <c r="W35" s="22" t="s">
        <v>87</v>
      </c>
      <c r="X35" s="22" t="s">
        <v>94</v>
      </c>
      <c r="Y35" s="68">
        <v>2475</v>
      </c>
      <c r="Z35" s="41"/>
      <c r="AA35" s="1" t="s">
        <v>136</v>
      </c>
      <c r="AB35" s="28" t="s">
        <v>137</v>
      </c>
    </row>
    <row r="36" spans="1:28" x14ac:dyDescent="0.3">
      <c r="A36" s="1" t="s">
        <v>45</v>
      </c>
      <c r="B36" s="1" t="s">
        <v>58</v>
      </c>
      <c r="C36" s="27" t="s">
        <v>139</v>
      </c>
      <c r="D36" s="38">
        <v>42</v>
      </c>
      <c r="E36" s="72"/>
      <c r="F36" s="27">
        <v>0</v>
      </c>
      <c r="G36" s="72"/>
      <c r="H36" s="72"/>
      <c r="I36" s="72"/>
      <c r="J36" s="27">
        <v>1</v>
      </c>
      <c r="K36" s="27">
        <v>2</v>
      </c>
      <c r="L36" s="72"/>
      <c r="M36" s="72"/>
      <c r="N36" s="27">
        <f t="shared" ref="N36:N40" si="4">SUM(L36:M36)</f>
        <v>0</v>
      </c>
      <c r="O36" s="73"/>
      <c r="P36" s="73"/>
      <c r="Q36" s="73"/>
      <c r="R36" s="73"/>
      <c r="S36" s="73"/>
      <c r="T36" s="27">
        <f t="shared" ref="T36:T44" si="5">+(F36*2)+J36</f>
        <v>1</v>
      </c>
      <c r="U36" s="40" t="str">
        <f t="shared" ref="U36:U45" si="6">IFERROR(((T36+Q36+N36-R36)+(O36*2))/E36,"")</f>
        <v/>
      </c>
      <c r="V36" s="22">
        <v>147</v>
      </c>
      <c r="W36" s="22" t="s">
        <v>87</v>
      </c>
      <c r="X36" s="22" t="s">
        <v>94</v>
      </c>
      <c r="Y36" s="68">
        <v>2475</v>
      </c>
      <c r="Z36" s="41"/>
      <c r="AA36" s="1" t="s">
        <v>136</v>
      </c>
      <c r="AB36" s="28" t="s">
        <v>137</v>
      </c>
    </row>
    <row r="37" spans="1:28" x14ac:dyDescent="0.3">
      <c r="A37" s="1" t="s">
        <v>45</v>
      </c>
      <c r="B37" s="1" t="s">
        <v>58</v>
      </c>
      <c r="C37" s="27" t="s">
        <v>140</v>
      </c>
      <c r="D37" s="38">
        <v>32</v>
      </c>
      <c r="E37" s="72"/>
      <c r="F37" s="27">
        <v>2</v>
      </c>
      <c r="G37" s="72"/>
      <c r="H37" s="72"/>
      <c r="I37" s="72"/>
      <c r="J37" s="27">
        <v>2</v>
      </c>
      <c r="K37" s="27">
        <v>2</v>
      </c>
      <c r="L37" s="72"/>
      <c r="M37" s="27">
        <v>11</v>
      </c>
      <c r="N37" s="27">
        <f t="shared" si="4"/>
        <v>11</v>
      </c>
      <c r="O37" s="73"/>
      <c r="P37" s="73"/>
      <c r="Q37" s="73"/>
      <c r="R37" s="73"/>
      <c r="S37" s="73"/>
      <c r="T37" s="27">
        <f t="shared" si="5"/>
        <v>6</v>
      </c>
      <c r="U37" s="40" t="str">
        <f t="shared" si="6"/>
        <v/>
      </c>
      <c r="V37" s="22">
        <v>147</v>
      </c>
      <c r="W37" s="22" t="s">
        <v>87</v>
      </c>
      <c r="X37" s="22" t="s">
        <v>94</v>
      </c>
      <c r="Y37" s="68">
        <v>2475</v>
      </c>
      <c r="Z37" s="41"/>
      <c r="AA37" s="1" t="s">
        <v>136</v>
      </c>
      <c r="AB37" s="28" t="s">
        <v>137</v>
      </c>
    </row>
    <row r="38" spans="1:28" x14ac:dyDescent="0.3">
      <c r="A38" s="1" t="s">
        <v>45</v>
      </c>
      <c r="B38" s="1" t="s">
        <v>58</v>
      </c>
      <c r="C38" s="27" t="s">
        <v>141</v>
      </c>
      <c r="D38" s="38">
        <v>10</v>
      </c>
      <c r="E38" s="72"/>
      <c r="F38" s="27">
        <v>12</v>
      </c>
      <c r="G38" s="72"/>
      <c r="H38" s="72"/>
      <c r="I38" s="72"/>
      <c r="J38" s="27">
        <v>4</v>
      </c>
      <c r="K38" s="27">
        <v>6</v>
      </c>
      <c r="L38" s="72"/>
      <c r="M38" s="27">
        <v>9</v>
      </c>
      <c r="N38" s="27">
        <f t="shared" si="4"/>
        <v>9</v>
      </c>
      <c r="O38" s="73"/>
      <c r="P38" s="73"/>
      <c r="Q38" s="73"/>
      <c r="R38" s="73"/>
      <c r="S38" s="73"/>
      <c r="T38" s="27">
        <f t="shared" si="5"/>
        <v>28</v>
      </c>
      <c r="U38" s="40" t="str">
        <f t="shared" si="6"/>
        <v/>
      </c>
      <c r="V38" s="22">
        <v>147</v>
      </c>
      <c r="W38" s="22" t="s">
        <v>87</v>
      </c>
      <c r="X38" s="22" t="s">
        <v>94</v>
      </c>
      <c r="Y38" s="68">
        <v>2475</v>
      </c>
      <c r="Z38" s="41"/>
      <c r="AA38" s="1" t="s">
        <v>136</v>
      </c>
      <c r="AB38" s="28" t="s">
        <v>137</v>
      </c>
    </row>
    <row r="39" spans="1:28" x14ac:dyDescent="0.3">
      <c r="A39" s="1" t="s">
        <v>45</v>
      </c>
      <c r="B39" s="1" t="s">
        <v>58</v>
      </c>
      <c r="C39" s="27" t="s">
        <v>142</v>
      </c>
      <c r="D39" s="38">
        <v>45</v>
      </c>
      <c r="E39" s="72" t="s">
        <v>462</v>
      </c>
      <c r="F39" s="27"/>
      <c r="G39" s="72"/>
      <c r="H39" s="72"/>
      <c r="I39" s="72"/>
      <c r="J39" s="27"/>
      <c r="K39" s="27"/>
      <c r="L39" s="72"/>
      <c r="M39" s="72"/>
      <c r="N39" s="27"/>
      <c r="O39" s="73"/>
      <c r="P39" s="73"/>
      <c r="Q39" s="73"/>
      <c r="R39" s="73"/>
      <c r="S39" s="73"/>
      <c r="T39" s="27"/>
      <c r="U39" s="40" t="str">
        <f t="shared" si="6"/>
        <v/>
      </c>
      <c r="V39" s="22">
        <v>147</v>
      </c>
      <c r="W39" s="22" t="s">
        <v>87</v>
      </c>
      <c r="X39" s="22" t="s">
        <v>94</v>
      </c>
      <c r="Y39" s="68">
        <v>2475</v>
      </c>
      <c r="Z39" s="41"/>
      <c r="AA39" s="1" t="s">
        <v>136</v>
      </c>
      <c r="AB39" s="28" t="s">
        <v>137</v>
      </c>
    </row>
    <row r="40" spans="1:28" x14ac:dyDescent="0.3">
      <c r="A40" s="1" t="s">
        <v>45</v>
      </c>
      <c r="B40" s="1" t="s">
        <v>58</v>
      </c>
      <c r="C40" s="27" t="s">
        <v>143</v>
      </c>
      <c r="D40" s="38">
        <v>12</v>
      </c>
      <c r="E40" s="72"/>
      <c r="F40" s="27">
        <v>0</v>
      </c>
      <c r="G40" s="72"/>
      <c r="H40" s="72"/>
      <c r="I40" s="72"/>
      <c r="J40" s="27">
        <v>2</v>
      </c>
      <c r="K40" s="27">
        <v>2</v>
      </c>
      <c r="L40" s="72"/>
      <c r="M40" s="72"/>
      <c r="N40" s="27">
        <f t="shared" si="4"/>
        <v>0</v>
      </c>
      <c r="O40" s="73"/>
      <c r="P40" s="73"/>
      <c r="Q40" s="73"/>
      <c r="R40" s="73"/>
      <c r="S40" s="73"/>
      <c r="T40" s="27">
        <f t="shared" si="5"/>
        <v>2</v>
      </c>
      <c r="U40" s="40" t="str">
        <f t="shared" si="6"/>
        <v/>
      </c>
      <c r="V40" s="22">
        <v>147</v>
      </c>
      <c r="W40" s="22" t="s">
        <v>87</v>
      </c>
      <c r="X40" s="22" t="s">
        <v>94</v>
      </c>
      <c r="Y40" s="68">
        <v>2475</v>
      </c>
      <c r="Z40" s="41"/>
      <c r="AA40" s="1" t="s">
        <v>136</v>
      </c>
      <c r="AB40" s="28" t="s">
        <v>137</v>
      </c>
    </row>
    <row r="41" spans="1:28" x14ac:dyDescent="0.3">
      <c r="A41" s="1" t="s">
        <v>45</v>
      </c>
      <c r="B41" s="1" t="s">
        <v>58</v>
      </c>
      <c r="C41" s="27" t="s">
        <v>144</v>
      </c>
      <c r="D41" s="38">
        <v>13</v>
      </c>
      <c r="E41" s="72"/>
      <c r="F41" s="27">
        <v>3</v>
      </c>
      <c r="G41" s="72"/>
      <c r="H41" s="72"/>
      <c r="I41" s="72"/>
      <c r="J41" s="27">
        <v>8</v>
      </c>
      <c r="K41" s="27">
        <v>8</v>
      </c>
      <c r="L41" s="72"/>
      <c r="M41" s="72"/>
      <c r="N41" s="27">
        <f>SUM(L41:M41)</f>
        <v>0</v>
      </c>
      <c r="O41" s="73"/>
      <c r="P41" s="73"/>
      <c r="Q41" s="73"/>
      <c r="R41" s="73"/>
      <c r="S41" s="73"/>
      <c r="T41" s="27">
        <f t="shared" si="5"/>
        <v>14</v>
      </c>
      <c r="U41" s="40" t="str">
        <f t="shared" si="6"/>
        <v/>
      </c>
      <c r="V41" s="22">
        <v>147</v>
      </c>
      <c r="W41" s="22" t="s">
        <v>87</v>
      </c>
      <c r="X41" s="22" t="s">
        <v>94</v>
      </c>
      <c r="Y41" s="68">
        <v>2475</v>
      </c>
      <c r="Z41" s="41"/>
      <c r="AA41" s="1" t="s">
        <v>136</v>
      </c>
      <c r="AB41" s="28" t="s">
        <v>137</v>
      </c>
    </row>
    <row r="42" spans="1:28" x14ac:dyDescent="0.3">
      <c r="A42" s="1" t="s">
        <v>45</v>
      </c>
      <c r="B42" s="1" t="s">
        <v>58</v>
      </c>
      <c r="C42" s="27" t="s">
        <v>145</v>
      </c>
      <c r="D42" s="38">
        <v>33</v>
      </c>
      <c r="E42" s="72"/>
      <c r="F42" s="27">
        <v>4</v>
      </c>
      <c r="G42" s="72"/>
      <c r="H42" s="72"/>
      <c r="I42" s="72"/>
      <c r="J42" s="27">
        <v>6</v>
      </c>
      <c r="K42" s="27">
        <v>9</v>
      </c>
      <c r="L42" s="72"/>
      <c r="M42" s="27">
        <v>5</v>
      </c>
      <c r="N42" s="27">
        <f>SUM(L42:M42)</f>
        <v>5</v>
      </c>
      <c r="O42" s="73"/>
      <c r="P42" s="73"/>
      <c r="Q42" s="73"/>
      <c r="R42" s="73"/>
      <c r="S42" s="73"/>
      <c r="T42" s="27">
        <f t="shared" si="5"/>
        <v>14</v>
      </c>
      <c r="U42" s="40" t="str">
        <f t="shared" si="6"/>
        <v/>
      </c>
      <c r="V42" s="22">
        <v>147</v>
      </c>
      <c r="W42" s="22" t="s">
        <v>87</v>
      </c>
      <c r="X42" s="22" t="s">
        <v>94</v>
      </c>
      <c r="Y42" s="68">
        <v>2475</v>
      </c>
      <c r="Z42" s="41"/>
      <c r="AA42" s="1" t="s">
        <v>136</v>
      </c>
      <c r="AB42" s="28" t="s">
        <v>137</v>
      </c>
    </row>
    <row r="43" spans="1:28" x14ac:dyDescent="0.3">
      <c r="A43" s="1" t="s">
        <v>45</v>
      </c>
      <c r="B43" s="1" t="s">
        <v>58</v>
      </c>
      <c r="C43" s="27" t="s">
        <v>146</v>
      </c>
      <c r="D43" s="38">
        <v>11</v>
      </c>
      <c r="E43" s="72"/>
      <c r="F43" s="27">
        <v>9</v>
      </c>
      <c r="G43" s="72"/>
      <c r="H43" s="72"/>
      <c r="I43" s="72"/>
      <c r="J43" s="27">
        <v>12</v>
      </c>
      <c r="K43" s="27">
        <v>21</v>
      </c>
      <c r="L43" s="72"/>
      <c r="M43" s="27">
        <v>13</v>
      </c>
      <c r="N43" s="27">
        <f>SUM(L43:M43)</f>
        <v>13</v>
      </c>
      <c r="O43" s="39">
        <v>6</v>
      </c>
      <c r="P43" s="73"/>
      <c r="Q43" s="73"/>
      <c r="R43" s="73"/>
      <c r="S43" s="73"/>
      <c r="T43" s="27">
        <f t="shared" si="5"/>
        <v>30</v>
      </c>
      <c r="U43" s="40" t="str">
        <f t="shared" si="6"/>
        <v/>
      </c>
      <c r="V43" s="22">
        <v>147</v>
      </c>
      <c r="W43" s="22" t="s">
        <v>87</v>
      </c>
      <c r="X43" s="22" t="s">
        <v>94</v>
      </c>
      <c r="Y43" s="68">
        <v>2475</v>
      </c>
      <c r="Z43" s="41"/>
      <c r="AA43" s="1" t="s">
        <v>136</v>
      </c>
      <c r="AB43" s="28" t="s">
        <v>137</v>
      </c>
    </row>
    <row r="44" spans="1:28" x14ac:dyDescent="0.3">
      <c r="A44" s="1" t="s">
        <v>45</v>
      </c>
      <c r="B44" s="1" t="s">
        <v>58</v>
      </c>
      <c r="C44" s="27" t="s">
        <v>147</v>
      </c>
      <c r="D44" s="38">
        <v>8</v>
      </c>
      <c r="E44" s="72"/>
      <c r="F44" s="27">
        <v>4</v>
      </c>
      <c r="G44" s="72"/>
      <c r="H44" s="72"/>
      <c r="I44" s="72"/>
      <c r="J44" s="27">
        <v>2</v>
      </c>
      <c r="K44" s="27">
        <v>2</v>
      </c>
      <c r="L44" s="72"/>
      <c r="M44" s="72"/>
      <c r="N44" s="27">
        <f>SUM(L44:M44)</f>
        <v>0</v>
      </c>
      <c r="O44" s="73"/>
      <c r="P44" s="73"/>
      <c r="Q44" s="73"/>
      <c r="R44" s="73"/>
      <c r="S44" s="73"/>
      <c r="T44" s="27">
        <f t="shared" si="5"/>
        <v>10</v>
      </c>
      <c r="U44" s="40" t="str">
        <f t="shared" si="6"/>
        <v/>
      </c>
      <c r="V44" s="22">
        <v>147</v>
      </c>
      <c r="W44" s="22" t="s">
        <v>87</v>
      </c>
      <c r="X44" s="22" t="s">
        <v>94</v>
      </c>
      <c r="Y44" s="68">
        <v>2475</v>
      </c>
      <c r="Z44" s="41"/>
      <c r="AA44" s="1" t="s">
        <v>136</v>
      </c>
      <c r="AB44" s="28" t="s">
        <v>137</v>
      </c>
    </row>
    <row r="45" spans="1:28" x14ac:dyDescent="0.3">
      <c r="A45" s="1" t="s">
        <v>45</v>
      </c>
      <c r="B45" s="1" t="s">
        <v>58</v>
      </c>
      <c r="C45" s="27" t="s">
        <v>148</v>
      </c>
      <c r="D45" s="38">
        <v>22</v>
      </c>
      <c r="E45" s="72" t="s">
        <v>462</v>
      </c>
      <c r="F45" s="27"/>
      <c r="G45" s="72"/>
      <c r="H45" s="72"/>
      <c r="I45" s="72"/>
      <c r="J45" s="27"/>
      <c r="K45" s="27"/>
      <c r="L45" s="72"/>
      <c r="M45" s="72"/>
      <c r="N45" s="27"/>
      <c r="O45" s="73"/>
      <c r="P45" s="73"/>
      <c r="Q45" s="73"/>
      <c r="R45" s="73"/>
      <c r="S45" s="73"/>
      <c r="T45" s="27"/>
      <c r="U45" s="40" t="str">
        <f t="shared" si="6"/>
        <v/>
      </c>
      <c r="V45" s="22">
        <v>147</v>
      </c>
      <c r="W45" s="22" t="s">
        <v>87</v>
      </c>
      <c r="X45" s="22" t="s">
        <v>94</v>
      </c>
      <c r="Y45" s="68">
        <v>2475</v>
      </c>
      <c r="Z45" s="41"/>
      <c r="AA45" s="1" t="s">
        <v>136</v>
      </c>
      <c r="AB45" s="28" t="s">
        <v>137</v>
      </c>
    </row>
    <row r="46" spans="1:28" x14ac:dyDescent="0.3">
      <c r="A46" s="1" t="s">
        <v>45</v>
      </c>
      <c r="B46" s="1" t="s">
        <v>58</v>
      </c>
      <c r="C46" s="56" t="s">
        <v>38</v>
      </c>
      <c r="D46" s="1"/>
      <c r="E46" s="56">
        <v>240</v>
      </c>
      <c r="F46" s="56"/>
      <c r="G46" s="56">
        <v>73</v>
      </c>
      <c r="H46" s="56"/>
      <c r="I46" s="56"/>
      <c r="J46" s="56"/>
      <c r="K46" s="56"/>
      <c r="L46" s="56"/>
      <c r="M46" s="56"/>
      <c r="N46" s="56">
        <v>7</v>
      </c>
      <c r="O46" s="56"/>
      <c r="P46" s="56"/>
      <c r="Q46" s="56"/>
      <c r="R46" s="56">
        <v>38</v>
      </c>
      <c r="S46" s="42"/>
      <c r="T46" s="27"/>
      <c r="U46" s="40" t="str">
        <f t="shared" ref="U46" si="7">_xlfn.IFNA("",((T46+Q46+N46-R46)+(O46*2))/E46)</f>
        <v/>
      </c>
      <c r="V46" s="22">
        <v>147</v>
      </c>
      <c r="W46" s="22" t="s">
        <v>87</v>
      </c>
      <c r="X46" s="22" t="s">
        <v>94</v>
      </c>
      <c r="Y46" s="68">
        <v>2475</v>
      </c>
      <c r="Z46" s="41"/>
      <c r="AA46" s="1" t="s">
        <v>136</v>
      </c>
      <c r="AB46" s="28" t="s">
        <v>137</v>
      </c>
    </row>
    <row r="47" spans="1:28" x14ac:dyDescent="0.3">
      <c r="A47" s="43" t="s">
        <v>45</v>
      </c>
      <c r="B47" s="43" t="s">
        <v>58</v>
      </c>
      <c r="C47" s="44" t="s">
        <v>39</v>
      </c>
      <c r="D47" s="43"/>
      <c r="E47" s="44">
        <f t="shared" ref="E47:T47" si="8">SUM(E35:E46)</f>
        <v>240</v>
      </c>
      <c r="F47" s="44">
        <f t="shared" si="8"/>
        <v>34</v>
      </c>
      <c r="G47" s="44">
        <f t="shared" si="8"/>
        <v>73</v>
      </c>
      <c r="H47" s="44">
        <f t="shared" si="8"/>
        <v>0</v>
      </c>
      <c r="I47" s="44">
        <f t="shared" si="8"/>
        <v>0</v>
      </c>
      <c r="J47" s="44">
        <f t="shared" si="8"/>
        <v>37</v>
      </c>
      <c r="K47" s="44">
        <f t="shared" si="8"/>
        <v>52</v>
      </c>
      <c r="L47" s="44">
        <f t="shared" si="8"/>
        <v>0</v>
      </c>
      <c r="M47" s="44">
        <f t="shared" si="8"/>
        <v>38</v>
      </c>
      <c r="N47" s="44">
        <f t="shared" si="8"/>
        <v>45</v>
      </c>
      <c r="O47" s="44">
        <f t="shared" si="8"/>
        <v>6</v>
      </c>
      <c r="P47" s="44">
        <f t="shared" si="8"/>
        <v>0</v>
      </c>
      <c r="Q47" s="44">
        <f t="shared" si="8"/>
        <v>0</v>
      </c>
      <c r="R47" s="44">
        <f t="shared" si="8"/>
        <v>38</v>
      </c>
      <c r="S47" s="44">
        <f t="shared" si="8"/>
        <v>0</v>
      </c>
      <c r="T47" s="44">
        <f t="shared" si="8"/>
        <v>105</v>
      </c>
      <c r="U47" s="45">
        <f>((T47+Q47+N47-R47)+(O47*2))/E47</f>
        <v>0.51666666666666672</v>
      </c>
      <c r="V47" s="46">
        <v>147</v>
      </c>
      <c r="W47" s="46" t="s">
        <v>87</v>
      </c>
      <c r="X47" s="46" t="s">
        <v>94</v>
      </c>
      <c r="Y47" s="69">
        <v>2475</v>
      </c>
      <c r="Z47" s="47"/>
      <c r="AA47" s="43" t="s">
        <v>136</v>
      </c>
      <c r="AB47" s="78" t="s">
        <v>137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0.46575342465753422</v>
      </c>
      <c r="H48" s="27"/>
      <c r="I48" s="1"/>
      <c r="J48" s="48" t="s">
        <v>41</v>
      </c>
      <c r="K48" s="50">
        <f>J47/K47</f>
        <v>0.71153846153846156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 t="s">
        <v>505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sortState xmlns:xlrd2="http://schemas.microsoft.com/office/spreadsheetml/2017/richdata2" ref="C13:AB24">
    <sortCondition ref="C13:C24"/>
  </sortState>
  <pageMargins left="0.2" right="0.2" top="0.75" bottom="0.25" header="0.3" footer="0.3"/>
  <pageSetup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DD8B-B49A-4E31-BE66-5B877F25C355}">
  <sheetPr>
    <tabColor rgb="FF92D050"/>
    <pageSetUpPr fitToPage="1"/>
  </sheetPr>
  <dimension ref="A1:AB50"/>
  <sheetViews>
    <sheetView workbookViewId="0">
      <selection activeCell="Z25" sqref="Z25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149</v>
      </c>
      <c r="D4" s="7" t="s">
        <v>4</v>
      </c>
      <c r="E4" s="8"/>
      <c r="F4" s="5"/>
      <c r="G4" s="1"/>
      <c r="J4" s="15" t="s">
        <v>329</v>
      </c>
      <c r="K4" s="16" t="s">
        <v>44</v>
      </c>
      <c r="L4" s="17"/>
      <c r="M4" s="18"/>
      <c r="N4" s="19">
        <v>35</v>
      </c>
      <c r="O4" s="19">
        <v>24</v>
      </c>
      <c r="P4" s="19">
        <v>25</v>
      </c>
      <c r="Q4" s="19">
        <v>16</v>
      </c>
      <c r="R4" s="19">
        <v>11</v>
      </c>
      <c r="S4" s="21">
        <f>SUM(N4:R4)</f>
        <v>111</v>
      </c>
      <c r="T4" s="22">
        <v>246</v>
      </c>
    </row>
    <row r="5" spans="1:28" x14ac:dyDescent="0.3">
      <c r="B5" s="1"/>
      <c r="C5" s="6" t="s">
        <v>106</v>
      </c>
      <c r="D5" s="7" t="s">
        <v>5</v>
      </c>
      <c r="E5" s="1"/>
      <c r="F5" s="1"/>
      <c r="G5" s="1"/>
      <c r="J5" s="15" t="s">
        <v>330</v>
      </c>
      <c r="K5" s="16" t="s">
        <v>77</v>
      </c>
      <c r="L5" s="17"/>
      <c r="M5" s="18"/>
      <c r="N5" s="19">
        <v>34</v>
      </c>
      <c r="O5" s="19">
        <v>28</v>
      </c>
      <c r="P5" s="19">
        <v>18</v>
      </c>
      <c r="Q5" s="19">
        <v>20</v>
      </c>
      <c r="R5" s="19">
        <v>17</v>
      </c>
      <c r="S5" s="21">
        <f>SUM(N5:R5)</f>
        <v>117</v>
      </c>
      <c r="T5" s="22">
        <v>246</v>
      </c>
      <c r="U5" s="1"/>
      <c r="V5" s="1"/>
      <c r="W5" s="1"/>
    </row>
    <row r="6" spans="1:28" x14ac:dyDescent="0.3">
      <c r="C6" s="23">
        <v>3475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169</v>
      </c>
      <c r="D7" s="7" t="s">
        <v>7</v>
      </c>
      <c r="G7" s="1"/>
      <c r="S7" s="1"/>
      <c r="T7" s="25" t="s">
        <v>8</v>
      </c>
      <c r="U7" s="1"/>
      <c r="V7" s="26">
        <v>246</v>
      </c>
      <c r="W7" s="1"/>
    </row>
    <row r="8" spans="1:28" x14ac:dyDescent="0.3">
      <c r="B8" s="1"/>
      <c r="C8" s="24" t="s">
        <v>521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0.1076388888888889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20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51</v>
      </c>
      <c r="D13" s="38">
        <v>30</v>
      </c>
      <c r="E13" s="27">
        <v>14</v>
      </c>
      <c r="F13" s="27">
        <v>5</v>
      </c>
      <c r="G13" s="27">
        <v>11</v>
      </c>
      <c r="H13" s="27"/>
      <c r="I13" s="27"/>
      <c r="J13" s="27">
        <v>0</v>
      </c>
      <c r="K13" s="27">
        <v>0</v>
      </c>
      <c r="L13" s="27">
        <v>1</v>
      </c>
      <c r="M13" s="27">
        <v>2</v>
      </c>
      <c r="N13" s="27">
        <f t="shared" ref="N13:N24" si="0">SUM(L13:M13)</f>
        <v>3</v>
      </c>
      <c r="O13" s="27">
        <v>2</v>
      </c>
      <c r="P13" s="39">
        <v>2</v>
      </c>
      <c r="Q13" s="27">
        <v>0</v>
      </c>
      <c r="R13" s="27">
        <v>0</v>
      </c>
      <c r="S13" s="27">
        <v>0</v>
      </c>
      <c r="T13" s="27">
        <f t="shared" ref="T13:T24" si="1">(H13*3)+((F13-H13)*2)+J13</f>
        <v>10</v>
      </c>
      <c r="U13" s="40">
        <f t="shared" ref="U13:U24" si="2">IFERROR(((T13+Q13+N13-R13)+(O13*2))/E13,"")</f>
        <v>1.2142857142857142</v>
      </c>
      <c r="V13" s="22">
        <v>246</v>
      </c>
      <c r="W13" s="22" t="s">
        <v>93</v>
      </c>
      <c r="X13" s="22" t="s">
        <v>94</v>
      </c>
      <c r="Y13" s="68">
        <v>3475</v>
      </c>
      <c r="Z13" s="36" t="s">
        <v>1</v>
      </c>
      <c r="AA13" s="1" t="s">
        <v>89</v>
      </c>
      <c r="AB13" s="28" t="s">
        <v>331</v>
      </c>
    </row>
    <row r="14" spans="1:28" x14ac:dyDescent="0.3">
      <c r="A14" s="1" t="s">
        <v>76</v>
      </c>
      <c r="B14" s="1" t="s">
        <v>45</v>
      </c>
      <c r="C14" s="27" t="s">
        <v>46</v>
      </c>
      <c r="D14" s="38">
        <v>21</v>
      </c>
      <c r="E14" s="27">
        <v>37</v>
      </c>
      <c r="F14" s="27">
        <v>4</v>
      </c>
      <c r="G14" s="27">
        <v>11</v>
      </c>
      <c r="H14" s="27"/>
      <c r="I14" s="27"/>
      <c r="J14" s="27">
        <v>9</v>
      </c>
      <c r="K14" s="27">
        <v>11</v>
      </c>
      <c r="L14" s="27">
        <v>3</v>
      </c>
      <c r="M14" s="27">
        <v>2</v>
      </c>
      <c r="N14" s="27">
        <f t="shared" si="0"/>
        <v>5</v>
      </c>
      <c r="O14" s="39">
        <v>0</v>
      </c>
      <c r="P14" s="39">
        <v>5</v>
      </c>
      <c r="Q14" s="39">
        <v>0</v>
      </c>
      <c r="R14" s="39">
        <v>3</v>
      </c>
      <c r="S14" s="39">
        <v>1</v>
      </c>
      <c r="T14" s="39">
        <f t="shared" si="1"/>
        <v>17</v>
      </c>
      <c r="U14" s="40">
        <f t="shared" si="2"/>
        <v>0.51351351351351349</v>
      </c>
      <c r="V14" s="22">
        <v>246</v>
      </c>
      <c r="W14" s="22" t="s">
        <v>93</v>
      </c>
      <c r="X14" s="22" t="s">
        <v>94</v>
      </c>
      <c r="Y14" s="68">
        <v>3475</v>
      </c>
      <c r="Z14" s="36" t="s">
        <v>1</v>
      </c>
      <c r="AA14" s="1" t="s">
        <v>89</v>
      </c>
      <c r="AB14" s="28" t="s">
        <v>331</v>
      </c>
    </row>
    <row r="15" spans="1:28" x14ac:dyDescent="0.3">
      <c r="A15" s="1" t="s">
        <v>76</v>
      </c>
      <c r="B15" s="1" t="s">
        <v>45</v>
      </c>
      <c r="C15" s="27" t="s">
        <v>55</v>
      </c>
      <c r="D15" s="38">
        <v>15</v>
      </c>
      <c r="E15" s="27">
        <v>48</v>
      </c>
      <c r="F15" s="27">
        <v>8</v>
      </c>
      <c r="G15" s="27">
        <v>15</v>
      </c>
      <c r="H15" s="27">
        <v>0</v>
      </c>
      <c r="I15" s="27">
        <v>1</v>
      </c>
      <c r="J15" s="27">
        <v>2</v>
      </c>
      <c r="K15" s="27">
        <v>2</v>
      </c>
      <c r="L15" s="27">
        <v>0</v>
      </c>
      <c r="M15" s="27">
        <v>3</v>
      </c>
      <c r="N15" s="27">
        <f t="shared" si="0"/>
        <v>3</v>
      </c>
      <c r="O15" s="39">
        <v>10</v>
      </c>
      <c r="P15" s="39">
        <v>5</v>
      </c>
      <c r="Q15" s="39">
        <v>0</v>
      </c>
      <c r="R15" s="39">
        <v>10</v>
      </c>
      <c r="S15" s="39">
        <v>0</v>
      </c>
      <c r="T15" s="39">
        <f t="shared" si="1"/>
        <v>18</v>
      </c>
      <c r="U15" s="40">
        <f t="shared" si="2"/>
        <v>0.64583333333333337</v>
      </c>
      <c r="V15" s="22">
        <v>246</v>
      </c>
      <c r="W15" s="22" t="s">
        <v>93</v>
      </c>
      <c r="X15" s="22" t="s">
        <v>94</v>
      </c>
      <c r="Y15" s="68">
        <v>3475</v>
      </c>
      <c r="Z15" s="36" t="s">
        <v>1</v>
      </c>
      <c r="AA15" s="1" t="s">
        <v>89</v>
      </c>
      <c r="AB15" s="28" t="s">
        <v>331</v>
      </c>
    </row>
    <row r="16" spans="1:28" x14ac:dyDescent="0.3">
      <c r="A16" s="1" t="s">
        <v>76</v>
      </c>
      <c r="B16" s="1" t="s">
        <v>45</v>
      </c>
      <c r="C16" s="27" t="s">
        <v>110</v>
      </c>
      <c r="D16" s="38">
        <v>10</v>
      </c>
      <c r="E16" s="27">
        <v>26</v>
      </c>
      <c r="F16" s="27">
        <v>7</v>
      </c>
      <c r="G16" s="27">
        <v>12</v>
      </c>
      <c r="H16" s="27">
        <v>1</v>
      </c>
      <c r="I16" s="27">
        <v>2</v>
      </c>
      <c r="J16" s="27">
        <v>1</v>
      </c>
      <c r="K16" s="27">
        <v>2</v>
      </c>
      <c r="L16" s="27">
        <v>2</v>
      </c>
      <c r="M16" s="27">
        <v>2</v>
      </c>
      <c r="N16" s="27">
        <f t="shared" si="0"/>
        <v>4</v>
      </c>
      <c r="O16" s="39">
        <v>2</v>
      </c>
      <c r="P16" s="39">
        <v>4</v>
      </c>
      <c r="Q16" s="39">
        <v>2</v>
      </c>
      <c r="R16" s="39">
        <v>1</v>
      </c>
      <c r="S16" s="39">
        <v>1</v>
      </c>
      <c r="T16" s="39">
        <f t="shared" si="1"/>
        <v>16</v>
      </c>
      <c r="U16" s="40">
        <f t="shared" si="2"/>
        <v>0.96153846153846156</v>
      </c>
      <c r="V16" s="22">
        <v>246</v>
      </c>
      <c r="W16" s="22" t="s">
        <v>93</v>
      </c>
      <c r="X16" s="22" t="s">
        <v>94</v>
      </c>
      <c r="Y16" s="68">
        <v>3475</v>
      </c>
      <c r="Z16" s="36" t="s">
        <v>1</v>
      </c>
      <c r="AA16" s="1" t="s">
        <v>89</v>
      </c>
      <c r="AB16" s="28" t="s">
        <v>331</v>
      </c>
    </row>
    <row r="17" spans="1:28" x14ac:dyDescent="0.3">
      <c r="A17" s="1" t="s">
        <v>76</v>
      </c>
      <c r="B17" s="1" t="s">
        <v>45</v>
      </c>
      <c r="C17" s="27" t="s">
        <v>50</v>
      </c>
      <c r="D17" s="38">
        <v>31</v>
      </c>
      <c r="E17" s="27">
        <v>26</v>
      </c>
      <c r="F17" s="27">
        <v>4</v>
      </c>
      <c r="G17" s="27">
        <v>9</v>
      </c>
      <c r="H17" s="27"/>
      <c r="I17" s="27"/>
      <c r="J17" s="27">
        <v>2</v>
      </c>
      <c r="K17" s="27">
        <v>2</v>
      </c>
      <c r="L17" s="27">
        <v>1</v>
      </c>
      <c r="M17" s="27">
        <v>1</v>
      </c>
      <c r="N17" s="27">
        <f t="shared" si="0"/>
        <v>2</v>
      </c>
      <c r="O17" s="39">
        <v>1</v>
      </c>
      <c r="P17" s="39">
        <v>2</v>
      </c>
      <c r="Q17" s="39">
        <v>0</v>
      </c>
      <c r="R17" s="39">
        <v>0</v>
      </c>
      <c r="S17" s="39">
        <v>0</v>
      </c>
      <c r="T17" s="39">
        <f t="shared" si="1"/>
        <v>10</v>
      </c>
      <c r="U17" s="40">
        <f t="shared" si="2"/>
        <v>0.53846153846153844</v>
      </c>
      <c r="V17" s="22">
        <v>246</v>
      </c>
      <c r="W17" s="22" t="s">
        <v>93</v>
      </c>
      <c r="X17" s="22" t="s">
        <v>94</v>
      </c>
      <c r="Y17" s="68">
        <v>3475</v>
      </c>
      <c r="Z17" s="36" t="s">
        <v>1</v>
      </c>
      <c r="AA17" s="1" t="s">
        <v>89</v>
      </c>
      <c r="AB17" s="28" t="s">
        <v>331</v>
      </c>
    </row>
    <row r="18" spans="1:28" x14ac:dyDescent="0.3">
      <c r="A18" s="1" t="s">
        <v>76</v>
      </c>
      <c r="B18" s="1" t="s">
        <v>45</v>
      </c>
      <c r="C18" s="27" t="s">
        <v>327</v>
      </c>
      <c r="D18" s="38">
        <v>22</v>
      </c>
      <c r="E18" s="27" t="s">
        <v>513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39"/>
      <c r="U18" s="40"/>
      <c r="V18" s="22">
        <v>246</v>
      </c>
      <c r="W18" s="22" t="s">
        <v>93</v>
      </c>
      <c r="X18" s="22" t="s">
        <v>94</v>
      </c>
      <c r="Y18" s="68">
        <v>3475</v>
      </c>
      <c r="Z18" s="36" t="s">
        <v>1</v>
      </c>
      <c r="AA18" s="1" t="s">
        <v>89</v>
      </c>
      <c r="AB18" s="28" t="s">
        <v>331</v>
      </c>
    </row>
    <row r="19" spans="1:28" x14ac:dyDescent="0.3">
      <c r="A19" s="1" t="s">
        <v>76</v>
      </c>
      <c r="B19" s="1" t="s">
        <v>45</v>
      </c>
      <c r="C19" s="27" t="s">
        <v>53</v>
      </c>
      <c r="D19" s="38">
        <v>24</v>
      </c>
      <c r="E19" s="27">
        <v>16</v>
      </c>
      <c r="F19" s="27">
        <v>1</v>
      </c>
      <c r="G19" s="27">
        <v>2</v>
      </c>
      <c r="H19" s="27"/>
      <c r="I19" s="27"/>
      <c r="J19" s="27">
        <v>0</v>
      </c>
      <c r="K19" s="27">
        <v>2</v>
      </c>
      <c r="L19" s="27">
        <v>2</v>
      </c>
      <c r="M19" s="27">
        <v>4</v>
      </c>
      <c r="N19" s="27">
        <f t="shared" si="0"/>
        <v>6</v>
      </c>
      <c r="O19" s="39">
        <v>0</v>
      </c>
      <c r="P19" s="39">
        <v>2</v>
      </c>
      <c r="Q19" s="39">
        <v>0</v>
      </c>
      <c r="R19" s="39">
        <v>4</v>
      </c>
      <c r="S19" s="39">
        <v>0</v>
      </c>
      <c r="T19" s="39">
        <f t="shared" si="1"/>
        <v>2</v>
      </c>
      <c r="U19" s="40">
        <f t="shared" si="2"/>
        <v>0.25</v>
      </c>
      <c r="V19" s="22">
        <v>246</v>
      </c>
      <c r="W19" s="22" t="s">
        <v>93</v>
      </c>
      <c r="X19" s="22" t="s">
        <v>94</v>
      </c>
      <c r="Y19" s="68">
        <v>3475</v>
      </c>
      <c r="Z19" s="36" t="s">
        <v>1</v>
      </c>
      <c r="AA19" s="1" t="s">
        <v>89</v>
      </c>
      <c r="AB19" s="28" t="s">
        <v>331</v>
      </c>
    </row>
    <row r="20" spans="1:28" x14ac:dyDescent="0.3">
      <c r="A20" s="1" t="s">
        <v>76</v>
      </c>
      <c r="B20" s="1" t="s">
        <v>45</v>
      </c>
      <c r="C20" s="27" t="s">
        <v>111</v>
      </c>
      <c r="D20" s="38">
        <v>23</v>
      </c>
      <c r="E20" s="27">
        <v>5</v>
      </c>
      <c r="F20" s="27">
        <v>0</v>
      </c>
      <c r="G20" s="27">
        <v>2</v>
      </c>
      <c r="H20" s="27"/>
      <c r="I20" s="27"/>
      <c r="J20" s="27">
        <v>0</v>
      </c>
      <c r="K20" s="27">
        <v>0</v>
      </c>
      <c r="L20" s="27">
        <v>0</v>
      </c>
      <c r="M20" s="27">
        <v>1</v>
      </c>
      <c r="N20" s="27">
        <f t="shared" si="0"/>
        <v>1</v>
      </c>
      <c r="O20" s="39">
        <v>0</v>
      </c>
      <c r="P20" s="39">
        <v>0</v>
      </c>
      <c r="Q20" s="39">
        <v>0</v>
      </c>
      <c r="R20" s="39">
        <v>1</v>
      </c>
      <c r="S20" s="39">
        <v>0</v>
      </c>
      <c r="T20" s="39">
        <f t="shared" si="1"/>
        <v>0</v>
      </c>
      <c r="U20" s="40">
        <f t="shared" si="2"/>
        <v>0</v>
      </c>
      <c r="V20" s="22">
        <v>246</v>
      </c>
      <c r="W20" s="22" t="s">
        <v>93</v>
      </c>
      <c r="X20" s="22" t="s">
        <v>94</v>
      </c>
      <c r="Y20" s="68">
        <v>3475</v>
      </c>
      <c r="Z20" s="36" t="s">
        <v>1</v>
      </c>
      <c r="AA20" s="1" t="s">
        <v>89</v>
      </c>
      <c r="AB20" s="28" t="s">
        <v>331</v>
      </c>
    </row>
    <row r="21" spans="1:28" x14ac:dyDescent="0.3">
      <c r="A21" s="1" t="s">
        <v>76</v>
      </c>
      <c r="B21" s="1" t="s">
        <v>45</v>
      </c>
      <c r="C21" s="27" t="s">
        <v>267</v>
      </c>
      <c r="D21" s="38">
        <v>14</v>
      </c>
      <c r="E21" s="27" t="s">
        <v>513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39"/>
      <c r="U21" s="40" t="str">
        <f t="shared" si="2"/>
        <v/>
      </c>
      <c r="V21" s="22">
        <v>246</v>
      </c>
      <c r="W21" s="22" t="s">
        <v>93</v>
      </c>
      <c r="X21" s="22" t="s">
        <v>94</v>
      </c>
      <c r="Y21" s="68">
        <v>3475</v>
      </c>
      <c r="Z21" s="36" t="s">
        <v>1</v>
      </c>
      <c r="AA21" s="1" t="s">
        <v>89</v>
      </c>
      <c r="AB21" s="28" t="s">
        <v>331</v>
      </c>
    </row>
    <row r="22" spans="1:28" x14ac:dyDescent="0.3">
      <c r="A22" s="1" t="s">
        <v>76</v>
      </c>
      <c r="B22" s="1" t="s">
        <v>45</v>
      </c>
      <c r="C22" s="27" t="s">
        <v>48</v>
      </c>
      <c r="D22" s="38">
        <v>44</v>
      </c>
      <c r="E22" s="27">
        <v>49</v>
      </c>
      <c r="F22" s="27">
        <v>8</v>
      </c>
      <c r="G22" s="27">
        <v>14</v>
      </c>
      <c r="H22" s="27"/>
      <c r="I22" s="27"/>
      <c r="J22" s="27">
        <v>2</v>
      </c>
      <c r="K22" s="27">
        <v>5</v>
      </c>
      <c r="L22" s="27">
        <v>5</v>
      </c>
      <c r="M22" s="27">
        <v>8</v>
      </c>
      <c r="N22" s="27">
        <f t="shared" si="0"/>
        <v>13</v>
      </c>
      <c r="O22" s="39">
        <v>2</v>
      </c>
      <c r="P22" s="39">
        <v>2</v>
      </c>
      <c r="Q22" s="39">
        <v>1</v>
      </c>
      <c r="R22" s="39">
        <v>3</v>
      </c>
      <c r="S22" s="39">
        <v>2</v>
      </c>
      <c r="T22" s="39">
        <f t="shared" si="1"/>
        <v>18</v>
      </c>
      <c r="U22" s="40">
        <f t="shared" si="2"/>
        <v>0.67346938775510201</v>
      </c>
      <c r="V22" s="22">
        <v>246</v>
      </c>
      <c r="W22" s="22" t="s">
        <v>93</v>
      </c>
      <c r="X22" s="22" t="s">
        <v>94</v>
      </c>
      <c r="Y22" s="68">
        <v>3475</v>
      </c>
      <c r="Z22" s="36" t="s">
        <v>1</v>
      </c>
      <c r="AA22" s="1" t="s">
        <v>89</v>
      </c>
      <c r="AB22" s="28" t="s">
        <v>331</v>
      </c>
    </row>
    <row r="23" spans="1:28" x14ac:dyDescent="0.3">
      <c r="A23" s="1" t="s">
        <v>76</v>
      </c>
      <c r="B23" s="1" t="s">
        <v>45</v>
      </c>
      <c r="C23" s="27" t="s">
        <v>105</v>
      </c>
      <c r="D23" s="38">
        <v>11</v>
      </c>
      <c r="E23" s="27">
        <v>5</v>
      </c>
      <c r="F23" s="27">
        <v>1</v>
      </c>
      <c r="G23" s="27">
        <v>2</v>
      </c>
      <c r="H23" s="27"/>
      <c r="I23" s="27"/>
      <c r="J23" s="27">
        <v>0</v>
      </c>
      <c r="K23" s="27">
        <v>0</v>
      </c>
      <c r="L23" s="27">
        <v>1</v>
      </c>
      <c r="M23" s="27">
        <v>0</v>
      </c>
      <c r="N23" s="27">
        <f t="shared" si="0"/>
        <v>1</v>
      </c>
      <c r="O23" s="39">
        <v>1</v>
      </c>
      <c r="P23" s="39">
        <v>3</v>
      </c>
      <c r="Q23" s="39">
        <v>1</v>
      </c>
      <c r="R23" s="39">
        <v>1</v>
      </c>
      <c r="S23" s="39">
        <v>0</v>
      </c>
      <c r="T23" s="39">
        <f t="shared" si="1"/>
        <v>2</v>
      </c>
      <c r="U23" s="40">
        <f t="shared" si="2"/>
        <v>1</v>
      </c>
      <c r="V23" s="22">
        <v>246</v>
      </c>
      <c r="W23" s="22" t="s">
        <v>93</v>
      </c>
      <c r="X23" s="22" t="s">
        <v>94</v>
      </c>
      <c r="Y23" s="68">
        <v>3475</v>
      </c>
      <c r="Z23" s="36" t="s">
        <v>1</v>
      </c>
      <c r="AA23" s="1" t="s">
        <v>89</v>
      </c>
      <c r="AB23" s="28" t="s">
        <v>331</v>
      </c>
    </row>
    <row r="24" spans="1:28" x14ac:dyDescent="0.3">
      <c r="A24" s="1" t="s">
        <v>76</v>
      </c>
      <c r="B24" s="1" t="s">
        <v>45</v>
      </c>
      <c r="C24" s="27" t="s">
        <v>47</v>
      </c>
      <c r="D24" s="38">
        <v>25</v>
      </c>
      <c r="E24" s="27">
        <v>39</v>
      </c>
      <c r="F24" s="27">
        <v>6</v>
      </c>
      <c r="G24" s="27">
        <v>25</v>
      </c>
      <c r="H24" s="27"/>
      <c r="I24" s="27"/>
      <c r="J24" s="27">
        <v>6</v>
      </c>
      <c r="K24" s="27">
        <v>8</v>
      </c>
      <c r="L24" s="27">
        <v>1</v>
      </c>
      <c r="M24" s="27">
        <v>11</v>
      </c>
      <c r="N24" s="27">
        <f t="shared" si="0"/>
        <v>12</v>
      </c>
      <c r="O24" s="39">
        <v>1</v>
      </c>
      <c r="P24" s="39">
        <v>4</v>
      </c>
      <c r="Q24" s="39">
        <v>1</v>
      </c>
      <c r="R24" s="39">
        <v>4</v>
      </c>
      <c r="S24" s="39">
        <v>0</v>
      </c>
      <c r="T24" s="39">
        <f t="shared" si="1"/>
        <v>18</v>
      </c>
      <c r="U24" s="40">
        <f t="shared" si="2"/>
        <v>0.74358974358974361</v>
      </c>
      <c r="V24" s="22">
        <v>246</v>
      </c>
      <c r="W24" s="22" t="s">
        <v>93</v>
      </c>
      <c r="X24" s="22" t="s">
        <v>94</v>
      </c>
      <c r="Y24" s="68">
        <v>3475</v>
      </c>
      <c r="Z24" s="36" t="s">
        <v>1</v>
      </c>
      <c r="AA24" s="1" t="s">
        <v>89</v>
      </c>
      <c r="AB24" s="28" t="s">
        <v>331</v>
      </c>
    </row>
    <row r="25" spans="1:28" x14ac:dyDescent="0.3">
      <c r="A25" s="43" t="s">
        <v>76</v>
      </c>
      <c r="B25" s="43" t="s">
        <v>45</v>
      </c>
      <c r="C25" s="44" t="s">
        <v>39</v>
      </c>
      <c r="D25" s="43"/>
      <c r="E25" s="44">
        <f t="shared" ref="E25:T25" si="3">SUM(E13:E24)</f>
        <v>265</v>
      </c>
      <c r="F25" s="44">
        <f t="shared" si="3"/>
        <v>44</v>
      </c>
      <c r="G25" s="44">
        <f t="shared" si="3"/>
        <v>103</v>
      </c>
      <c r="H25" s="44">
        <f t="shared" si="3"/>
        <v>1</v>
      </c>
      <c r="I25" s="44">
        <f t="shared" si="3"/>
        <v>3</v>
      </c>
      <c r="J25" s="44">
        <f t="shared" si="3"/>
        <v>22</v>
      </c>
      <c r="K25" s="44">
        <f t="shared" si="3"/>
        <v>32</v>
      </c>
      <c r="L25" s="44">
        <f t="shared" si="3"/>
        <v>16</v>
      </c>
      <c r="M25" s="44">
        <f t="shared" si="3"/>
        <v>34</v>
      </c>
      <c r="N25" s="44">
        <f t="shared" si="3"/>
        <v>50</v>
      </c>
      <c r="O25" s="44">
        <f t="shared" si="3"/>
        <v>19</v>
      </c>
      <c r="P25" s="44">
        <f t="shared" si="3"/>
        <v>29</v>
      </c>
      <c r="Q25" s="44">
        <f t="shared" si="3"/>
        <v>5</v>
      </c>
      <c r="R25" s="44">
        <f t="shared" si="3"/>
        <v>27</v>
      </c>
      <c r="S25" s="44">
        <f t="shared" si="3"/>
        <v>4</v>
      </c>
      <c r="T25" s="44">
        <f t="shared" si="3"/>
        <v>111</v>
      </c>
      <c r="U25" s="45">
        <f>((T25+Q25+N25-R25)+(O25*2))/E25</f>
        <v>0.66792452830188676</v>
      </c>
      <c r="V25" s="46">
        <v>246</v>
      </c>
      <c r="W25" s="46" t="s">
        <v>93</v>
      </c>
      <c r="X25" s="46" t="s">
        <v>94</v>
      </c>
      <c r="Y25" s="69">
        <v>3475</v>
      </c>
      <c r="Z25" s="80" t="s">
        <v>488</v>
      </c>
      <c r="AA25" s="43" t="s">
        <v>89</v>
      </c>
      <c r="AB25" s="78" t="s">
        <v>331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0.42718446601941745</v>
      </c>
      <c r="H26" s="27"/>
      <c r="I26" s="1"/>
      <c r="J26" s="48" t="s">
        <v>41</v>
      </c>
      <c r="K26" s="50">
        <f>J25/K25</f>
        <v>0.6875</v>
      </c>
      <c r="L26" s="1"/>
      <c r="M26" s="39" t="s">
        <v>42</v>
      </c>
      <c r="N26" s="51">
        <v>6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333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B32" s="1"/>
      <c r="C32" s="53" t="s">
        <v>77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19</v>
      </c>
      <c r="W32" s="1"/>
      <c r="X32" s="1"/>
      <c r="Y32" s="31"/>
      <c r="Z32" s="41"/>
      <c r="AA32" s="1"/>
      <c r="AB32" s="28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76</v>
      </c>
      <c r="C34" s="27" t="s">
        <v>291</v>
      </c>
      <c r="D34" s="38">
        <v>15</v>
      </c>
      <c r="E34" s="27">
        <v>49</v>
      </c>
      <c r="F34" s="27">
        <v>6</v>
      </c>
      <c r="G34" s="27">
        <v>14</v>
      </c>
      <c r="H34" s="27"/>
      <c r="I34" s="27"/>
      <c r="J34" s="27">
        <v>6</v>
      </c>
      <c r="K34" s="27">
        <v>12</v>
      </c>
      <c r="L34" s="27">
        <v>1</v>
      </c>
      <c r="M34" s="27">
        <v>1</v>
      </c>
      <c r="N34" s="27">
        <v>2</v>
      </c>
      <c r="O34" s="27">
        <v>5</v>
      </c>
      <c r="P34" s="39">
        <v>3</v>
      </c>
      <c r="Q34" s="27">
        <v>1</v>
      </c>
      <c r="R34" s="27">
        <v>2</v>
      </c>
      <c r="S34" s="27">
        <v>0</v>
      </c>
      <c r="T34" s="27">
        <f t="shared" ref="T34:T45" si="4">+(F34*2)+J34</f>
        <v>18</v>
      </c>
      <c r="U34" s="40">
        <f t="shared" ref="U34:U45" si="5">IFERROR(((T34+Q34+N34-R34)+(O34*2))/E34,"")</f>
        <v>0.59183673469387754</v>
      </c>
      <c r="V34" s="22">
        <v>246</v>
      </c>
      <c r="W34" s="22" t="s">
        <v>87</v>
      </c>
      <c r="X34" s="22" t="s">
        <v>88</v>
      </c>
      <c r="Y34" s="68">
        <v>3475</v>
      </c>
      <c r="Z34" s="36" t="s">
        <v>1</v>
      </c>
      <c r="AA34" s="1" t="s">
        <v>289</v>
      </c>
      <c r="AB34" s="28" t="s">
        <v>332</v>
      </c>
    </row>
    <row r="35" spans="1:28" x14ac:dyDescent="0.3">
      <c r="A35" s="1" t="s">
        <v>45</v>
      </c>
      <c r="B35" s="1" t="s">
        <v>76</v>
      </c>
      <c r="C35" s="27" t="s">
        <v>403</v>
      </c>
      <c r="D35" s="38">
        <v>25</v>
      </c>
      <c r="E35" s="27" t="s">
        <v>513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9"/>
      <c r="Q35" s="27"/>
      <c r="R35" s="27"/>
      <c r="S35" s="27"/>
      <c r="T35" s="27"/>
      <c r="U35" s="40"/>
      <c r="V35" s="22">
        <v>246</v>
      </c>
      <c r="W35" s="22" t="s">
        <v>87</v>
      </c>
      <c r="X35" s="22" t="s">
        <v>88</v>
      </c>
      <c r="Y35" s="68">
        <v>3475</v>
      </c>
      <c r="Z35" s="36" t="s">
        <v>1</v>
      </c>
      <c r="AA35" s="1" t="s">
        <v>289</v>
      </c>
      <c r="AB35" s="28" t="s">
        <v>332</v>
      </c>
    </row>
    <row r="36" spans="1:28" x14ac:dyDescent="0.3">
      <c r="A36" s="1" t="s">
        <v>45</v>
      </c>
      <c r="B36" s="1" t="s">
        <v>76</v>
      </c>
      <c r="C36" s="27" t="s">
        <v>292</v>
      </c>
      <c r="D36" s="38">
        <v>8</v>
      </c>
      <c r="E36" s="27">
        <v>32</v>
      </c>
      <c r="F36" s="27">
        <v>5</v>
      </c>
      <c r="G36" s="27">
        <v>10</v>
      </c>
      <c r="H36" s="27"/>
      <c r="I36" s="27"/>
      <c r="J36" s="27">
        <v>0</v>
      </c>
      <c r="K36" s="27">
        <v>0</v>
      </c>
      <c r="L36" s="27">
        <v>3</v>
      </c>
      <c r="M36" s="27">
        <v>9</v>
      </c>
      <c r="N36" s="27">
        <f t="shared" ref="N36:N45" si="6">SUM(L36:M36)</f>
        <v>12</v>
      </c>
      <c r="O36" s="39">
        <v>1</v>
      </c>
      <c r="P36" s="39">
        <v>3</v>
      </c>
      <c r="Q36" s="39">
        <v>1</v>
      </c>
      <c r="R36" s="39">
        <v>2</v>
      </c>
      <c r="S36" s="39">
        <v>0</v>
      </c>
      <c r="T36" s="27">
        <f t="shared" si="4"/>
        <v>10</v>
      </c>
      <c r="U36" s="40">
        <f t="shared" si="5"/>
        <v>0.71875</v>
      </c>
      <c r="V36" s="22">
        <v>246</v>
      </c>
      <c r="W36" s="22" t="s">
        <v>87</v>
      </c>
      <c r="X36" s="22" t="s">
        <v>88</v>
      </c>
      <c r="Y36" s="68">
        <v>3475</v>
      </c>
      <c r="Z36" s="36" t="s">
        <v>1</v>
      </c>
      <c r="AA36" s="1" t="s">
        <v>289</v>
      </c>
      <c r="AB36" s="28" t="s">
        <v>332</v>
      </c>
    </row>
    <row r="37" spans="1:28" x14ac:dyDescent="0.3">
      <c r="A37" s="1" t="s">
        <v>45</v>
      </c>
      <c r="B37" s="1" t="s">
        <v>76</v>
      </c>
      <c r="C37" s="27" t="s">
        <v>299</v>
      </c>
      <c r="D37" s="38">
        <v>10</v>
      </c>
      <c r="E37" s="27">
        <v>6</v>
      </c>
      <c r="F37" s="27">
        <v>0</v>
      </c>
      <c r="G37" s="27">
        <v>1</v>
      </c>
      <c r="H37" s="27"/>
      <c r="I37" s="27"/>
      <c r="J37" s="27">
        <v>1</v>
      </c>
      <c r="K37" s="27">
        <v>3</v>
      </c>
      <c r="L37" s="27">
        <v>0</v>
      </c>
      <c r="M37" s="27">
        <v>0</v>
      </c>
      <c r="N37" s="27">
        <f t="shared" si="6"/>
        <v>0</v>
      </c>
      <c r="O37" s="39">
        <v>0</v>
      </c>
      <c r="P37" s="39">
        <v>2</v>
      </c>
      <c r="Q37" s="39">
        <v>0</v>
      </c>
      <c r="R37" s="39">
        <v>2</v>
      </c>
      <c r="S37" s="39">
        <v>0</v>
      </c>
      <c r="T37" s="27">
        <f t="shared" si="4"/>
        <v>1</v>
      </c>
      <c r="U37" s="86">
        <f t="shared" si="5"/>
        <v>-0.16666666666666666</v>
      </c>
      <c r="V37" s="22">
        <v>246</v>
      </c>
      <c r="W37" s="22" t="s">
        <v>87</v>
      </c>
      <c r="X37" s="22" t="s">
        <v>88</v>
      </c>
      <c r="Y37" s="68">
        <v>3475</v>
      </c>
      <c r="Z37" s="36" t="s">
        <v>1</v>
      </c>
      <c r="AA37" s="1" t="s">
        <v>289</v>
      </c>
      <c r="AB37" s="28" t="s">
        <v>332</v>
      </c>
    </row>
    <row r="38" spans="1:28" x14ac:dyDescent="0.3">
      <c r="A38" s="1" t="s">
        <v>45</v>
      </c>
      <c r="B38" s="1" t="s">
        <v>76</v>
      </c>
      <c r="C38" s="27" t="s">
        <v>293</v>
      </c>
      <c r="D38" s="38">
        <v>6</v>
      </c>
      <c r="E38" s="27">
        <v>12</v>
      </c>
      <c r="F38" s="27">
        <v>0</v>
      </c>
      <c r="G38" s="27">
        <v>5</v>
      </c>
      <c r="H38" s="27"/>
      <c r="I38" s="27"/>
      <c r="J38" s="27">
        <v>0</v>
      </c>
      <c r="K38" s="27">
        <v>0</v>
      </c>
      <c r="L38" s="27">
        <v>2</v>
      </c>
      <c r="M38" s="27">
        <v>1</v>
      </c>
      <c r="N38" s="27">
        <f t="shared" si="6"/>
        <v>3</v>
      </c>
      <c r="O38" s="39">
        <v>1</v>
      </c>
      <c r="P38" s="39">
        <v>2</v>
      </c>
      <c r="Q38" s="39">
        <v>2</v>
      </c>
      <c r="R38" s="39">
        <v>3</v>
      </c>
      <c r="S38" s="39">
        <v>0</v>
      </c>
      <c r="T38" s="27">
        <f t="shared" si="4"/>
        <v>0</v>
      </c>
      <c r="U38" s="40">
        <f t="shared" si="5"/>
        <v>0.33333333333333331</v>
      </c>
      <c r="V38" s="22">
        <v>246</v>
      </c>
      <c r="W38" s="22" t="s">
        <v>87</v>
      </c>
      <c r="X38" s="22" t="s">
        <v>88</v>
      </c>
      <c r="Y38" s="68">
        <v>3475</v>
      </c>
      <c r="Z38" s="36" t="s">
        <v>1</v>
      </c>
      <c r="AA38" s="1" t="s">
        <v>289</v>
      </c>
      <c r="AB38" s="28" t="s">
        <v>332</v>
      </c>
    </row>
    <row r="39" spans="1:28" x14ac:dyDescent="0.3">
      <c r="A39" s="1" t="s">
        <v>45</v>
      </c>
      <c r="B39" s="1" t="s">
        <v>76</v>
      </c>
      <c r="C39" s="27" t="s">
        <v>54</v>
      </c>
      <c r="D39" s="38">
        <v>44</v>
      </c>
      <c r="E39" s="27" t="s">
        <v>513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27"/>
      <c r="U39" s="40"/>
      <c r="V39" s="22">
        <v>246</v>
      </c>
      <c r="W39" s="22" t="s">
        <v>87</v>
      </c>
      <c r="X39" s="22" t="s">
        <v>88</v>
      </c>
      <c r="Y39" s="68">
        <v>3475</v>
      </c>
      <c r="Z39" s="36" t="s">
        <v>1</v>
      </c>
      <c r="AA39" s="1" t="s">
        <v>289</v>
      </c>
      <c r="AB39" s="28" t="s">
        <v>332</v>
      </c>
    </row>
    <row r="40" spans="1:28" x14ac:dyDescent="0.3">
      <c r="A40" s="1" t="s">
        <v>45</v>
      </c>
      <c r="B40" s="1" t="s">
        <v>76</v>
      </c>
      <c r="C40" s="27" t="s">
        <v>300</v>
      </c>
      <c r="D40" s="38">
        <v>24</v>
      </c>
      <c r="E40" s="27">
        <v>26</v>
      </c>
      <c r="F40" s="27">
        <v>8</v>
      </c>
      <c r="G40" s="27">
        <v>20</v>
      </c>
      <c r="H40" s="27"/>
      <c r="I40" s="27"/>
      <c r="J40" s="27">
        <v>0</v>
      </c>
      <c r="K40" s="27">
        <v>0</v>
      </c>
      <c r="L40" s="27">
        <v>3</v>
      </c>
      <c r="M40" s="27">
        <v>5</v>
      </c>
      <c r="N40" s="27">
        <f t="shared" si="6"/>
        <v>8</v>
      </c>
      <c r="O40" s="39">
        <v>1</v>
      </c>
      <c r="P40" s="39">
        <v>5</v>
      </c>
      <c r="Q40" s="39">
        <v>4</v>
      </c>
      <c r="R40" s="39">
        <v>1</v>
      </c>
      <c r="S40" s="39">
        <v>1</v>
      </c>
      <c r="T40" s="27">
        <f t="shared" si="4"/>
        <v>16</v>
      </c>
      <c r="U40" s="40">
        <f t="shared" si="5"/>
        <v>1.1153846153846154</v>
      </c>
      <c r="V40" s="22">
        <v>246</v>
      </c>
      <c r="W40" s="22" t="s">
        <v>87</v>
      </c>
      <c r="X40" s="22" t="s">
        <v>88</v>
      </c>
      <c r="Y40" s="68">
        <v>3475</v>
      </c>
      <c r="Z40" s="36" t="s">
        <v>1</v>
      </c>
      <c r="AA40" s="1" t="s">
        <v>289</v>
      </c>
      <c r="AB40" s="28" t="s">
        <v>332</v>
      </c>
    </row>
    <row r="41" spans="1:28" x14ac:dyDescent="0.3">
      <c r="A41" s="1" t="s">
        <v>45</v>
      </c>
      <c r="B41" s="1" t="s">
        <v>76</v>
      </c>
      <c r="C41" s="27" t="s">
        <v>294</v>
      </c>
      <c r="D41" s="38">
        <v>22</v>
      </c>
      <c r="E41" s="27">
        <v>41</v>
      </c>
      <c r="F41" s="27">
        <v>4</v>
      </c>
      <c r="G41" s="27">
        <v>15</v>
      </c>
      <c r="H41" s="27"/>
      <c r="I41" s="27"/>
      <c r="J41" s="27">
        <v>14</v>
      </c>
      <c r="K41" s="27">
        <v>17</v>
      </c>
      <c r="L41" s="27">
        <v>2</v>
      </c>
      <c r="M41" s="27">
        <v>8</v>
      </c>
      <c r="N41" s="27">
        <f t="shared" si="6"/>
        <v>10</v>
      </c>
      <c r="O41" s="39">
        <v>3</v>
      </c>
      <c r="P41" s="39">
        <v>2</v>
      </c>
      <c r="Q41" s="39">
        <v>3</v>
      </c>
      <c r="R41" s="39">
        <v>3</v>
      </c>
      <c r="S41" s="39">
        <v>0</v>
      </c>
      <c r="T41" s="27">
        <f t="shared" si="4"/>
        <v>22</v>
      </c>
      <c r="U41" s="40">
        <f t="shared" si="5"/>
        <v>0.92682926829268297</v>
      </c>
      <c r="V41" s="22">
        <v>246</v>
      </c>
      <c r="W41" s="22" t="s">
        <v>87</v>
      </c>
      <c r="X41" s="22" t="s">
        <v>88</v>
      </c>
      <c r="Y41" s="68">
        <v>3475</v>
      </c>
      <c r="Z41" s="36" t="s">
        <v>1</v>
      </c>
      <c r="AA41" s="1" t="s">
        <v>289</v>
      </c>
      <c r="AB41" s="28" t="s">
        <v>332</v>
      </c>
    </row>
    <row r="42" spans="1:28" x14ac:dyDescent="0.3">
      <c r="A42" s="1" t="s">
        <v>45</v>
      </c>
      <c r="B42" s="1" t="s">
        <v>76</v>
      </c>
      <c r="C42" s="27" t="s">
        <v>295</v>
      </c>
      <c r="D42" s="38">
        <v>28</v>
      </c>
      <c r="E42" s="27">
        <v>42</v>
      </c>
      <c r="F42" s="27">
        <v>7</v>
      </c>
      <c r="G42" s="27">
        <v>16</v>
      </c>
      <c r="H42" s="27"/>
      <c r="I42" s="27"/>
      <c r="J42" s="27">
        <v>6</v>
      </c>
      <c r="K42" s="27">
        <v>6</v>
      </c>
      <c r="L42" s="27">
        <v>2</v>
      </c>
      <c r="M42" s="27">
        <v>4</v>
      </c>
      <c r="N42" s="27">
        <f t="shared" si="6"/>
        <v>6</v>
      </c>
      <c r="O42" s="39">
        <v>1</v>
      </c>
      <c r="P42" s="39">
        <v>3</v>
      </c>
      <c r="Q42" s="39">
        <v>0</v>
      </c>
      <c r="R42" s="39">
        <v>4</v>
      </c>
      <c r="S42" s="39">
        <v>0</v>
      </c>
      <c r="T42" s="27">
        <f t="shared" si="4"/>
        <v>20</v>
      </c>
      <c r="U42" s="40">
        <f t="shared" si="5"/>
        <v>0.5714285714285714</v>
      </c>
      <c r="V42" s="22">
        <v>246</v>
      </c>
      <c r="W42" s="22" t="s">
        <v>87</v>
      </c>
      <c r="X42" s="22" t="s">
        <v>88</v>
      </c>
      <c r="Y42" s="68">
        <v>3475</v>
      </c>
      <c r="Z42" s="36" t="s">
        <v>1</v>
      </c>
      <c r="AA42" s="1" t="s">
        <v>289</v>
      </c>
      <c r="AB42" s="28" t="s">
        <v>332</v>
      </c>
    </row>
    <row r="43" spans="1:28" x14ac:dyDescent="0.3">
      <c r="A43" s="1" t="s">
        <v>45</v>
      </c>
      <c r="B43" s="1" t="s">
        <v>76</v>
      </c>
      <c r="C43" s="27" t="s">
        <v>296</v>
      </c>
      <c r="D43" s="38">
        <v>32</v>
      </c>
      <c r="E43" s="27">
        <v>9</v>
      </c>
      <c r="F43" s="27">
        <v>1</v>
      </c>
      <c r="G43" s="27">
        <v>2</v>
      </c>
      <c r="H43" s="27"/>
      <c r="I43" s="27"/>
      <c r="J43" s="27">
        <v>1</v>
      </c>
      <c r="K43" s="27">
        <v>1</v>
      </c>
      <c r="L43" s="27">
        <v>0</v>
      </c>
      <c r="M43" s="27">
        <v>0</v>
      </c>
      <c r="N43" s="27">
        <f t="shared" si="6"/>
        <v>0</v>
      </c>
      <c r="O43" s="39">
        <v>0</v>
      </c>
      <c r="P43" s="39">
        <v>2</v>
      </c>
      <c r="Q43" s="39">
        <v>0</v>
      </c>
      <c r="R43" s="39">
        <v>1</v>
      </c>
      <c r="S43" s="39">
        <v>0</v>
      </c>
      <c r="T43" s="27">
        <f t="shared" si="4"/>
        <v>3</v>
      </c>
      <c r="U43" s="40">
        <f t="shared" si="5"/>
        <v>0.22222222222222221</v>
      </c>
      <c r="V43" s="22">
        <v>246</v>
      </c>
      <c r="W43" s="22" t="s">
        <v>87</v>
      </c>
      <c r="X43" s="22" t="s">
        <v>88</v>
      </c>
      <c r="Y43" s="68">
        <v>3475</v>
      </c>
      <c r="Z43" s="36" t="s">
        <v>1</v>
      </c>
      <c r="AA43" s="1" t="s">
        <v>289</v>
      </c>
      <c r="AB43" s="28" t="s">
        <v>332</v>
      </c>
    </row>
    <row r="44" spans="1:28" x14ac:dyDescent="0.3">
      <c r="A44" s="1" t="s">
        <v>45</v>
      </c>
      <c r="B44" s="1" t="s">
        <v>76</v>
      </c>
      <c r="C44" s="27" t="s">
        <v>297</v>
      </c>
      <c r="D44" s="38">
        <v>1</v>
      </c>
      <c r="E44" s="27">
        <v>6</v>
      </c>
      <c r="F44" s="27">
        <v>1</v>
      </c>
      <c r="G44" s="27">
        <v>1</v>
      </c>
      <c r="H44" s="27"/>
      <c r="I44" s="27"/>
      <c r="J44" s="27">
        <v>1</v>
      </c>
      <c r="K44" s="27">
        <v>2</v>
      </c>
      <c r="L44" s="27">
        <v>1</v>
      </c>
      <c r="M44" s="27">
        <v>0</v>
      </c>
      <c r="N44" s="27">
        <f t="shared" si="6"/>
        <v>1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27">
        <f t="shared" si="4"/>
        <v>3</v>
      </c>
      <c r="U44" s="40">
        <f t="shared" si="5"/>
        <v>0.66666666666666663</v>
      </c>
      <c r="V44" s="22">
        <v>246</v>
      </c>
      <c r="W44" s="22" t="s">
        <v>87</v>
      </c>
      <c r="X44" s="22" t="s">
        <v>88</v>
      </c>
      <c r="Y44" s="68">
        <v>3475</v>
      </c>
      <c r="Z44" s="36" t="s">
        <v>1</v>
      </c>
      <c r="AA44" s="1" t="s">
        <v>289</v>
      </c>
      <c r="AB44" s="28" t="s">
        <v>332</v>
      </c>
    </row>
    <row r="45" spans="1:28" x14ac:dyDescent="0.3">
      <c r="A45" s="1" t="s">
        <v>45</v>
      </c>
      <c r="B45" s="1" t="s">
        <v>76</v>
      </c>
      <c r="C45" s="27" t="s">
        <v>298</v>
      </c>
      <c r="D45" s="38">
        <v>30</v>
      </c>
      <c r="E45" s="27">
        <v>42</v>
      </c>
      <c r="F45" s="27">
        <v>8</v>
      </c>
      <c r="G45" s="27">
        <v>11</v>
      </c>
      <c r="H45" s="27"/>
      <c r="I45" s="27"/>
      <c r="J45" s="27">
        <v>8</v>
      </c>
      <c r="K45" s="27">
        <v>9</v>
      </c>
      <c r="L45" s="27">
        <v>0</v>
      </c>
      <c r="M45" s="27">
        <v>6</v>
      </c>
      <c r="N45" s="27">
        <f t="shared" si="6"/>
        <v>6</v>
      </c>
      <c r="O45" s="39">
        <v>11</v>
      </c>
      <c r="P45" s="39">
        <v>5</v>
      </c>
      <c r="Q45" s="39">
        <v>3</v>
      </c>
      <c r="R45" s="39">
        <v>6</v>
      </c>
      <c r="S45" s="39">
        <v>0</v>
      </c>
      <c r="T45" s="27">
        <f t="shared" si="4"/>
        <v>24</v>
      </c>
      <c r="U45" s="40">
        <f t="shared" si="5"/>
        <v>1.1666666666666667</v>
      </c>
      <c r="V45" s="22">
        <v>246</v>
      </c>
      <c r="W45" s="22" t="s">
        <v>87</v>
      </c>
      <c r="X45" s="22" t="s">
        <v>88</v>
      </c>
      <c r="Y45" s="68">
        <v>3475</v>
      </c>
      <c r="Z45" s="36" t="s">
        <v>1</v>
      </c>
      <c r="AA45" s="1" t="s">
        <v>289</v>
      </c>
      <c r="AB45" s="28" t="s">
        <v>332</v>
      </c>
    </row>
    <row r="46" spans="1:28" x14ac:dyDescent="0.3">
      <c r="A46" s="43" t="s">
        <v>45</v>
      </c>
      <c r="B46" s="43" t="s">
        <v>76</v>
      </c>
      <c r="C46" s="44" t="s">
        <v>39</v>
      </c>
      <c r="D46" s="43"/>
      <c r="E46" s="44">
        <f t="shared" ref="E46:T46" si="7">SUM(E34:E45)</f>
        <v>265</v>
      </c>
      <c r="F46" s="44">
        <f t="shared" si="7"/>
        <v>40</v>
      </c>
      <c r="G46" s="44">
        <f t="shared" si="7"/>
        <v>95</v>
      </c>
      <c r="H46" s="44">
        <f t="shared" si="7"/>
        <v>0</v>
      </c>
      <c r="I46" s="44">
        <f t="shared" si="7"/>
        <v>0</v>
      </c>
      <c r="J46" s="44">
        <f t="shared" si="7"/>
        <v>37</v>
      </c>
      <c r="K46" s="44">
        <f t="shared" si="7"/>
        <v>50</v>
      </c>
      <c r="L46" s="44">
        <f t="shared" si="7"/>
        <v>14</v>
      </c>
      <c r="M46" s="44">
        <f t="shared" si="7"/>
        <v>34</v>
      </c>
      <c r="N46" s="44">
        <f t="shared" si="7"/>
        <v>48</v>
      </c>
      <c r="O46" s="44">
        <f t="shared" si="7"/>
        <v>23</v>
      </c>
      <c r="P46" s="44">
        <f t="shared" si="7"/>
        <v>27</v>
      </c>
      <c r="Q46" s="44">
        <f t="shared" si="7"/>
        <v>14</v>
      </c>
      <c r="R46" s="44">
        <f t="shared" si="7"/>
        <v>24</v>
      </c>
      <c r="S46" s="44">
        <f t="shared" si="7"/>
        <v>1</v>
      </c>
      <c r="T46" s="44">
        <f t="shared" si="7"/>
        <v>117</v>
      </c>
      <c r="U46" s="45">
        <f>((T46+Q46+N46-R46)+(O46*2))/E46</f>
        <v>0.7584905660377359</v>
      </c>
      <c r="V46" s="46">
        <v>246</v>
      </c>
      <c r="W46" s="46" t="s">
        <v>87</v>
      </c>
      <c r="X46" s="46" t="s">
        <v>88</v>
      </c>
      <c r="Y46" s="69">
        <v>3475</v>
      </c>
      <c r="Z46" s="57" t="s">
        <v>1</v>
      </c>
      <c r="AA46" s="43" t="s">
        <v>289</v>
      </c>
      <c r="AB46" s="78" t="s">
        <v>332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0.42105263157894735</v>
      </c>
      <c r="H47" s="27"/>
      <c r="I47" s="1"/>
      <c r="J47" s="48" t="s">
        <v>41</v>
      </c>
      <c r="K47" s="50">
        <f>J46/K46</f>
        <v>0.74</v>
      </c>
      <c r="L47" s="1"/>
      <c r="M47" s="39" t="s">
        <v>42</v>
      </c>
      <c r="N47" s="51">
        <v>7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81"/>
    </row>
  </sheetData>
  <sheetProtection sheet="1" objects="1" scenarios="1"/>
  <sortState xmlns:xlrd2="http://schemas.microsoft.com/office/spreadsheetml/2017/richdata2" ref="A34:AB45">
    <sortCondition ref="C34:C45"/>
  </sortState>
  <pageMargins left="0.2" right="0.2" top="0.75" bottom="0.25" header="0.3" footer="0.3"/>
  <pageSetup scale="6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1C62-173C-4B03-9075-403A84F6771C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334</v>
      </c>
      <c r="D4" s="7" t="s">
        <v>4</v>
      </c>
      <c r="E4" s="8"/>
      <c r="F4" s="5"/>
      <c r="G4" s="1"/>
      <c r="J4" s="15" t="s">
        <v>338</v>
      </c>
      <c r="K4" s="16" t="s">
        <v>44</v>
      </c>
      <c r="L4" s="17"/>
      <c r="M4" s="18"/>
      <c r="N4" s="19">
        <v>31</v>
      </c>
      <c r="O4" s="19">
        <v>27</v>
      </c>
      <c r="P4" s="19">
        <v>24</v>
      </c>
      <c r="Q4" s="19">
        <v>15</v>
      </c>
      <c r="R4" s="20"/>
      <c r="S4" s="21">
        <f>SUM(N4:R4)</f>
        <v>97</v>
      </c>
      <c r="T4" s="22">
        <v>254</v>
      </c>
    </row>
    <row r="5" spans="1:28" x14ac:dyDescent="0.3">
      <c r="B5" s="1"/>
      <c r="C5" s="6" t="s">
        <v>335</v>
      </c>
      <c r="D5" s="7" t="s">
        <v>5</v>
      </c>
      <c r="E5" s="1"/>
      <c r="F5" s="1"/>
      <c r="G5" s="1"/>
      <c r="J5" s="15" t="s">
        <v>339</v>
      </c>
      <c r="K5" s="16" t="s">
        <v>73</v>
      </c>
      <c r="L5" s="17"/>
      <c r="M5" s="18"/>
      <c r="N5" s="19">
        <v>30</v>
      </c>
      <c r="O5" s="19">
        <v>27</v>
      </c>
      <c r="P5" s="19">
        <v>35</v>
      </c>
      <c r="Q5" s="19">
        <v>34</v>
      </c>
      <c r="R5" s="20"/>
      <c r="S5" s="21">
        <f>SUM(N5:R5)</f>
        <v>126</v>
      </c>
      <c r="T5" s="22">
        <v>254</v>
      </c>
      <c r="U5" s="1"/>
      <c r="V5" s="1"/>
      <c r="W5" s="1"/>
    </row>
    <row r="6" spans="1:28" x14ac:dyDescent="0.3">
      <c r="C6" s="23">
        <v>1200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336</v>
      </c>
      <c r="D7" s="7" t="s">
        <v>7</v>
      </c>
      <c r="G7" s="1"/>
      <c r="S7" s="1"/>
      <c r="T7" s="25" t="s">
        <v>8</v>
      </c>
      <c r="U7" s="1"/>
      <c r="V7" s="26">
        <v>254</v>
      </c>
      <c r="W7" s="1"/>
    </row>
    <row r="8" spans="1:28" x14ac:dyDescent="0.3">
      <c r="B8" s="1"/>
      <c r="C8" s="24" t="s">
        <v>337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8.3333333333333329E-2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81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21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51</v>
      </c>
      <c r="D13" s="38">
        <v>30</v>
      </c>
      <c r="E13" s="72"/>
      <c r="F13" s="27">
        <v>2</v>
      </c>
      <c r="G13" s="27">
        <v>6</v>
      </c>
      <c r="H13" s="27">
        <v>0</v>
      </c>
      <c r="I13" s="27">
        <v>1</v>
      </c>
      <c r="J13" s="27">
        <v>2</v>
      </c>
      <c r="K13" s="27">
        <v>2</v>
      </c>
      <c r="L13" s="27">
        <v>2</v>
      </c>
      <c r="M13" s="27">
        <v>0</v>
      </c>
      <c r="N13" s="27">
        <f t="shared" ref="N13:N24" si="0">SUM(L13:M13)</f>
        <v>2</v>
      </c>
      <c r="O13" s="27">
        <v>2</v>
      </c>
      <c r="P13" s="39">
        <v>1</v>
      </c>
      <c r="Q13" s="27">
        <v>1</v>
      </c>
      <c r="R13" s="27">
        <v>1</v>
      </c>
      <c r="S13" s="27">
        <v>0</v>
      </c>
      <c r="T13" s="27">
        <f t="shared" ref="T13:T24" si="1">(H13*3)+((F13-H13)*2)+J13</f>
        <v>6</v>
      </c>
      <c r="U13" s="40" t="str">
        <f t="shared" ref="U13:U24" si="2">IFERROR(((T13+Q13+N13-R13)+(O13*2))/E13,"")</f>
        <v/>
      </c>
      <c r="V13" s="22">
        <v>254</v>
      </c>
      <c r="W13" s="22" t="s">
        <v>87</v>
      </c>
      <c r="X13" s="22" t="s">
        <v>94</v>
      </c>
      <c r="Y13" s="68">
        <v>1200</v>
      </c>
      <c r="Z13" s="41"/>
      <c r="AA13" s="1" t="s">
        <v>89</v>
      </c>
      <c r="AB13" s="28" t="s">
        <v>340</v>
      </c>
    </row>
    <row r="14" spans="1:28" x14ac:dyDescent="0.3">
      <c r="A14" s="1" t="s">
        <v>72</v>
      </c>
      <c r="B14" s="1" t="s">
        <v>45</v>
      </c>
      <c r="C14" s="27" t="s">
        <v>46</v>
      </c>
      <c r="D14" s="38">
        <v>21</v>
      </c>
      <c r="E14" s="72"/>
      <c r="F14" s="27">
        <v>3</v>
      </c>
      <c r="G14" s="27">
        <v>6</v>
      </c>
      <c r="H14" s="27"/>
      <c r="I14" s="27"/>
      <c r="J14" s="27">
        <v>3</v>
      </c>
      <c r="K14" s="27">
        <v>5</v>
      </c>
      <c r="L14" s="27">
        <v>0</v>
      </c>
      <c r="M14" s="27">
        <v>1</v>
      </c>
      <c r="N14" s="27">
        <f t="shared" si="0"/>
        <v>1</v>
      </c>
      <c r="O14" s="39">
        <v>1</v>
      </c>
      <c r="P14" s="39">
        <v>4</v>
      </c>
      <c r="Q14" s="39">
        <v>0</v>
      </c>
      <c r="R14" s="39">
        <v>7</v>
      </c>
      <c r="S14" s="39">
        <v>0</v>
      </c>
      <c r="T14" s="39">
        <f t="shared" si="1"/>
        <v>9</v>
      </c>
      <c r="U14" s="40" t="str">
        <f t="shared" si="2"/>
        <v/>
      </c>
      <c r="V14" s="22">
        <v>254</v>
      </c>
      <c r="W14" s="22" t="s">
        <v>87</v>
      </c>
      <c r="X14" s="22" t="s">
        <v>94</v>
      </c>
      <c r="Y14" s="68">
        <v>1200</v>
      </c>
      <c r="Z14" s="41"/>
      <c r="AA14" s="1" t="s">
        <v>89</v>
      </c>
      <c r="AB14" s="28" t="s">
        <v>340</v>
      </c>
    </row>
    <row r="15" spans="1:28" x14ac:dyDescent="0.3">
      <c r="A15" s="1" t="s">
        <v>72</v>
      </c>
      <c r="B15" s="1" t="s">
        <v>45</v>
      </c>
      <c r="C15" s="27" t="s">
        <v>55</v>
      </c>
      <c r="D15" s="38">
        <v>15</v>
      </c>
      <c r="E15" s="72"/>
      <c r="F15" s="27">
        <v>7</v>
      </c>
      <c r="G15" s="27">
        <v>17</v>
      </c>
      <c r="H15" s="27"/>
      <c r="I15" s="27"/>
      <c r="J15" s="27">
        <v>4</v>
      </c>
      <c r="K15" s="27">
        <v>6</v>
      </c>
      <c r="L15" s="27">
        <v>2</v>
      </c>
      <c r="M15" s="27">
        <v>1</v>
      </c>
      <c r="N15" s="27">
        <f t="shared" si="0"/>
        <v>3</v>
      </c>
      <c r="O15" s="39">
        <v>6</v>
      </c>
      <c r="P15" s="39">
        <v>5</v>
      </c>
      <c r="Q15" s="39">
        <v>1</v>
      </c>
      <c r="R15" s="39">
        <v>5</v>
      </c>
      <c r="S15" s="39">
        <v>1</v>
      </c>
      <c r="T15" s="39">
        <f t="shared" si="1"/>
        <v>18</v>
      </c>
      <c r="U15" s="40" t="str">
        <f t="shared" si="2"/>
        <v/>
      </c>
      <c r="V15" s="22">
        <v>254</v>
      </c>
      <c r="W15" s="22" t="s">
        <v>87</v>
      </c>
      <c r="X15" s="22" t="s">
        <v>94</v>
      </c>
      <c r="Y15" s="68">
        <v>1200</v>
      </c>
      <c r="Z15" s="41"/>
      <c r="AA15" s="1" t="s">
        <v>89</v>
      </c>
      <c r="AB15" s="28" t="s">
        <v>340</v>
      </c>
    </row>
    <row r="16" spans="1:28" x14ac:dyDescent="0.3">
      <c r="A16" s="1" t="s">
        <v>72</v>
      </c>
      <c r="B16" s="1" t="s">
        <v>45</v>
      </c>
      <c r="C16" s="27" t="s">
        <v>110</v>
      </c>
      <c r="D16" s="38">
        <v>10</v>
      </c>
      <c r="E16" s="72"/>
      <c r="F16" s="27">
        <v>1</v>
      </c>
      <c r="G16" s="27">
        <v>9</v>
      </c>
      <c r="H16" s="27">
        <v>0</v>
      </c>
      <c r="I16" s="27">
        <v>3</v>
      </c>
      <c r="J16" s="27">
        <v>2</v>
      </c>
      <c r="K16" s="27">
        <v>2</v>
      </c>
      <c r="L16" s="27">
        <v>0</v>
      </c>
      <c r="M16" s="27">
        <v>2</v>
      </c>
      <c r="N16" s="27">
        <f t="shared" si="0"/>
        <v>2</v>
      </c>
      <c r="O16" s="39">
        <v>1</v>
      </c>
      <c r="P16" s="39">
        <v>3</v>
      </c>
      <c r="Q16" s="39">
        <v>1</v>
      </c>
      <c r="R16" s="39">
        <v>3</v>
      </c>
      <c r="S16" s="39">
        <v>0</v>
      </c>
      <c r="T16" s="39">
        <f t="shared" si="1"/>
        <v>4</v>
      </c>
      <c r="U16" s="40" t="str">
        <f t="shared" si="2"/>
        <v/>
      </c>
      <c r="V16" s="22">
        <v>254</v>
      </c>
      <c r="W16" s="22" t="s">
        <v>87</v>
      </c>
      <c r="X16" s="22" t="s">
        <v>94</v>
      </c>
      <c r="Y16" s="68">
        <v>1200</v>
      </c>
      <c r="Z16" s="41"/>
      <c r="AA16" s="1" t="s">
        <v>89</v>
      </c>
      <c r="AB16" s="28" t="s">
        <v>340</v>
      </c>
    </row>
    <row r="17" spans="1:28" x14ac:dyDescent="0.3">
      <c r="A17" s="1" t="s">
        <v>72</v>
      </c>
      <c r="B17" s="1" t="s">
        <v>45</v>
      </c>
      <c r="C17" s="27" t="s">
        <v>50</v>
      </c>
      <c r="D17" s="38">
        <v>31</v>
      </c>
      <c r="E17" s="72"/>
      <c r="F17" s="27">
        <v>4</v>
      </c>
      <c r="G17" s="27">
        <v>10</v>
      </c>
      <c r="H17" s="27"/>
      <c r="I17" s="27"/>
      <c r="J17" s="27">
        <v>0</v>
      </c>
      <c r="K17" s="27">
        <v>0</v>
      </c>
      <c r="L17" s="27">
        <v>2</v>
      </c>
      <c r="M17" s="27">
        <v>6</v>
      </c>
      <c r="N17" s="27">
        <f t="shared" si="0"/>
        <v>8</v>
      </c>
      <c r="O17" s="39">
        <v>5</v>
      </c>
      <c r="P17" s="39">
        <v>3</v>
      </c>
      <c r="Q17" s="39">
        <v>1</v>
      </c>
      <c r="R17" s="39">
        <v>3</v>
      </c>
      <c r="S17" s="39">
        <v>2</v>
      </c>
      <c r="T17" s="39">
        <f t="shared" si="1"/>
        <v>8</v>
      </c>
      <c r="U17" s="40" t="str">
        <f t="shared" si="2"/>
        <v/>
      </c>
      <c r="V17" s="22">
        <v>254</v>
      </c>
      <c r="W17" s="22" t="s">
        <v>87</v>
      </c>
      <c r="X17" s="22" t="s">
        <v>94</v>
      </c>
      <c r="Y17" s="68">
        <v>1200</v>
      </c>
      <c r="Z17" s="41"/>
      <c r="AA17" s="1" t="s">
        <v>89</v>
      </c>
      <c r="AB17" s="28" t="s">
        <v>340</v>
      </c>
    </row>
    <row r="18" spans="1:28" x14ac:dyDescent="0.3">
      <c r="A18" s="1" t="s">
        <v>72</v>
      </c>
      <c r="B18" s="1" t="s">
        <v>45</v>
      </c>
      <c r="C18" s="27" t="s">
        <v>49</v>
      </c>
      <c r="D18" s="38">
        <v>22</v>
      </c>
      <c r="E18" s="72"/>
      <c r="F18" s="27">
        <v>1</v>
      </c>
      <c r="G18" s="27">
        <v>4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1</v>
      </c>
      <c r="P18" s="39">
        <v>2</v>
      </c>
      <c r="Q18" s="39">
        <v>0</v>
      </c>
      <c r="R18" s="39">
        <v>0</v>
      </c>
      <c r="S18" s="39">
        <v>0</v>
      </c>
      <c r="T18" s="39">
        <f t="shared" si="1"/>
        <v>2</v>
      </c>
      <c r="U18" s="40" t="str">
        <f t="shared" si="2"/>
        <v/>
      </c>
      <c r="V18" s="22">
        <v>254</v>
      </c>
      <c r="W18" s="22" t="s">
        <v>87</v>
      </c>
      <c r="X18" s="22" t="s">
        <v>94</v>
      </c>
      <c r="Y18" s="68">
        <v>1200</v>
      </c>
      <c r="Z18" s="41"/>
      <c r="AA18" s="1" t="s">
        <v>89</v>
      </c>
      <c r="AB18" s="28" t="s">
        <v>340</v>
      </c>
    </row>
    <row r="19" spans="1:28" x14ac:dyDescent="0.3">
      <c r="A19" s="1" t="s">
        <v>72</v>
      </c>
      <c r="B19" s="1" t="s">
        <v>45</v>
      </c>
      <c r="C19" s="27" t="s">
        <v>53</v>
      </c>
      <c r="D19" s="38">
        <v>24</v>
      </c>
      <c r="E19" s="72"/>
      <c r="F19" s="27">
        <v>0</v>
      </c>
      <c r="G19" s="27">
        <v>3</v>
      </c>
      <c r="H19" s="27"/>
      <c r="I19" s="27"/>
      <c r="J19" s="27">
        <v>2</v>
      </c>
      <c r="K19" s="27">
        <v>2</v>
      </c>
      <c r="L19" s="27">
        <v>2</v>
      </c>
      <c r="M19" s="27">
        <v>0</v>
      </c>
      <c r="N19" s="27">
        <f t="shared" si="0"/>
        <v>2</v>
      </c>
      <c r="O19" s="39">
        <v>2</v>
      </c>
      <c r="P19" s="39">
        <v>1</v>
      </c>
      <c r="Q19" s="39">
        <v>0</v>
      </c>
      <c r="R19" s="39">
        <v>5</v>
      </c>
      <c r="S19" s="39">
        <v>0</v>
      </c>
      <c r="T19" s="39">
        <f t="shared" si="1"/>
        <v>2</v>
      </c>
      <c r="U19" s="40" t="str">
        <f t="shared" si="2"/>
        <v/>
      </c>
      <c r="V19" s="22">
        <v>254</v>
      </c>
      <c r="W19" s="22" t="s">
        <v>87</v>
      </c>
      <c r="X19" s="22" t="s">
        <v>94</v>
      </c>
      <c r="Y19" s="68">
        <v>1200</v>
      </c>
      <c r="Z19" s="41"/>
      <c r="AA19" s="1" t="s">
        <v>89</v>
      </c>
      <c r="AB19" s="28" t="s">
        <v>340</v>
      </c>
    </row>
    <row r="20" spans="1:28" x14ac:dyDescent="0.3">
      <c r="A20" s="1" t="s">
        <v>72</v>
      </c>
      <c r="B20" s="1" t="s">
        <v>45</v>
      </c>
      <c r="C20" s="27" t="s">
        <v>111</v>
      </c>
      <c r="D20" s="38">
        <v>26</v>
      </c>
      <c r="E20" s="72"/>
      <c r="F20" s="27">
        <v>7</v>
      </c>
      <c r="G20" s="27">
        <v>11</v>
      </c>
      <c r="H20" s="27"/>
      <c r="I20" s="27"/>
      <c r="J20" s="27">
        <v>3</v>
      </c>
      <c r="K20" s="27">
        <v>4</v>
      </c>
      <c r="L20" s="27">
        <v>3</v>
      </c>
      <c r="M20" s="27">
        <v>3</v>
      </c>
      <c r="N20" s="27">
        <f t="shared" si="0"/>
        <v>6</v>
      </c>
      <c r="O20" s="39">
        <v>1</v>
      </c>
      <c r="P20" s="39">
        <v>2</v>
      </c>
      <c r="Q20" s="39">
        <v>1</v>
      </c>
      <c r="R20" s="39">
        <v>2</v>
      </c>
      <c r="S20" s="39">
        <v>1</v>
      </c>
      <c r="T20" s="39">
        <f t="shared" si="1"/>
        <v>17</v>
      </c>
      <c r="U20" s="40" t="str">
        <f t="shared" si="2"/>
        <v/>
      </c>
      <c r="V20" s="22">
        <v>254</v>
      </c>
      <c r="W20" s="22" t="s">
        <v>87</v>
      </c>
      <c r="X20" s="22" t="s">
        <v>94</v>
      </c>
      <c r="Y20" s="68">
        <v>1200</v>
      </c>
      <c r="Z20" s="41"/>
      <c r="AA20" s="1" t="s">
        <v>89</v>
      </c>
      <c r="AB20" s="28" t="s">
        <v>340</v>
      </c>
    </row>
    <row r="21" spans="1:28" x14ac:dyDescent="0.3">
      <c r="A21" s="1" t="s">
        <v>72</v>
      </c>
      <c r="B21" s="1" t="s">
        <v>45</v>
      </c>
      <c r="C21" s="27" t="s">
        <v>48</v>
      </c>
      <c r="D21" s="38">
        <v>44</v>
      </c>
      <c r="E21" s="72"/>
      <c r="F21" s="27">
        <v>8</v>
      </c>
      <c r="G21" s="27">
        <v>16</v>
      </c>
      <c r="H21" s="27"/>
      <c r="I21" s="27"/>
      <c r="J21" s="27">
        <v>2</v>
      </c>
      <c r="K21" s="27">
        <v>4</v>
      </c>
      <c r="L21" s="27">
        <v>3</v>
      </c>
      <c r="M21" s="27">
        <v>5</v>
      </c>
      <c r="N21" s="27">
        <f t="shared" si="0"/>
        <v>8</v>
      </c>
      <c r="O21" s="39">
        <v>0</v>
      </c>
      <c r="P21" s="39">
        <v>4</v>
      </c>
      <c r="Q21" s="39">
        <v>5</v>
      </c>
      <c r="R21" s="39">
        <v>2</v>
      </c>
      <c r="S21" s="39">
        <v>2</v>
      </c>
      <c r="T21" s="39">
        <f t="shared" si="1"/>
        <v>18</v>
      </c>
      <c r="U21" s="40" t="str">
        <f t="shared" si="2"/>
        <v/>
      </c>
      <c r="V21" s="22">
        <v>254</v>
      </c>
      <c r="W21" s="22" t="s">
        <v>87</v>
      </c>
      <c r="X21" s="22" t="s">
        <v>94</v>
      </c>
      <c r="Y21" s="68">
        <v>1200</v>
      </c>
      <c r="Z21" s="41"/>
      <c r="AA21" s="1" t="s">
        <v>89</v>
      </c>
      <c r="AB21" s="28" t="s">
        <v>340</v>
      </c>
    </row>
    <row r="22" spans="1:28" x14ac:dyDescent="0.3">
      <c r="A22" s="1" t="s">
        <v>72</v>
      </c>
      <c r="B22" s="1" t="s">
        <v>45</v>
      </c>
      <c r="C22" s="27" t="s">
        <v>131</v>
      </c>
      <c r="D22" s="38">
        <v>41</v>
      </c>
      <c r="E22" s="72" t="s">
        <v>546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39"/>
      <c r="U22" s="40"/>
      <c r="V22" s="22">
        <v>254</v>
      </c>
      <c r="W22" s="22" t="s">
        <v>87</v>
      </c>
      <c r="X22" s="22" t="s">
        <v>94</v>
      </c>
      <c r="Y22" s="68">
        <v>1200</v>
      </c>
      <c r="Z22" s="41"/>
      <c r="AA22" s="1" t="s">
        <v>89</v>
      </c>
      <c r="AB22" s="28" t="s">
        <v>340</v>
      </c>
    </row>
    <row r="23" spans="1:28" x14ac:dyDescent="0.3">
      <c r="A23" s="1" t="s">
        <v>72</v>
      </c>
      <c r="B23" s="1" t="s">
        <v>45</v>
      </c>
      <c r="C23" s="27" t="s">
        <v>105</v>
      </c>
      <c r="D23" s="38">
        <v>11</v>
      </c>
      <c r="E23" s="72" t="s">
        <v>546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39"/>
      <c r="U23" s="40"/>
      <c r="V23" s="22">
        <v>254</v>
      </c>
      <c r="W23" s="22" t="s">
        <v>87</v>
      </c>
      <c r="X23" s="22" t="s">
        <v>94</v>
      </c>
      <c r="Y23" s="68">
        <v>1200</v>
      </c>
      <c r="Z23" s="41"/>
      <c r="AA23" s="1" t="s">
        <v>89</v>
      </c>
      <c r="AB23" s="28" t="s">
        <v>340</v>
      </c>
    </row>
    <row r="24" spans="1:28" x14ac:dyDescent="0.3">
      <c r="A24" s="1" t="s">
        <v>72</v>
      </c>
      <c r="B24" s="1" t="s">
        <v>45</v>
      </c>
      <c r="C24" s="27" t="s">
        <v>47</v>
      </c>
      <c r="D24" s="38">
        <v>25</v>
      </c>
      <c r="E24" s="72"/>
      <c r="F24" s="27">
        <v>4</v>
      </c>
      <c r="G24" s="27">
        <v>17</v>
      </c>
      <c r="H24" s="27"/>
      <c r="I24" s="27"/>
      <c r="J24" s="27">
        <v>5</v>
      </c>
      <c r="K24" s="27">
        <v>6</v>
      </c>
      <c r="L24" s="27">
        <v>3</v>
      </c>
      <c r="M24" s="27">
        <v>4</v>
      </c>
      <c r="N24" s="27">
        <f t="shared" si="0"/>
        <v>7</v>
      </c>
      <c r="O24" s="39">
        <v>0</v>
      </c>
      <c r="P24" s="39">
        <v>4</v>
      </c>
      <c r="Q24" s="39">
        <v>2</v>
      </c>
      <c r="R24" s="39">
        <v>4</v>
      </c>
      <c r="S24" s="39">
        <v>0</v>
      </c>
      <c r="T24" s="39">
        <f t="shared" si="1"/>
        <v>13</v>
      </c>
      <c r="U24" s="40" t="str">
        <f t="shared" si="2"/>
        <v/>
      </c>
      <c r="V24" s="22">
        <v>254</v>
      </c>
      <c r="W24" s="22" t="s">
        <v>87</v>
      </c>
      <c r="X24" s="22" t="s">
        <v>94</v>
      </c>
      <c r="Y24" s="68">
        <v>1200</v>
      </c>
      <c r="Z24" s="41"/>
      <c r="AA24" s="1" t="s">
        <v>89</v>
      </c>
      <c r="AB24" s="28" t="s">
        <v>340</v>
      </c>
    </row>
    <row r="25" spans="1:28" x14ac:dyDescent="0.3">
      <c r="A25" s="43" t="s">
        <v>72</v>
      </c>
      <c r="B25" s="43" t="s">
        <v>45</v>
      </c>
      <c r="C25" s="44" t="s">
        <v>39</v>
      </c>
      <c r="D25" s="43"/>
      <c r="E25" s="44">
        <f t="shared" ref="E25:T25" si="3">SUM(E13:E24)</f>
        <v>0</v>
      </c>
      <c r="F25" s="44">
        <f t="shared" si="3"/>
        <v>37</v>
      </c>
      <c r="G25" s="44">
        <f t="shared" si="3"/>
        <v>99</v>
      </c>
      <c r="H25" s="44">
        <f t="shared" si="3"/>
        <v>0</v>
      </c>
      <c r="I25" s="44">
        <f t="shared" si="3"/>
        <v>4</v>
      </c>
      <c r="J25" s="44">
        <f t="shared" si="3"/>
        <v>23</v>
      </c>
      <c r="K25" s="44">
        <f t="shared" si="3"/>
        <v>31</v>
      </c>
      <c r="L25" s="44">
        <f t="shared" si="3"/>
        <v>17</v>
      </c>
      <c r="M25" s="44">
        <f t="shared" si="3"/>
        <v>22</v>
      </c>
      <c r="N25" s="44">
        <f t="shared" si="3"/>
        <v>39</v>
      </c>
      <c r="O25" s="44">
        <f t="shared" si="3"/>
        <v>19</v>
      </c>
      <c r="P25" s="44">
        <f t="shared" si="3"/>
        <v>29</v>
      </c>
      <c r="Q25" s="44">
        <f t="shared" si="3"/>
        <v>12</v>
      </c>
      <c r="R25" s="44">
        <f t="shared" si="3"/>
        <v>32</v>
      </c>
      <c r="S25" s="44">
        <f t="shared" si="3"/>
        <v>6</v>
      </c>
      <c r="T25" s="44">
        <f t="shared" si="3"/>
        <v>97</v>
      </c>
      <c r="U25" s="45" t="e">
        <f>((T25+Q25+N25-R25)+(O25*2))/E25</f>
        <v>#DIV/0!</v>
      </c>
      <c r="V25" s="46">
        <v>254</v>
      </c>
      <c r="W25" s="46" t="s">
        <v>87</v>
      </c>
      <c r="X25" s="46" t="s">
        <v>94</v>
      </c>
      <c r="Y25" s="69">
        <v>1200</v>
      </c>
      <c r="Z25" s="80" t="s">
        <v>515</v>
      </c>
      <c r="AA25" s="43" t="s">
        <v>89</v>
      </c>
      <c r="AB25" s="78" t="s">
        <v>340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0.37373737373737376</v>
      </c>
      <c r="H26" s="27"/>
      <c r="I26" s="1"/>
      <c r="J26" s="48" t="s">
        <v>41</v>
      </c>
      <c r="K26" s="50">
        <f>J25/K25</f>
        <v>0.74193548387096775</v>
      </c>
      <c r="L26" s="1"/>
      <c r="M26" s="39" t="s">
        <v>42</v>
      </c>
      <c r="N26" s="51">
        <v>8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354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73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18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72</v>
      </c>
      <c r="C36" s="27" t="s">
        <v>355</v>
      </c>
      <c r="D36" s="38">
        <v>35</v>
      </c>
      <c r="E36" s="72"/>
      <c r="F36" s="27">
        <v>10</v>
      </c>
      <c r="G36" s="27">
        <v>11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ref="N36:N47" si="4">SUM(L36:M36)</f>
        <v>0</v>
      </c>
      <c r="O36" s="39">
        <v>0</v>
      </c>
      <c r="P36" s="39">
        <v>0</v>
      </c>
      <c r="Q36" s="39">
        <v>0</v>
      </c>
      <c r="R36" s="39">
        <v>2</v>
      </c>
      <c r="S36" s="39">
        <v>0</v>
      </c>
      <c r="T36" s="27">
        <f t="shared" ref="T36:T47" si="5">+(F36*2)+J36</f>
        <v>20</v>
      </c>
      <c r="U36" s="40" t="str">
        <f t="shared" ref="U36:U47" si="6">IFERROR(((T36+Q36+N36-R36)+(O36*2))/E36,"")</f>
        <v/>
      </c>
      <c r="V36" s="22">
        <v>254</v>
      </c>
      <c r="W36" s="22" t="s">
        <v>93</v>
      </c>
      <c r="X36" s="22" t="s">
        <v>88</v>
      </c>
      <c r="Y36" s="68">
        <v>1200</v>
      </c>
      <c r="Z36" s="41"/>
      <c r="AA36" s="1" t="s">
        <v>352</v>
      </c>
      <c r="AB36" s="28" t="s">
        <v>353</v>
      </c>
    </row>
    <row r="37" spans="1:28" x14ac:dyDescent="0.3">
      <c r="A37" s="1" t="s">
        <v>45</v>
      </c>
      <c r="B37" s="1" t="s">
        <v>72</v>
      </c>
      <c r="C37" s="27" t="s">
        <v>341</v>
      </c>
      <c r="D37" s="38">
        <v>13</v>
      </c>
      <c r="E37" s="72"/>
      <c r="F37" s="27">
        <v>2</v>
      </c>
      <c r="G37" s="27">
        <v>8</v>
      </c>
      <c r="H37" s="27"/>
      <c r="I37" s="27"/>
      <c r="J37" s="27">
        <v>4</v>
      </c>
      <c r="K37" s="27">
        <v>5</v>
      </c>
      <c r="L37" s="27">
        <v>1</v>
      </c>
      <c r="M37" s="27">
        <v>2</v>
      </c>
      <c r="N37" s="27">
        <f t="shared" si="4"/>
        <v>3</v>
      </c>
      <c r="O37" s="27">
        <v>1</v>
      </c>
      <c r="P37" s="39">
        <v>2</v>
      </c>
      <c r="Q37" s="27">
        <v>1</v>
      </c>
      <c r="R37" s="27">
        <v>1</v>
      </c>
      <c r="S37" s="27">
        <v>2</v>
      </c>
      <c r="T37" s="27">
        <f t="shared" si="5"/>
        <v>8</v>
      </c>
      <c r="U37" s="40" t="str">
        <f t="shared" si="6"/>
        <v/>
      </c>
      <c r="V37" s="22">
        <v>254</v>
      </c>
      <c r="W37" s="22" t="s">
        <v>93</v>
      </c>
      <c r="X37" s="22" t="s">
        <v>88</v>
      </c>
      <c r="Y37" s="68">
        <v>1200</v>
      </c>
      <c r="Z37" s="41"/>
      <c r="AA37" s="1" t="s">
        <v>352</v>
      </c>
      <c r="AB37" s="28" t="s">
        <v>353</v>
      </c>
    </row>
    <row r="38" spans="1:28" x14ac:dyDescent="0.3">
      <c r="A38" s="1" t="s">
        <v>45</v>
      </c>
      <c r="B38" s="1" t="s">
        <v>72</v>
      </c>
      <c r="C38" s="27" t="s">
        <v>342</v>
      </c>
      <c r="D38" s="38">
        <v>11</v>
      </c>
      <c r="E38" s="72"/>
      <c r="F38" s="27">
        <v>3</v>
      </c>
      <c r="G38" s="27">
        <v>6</v>
      </c>
      <c r="H38" s="27"/>
      <c r="I38" s="27"/>
      <c r="J38" s="27">
        <v>4</v>
      </c>
      <c r="K38" s="27">
        <v>6</v>
      </c>
      <c r="L38" s="27">
        <v>3</v>
      </c>
      <c r="M38" s="27">
        <v>3</v>
      </c>
      <c r="N38" s="27">
        <f t="shared" si="4"/>
        <v>6</v>
      </c>
      <c r="O38" s="39">
        <v>2</v>
      </c>
      <c r="P38" s="39">
        <v>1</v>
      </c>
      <c r="Q38" s="39">
        <v>0</v>
      </c>
      <c r="R38" s="39">
        <v>3</v>
      </c>
      <c r="S38" s="39">
        <v>0</v>
      </c>
      <c r="T38" s="27">
        <f t="shared" si="5"/>
        <v>10</v>
      </c>
      <c r="U38" s="40" t="str">
        <f t="shared" si="6"/>
        <v/>
      </c>
      <c r="V38" s="22">
        <v>254</v>
      </c>
      <c r="W38" s="22" t="s">
        <v>93</v>
      </c>
      <c r="X38" s="22" t="s">
        <v>88</v>
      </c>
      <c r="Y38" s="68">
        <v>1200</v>
      </c>
      <c r="Z38" s="41"/>
      <c r="AA38" s="1" t="s">
        <v>352</v>
      </c>
      <c r="AB38" s="28" t="s">
        <v>353</v>
      </c>
    </row>
    <row r="39" spans="1:28" x14ac:dyDescent="0.3">
      <c r="A39" s="1" t="s">
        <v>45</v>
      </c>
      <c r="B39" s="1" t="s">
        <v>72</v>
      </c>
      <c r="C39" s="27" t="s">
        <v>343</v>
      </c>
      <c r="D39" s="38">
        <v>31</v>
      </c>
      <c r="E39" s="72"/>
      <c r="F39" s="27">
        <v>1</v>
      </c>
      <c r="G39" s="27">
        <v>2</v>
      </c>
      <c r="H39" s="27"/>
      <c r="I39" s="27"/>
      <c r="J39" s="27">
        <v>0</v>
      </c>
      <c r="K39" s="27">
        <v>0</v>
      </c>
      <c r="L39" s="27">
        <v>1</v>
      </c>
      <c r="M39" s="27">
        <v>0</v>
      </c>
      <c r="N39" s="27">
        <f t="shared" si="4"/>
        <v>1</v>
      </c>
      <c r="O39" s="39">
        <v>0</v>
      </c>
      <c r="P39" s="39">
        <v>0</v>
      </c>
      <c r="Q39" s="39">
        <v>0</v>
      </c>
      <c r="R39" s="39">
        <v>0</v>
      </c>
      <c r="S39" s="39">
        <v>1</v>
      </c>
      <c r="T39" s="27">
        <f t="shared" si="5"/>
        <v>2</v>
      </c>
      <c r="U39" s="40" t="str">
        <f t="shared" si="6"/>
        <v/>
      </c>
      <c r="V39" s="22">
        <v>254</v>
      </c>
      <c r="W39" s="22" t="s">
        <v>93</v>
      </c>
      <c r="X39" s="22" t="s">
        <v>88</v>
      </c>
      <c r="Y39" s="68">
        <v>1200</v>
      </c>
      <c r="Z39" s="41"/>
      <c r="AA39" s="1" t="s">
        <v>352</v>
      </c>
      <c r="AB39" s="28" t="s">
        <v>353</v>
      </c>
    </row>
    <row r="40" spans="1:28" x14ac:dyDescent="0.3">
      <c r="A40" s="1" t="s">
        <v>45</v>
      </c>
      <c r="B40" s="1" t="s">
        <v>72</v>
      </c>
      <c r="C40" s="27" t="s">
        <v>344</v>
      </c>
      <c r="D40" s="38">
        <v>6</v>
      </c>
      <c r="E40" s="72"/>
      <c r="F40" s="27">
        <v>5</v>
      </c>
      <c r="G40" s="27">
        <v>10</v>
      </c>
      <c r="H40" s="27"/>
      <c r="I40" s="27"/>
      <c r="J40" s="27">
        <v>4</v>
      </c>
      <c r="K40" s="27">
        <v>4</v>
      </c>
      <c r="L40" s="27">
        <v>4</v>
      </c>
      <c r="M40" s="27">
        <v>9</v>
      </c>
      <c r="N40" s="27">
        <f t="shared" si="4"/>
        <v>13</v>
      </c>
      <c r="O40" s="39">
        <v>1</v>
      </c>
      <c r="P40" s="39">
        <v>1</v>
      </c>
      <c r="Q40" s="39">
        <v>1</v>
      </c>
      <c r="R40" s="39">
        <v>0</v>
      </c>
      <c r="S40" s="39">
        <v>1</v>
      </c>
      <c r="T40" s="27">
        <f t="shared" si="5"/>
        <v>14</v>
      </c>
      <c r="U40" s="40" t="str">
        <f t="shared" si="6"/>
        <v/>
      </c>
      <c r="V40" s="22">
        <v>254</v>
      </c>
      <c r="W40" s="22" t="s">
        <v>93</v>
      </c>
      <c r="X40" s="22" t="s">
        <v>88</v>
      </c>
      <c r="Y40" s="68">
        <v>1200</v>
      </c>
      <c r="Z40" s="41"/>
      <c r="AA40" s="1" t="s">
        <v>352</v>
      </c>
      <c r="AB40" s="28" t="s">
        <v>353</v>
      </c>
    </row>
    <row r="41" spans="1:28" x14ac:dyDescent="0.3">
      <c r="A41" s="1" t="s">
        <v>45</v>
      </c>
      <c r="B41" s="1" t="s">
        <v>72</v>
      </c>
      <c r="C41" s="27" t="s">
        <v>345</v>
      </c>
      <c r="D41" s="38">
        <v>12</v>
      </c>
      <c r="E41" s="72"/>
      <c r="F41" s="27">
        <v>9</v>
      </c>
      <c r="G41" s="27">
        <v>15</v>
      </c>
      <c r="H41" s="27"/>
      <c r="I41" s="27"/>
      <c r="J41" s="27">
        <v>8</v>
      </c>
      <c r="K41" s="27">
        <v>10</v>
      </c>
      <c r="L41" s="27">
        <v>3</v>
      </c>
      <c r="M41" s="27">
        <v>7</v>
      </c>
      <c r="N41" s="27">
        <f t="shared" si="4"/>
        <v>10</v>
      </c>
      <c r="O41" s="39">
        <v>7</v>
      </c>
      <c r="P41" s="39">
        <v>2</v>
      </c>
      <c r="Q41" s="39">
        <v>3</v>
      </c>
      <c r="R41" s="39">
        <v>5</v>
      </c>
      <c r="S41" s="39">
        <v>0</v>
      </c>
      <c r="T41" s="27">
        <f t="shared" si="5"/>
        <v>26</v>
      </c>
      <c r="U41" s="40" t="str">
        <f t="shared" si="6"/>
        <v/>
      </c>
      <c r="V41" s="22">
        <v>254</v>
      </c>
      <c r="W41" s="22" t="s">
        <v>93</v>
      </c>
      <c r="X41" s="22" t="s">
        <v>88</v>
      </c>
      <c r="Y41" s="68">
        <v>1200</v>
      </c>
      <c r="Z41" s="41"/>
      <c r="AA41" s="1" t="s">
        <v>352</v>
      </c>
      <c r="AB41" s="28" t="s">
        <v>353</v>
      </c>
    </row>
    <row r="42" spans="1:28" x14ac:dyDescent="0.3">
      <c r="A42" s="1" t="s">
        <v>45</v>
      </c>
      <c r="B42" s="1" t="s">
        <v>72</v>
      </c>
      <c r="C42" s="27" t="s">
        <v>346</v>
      </c>
      <c r="D42" s="38">
        <v>32</v>
      </c>
      <c r="E42" s="72"/>
      <c r="F42" s="27">
        <v>2</v>
      </c>
      <c r="G42" s="27">
        <v>3</v>
      </c>
      <c r="H42" s="27"/>
      <c r="I42" s="27"/>
      <c r="J42" s="27">
        <v>4</v>
      </c>
      <c r="K42" s="27">
        <v>4</v>
      </c>
      <c r="L42" s="27">
        <v>0</v>
      </c>
      <c r="M42" s="27">
        <v>1</v>
      </c>
      <c r="N42" s="27">
        <f t="shared" si="4"/>
        <v>1</v>
      </c>
      <c r="O42" s="39">
        <v>3</v>
      </c>
      <c r="P42" s="39">
        <v>4</v>
      </c>
      <c r="Q42" s="39">
        <v>3</v>
      </c>
      <c r="R42" s="39">
        <v>5</v>
      </c>
      <c r="S42" s="39">
        <v>0</v>
      </c>
      <c r="T42" s="27">
        <f t="shared" si="5"/>
        <v>8</v>
      </c>
      <c r="U42" s="40" t="str">
        <f t="shared" si="6"/>
        <v/>
      </c>
      <c r="V42" s="22">
        <v>254</v>
      </c>
      <c r="W42" s="22" t="s">
        <v>93</v>
      </c>
      <c r="X42" s="22" t="s">
        <v>88</v>
      </c>
      <c r="Y42" s="68">
        <v>1200</v>
      </c>
      <c r="Z42" s="41"/>
      <c r="AA42" s="1" t="s">
        <v>352</v>
      </c>
      <c r="AB42" s="28" t="s">
        <v>353</v>
      </c>
    </row>
    <row r="43" spans="1:28" x14ac:dyDescent="0.3">
      <c r="A43" s="1" t="s">
        <v>45</v>
      </c>
      <c r="B43" s="1" t="s">
        <v>72</v>
      </c>
      <c r="C43" s="27" t="s">
        <v>347</v>
      </c>
      <c r="D43" s="38">
        <v>24</v>
      </c>
      <c r="E43" s="72"/>
      <c r="F43" s="27">
        <v>3</v>
      </c>
      <c r="G43" s="27">
        <v>10</v>
      </c>
      <c r="H43" s="27"/>
      <c r="I43" s="27"/>
      <c r="J43" s="27">
        <v>0</v>
      </c>
      <c r="K43" s="27">
        <v>0</v>
      </c>
      <c r="L43" s="27">
        <v>3</v>
      </c>
      <c r="M43" s="27">
        <v>8</v>
      </c>
      <c r="N43" s="27">
        <f t="shared" si="4"/>
        <v>11</v>
      </c>
      <c r="O43" s="39">
        <v>1</v>
      </c>
      <c r="P43" s="39">
        <v>4</v>
      </c>
      <c r="Q43" s="39">
        <v>2</v>
      </c>
      <c r="R43" s="39">
        <v>0</v>
      </c>
      <c r="S43" s="39">
        <v>1</v>
      </c>
      <c r="T43" s="27">
        <f t="shared" si="5"/>
        <v>6</v>
      </c>
      <c r="U43" s="40" t="str">
        <f t="shared" si="6"/>
        <v/>
      </c>
      <c r="V43" s="22">
        <v>254</v>
      </c>
      <c r="W43" s="22" t="s">
        <v>93</v>
      </c>
      <c r="X43" s="22" t="s">
        <v>88</v>
      </c>
      <c r="Y43" s="68">
        <v>1200</v>
      </c>
      <c r="Z43" s="41"/>
      <c r="AA43" s="1" t="s">
        <v>352</v>
      </c>
      <c r="AB43" s="28" t="s">
        <v>353</v>
      </c>
    </row>
    <row r="44" spans="1:28" x14ac:dyDescent="0.3">
      <c r="A44" s="1" t="s">
        <v>45</v>
      </c>
      <c r="B44" s="1" t="s">
        <v>72</v>
      </c>
      <c r="C44" s="27" t="s">
        <v>348</v>
      </c>
      <c r="D44" s="38">
        <v>33</v>
      </c>
      <c r="E44" s="72"/>
      <c r="F44" s="27">
        <v>5</v>
      </c>
      <c r="G44" s="27">
        <v>10</v>
      </c>
      <c r="H44" s="27"/>
      <c r="I44" s="27"/>
      <c r="J44" s="27">
        <v>3</v>
      </c>
      <c r="K44" s="27">
        <v>3</v>
      </c>
      <c r="L44" s="27">
        <v>4</v>
      </c>
      <c r="M44" s="27">
        <v>3</v>
      </c>
      <c r="N44" s="27">
        <f t="shared" si="4"/>
        <v>7</v>
      </c>
      <c r="O44" s="39">
        <v>0</v>
      </c>
      <c r="P44" s="39">
        <v>4</v>
      </c>
      <c r="Q44" s="39">
        <v>1</v>
      </c>
      <c r="R44" s="39">
        <v>3</v>
      </c>
      <c r="S44" s="39">
        <v>0</v>
      </c>
      <c r="T44" s="27">
        <f t="shared" si="5"/>
        <v>13</v>
      </c>
      <c r="U44" s="40" t="str">
        <f t="shared" si="6"/>
        <v/>
      </c>
      <c r="V44" s="22">
        <v>254</v>
      </c>
      <c r="W44" s="22" t="s">
        <v>93</v>
      </c>
      <c r="X44" s="22" t="s">
        <v>88</v>
      </c>
      <c r="Y44" s="68">
        <v>1200</v>
      </c>
      <c r="Z44" s="41"/>
      <c r="AA44" s="1" t="s">
        <v>352</v>
      </c>
      <c r="AB44" s="28" t="s">
        <v>353</v>
      </c>
    </row>
    <row r="45" spans="1:28" x14ac:dyDescent="0.3">
      <c r="A45" s="1" t="s">
        <v>45</v>
      </c>
      <c r="B45" s="1" t="s">
        <v>72</v>
      </c>
      <c r="C45" s="27" t="s">
        <v>349</v>
      </c>
      <c r="D45" s="38">
        <v>10</v>
      </c>
      <c r="E45" s="72"/>
      <c r="F45" s="27">
        <v>4</v>
      </c>
      <c r="G45" s="27">
        <v>13</v>
      </c>
      <c r="H45" s="27"/>
      <c r="I45" s="27"/>
      <c r="J45" s="27">
        <v>3</v>
      </c>
      <c r="K45" s="27">
        <v>5</v>
      </c>
      <c r="L45" s="27">
        <v>0</v>
      </c>
      <c r="M45" s="27">
        <v>1</v>
      </c>
      <c r="N45" s="27">
        <f t="shared" si="4"/>
        <v>1</v>
      </c>
      <c r="O45" s="39">
        <v>10</v>
      </c>
      <c r="P45" s="39">
        <v>5</v>
      </c>
      <c r="Q45" s="39">
        <v>2</v>
      </c>
      <c r="R45" s="39">
        <v>7</v>
      </c>
      <c r="S45" s="39">
        <v>0</v>
      </c>
      <c r="T45" s="27">
        <f t="shared" si="5"/>
        <v>11</v>
      </c>
      <c r="U45" s="40" t="str">
        <f t="shared" si="6"/>
        <v/>
      </c>
      <c r="V45" s="22">
        <v>254</v>
      </c>
      <c r="W45" s="22" t="s">
        <v>93</v>
      </c>
      <c r="X45" s="22" t="s">
        <v>88</v>
      </c>
      <c r="Y45" s="68">
        <v>1200</v>
      </c>
      <c r="Z45" s="41"/>
      <c r="AA45" s="1" t="s">
        <v>352</v>
      </c>
      <c r="AB45" s="28" t="s">
        <v>353</v>
      </c>
    </row>
    <row r="46" spans="1:28" x14ac:dyDescent="0.3">
      <c r="A46" s="1" t="s">
        <v>45</v>
      </c>
      <c r="B46" s="1" t="s">
        <v>72</v>
      </c>
      <c r="C46" s="27" t="s">
        <v>350</v>
      </c>
      <c r="D46" s="38">
        <v>22</v>
      </c>
      <c r="E46" s="72"/>
      <c r="F46" s="27">
        <v>2</v>
      </c>
      <c r="G46" s="27">
        <v>4</v>
      </c>
      <c r="H46" s="27"/>
      <c r="I46" s="27"/>
      <c r="J46" s="27">
        <v>0</v>
      </c>
      <c r="K46" s="27">
        <v>0</v>
      </c>
      <c r="L46" s="27">
        <v>0</v>
      </c>
      <c r="M46" s="27">
        <v>2</v>
      </c>
      <c r="N46" s="27">
        <f t="shared" si="4"/>
        <v>2</v>
      </c>
      <c r="O46" s="39">
        <v>0</v>
      </c>
      <c r="P46" s="39">
        <v>1</v>
      </c>
      <c r="Q46" s="39">
        <v>0</v>
      </c>
      <c r="R46" s="39">
        <v>3</v>
      </c>
      <c r="S46" s="39">
        <v>0</v>
      </c>
      <c r="T46" s="27">
        <f t="shared" si="5"/>
        <v>4</v>
      </c>
      <c r="U46" s="40" t="str">
        <f t="shared" si="6"/>
        <v/>
      </c>
      <c r="V46" s="22">
        <v>254</v>
      </c>
      <c r="W46" s="22" t="s">
        <v>93</v>
      </c>
      <c r="X46" s="22" t="s">
        <v>88</v>
      </c>
      <c r="Y46" s="68">
        <v>1200</v>
      </c>
      <c r="Z46" s="41"/>
      <c r="AA46" s="1" t="s">
        <v>352</v>
      </c>
      <c r="AB46" s="28" t="s">
        <v>353</v>
      </c>
    </row>
    <row r="47" spans="1:28" x14ac:dyDescent="0.3">
      <c r="A47" s="1" t="s">
        <v>45</v>
      </c>
      <c r="B47" s="1" t="s">
        <v>72</v>
      </c>
      <c r="C47" s="27" t="s">
        <v>351</v>
      </c>
      <c r="D47" s="38">
        <v>20</v>
      </c>
      <c r="E47" s="72"/>
      <c r="F47" s="27">
        <v>1</v>
      </c>
      <c r="G47" s="27">
        <v>4</v>
      </c>
      <c r="H47" s="27"/>
      <c r="I47" s="27"/>
      <c r="J47" s="27">
        <v>2</v>
      </c>
      <c r="K47" s="27">
        <v>2</v>
      </c>
      <c r="L47" s="27">
        <v>0</v>
      </c>
      <c r="M47" s="27">
        <v>2</v>
      </c>
      <c r="N47" s="27">
        <f t="shared" si="4"/>
        <v>2</v>
      </c>
      <c r="O47" s="39">
        <v>0</v>
      </c>
      <c r="P47" s="39">
        <v>2</v>
      </c>
      <c r="Q47" s="39">
        <v>2</v>
      </c>
      <c r="R47" s="39">
        <v>2</v>
      </c>
      <c r="S47" s="39">
        <v>0</v>
      </c>
      <c r="T47" s="27">
        <f t="shared" si="5"/>
        <v>4</v>
      </c>
      <c r="U47" s="40" t="str">
        <f t="shared" si="6"/>
        <v/>
      </c>
      <c r="V47" s="22">
        <v>254</v>
      </c>
      <c r="W47" s="22" t="s">
        <v>93</v>
      </c>
      <c r="X47" s="22" t="s">
        <v>88</v>
      </c>
      <c r="Y47" s="68">
        <v>1200</v>
      </c>
      <c r="Z47" s="41"/>
      <c r="AA47" s="1" t="s">
        <v>352</v>
      </c>
      <c r="AB47" s="28" t="s">
        <v>353</v>
      </c>
    </row>
    <row r="48" spans="1:28" x14ac:dyDescent="0.3">
      <c r="A48" s="43" t="s">
        <v>45</v>
      </c>
      <c r="B48" s="43" t="s">
        <v>72</v>
      </c>
      <c r="C48" s="44" t="s">
        <v>39</v>
      </c>
      <c r="D48" s="43"/>
      <c r="E48" s="44">
        <f t="shared" ref="E48:T48" si="7">SUM(E36:E47)</f>
        <v>0</v>
      </c>
      <c r="F48" s="44">
        <f t="shared" si="7"/>
        <v>47</v>
      </c>
      <c r="G48" s="44">
        <f t="shared" si="7"/>
        <v>96</v>
      </c>
      <c r="H48" s="44">
        <f t="shared" si="7"/>
        <v>0</v>
      </c>
      <c r="I48" s="44">
        <f t="shared" si="7"/>
        <v>0</v>
      </c>
      <c r="J48" s="44">
        <f t="shared" si="7"/>
        <v>32</v>
      </c>
      <c r="K48" s="44">
        <f t="shared" si="7"/>
        <v>39</v>
      </c>
      <c r="L48" s="44">
        <f t="shared" si="7"/>
        <v>19</v>
      </c>
      <c r="M48" s="44">
        <f t="shared" si="7"/>
        <v>38</v>
      </c>
      <c r="N48" s="44">
        <f t="shared" si="7"/>
        <v>57</v>
      </c>
      <c r="O48" s="44">
        <f t="shared" si="7"/>
        <v>25</v>
      </c>
      <c r="P48" s="44">
        <f t="shared" si="7"/>
        <v>26</v>
      </c>
      <c r="Q48" s="44">
        <f t="shared" si="7"/>
        <v>15</v>
      </c>
      <c r="R48" s="44">
        <f t="shared" si="7"/>
        <v>31</v>
      </c>
      <c r="S48" s="44">
        <f t="shared" si="7"/>
        <v>5</v>
      </c>
      <c r="T48" s="44">
        <f t="shared" si="7"/>
        <v>126</v>
      </c>
      <c r="U48" s="45" t="e">
        <f>((T48+Q48+N48-R48)+(O48*2))/E48</f>
        <v>#DIV/0!</v>
      </c>
      <c r="V48" s="46">
        <v>254</v>
      </c>
      <c r="W48" s="46" t="s">
        <v>93</v>
      </c>
      <c r="X48" s="46" t="s">
        <v>88</v>
      </c>
      <c r="Y48" s="69">
        <v>1200</v>
      </c>
      <c r="Z48" s="47"/>
      <c r="AA48" s="43" t="s">
        <v>352</v>
      </c>
      <c r="AB48" s="78" t="s">
        <v>353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0.48958333333333331</v>
      </c>
      <c r="H49" s="27"/>
      <c r="I49" s="1"/>
      <c r="J49" s="48" t="s">
        <v>41</v>
      </c>
      <c r="K49" s="50">
        <f>J48/K48</f>
        <v>0.82051282051282048</v>
      </c>
      <c r="L49" s="1"/>
      <c r="M49" s="39" t="s">
        <v>42</v>
      </c>
      <c r="N49" s="51">
        <v>11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</sheetData>
  <sheetProtection sheet="1" objects="1" scenarios="1"/>
  <sortState xmlns:xlrd2="http://schemas.microsoft.com/office/spreadsheetml/2017/richdata2" ref="A36:AB47">
    <sortCondition ref="C36:C47"/>
  </sortState>
  <pageMargins left="0.2" right="0.2" top="0.75" bottom="0.25" header="0.3" footer="0.3"/>
  <pageSetup scale="6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7822E-8D5B-446B-B369-A8DD169E5968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149</v>
      </c>
      <c r="D4" s="7" t="s">
        <v>4</v>
      </c>
      <c r="E4" s="8"/>
      <c r="F4" s="5"/>
      <c r="G4" s="1"/>
      <c r="J4" s="15" t="s">
        <v>357</v>
      </c>
      <c r="K4" s="16" t="s">
        <v>44</v>
      </c>
      <c r="L4" s="17"/>
      <c r="M4" s="18"/>
      <c r="N4" s="19">
        <v>26</v>
      </c>
      <c r="O4" s="19">
        <v>22</v>
      </c>
      <c r="P4" s="19">
        <v>20</v>
      </c>
      <c r="Q4" s="19">
        <v>29</v>
      </c>
      <c r="R4" s="20"/>
      <c r="S4" s="21">
        <f>SUM(N4:R4)</f>
        <v>97</v>
      </c>
      <c r="T4" s="22">
        <v>260</v>
      </c>
    </row>
    <row r="5" spans="1:28" x14ac:dyDescent="0.3">
      <c r="B5" s="1"/>
      <c r="C5" s="6" t="s">
        <v>106</v>
      </c>
      <c r="D5" s="7" t="s">
        <v>5</v>
      </c>
      <c r="E5" s="1"/>
      <c r="F5" s="1"/>
      <c r="G5" s="1"/>
      <c r="J5" s="15" t="s">
        <v>358</v>
      </c>
      <c r="K5" s="16" t="s">
        <v>73</v>
      </c>
      <c r="L5" s="17"/>
      <c r="M5" s="18"/>
      <c r="N5" s="19">
        <v>24</v>
      </c>
      <c r="O5" s="19">
        <v>34</v>
      </c>
      <c r="P5" s="19">
        <v>32</v>
      </c>
      <c r="Q5" s="19">
        <v>25</v>
      </c>
      <c r="R5" s="20"/>
      <c r="S5" s="21">
        <f>SUM(N5:R5)</f>
        <v>115</v>
      </c>
      <c r="T5" s="22">
        <v>260</v>
      </c>
      <c r="U5" s="1"/>
      <c r="V5" s="1"/>
      <c r="W5" s="1"/>
    </row>
    <row r="6" spans="1:28" x14ac:dyDescent="0.3">
      <c r="C6" s="23">
        <v>3873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356</v>
      </c>
      <c r="D7" s="7" t="s">
        <v>7</v>
      </c>
      <c r="G7" s="1"/>
      <c r="S7" s="1"/>
      <c r="T7" s="25" t="s">
        <v>8</v>
      </c>
      <c r="U7" s="1"/>
      <c r="V7" s="26">
        <v>260</v>
      </c>
      <c r="W7" s="1"/>
    </row>
    <row r="8" spans="1:28" x14ac:dyDescent="0.3">
      <c r="B8" s="1"/>
      <c r="C8" s="24" t="s">
        <v>522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8.4027777777777771E-2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22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51</v>
      </c>
      <c r="D13" s="38">
        <v>30</v>
      </c>
      <c r="E13" s="27">
        <v>8</v>
      </c>
      <c r="F13" s="27">
        <v>2</v>
      </c>
      <c r="G13" s="27">
        <v>7</v>
      </c>
      <c r="H13" s="27"/>
      <c r="I13" s="27"/>
      <c r="J13" s="27">
        <v>2</v>
      </c>
      <c r="K13" s="27">
        <v>2</v>
      </c>
      <c r="L13" s="27">
        <v>0</v>
      </c>
      <c r="M13" s="27">
        <v>1</v>
      </c>
      <c r="N13" s="27">
        <f t="shared" ref="N13:N23" si="0">SUM(L13:M13)</f>
        <v>1</v>
      </c>
      <c r="O13" s="27">
        <v>0</v>
      </c>
      <c r="P13" s="39">
        <v>2</v>
      </c>
      <c r="Q13" s="27">
        <v>0</v>
      </c>
      <c r="R13" s="27">
        <v>0</v>
      </c>
      <c r="S13" s="27">
        <v>0</v>
      </c>
      <c r="T13" s="27">
        <f t="shared" ref="T13:T23" si="1">(H13*3)+((F13-H13)*2)+J13</f>
        <v>6</v>
      </c>
      <c r="U13" s="40">
        <f t="shared" ref="U13:U23" si="2">IFERROR(((T13+Q13+N13-R13)+(O13*2))/E13,"")</f>
        <v>0.875</v>
      </c>
      <c r="V13" s="22">
        <v>260</v>
      </c>
      <c r="W13" s="22" t="s">
        <v>93</v>
      </c>
      <c r="X13" s="22" t="s">
        <v>94</v>
      </c>
      <c r="Y13" s="68">
        <v>3873</v>
      </c>
      <c r="Z13" s="41"/>
      <c r="AA13" s="1" t="s">
        <v>89</v>
      </c>
      <c r="AB13" s="28" t="s">
        <v>359</v>
      </c>
    </row>
    <row r="14" spans="1:28" x14ac:dyDescent="0.3">
      <c r="A14" s="1" t="s">
        <v>72</v>
      </c>
      <c r="B14" s="1" t="s">
        <v>45</v>
      </c>
      <c r="C14" s="27" t="s">
        <v>46</v>
      </c>
      <c r="D14" s="38">
        <v>21</v>
      </c>
      <c r="E14" s="27">
        <v>41</v>
      </c>
      <c r="F14" s="27">
        <v>8</v>
      </c>
      <c r="G14" s="27">
        <v>14</v>
      </c>
      <c r="H14" s="27"/>
      <c r="I14" s="27"/>
      <c r="J14" s="27">
        <v>3</v>
      </c>
      <c r="K14" s="27">
        <v>4</v>
      </c>
      <c r="L14" s="27">
        <v>5</v>
      </c>
      <c r="M14" s="27">
        <v>10</v>
      </c>
      <c r="N14" s="27">
        <f t="shared" si="0"/>
        <v>15</v>
      </c>
      <c r="O14" s="39">
        <v>1</v>
      </c>
      <c r="P14" s="39">
        <v>2</v>
      </c>
      <c r="Q14" s="39">
        <v>0</v>
      </c>
      <c r="R14" s="39">
        <v>2</v>
      </c>
      <c r="S14" s="39">
        <v>0</v>
      </c>
      <c r="T14" s="39">
        <f t="shared" si="1"/>
        <v>19</v>
      </c>
      <c r="U14" s="40">
        <f t="shared" si="2"/>
        <v>0.82926829268292679</v>
      </c>
      <c r="V14" s="22">
        <v>260</v>
      </c>
      <c r="W14" s="22" t="s">
        <v>93</v>
      </c>
      <c r="X14" s="22" t="s">
        <v>94</v>
      </c>
      <c r="Y14" s="68">
        <v>3873</v>
      </c>
      <c r="Z14" s="41"/>
      <c r="AA14" s="1" t="s">
        <v>89</v>
      </c>
      <c r="AB14" s="28" t="s">
        <v>359</v>
      </c>
    </row>
    <row r="15" spans="1:28" x14ac:dyDescent="0.3">
      <c r="A15" s="1" t="s">
        <v>72</v>
      </c>
      <c r="B15" s="1" t="s">
        <v>45</v>
      </c>
      <c r="C15" s="27" t="s">
        <v>55</v>
      </c>
      <c r="D15" s="38">
        <v>15</v>
      </c>
      <c r="E15" s="27">
        <v>35</v>
      </c>
      <c r="F15" s="27">
        <v>4</v>
      </c>
      <c r="G15" s="27">
        <v>13</v>
      </c>
      <c r="H15" s="27"/>
      <c r="I15" s="27"/>
      <c r="J15" s="27">
        <v>6</v>
      </c>
      <c r="K15" s="27">
        <v>9</v>
      </c>
      <c r="L15" s="27">
        <v>0</v>
      </c>
      <c r="M15" s="27">
        <v>0</v>
      </c>
      <c r="N15" s="27">
        <f t="shared" si="0"/>
        <v>0</v>
      </c>
      <c r="O15" s="39">
        <v>3</v>
      </c>
      <c r="P15" s="39">
        <v>2</v>
      </c>
      <c r="Q15" s="39">
        <v>0</v>
      </c>
      <c r="R15" s="39">
        <v>5</v>
      </c>
      <c r="S15" s="39">
        <v>0</v>
      </c>
      <c r="T15" s="39">
        <f t="shared" si="1"/>
        <v>14</v>
      </c>
      <c r="U15" s="40">
        <f t="shared" si="2"/>
        <v>0.42857142857142855</v>
      </c>
      <c r="V15" s="22">
        <v>260</v>
      </c>
      <c r="W15" s="22" t="s">
        <v>93</v>
      </c>
      <c r="X15" s="22" t="s">
        <v>94</v>
      </c>
      <c r="Y15" s="68">
        <v>3873</v>
      </c>
      <c r="Z15" s="41"/>
      <c r="AA15" s="1" t="s">
        <v>89</v>
      </c>
      <c r="AB15" s="28" t="s">
        <v>359</v>
      </c>
    </row>
    <row r="16" spans="1:28" x14ac:dyDescent="0.3">
      <c r="A16" s="1" t="s">
        <v>72</v>
      </c>
      <c r="B16" s="1" t="s">
        <v>45</v>
      </c>
      <c r="C16" s="27" t="s">
        <v>110</v>
      </c>
      <c r="D16" s="38">
        <v>10</v>
      </c>
      <c r="E16" s="27">
        <v>25</v>
      </c>
      <c r="F16" s="27">
        <v>5</v>
      </c>
      <c r="G16" s="27">
        <v>12</v>
      </c>
      <c r="H16" s="27">
        <v>0</v>
      </c>
      <c r="I16" s="27">
        <v>1</v>
      </c>
      <c r="J16" s="27">
        <v>0</v>
      </c>
      <c r="K16" s="27">
        <v>0</v>
      </c>
      <c r="L16" s="27">
        <v>2</v>
      </c>
      <c r="M16" s="27">
        <v>2</v>
      </c>
      <c r="N16" s="27">
        <f t="shared" si="0"/>
        <v>4</v>
      </c>
      <c r="O16" s="39">
        <v>7</v>
      </c>
      <c r="P16" s="39">
        <v>1</v>
      </c>
      <c r="Q16" s="39">
        <v>2</v>
      </c>
      <c r="R16" s="39">
        <v>3</v>
      </c>
      <c r="S16" s="39">
        <v>0</v>
      </c>
      <c r="T16" s="39">
        <f t="shared" si="1"/>
        <v>10</v>
      </c>
      <c r="U16" s="40">
        <f t="shared" si="2"/>
        <v>1.08</v>
      </c>
      <c r="V16" s="22">
        <v>260</v>
      </c>
      <c r="W16" s="22" t="s">
        <v>93</v>
      </c>
      <c r="X16" s="22" t="s">
        <v>94</v>
      </c>
      <c r="Y16" s="68">
        <v>3873</v>
      </c>
      <c r="Z16" s="41"/>
      <c r="AA16" s="1" t="s">
        <v>89</v>
      </c>
      <c r="AB16" s="28" t="s">
        <v>359</v>
      </c>
    </row>
    <row r="17" spans="1:28" x14ac:dyDescent="0.3">
      <c r="A17" s="1" t="s">
        <v>72</v>
      </c>
      <c r="B17" s="1" t="s">
        <v>45</v>
      </c>
      <c r="C17" s="27" t="s">
        <v>50</v>
      </c>
      <c r="D17" s="38">
        <v>31</v>
      </c>
      <c r="E17" s="27">
        <v>29</v>
      </c>
      <c r="F17" s="27">
        <v>6</v>
      </c>
      <c r="G17" s="27">
        <v>12</v>
      </c>
      <c r="H17" s="27"/>
      <c r="I17" s="27"/>
      <c r="J17" s="27">
        <v>2</v>
      </c>
      <c r="K17" s="27">
        <v>3</v>
      </c>
      <c r="L17" s="27">
        <v>3</v>
      </c>
      <c r="M17" s="27">
        <v>1</v>
      </c>
      <c r="N17" s="27">
        <f t="shared" si="0"/>
        <v>4</v>
      </c>
      <c r="O17" s="39">
        <v>4</v>
      </c>
      <c r="P17" s="39">
        <v>3</v>
      </c>
      <c r="Q17" s="39">
        <v>4</v>
      </c>
      <c r="R17" s="39">
        <v>1</v>
      </c>
      <c r="S17" s="39">
        <v>0</v>
      </c>
      <c r="T17" s="39">
        <f t="shared" si="1"/>
        <v>14</v>
      </c>
      <c r="U17" s="40">
        <f t="shared" si="2"/>
        <v>1</v>
      </c>
      <c r="V17" s="22">
        <v>260</v>
      </c>
      <c r="W17" s="22" t="s">
        <v>93</v>
      </c>
      <c r="X17" s="22" t="s">
        <v>94</v>
      </c>
      <c r="Y17" s="68">
        <v>3873</v>
      </c>
      <c r="Z17" s="41"/>
      <c r="AA17" s="1" t="s">
        <v>89</v>
      </c>
      <c r="AB17" s="28" t="s">
        <v>359</v>
      </c>
    </row>
    <row r="18" spans="1:28" x14ac:dyDescent="0.3">
      <c r="A18" s="1" t="s">
        <v>72</v>
      </c>
      <c r="B18" s="1" t="s">
        <v>45</v>
      </c>
      <c r="C18" s="27" t="s">
        <v>49</v>
      </c>
      <c r="D18" s="38">
        <v>22</v>
      </c>
      <c r="E18" s="27">
        <v>7</v>
      </c>
      <c r="F18" s="27">
        <v>1</v>
      </c>
      <c r="G18" s="27">
        <v>2</v>
      </c>
      <c r="H18" s="27"/>
      <c r="I18" s="27"/>
      <c r="J18" s="27">
        <v>1</v>
      </c>
      <c r="K18" s="27">
        <v>4</v>
      </c>
      <c r="L18" s="27">
        <v>0</v>
      </c>
      <c r="M18" s="27">
        <v>3</v>
      </c>
      <c r="N18" s="27">
        <f t="shared" si="0"/>
        <v>3</v>
      </c>
      <c r="O18" s="39">
        <v>2</v>
      </c>
      <c r="P18" s="39">
        <v>1</v>
      </c>
      <c r="Q18" s="39">
        <v>1</v>
      </c>
      <c r="R18" s="39">
        <v>3</v>
      </c>
      <c r="S18" s="39">
        <v>1</v>
      </c>
      <c r="T18" s="39">
        <f t="shared" si="1"/>
        <v>3</v>
      </c>
      <c r="U18" s="40">
        <f t="shared" si="2"/>
        <v>1.1428571428571428</v>
      </c>
      <c r="V18" s="22">
        <v>260</v>
      </c>
      <c r="W18" s="22" t="s">
        <v>93</v>
      </c>
      <c r="X18" s="22" t="s">
        <v>94</v>
      </c>
      <c r="Y18" s="68">
        <v>3873</v>
      </c>
      <c r="Z18" s="41"/>
      <c r="AA18" s="1" t="s">
        <v>89</v>
      </c>
      <c r="AB18" s="28" t="s">
        <v>359</v>
      </c>
    </row>
    <row r="19" spans="1:28" x14ac:dyDescent="0.3">
      <c r="A19" s="1" t="s">
        <v>72</v>
      </c>
      <c r="B19" s="1" t="s">
        <v>45</v>
      </c>
      <c r="C19" s="27" t="s">
        <v>53</v>
      </c>
      <c r="D19" s="38">
        <v>24</v>
      </c>
      <c r="E19" s="27">
        <v>21</v>
      </c>
      <c r="F19" s="27">
        <v>6</v>
      </c>
      <c r="G19" s="27">
        <v>8</v>
      </c>
      <c r="H19" s="27"/>
      <c r="I19" s="27"/>
      <c r="J19" s="27">
        <v>0</v>
      </c>
      <c r="K19" s="27">
        <v>1</v>
      </c>
      <c r="L19" s="27">
        <v>2</v>
      </c>
      <c r="M19" s="27">
        <v>0</v>
      </c>
      <c r="N19" s="27">
        <f t="shared" si="0"/>
        <v>2</v>
      </c>
      <c r="O19" s="39">
        <v>1</v>
      </c>
      <c r="P19" s="39">
        <v>1</v>
      </c>
      <c r="Q19" s="39">
        <v>2</v>
      </c>
      <c r="R19" s="39">
        <v>1</v>
      </c>
      <c r="S19" s="39">
        <v>0</v>
      </c>
      <c r="T19" s="39">
        <f t="shared" si="1"/>
        <v>12</v>
      </c>
      <c r="U19" s="40">
        <f t="shared" si="2"/>
        <v>0.80952380952380953</v>
      </c>
      <c r="V19" s="22">
        <v>260</v>
      </c>
      <c r="W19" s="22" t="s">
        <v>93</v>
      </c>
      <c r="X19" s="22" t="s">
        <v>94</v>
      </c>
      <c r="Y19" s="68">
        <v>3873</v>
      </c>
      <c r="Z19" s="41"/>
      <c r="AA19" s="1" t="s">
        <v>89</v>
      </c>
      <c r="AB19" s="28" t="s">
        <v>359</v>
      </c>
    </row>
    <row r="20" spans="1:28" x14ac:dyDescent="0.3">
      <c r="A20" s="1" t="s">
        <v>72</v>
      </c>
      <c r="B20" s="1" t="s">
        <v>45</v>
      </c>
      <c r="C20" s="27" t="s">
        <v>111</v>
      </c>
      <c r="D20" s="38">
        <v>26</v>
      </c>
      <c r="E20" s="27">
        <v>31</v>
      </c>
      <c r="F20" s="27">
        <v>3</v>
      </c>
      <c r="G20" s="27">
        <v>12</v>
      </c>
      <c r="H20" s="27"/>
      <c r="I20" s="27"/>
      <c r="J20" s="27">
        <v>4</v>
      </c>
      <c r="K20" s="27">
        <v>4</v>
      </c>
      <c r="L20" s="27">
        <v>1</v>
      </c>
      <c r="M20" s="27">
        <v>2</v>
      </c>
      <c r="N20" s="27">
        <f t="shared" si="0"/>
        <v>3</v>
      </c>
      <c r="O20" s="39">
        <v>1</v>
      </c>
      <c r="P20" s="39">
        <v>3</v>
      </c>
      <c r="Q20" s="39">
        <v>0</v>
      </c>
      <c r="R20" s="39">
        <v>1</v>
      </c>
      <c r="S20" s="39">
        <v>2</v>
      </c>
      <c r="T20" s="39">
        <f t="shared" si="1"/>
        <v>10</v>
      </c>
      <c r="U20" s="40">
        <f t="shared" si="2"/>
        <v>0.45161290322580644</v>
      </c>
      <c r="V20" s="22">
        <v>260</v>
      </c>
      <c r="W20" s="22" t="s">
        <v>93</v>
      </c>
      <c r="X20" s="22" t="s">
        <v>94</v>
      </c>
      <c r="Y20" s="68">
        <v>3873</v>
      </c>
      <c r="Z20" s="41"/>
      <c r="AA20" s="1" t="s">
        <v>89</v>
      </c>
      <c r="AB20" s="28" t="s">
        <v>359</v>
      </c>
    </row>
    <row r="21" spans="1:28" x14ac:dyDescent="0.3">
      <c r="A21" s="1" t="s">
        <v>72</v>
      </c>
      <c r="B21" s="1" t="s">
        <v>45</v>
      </c>
      <c r="C21" s="27" t="s">
        <v>48</v>
      </c>
      <c r="D21" s="38">
        <v>44</v>
      </c>
      <c r="E21" s="27">
        <v>28</v>
      </c>
      <c r="F21" s="27">
        <v>1</v>
      </c>
      <c r="G21" s="27">
        <v>10</v>
      </c>
      <c r="H21" s="27"/>
      <c r="I21" s="27"/>
      <c r="J21" s="27">
        <v>2</v>
      </c>
      <c r="K21" s="27">
        <v>4</v>
      </c>
      <c r="L21" s="27">
        <v>4</v>
      </c>
      <c r="M21" s="27">
        <v>3</v>
      </c>
      <c r="N21" s="27">
        <f t="shared" si="0"/>
        <v>7</v>
      </c>
      <c r="O21" s="39">
        <v>1</v>
      </c>
      <c r="P21" s="56">
        <v>6</v>
      </c>
      <c r="Q21" s="39">
        <v>2</v>
      </c>
      <c r="R21" s="39">
        <v>3</v>
      </c>
      <c r="S21" s="39">
        <v>3</v>
      </c>
      <c r="T21" s="39">
        <f t="shared" si="1"/>
        <v>4</v>
      </c>
      <c r="U21" s="40">
        <f t="shared" si="2"/>
        <v>0.42857142857142855</v>
      </c>
      <c r="V21" s="22">
        <v>260</v>
      </c>
      <c r="W21" s="22" t="s">
        <v>93</v>
      </c>
      <c r="X21" s="22" t="s">
        <v>94</v>
      </c>
      <c r="Y21" s="68">
        <v>3873</v>
      </c>
      <c r="Z21" s="41"/>
      <c r="AA21" s="1" t="s">
        <v>89</v>
      </c>
      <c r="AB21" s="28" t="s">
        <v>359</v>
      </c>
    </row>
    <row r="22" spans="1:28" x14ac:dyDescent="0.3">
      <c r="A22" s="1" t="s">
        <v>72</v>
      </c>
      <c r="B22" s="1" t="s">
        <v>45</v>
      </c>
      <c r="C22" s="27" t="s">
        <v>105</v>
      </c>
      <c r="D22" s="38">
        <v>11</v>
      </c>
      <c r="E22" s="27">
        <v>2</v>
      </c>
      <c r="F22" s="27">
        <v>0</v>
      </c>
      <c r="G22" s="27">
        <v>0</v>
      </c>
      <c r="H22" s="27">
        <v>0</v>
      </c>
      <c r="I22" s="27"/>
      <c r="J22" s="27">
        <v>0</v>
      </c>
      <c r="K22" s="27">
        <v>0</v>
      </c>
      <c r="L22" s="27">
        <v>0</v>
      </c>
      <c r="M22" s="27">
        <v>0</v>
      </c>
      <c r="N22" s="27">
        <f t="shared" si="0"/>
        <v>0</v>
      </c>
      <c r="O22" s="39">
        <v>1</v>
      </c>
      <c r="P22" s="39">
        <v>0</v>
      </c>
      <c r="Q22" s="39">
        <v>0</v>
      </c>
      <c r="R22" s="39">
        <v>0</v>
      </c>
      <c r="S22" s="39">
        <v>0</v>
      </c>
      <c r="T22" s="39">
        <f t="shared" si="1"/>
        <v>0</v>
      </c>
      <c r="U22" s="40">
        <f t="shared" si="2"/>
        <v>1</v>
      </c>
      <c r="V22" s="22">
        <v>260</v>
      </c>
      <c r="W22" s="22" t="s">
        <v>93</v>
      </c>
      <c r="X22" s="22" t="s">
        <v>94</v>
      </c>
      <c r="Y22" s="68">
        <v>3873</v>
      </c>
      <c r="Z22" s="41"/>
      <c r="AA22" s="1" t="s">
        <v>89</v>
      </c>
      <c r="AB22" s="28" t="s">
        <v>359</v>
      </c>
    </row>
    <row r="23" spans="1:28" x14ac:dyDescent="0.3">
      <c r="A23" s="1" t="s">
        <v>72</v>
      </c>
      <c r="B23" s="1" t="s">
        <v>45</v>
      </c>
      <c r="C23" s="27" t="s">
        <v>47</v>
      </c>
      <c r="D23" s="38">
        <v>25</v>
      </c>
      <c r="E23" s="27">
        <v>13</v>
      </c>
      <c r="F23" s="27">
        <v>2</v>
      </c>
      <c r="G23" s="27">
        <v>9</v>
      </c>
      <c r="H23" s="27"/>
      <c r="I23" s="27"/>
      <c r="J23" s="27">
        <v>1</v>
      </c>
      <c r="K23" s="27">
        <v>2</v>
      </c>
      <c r="L23" s="27">
        <v>2</v>
      </c>
      <c r="M23" s="27">
        <v>1</v>
      </c>
      <c r="N23" s="27">
        <f t="shared" si="0"/>
        <v>3</v>
      </c>
      <c r="O23" s="39">
        <v>0</v>
      </c>
      <c r="P23" s="39">
        <v>1</v>
      </c>
      <c r="Q23" s="39">
        <v>1</v>
      </c>
      <c r="R23" s="39">
        <v>2</v>
      </c>
      <c r="S23" s="39">
        <v>0</v>
      </c>
      <c r="T23" s="39">
        <f t="shared" si="1"/>
        <v>5</v>
      </c>
      <c r="U23" s="40">
        <f t="shared" si="2"/>
        <v>0.53846153846153844</v>
      </c>
      <c r="V23" s="22">
        <v>260</v>
      </c>
      <c r="W23" s="22" t="s">
        <v>93</v>
      </c>
      <c r="X23" s="22" t="s">
        <v>94</v>
      </c>
      <c r="Y23" s="68">
        <v>3873</v>
      </c>
      <c r="Z23" s="41"/>
      <c r="AA23" s="1" t="s">
        <v>89</v>
      </c>
      <c r="AB23" s="28" t="s">
        <v>359</v>
      </c>
    </row>
    <row r="24" spans="1:28" x14ac:dyDescent="0.3">
      <c r="A24" s="43" t="s">
        <v>72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38</v>
      </c>
      <c r="G24" s="44">
        <f t="shared" si="3"/>
        <v>99</v>
      </c>
      <c r="H24" s="44">
        <f t="shared" si="3"/>
        <v>0</v>
      </c>
      <c r="I24" s="44">
        <f t="shared" si="3"/>
        <v>1</v>
      </c>
      <c r="J24" s="44">
        <f t="shared" si="3"/>
        <v>21</v>
      </c>
      <c r="K24" s="44">
        <f t="shared" si="3"/>
        <v>33</v>
      </c>
      <c r="L24" s="44">
        <f t="shared" si="3"/>
        <v>19</v>
      </c>
      <c r="M24" s="44">
        <f t="shared" si="3"/>
        <v>23</v>
      </c>
      <c r="N24" s="44">
        <f t="shared" si="3"/>
        <v>42</v>
      </c>
      <c r="O24" s="44">
        <f t="shared" si="3"/>
        <v>21</v>
      </c>
      <c r="P24" s="44">
        <f t="shared" si="3"/>
        <v>22</v>
      </c>
      <c r="Q24" s="44">
        <f t="shared" si="3"/>
        <v>12</v>
      </c>
      <c r="R24" s="44">
        <f t="shared" si="3"/>
        <v>21</v>
      </c>
      <c r="S24" s="44">
        <f t="shared" si="3"/>
        <v>6</v>
      </c>
      <c r="T24" s="44">
        <f t="shared" si="3"/>
        <v>97</v>
      </c>
      <c r="U24" s="45">
        <f>((T24+Q24+N24-R24)+(O24*2))/E24</f>
        <v>0.71666666666666667</v>
      </c>
      <c r="V24" s="46">
        <v>260</v>
      </c>
      <c r="W24" s="46" t="s">
        <v>93</v>
      </c>
      <c r="X24" s="46" t="s">
        <v>94</v>
      </c>
      <c r="Y24" s="69">
        <v>3873</v>
      </c>
      <c r="Z24" s="47"/>
      <c r="AA24" s="43" t="s">
        <v>89</v>
      </c>
      <c r="AB24" s="78" t="s">
        <v>359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0.38383838383838381</v>
      </c>
      <c r="H25" s="27"/>
      <c r="I25" s="1"/>
      <c r="J25" s="48" t="s">
        <v>41</v>
      </c>
      <c r="K25" s="50">
        <f>J24/K24</f>
        <v>0.63636363636363635</v>
      </c>
      <c r="L25" s="1"/>
      <c r="M25" s="39" t="s">
        <v>42</v>
      </c>
      <c r="N25" s="51">
        <v>7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 t="s">
        <v>523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B32" s="1"/>
      <c r="C32" s="53" t="s">
        <v>73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19</v>
      </c>
      <c r="W32" s="1"/>
      <c r="X32" s="1"/>
      <c r="Y32" s="31"/>
      <c r="Z32" s="41"/>
      <c r="AA32" s="1"/>
      <c r="AB32" s="28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72</v>
      </c>
      <c r="C34" s="27" t="s">
        <v>355</v>
      </c>
      <c r="D34" s="38">
        <v>35</v>
      </c>
      <c r="E34" s="27">
        <v>17</v>
      </c>
      <c r="F34" s="27">
        <v>3</v>
      </c>
      <c r="G34" s="27">
        <v>8</v>
      </c>
      <c r="H34" s="27"/>
      <c r="I34" s="27"/>
      <c r="J34" s="27">
        <v>0</v>
      </c>
      <c r="K34" s="27">
        <v>0</v>
      </c>
      <c r="L34" s="27">
        <v>2</v>
      </c>
      <c r="M34" s="27">
        <v>1</v>
      </c>
      <c r="N34" s="27">
        <f>SUM(L34:M34)</f>
        <v>3</v>
      </c>
      <c r="O34" s="27">
        <v>0</v>
      </c>
      <c r="P34" s="39">
        <v>3</v>
      </c>
      <c r="Q34" s="27">
        <v>0</v>
      </c>
      <c r="R34" s="27">
        <v>5</v>
      </c>
      <c r="S34" s="27">
        <v>1</v>
      </c>
      <c r="T34" s="27">
        <f>+(F34*2)+J34</f>
        <v>6</v>
      </c>
      <c r="U34" s="40">
        <f>IFERROR(((T34+Q34+N34-R34)+(O34*2))/E34,"")</f>
        <v>0.23529411764705882</v>
      </c>
      <c r="V34" s="22">
        <v>260</v>
      </c>
      <c r="W34" s="22" t="s">
        <v>87</v>
      </c>
      <c r="X34" s="22" t="s">
        <v>88</v>
      </c>
      <c r="Y34" s="68">
        <v>3873</v>
      </c>
      <c r="Z34" s="41"/>
      <c r="AA34" s="1" t="s">
        <v>352</v>
      </c>
      <c r="AB34" s="28" t="s">
        <v>360</v>
      </c>
    </row>
    <row r="35" spans="1:28" x14ac:dyDescent="0.3">
      <c r="A35" s="1" t="s">
        <v>45</v>
      </c>
      <c r="B35" s="1" t="s">
        <v>72</v>
      </c>
      <c r="C35" s="27" t="s">
        <v>342</v>
      </c>
      <c r="D35" s="38">
        <v>11</v>
      </c>
      <c r="E35" s="27">
        <v>40</v>
      </c>
      <c r="F35" s="27">
        <v>9</v>
      </c>
      <c r="G35" s="27">
        <v>20</v>
      </c>
      <c r="H35" s="27"/>
      <c r="I35" s="27"/>
      <c r="J35" s="27">
        <v>4</v>
      </c>
      <c r="K35" s="27">
        <v>4</v>
      </c>
      <c r="L35" s="27">
        <v>3</v>
      </c>
      <c r="M35" s="27">
        <v>6</v>
      </c>
      <c r="N35" s="27">
        <f t="shared" ref="N35:N39" si="4">SUM(L35:M35)</f>
        <v>9</v>
      </c>
      <c r="O35" s="39">
        <v>6</v>
      </c>
      <c r="P35" s="39">
        <v>3</v>
      </c>
      <c r="Q35" s="39">
        <v>1</v>
      </c>
      <c r="R35" s="39">
        <v>1</v>
      </c>
      <c r="S35" s="39">
        <v>0</v>
      </c>
      <c r="T35" s="27">
        <f t="shared" ref="T35:T42" si="5">+(F35*2)+J35</f>
        <v>22</v>
      </c>
      <c r="U35" s="40">
        <f t="shared" ref="U35:U42" si="6">IFERROR(((T35+Q35+N35-R35)+(O35*2))/E35,"")</f>
        <v>1.075</v>
      </c>
      <c r="V35" s="22">
        <v>260</v>
      </c>
      <c r="W35" s="22" t="s">
        <v>87</v>
      </c>
      <c r="X35" s="22" t="s">
        <v>88</v>
      </c>
      <c r="Y35" s="68">
        <v>3873</v>
      </c>
      <c r="Z35" s="41"/>
      <c r="AA35" s="1" t="s">
        <v>352</v>
      </c>
      <c r="AB35" s="28" t="s">
        <v>360</v>
      </c>
    </row>
    <row r="36" spans="1:28" x14ac:dyDescent="0.3">
      <c r="A36" s="1" t="s">
        <v>45</v>
      </c>
      <c r="B36" s="1" t="s">
        <v>72</v>
      </c>
      <c r="C36" s="27" t="s">
        <v>343</v>
      </c>
      <c r="D36" s="38">
        <v>31</v>
      </c>
      <c r="E36" s="27">
        <v>16</v>
      </c>
      <c r="F36" s="27">
        <v>5</v>
      </c>
      <c r="G36" s="27">
        <v>8</v>
      </c>
      <c r="H36" s="27"/>
      <c r="I36" s="27"/>
      <c r="J36" s="27">
        <v>3</v>
      </c>
      <c r="K36" s="27">
        <v>6</v>
      </c>
      <c r="L36" s="27">
        <v>6</v>
      </c>
      <c r="M36" s="27">
        <v>3</v>
      </c>
      <c r="N36" s="27">
        <f t="shared" si="4"/>
        <v>9</v>
      </c>
      <c r="O36" s="39">
        <v>0</v>
      </c>
      <c r="P36" s="39">
        <v>1</v>
      </c>
      <c r="Q36" s="39">
        <v>0</v>
      </c>
      <c r="R36" s="39">
        <v>1</v>
      </c>
      <c r="S36" s="39">
        <v>1</v>
      </c>
      <c r="T36" s="27">
        <f t="shared" si="5"/>
        <v>13</v>
      </c>
      <c r="U36" s="40">
        <f t="shared" si="6"/>
        <v>1.3125</v>
      </c>
      <c r="V36" s="22">
        <v>260</v>
      </c>
      <c r="W36" s="22" t="s">
        <v>87</v>
      </c>
      <c r="X36" s="22" t="s">
        <v>88</v>
      </c>
      <c r="Y36" s="68">
        <v>3873</v>
      </c>
      <c r="Z36" s="41"/>
      <c r="AA36" s="1" t="s">
        <v>352</v>
      </c>
      <c r="AB36" s="28" t="s">
        <v>360</v>
      </c>
    </row>
    <row r="37" spans="1:28" x14ac:dyDescent="0.3">
      <c r="A37" s="1" t="s">
        <v>45</v>
      </c>
      <c r="B37" s="1" t="s">
        <v>72</v>
      </c>
      <c r="C37" s="27" t="s">
        <v>344</v>
      </c>
      <c r="D37" s="38">
        <v>6</v>
      </c>
      <c r="E37" s="27">
        <v>30</v>
      </c>
      <c r="F37" s="27">
        <v>5</v>
      </c>
      <c r="G37" s="27">
        <v>11</v>
      </c>
      <c r="H37" s="27"/>
      <c r="I37" s="27"/>
      <c r="J37" s="27">
        <v>0</v>
      </c>
      <c r="K37" s="27">
        <v>1</v>
      </c>
      <c r="L37" s="27">
        <v>1</v>
      </c>
      <c r="M37" s="27">
        <v>7</v>
      </c>
      <c r="N37" s="27">
        <f t="shared" si="4"/>
        <v>8</v>
      </c>
      <c r="O37" s="39">
        <v>0</v>
      </c>
      <c r="P37" s="39">
        <v>5</v>
      </c>
      <c r="Q37" s="39">
        <v>1</v>
      </c>
      <c r="R37" s="39">
        <v>3</v>
      </c>
      <c r="S37" s="39">
        <v>2</v>
      </c>
      <c r="T37" s="27">
        <f t="shared" si="5"/>
        <v>10</v>
      </c>
      <c r="U37" s="40">
        <f t="shared" si="6"/>
        <v>0.53333333333333333</v>
      </c>
      <c r="V37" s="22">
        <v>260</v>
      </c>
      <c r="W37" s="22" t="s">
        <v>87</v>
      </c>
      <c r="X37" s="22" t="s">
        <v>88</v>
      </c>
      <c r="Y37" s="68">
        <v>3873</v>
      </c>
      <c r="Z37" s="41"/>
      <c r="AA37" s="1" t="s">
        <v>352</v>
      </c>
      <c r="AB37" s="28" t="s">
        <v>360</v>
      </c>
    </row>
    <row r="38" spans="1:28" x14ac:dyDescent="0.3">
      <c r="A38" s="1" t="s">
        <v>45</v>
      </c>
      <c r="B38" s="1" t="s">
        <v>72</v>
      </c>
      <c r="C38" s="27" t="s">
        <v>345</v>
      </c>
      <c r="D38" s="38">
        <v>12</v>
      </c>
      <c r="E38" s="27">
        <v>33</v>
      </c>
      <c r="F38" s="27">
        <v>10</v>
      </c>
      <c r="G38" s="27">
        <v>15</v>
      </c>
      <c r="H38" s="27"/>
      <c r="I38" s="27"/>
      <c r="J38" s="27">
        <v>6</v>
      </c>
      <c r="K38" s="27">
        <v>11</v>
      </c>
      <c r="L38" s="27">
        <v>5</v>
      </c>
      <c r="M38" s="27">
        <v>5</v>
      </c>
      <c r="N38" s="27">
        <f t="shared" si="4"/>
        <v>10</v>
      </c>
      <c r="O38" s="39">
        <v>3</v>
      </c>
      <c r="P38" s="39">
        <v>2</v>
      </c>
      <c r="Q38" s="39">
        <v>3</v>
      </c>
      <c r="R38" s="39">
        <v>3</v>
      </c>
      <c r="S38" s="39">
        <v>0</v>
      </c>
      <c r="T38" s="27">
        <f t="shared" si="5"/>
        <v>26</v>
      </c>
      <c r="U38" s="40">
        <f t="shared" si="6"/>
        <v>1.2727272727272727</v>
      </c>
      <c r="V38" s="22">
        <v>260</v>
      </c>
      <c r="W38" s="22" t="s">
        <v>87</v>
      </c>
      <c r="X38" s="22" t="s">
        <v>88</v>
      </c>
      <c r="Y38" s="68">
        <v>3873</v>
      </c>
      <c r="Z38" s="41"/>
      <c r="AA38" s="1" t="s">
        <v>352</v>
      </c>
      <c r="AB38" s="28" t="s">
        <v>360</v>
      </c>
    </row>
    <row r="39" spans="1:28" x14ac:dyDescent="0.3">
      <c r="A39" s="1" t="s">
        <v>45</v>
      </c>
      <c r="B39" s="1" t="s">
        <v>72</v>
      </c>
      <c r="C39" s="27" t="s">
        <v>346</v>
      </c>
      <c r="D39" s="38">
        <v>32</v>
      </c>
      <c r="E39" s="27">
        <v>18</v>
      </c>
      <c r="F39" s="27">
        <v>0</v>
      </c>
      <c r="G39" s="27">
        <v>3</v>
      </c>
      <c r="H39" s="27"/>
      <c r="I39" s="27"/>
      <c r="J39" s="27">
        <v>2</v>
      </c>
      <c r="K39" s="27">
        <v>2</v>
      </c>
      <c r="L39" s="27">
        <v>0</v>
      </c>
      <c r="M39" s="27">
        <v>1</v>
      </c>
      <c r="N39" s="27">
        <f t="shared" si="4"/>
        <v>1</v>
      </c>
      <c r="O39" s="39">
        <v>2</v>
      </c>
      <c r="P39" s="39">
        <v>3</v>
      </c>
      <c r="Q39" s="39">
        <v>1</v>
      </c>
      <c r="R39" s="39">
        <v>5</v>
      </c>
      <c r="S39" s="39">
        <v>0</v>
      </c>
      <c r="T39" s="27">
        <f t="shared" si="5"/>
        <v>2</v>
      </c>
      <c r="U39" s="40">
        <f t="shared" si="6"/>
        <v>0.16666666666666666</v>
      </c>
      <c r="V39" s="22">
        <v>260</v>
      </c>
      <c r="W39" s="22" t="s">
        <v>87</v>
      </c>
      <c r="X39" s="22" t="s">
        <v>88</v>
      </c>
      <c r="Y39" s="68">
        <v>3873</v>
      </c>
      <c r="Z39" s="41"/>
      <c r="AA39" s="1" t="s">
        <v>352</v>
      </c>
      <c r="AB39" s="28" t="s">
        <v>360</v>
      </c>
    </row>
    <row r="40" spans="1:28" x14ac:dyDescent="0.3">
      <c r="A40" s="1" t="s">
        <v>45</v>
      </c>
      <c r="B40" s="1" t="s">
        <v>72</v>
      </c>
      <c r="C40" s="27" t="s">
        <v>347</v>
      </c>
      <c r="D40" s="38">
        <v>24</v>
      </c>
      <c r="E40" s="27">
        <v>25</v>
      </c>
      <c r="F40" s="27">
        <v>6</v>
      </c>
      <c r="G40" s="27">
        <v>8</v>
      </c>
      <c r="H40" s="27"/>
      <c r="I40" s="27"/>
      <c r="J40" s="27">
        <v>0</v>
      </c>
      <c r="K40" s="27">
        <v>0</v>
      </c>
      <c r="L40" s="27">
        <v>1</v>
      </c>
      <c r="M40" s="27">
        <v>2</v>
      </c>
      <c r="N40" s="27">
        <f>SUM(L40:M40)</f>
        <v>3</v>
      </c>
      <c r="O40" s="39">
        <v>4</v>
      </c>
      <c r="P40" s="39">
        <v>2</v>
      </c>
      <c r="Q40" s="39">
        <v>1</v>
      </c>
      <c r="R40" s="39">
        <v>1</v>
      </c>
      <c r="S40" s="39">
        <v>0</v>
      </c>
      <c r="T40" s="27">
        <f t="shared" si="5"/>
        <v>12</v>
      </c>
      <c r="U40" s="40">
        <f t="shared" si="6"/>
        <v>0.92</v>
      </c>
      <c r="V40" s="22">
        <v>260</v>
      </c>
      <c r="W40" s="22" t="s">
        <v>87</v>
      </c>
      <c r="X40" s="22" t="s">
        <v>88</v>
      </c>
      <c r="Y40" s="68">
        <v>3873</v>
      </c>
      <c r="Z40" s="41"/>
      <c r="AA40" s="1" t="s">
        <v>352</v>
      </c>
      <c r="AB40" s="28" t="s">
        <v>360</v>
      </c>
    </row>
    <row r="41" spans="1:28" x14ac:dyDescent="0.3">
      <c r="A41" s="1" t="s">
        <v>45</v>
      </c>
      <c r="B41" s="1" t="s">
        <v>72</v>
      </c>
      <c r="C41" s="27" t="s">
        <v>348</v>
      </c>
      <c r="D41" s="38">
        <v>33</v>
      </c>
      <c r="E41" s="27">
        <v>28</v>
      </c>
      <c r="F41" s="27">
        <v>4</v>
      </c>
      <c r="G41" s="27">
        <v>7</v>
      </c>
      <c r="H41" s="27"/>
      <c r="I41" s="27"/>
      <c r="J41" s="27">
        <v>1</v>
      </c>
      <c r="K41" s="27">
        <v>1</v>
      </c>
      <c r="L41" s="27">
        <v>3</v>
      </c>
      <c r="M41" s="27">
        <v>6</v>
      </c>
      <c r="N41" s="27">
        <f>SUM(L41:M41)</f>
        <v>9</v>
      </c>
      <c r="O41" s="39">
        <v>0</v>
      </c>
      <c r="P41" s="39">
        <v>5</v>
      </c>
      <c r="Q41" s="39">
        <v>1</v>
      </c>
      <c r="R41" s="39">
        <v>4</v>
      </c>
      <c r="S41" s="39">
        <v>0</v>
      </c>
      <c r="T41" s="27">
        <f t="shared" si="5"/>
        <v>9</v>
      </c>
      <c r="U41" s="40">
        <f t="shared" si="6"/>
        <v>0.5357142857142857</v>
      </c>
      <c r="V41" s="22">
        <v>260</v>
      </c>
      <c r="W41" s="22" t="s">
        <v>87</v>
      </c>
      <c r="X41" s="22" t="s">
        <v>88</v>
      </c>
      <c r="Y41" s="68">
        <v>3873</v>
      </c>
      <c r="Z41" s="41"/>
      <c r="AA41" s="1" t="s">
        <v>352</v>
      </c>
      <c r="AB41" s="28" t="s">
        <v>360</v>
      </c>
    </row>
    <row r="42" spans="1:28" x14ac:dyDescent="0.3">
      <c r="A42" s="1" t="s">
        <v>45</v>
      </c>
      <c r="B42" s="1" t="s">
        <v>72</v>
      </c>
      <c r="C42" s="27" t="s">
        <v>349</v>
      </c>
      <c r="D42" s="38">
        <v>10</v>
      </c>
      <c r="E42" s="27">
        <v>33</v>
      </c>
      <c r="F42" s="27">
        <v>7</v>
      </c>
      <c r="G42" s="27">
        <v>21</v>
      </c>
      <c r="H42" s="27">
        <v>0</v>
      </c>
      <c r="I42" s="27">
        <v>1</v>
      </c>
      <c r="J42" s="27">
        <v>1</v>
      </c>
      <c r="K42" s="27">
        <v>2</v>
      </c>
      <c r="L42" s="27">
        <v>0</v>
      </c>
      <c r="M42" s="27">
        <v>3</v>
      </c>
      <c r="N42" s="27">
        <f>SUM(L42:M42)</f>
        <v>3</v>
      </c>
      <c r="O42" s="39">
        <v>11</v>
      </c>
      <c r="P42" s="39">
        <v>2</v>
      </c>
      <c r="Q42" s="39">
        <v>2</v>
      </c>
      <c r="R42" s="39">
        <v>2</v>
      </c>
      <c r="S42" s="39">
        <v>0</v>
      </c>
      <c r="T42" s="27">
        <f t="shared" si="5"/>
        <v>15</v>
      </c>
      <c r="U42" s="40">
        <f t="shared" si="6"/>
        <v>1.2121212121212122</v>
      </c>
      <c r="V42" s="22">
        <v>260</v>
      </c>
      <c r="W42" s="22" t="s">
        <v>87</v>
      </c>
      <c r="X42" s="22" t="s">
        <v>88</v>
      </c>
      <c r="Y42" s="68">
        <v>3873</v>
      </c>
      <c r="Z42" s="41"/>
      <c r="AA42" s="1" t="s">
        <v>352</v>
      </c>
      <c r="AB42" s="28" t="s">
        <v>360</v>
      </c>
    </row>
    <row r="43" spans="1:28" x14ac:dyDescent="0.3">
      <c r="A43" s="43" t="s">
        <v>45</v>
      </c>
      <c r="B43" s="43" t="s">
        <v>72</v>
      </c>
      <c r="C43" s="44" t="s">
        <v>39</v>
      </c>
      <c r="D43" s="43"/>
      <c r="E43" s="44">
        <f t="shared" ref="E43:T43" si="7">SUM(E34:E42)</f>
        <v>240</v>
      </c>
      <c r="F43" s="44">
        <f t="shared" si="7"/>
        <v>49</v>
      </c>
      <c r="G43" s="44">
        <f t="shared" si="7"/>
        <v>101</v>
      </c>
      <c r="H43" s="44">
        <f t="shared" si="7"/>
        <v>0</v>
      </c>
      <c r="I43" s="44">
        <f t="shared" si="7"/>
        <v>1</v>
      </c>
      <c r="J43" s="44">
        <f t="shared" si="7"/>
        <v>17</v>
      </c>
      <c r="K43" s="44">
        <f t="shared" si="7"/>
        <v>27</v>
      </c>
      <c r="L43" s="44">
        <f t="shared" si="7"/>
        <v>21</v>
      </c>
      <c r="M43" s="44">
        <f t="shared" si="7"/>
        <v>34</v>
      </c>
      <c r="N43" s="44">
        <f t="shared" si="7"/>
        <v>55</v>
      </c>
      <c r="O43" s="44">
        <f t="shared" si="7"/>
        <v>26</v>
      </c>
      <c r="P43" s="44">
        <f t="shared" si="7"/>
        <v>26</v>
      </c>
      <c r="Q43" s="44">
        <f t="shared" si="7"/>
        <v>10</v>
      </c>
      <c r="R43" s="44">
        <f t="shared" si="7"/>
        <v>25</v>
      </c>
      <c r="S43" s="44">
        <f t="shared" si="7"/>
        <v>4</v>
      </c>
      <c r="T43" s="44">
        <f t="shared" si="7"/>
        <v>115</v>
      </c>
      <c r="U43" s="45">
        <f>((T43+Q43+N43-R43)+(O43*2))/E43</f>
        <v>0.86250000000000004</v>
      </c>
      <c r="V43" s="46">
        <v>260</v>
      </c>
      <c r="W43" s="46" t="s">
        <v>87</v>
      </c>
      <c r="X43" s="46" t="s">
        <v>88</v>
      </c>
      <c r="Y43" s="69">
        <v>3873</v>
      </c>
      <c r="Z43" s="47"/>
      <c r="AA43" s="43" t="s">
        <v>352</v>
      </c>
      <c r="AB43" s="78" t="s">
        <v>360</v>
      </c>
    </row>
    <row r="44" spans="1:28" x14ac:dyDescent="0.3">
      <c r="A44" s="1"/>
      <c r="B44" s="1"/>
      <c r="C44" s="1"/>
      <c r="D44" s="1"/>
      <c r="F44" s="48" t="s">
        <v>40</v>
      </c>
      <c r="G44" s="49">
        <f>F43/G43</f>
        <v>0.48514851485148514</v>
      </c>
      <c r="H44" s="27"/>
      <c r="I44" s="1"/>
      <c r="J44" s="48" t="s">
        <v>41</v>
      </c>
      <c r="K44" s="50">
        <f>J43/K43</f>
        <v>0.62962962962962965</v>
      </c>
      <c r="L44" s="1"/>
      <c r="M44" s="39" t="s">
        <v>42</v>
      </c>
      <c r="N44" s="51">
        <v>9</v>
      </c>
      <c r="P44" s="1"/>
      <c r="Q44" s="1"/>
      <c r="R44" s="1"/>
      <c r="S44" s="1"/>
      <c r="T44" s="1"/>
      <c r="U44" s="1"/>
      <c r="V44" s="22"/>
      <c r="W44" s="22"/>
      <c r="X44" s="22"/>
      <c r="Y44" s="52"/>
      <c r="Z44" s="41"/>
      <c r="AA44" s="1"/>
      <c r="AB44" s="28"/>
    </row>
    <row r="45" spans="1:28" x14ac:dyDescent="0.3">
      <c r="A45" s="1"/>
      <c r="B45" s="1"/>
      <c r="C45" s="5" t="s">
        <v>43</v>
      </c>
      <c r="V45" s="22"/>
      <c r="W45" s="22"/>
      <c r="X45" s="22"/>
      <c r="Y45" s="52"/>
      <c r="Z45" s="41"/>
      <c r="AA45" s="1"/>
      <c r="AB45" s="28"/>
    </row>
    <row r="46" spans="1:28" x14ac:dyDescent="0.3">
      <c r="B46" s="1"/>
      <c r="C46" s="1" t="s">
        <v>523</v>
      </c>
      <c r="D46" s="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31"/>
      <c r="Z46" s="41"/>
      <c r="AA46" s="1"/>
      <c r="AB46" s="28"/>
    </row>
    <row r="47" spans="1:28" x14ac:dyDescent="0.3">
      <c r="AB47" s="81"/>
    </row>
    <row r="48" spans="1:28" x14ac:dyDescent="0.3">
      <c r="AB48" s="81"/>
    </row>
    <row r="49" spans="28:28" x14ac:dyDescent="0.3">
      <c r="AB49" s="81"/>
    </row>
  </sheetData>
  <sheetProtection sheet="1" objects="1" scenarios="1"/>
  <sortState xmlns:xlrd2="http://schemas.microsoft.com/office/spreadsheetml/2017/richdata2" ref="A13:AB23">
    <sortCondition ref="C13:C23"/>
  </sortState>
  <pageMargins left="0.2" right="0.2" top="0.75" bottom="0.25" header="0.3" footer="0.3"/>
  <pageSetup scale="6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13819-CF66-47FD-9E7A-4747BA781F8A}">
  <sheetPr>
    <tabColor rgb="FF92D050"/>
  </sheetPr>
  <dimension ref="A1:AB45"/>
  <sheetViews>
    <sheetView workbookViewId="0">
      <selection activeCell="P14" sqref="P1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29245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116</v>
      </c>
      <c r="D4" s="7" t="s">
        <v>4</v>
      </c>
      <c r="E4" s="8"/>
      <c r="F4" s="5"/>
      <c r="G4" s="1"/>
      <c r="J4" s="15" t="s">
        <v>362</v>
      </c>
      <c r="K4" s="16" t="s">
        <v>44</v>
      </c>
      <c r="L4" s="17"/>
      <c r="M4" s="18"/>
      <c r="N4" s="19">
        <v>35</v>
      </c>
      <c r="O4" s="19">
        <v>17</v>
      </c>
      <c r="P4" s="19">
        <v>25</v>
      </c>
      <c r="Q4" s="19">
        <v>36</v>
      </c>
      <c r="R4" s="20"/>
      <c r="S4" s="21">
        <f>SUM(N4:R4)</f>
        <v>113</v>
      </c>
      <c r="T4" s="22">
        <v>265</v>
      </c>
    </row>
    <row r="5" spans="1:28" x14ac:dyDescent="0.3">
      <c r="B5" s="1"/>
      <c r="C5" s="6" t="s">
        <v>106</v>
      </c>
      <c r="D5" s="7" t="s">
        <v>5</v>
      </c>
      <c r="E5" s="1"/>
      <c r="F5" s="1"/>
      <c r="G5" s="1"/>
      <c r="J5" s="15" t="s">
        <v>302</v>
      </c>
      <c r="K5" s="16" t="s">
        <v>80</v>
      </c>
      <c r="L5" s="17"/>
      <c r="M5" s="18"/>
      <c r="N5" s="19">
        <v>20</v>
      </c>
      <c r="O5" s="19">
        <v>26</v>
      </c>
      <c r="P5" s="19">
        <v>27</v>
      </c>
      <c r="Q5" s="19">
        <v>33</v>
      </c>
      <c r="R5" s="20"/>
      <c r="S5" s="21">
        <f>SUM(N5:R5)</f>
        <v>106</v>
      </c>
      <c r="T5" s="22">
        <v>265</v>
      </c>
      <c r="U5" s="1"/>
      <c r="V5" s="1"/>
      <c r="W5" s="1"/>
    </row>
    <row r="6" spans="1:28" x14ac:dyDescent="0.3">
      <c r="C6" s="23">
        <v>2361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361</v>
      </c>
      <c r="D7" s="7" t="s">
        <v>7</v>
      </c>
      <c r="G7" s="1"/>
      <c r="S7" s="1"/>
      <c r="T7" s="25" t="s">
        <v>8</v>
      </c>
      <c r="U7" s="1"/>
      <c r="V7" s="26">
        <v>265</v>
      </c>
      <c r="W7" s="1"/>
    </row>
    <row r="8" spans="1:28" x14ac:dyDescent="0.3">
      <c r="B8" s="1"/>
      <c r="C8" s="24" t="s">
        <v>424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23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79</v>
      </c>
      <c r="B13" s="1" t="s">
        <v>45</v>
      </c>
      <c r="C13" s="27" t="s">
        <v>51</v>
      </c>
      <c r="D13" s="38">
        <v>30</v>
      </c>
      <c r="E13" s="27">
        <v>8</v>
      </c>
      <c r="F13" s="27">
        <v>2</v>
      </c>
      <c r="G13" s="27">
        <v>5</v>
      </c>
      <c r="H13" s="27"/>
      <c r="I13" s="27"/>
      <c r="J13" s="27">
        <v>0</v>
      </c>
      <c r="K13" s="27">
        <v>0</v>
      </c>
      <c r="L13" s="27">
        <v>1</v>
      </c>
      <c r="M13" s="27">
        <v>0</v>
      </c>
      <c r="N13" s="27">
        <f>SUM(L13:M13)</f>
        <v>1</v>
      </c>
      <c r="O13" s="27">
        <v>0</v>
      </c>
      <c r="P13" s="39">
        <v>1</v>
      </c>
      <c r="Q13" s="27">
        <v>0</v>
      </c>
      <c r="R13" s="27">
        <v>1</v>
      </c>
      <c r="S13" s="27">
        <v>0</v>
      </c>
      <c r="T13" s="27">
        <f>(H13*3)+((F13-H13)*2)+J13</f>
        <v>4</v>
      </c>
      <c r="U13" s="40">
        <f>IFERROR(((T13+Q13+N13-R13)+(O13*2))/E13,"")</f>
        <v>0.5</v>
      </c>
      <c r="V13" s="22">
        <v>265</v>
      </c>
      <c r="W13" s="22" t="s">
        <v>93</v>
      </c>
      <c r="X13" s="22" t="s">
        <v>88</v>
      </c>
      <c r="Y13" s="68">
        <v>2361</v>
      </c>
      <c r="Z13" s="41"/>
      <c r="AA13" s="1" t="s">
        <v>89</v>
      </c>
      <c r="AB13" s="28" t="s">
        <v>363</v>
      </c>
    </row>
    <row r="14" spans="1:28" x14ac:dyDescent="0.3">
      <c r="A14" s="1" t="s">
        <v>79</v>
      </c>
      <c r="B14" s="1" t="s">
        <v>45</v>
      </c>
      <c r="C14" s="27" t="s">
        <v>46</v>
      </c>
      <c r="D14" s="38">
        <v>21</v>
      </c>
      <c r="E14" s="27">
        <v>27</v>
      </c>
      <c r="F14" s="27">
        <v>7</v>
      </c>
      <c r="G14" s="27">
        <v>10</v>
      </c>
      <c r="H14" s="27"/>
      <c r="I14" s="27"/>
      <c r="J14" s="27">
        <v>3</v>
      </c>
      <c r="K14" s="27">
        <v>4</v>
      </c>
      <c r="L14" s="27">
        <v>3</v>
      </c>
      <c r="M14" s="27">
        <v>3</v>
      </c>
      <c r="N14" s="27">
        <f t="shared" ref="N14:N18" si="0">SUM(L14:M14)</f>
        <v>6</v>
      </c>
      <c r="O14" s="39">
        <v>5</v>
      </c>
      <c r="P14" s="56">
        <v>6</v>
      </c>
      <c r="Q14" s="39">
        <v>1</v>
      </c>
      <c r="R14" s="39">
        <v>1</v>
      </c>
      <c r="S14" s="39">
        <v>0</v>
      </c>
      <c r="T14" s="39">
        <f t="shared" ref="T14:T18" si="1">(H14*3)+((F14-H14)*2)+J14</f>
        <v>17</v>
      </c>
      <c r="U14" s="40">
        <f t="shared" ref="U14:U22" si="2">IFERROR(((T14+Q14+N14-R14)+(O14*2))/E14,"")</f>
        <v>1.2222222222222223</v>
      </c>
      <c r="V14" s="22">
        <v>265</v>
      </c>
      <c r="W14" s="22" t="s">
        <v>93</v>
      </c>
      <c r="X14" s="22" t="s">
        <v>88</v>
      </c>
      <c r="Y14" s="68">
        <v>2361</v>
      </c>
      <c r="Z14" s="41"/>
      <c r="AA14" s="1" t="s">
        <v>89</v>
      </c>
      <c r="AB14" s="28" t="s">
        <v>363</v>
      </c>
    </row>
    <row r="15" spans="1:28" x14ac:dyDescent="0.3">
      <c r="A15" s="1" t="s">
        <v>79</v>
      </c>
      <c r="B15" s="1" t="s">
        <v>45</v>
      </c>
      <c r="C15" s="27" t="s">
        <v>55</v>
      </c>
      <c r="D15" s="38">
        <v>15</v>
      </c>
      <c r="E15" s="27">
        <v>33</v>
      </c>
      <c r="F15" s="27">
        <v>10</v>
      </c>
      <c r="G15" s="27">
        <v>16</v>
      </c>
      <c r="H15" s="27"/>
      <c r="I15" s="27"/>
      <c r="J15" s="27">
        <v>7</v>
      </c>
      <c r="K15" s="27">
        <v>7</v>
      </c>
      <c r="L15" s="27">
        <v>0</v>
      </c>
      <c r="M15" s="27">
        <v>0</v>
      </c>
      <c r="N15" s="27">
        <f t="shared" si="0"/>
        <v>0</v>
      </c>
      <c r="O15" s="39">
        <v>4</v>
      </c>
      <c r="P15" s="39">
        <v>3</v>
      </c>
      <c r="Q15" s="39">
        <v>3</v>
      </c>
      <c r="R15" s="39">
        <v>3</v>
      </c>
      <c r="S15" s="39">
        <v>0</v>
      </c>
      <c r="T15" s="39">
        <f t="shared" si="1"/>
        <v>27</v>
      </c>
      <c r="U15" s="40">
        <f t="shared" si="2"/>
        <v>1.0606060606060606</v>
      </c>
      <c r="V15" s="22">
        <v>265</v>
      </c>
      <c r="W15" s="22" t="s">
        <v>93</v>
      </c>
      <c r="X15" s="22" t="s">
        <v>88</v>
      </c>
      <c r="Y15" s="68">
        <v>2361</v>
      </c>
      <c r="Z15" s="41"/>
      <c r="AA15" s="1" t="s">
        <v>89</v>
      </c>
      <c r="AB15" s="28" t="s">
        <v>363</v>
      </c>
    </row>
    <row r="16" spans="1:28" x14ac:dyDescent="0.3">
      <c r="A16" s="1" t="s">
        <v>79</v>
      </c>
      <c r="B16" s="1" t="s">
        <v>45</v>
      </c>
      <c r="C16" s="27" t="s">
        <v>110</v>
      </c>
      <c r="D16" s="38">
        <v>10</v>
      </c>
      <c r="E16" s="27">
        <v>20</v>
      </c>
      <c r="F16" s="27">
        <v>5</v>
      </c>
      <c r="G16" s="27">
        <v>12</v>
      </c>
      <c r="H16" s="27"/>
      <c r="I16" s="27"/>
      <c r="J16" s="27">
        <v>0</v>
      </c>
      <c r="K16" s="27">
        <v>2</v>
      </c>
      <c r="L16" s="27">
        <v>0</v>
      </c>
      <c r="M16" s="27">
        <v>2</v>
      </c>
      <c r="N16" s="27">
        <f t="shared" si="0"/>
        <v>2</v>
      </c>
      <c r="O16" s="39">
        <v>1</v>
      </c>
      <c r="P16" s="39">
        <v>5</v>
      </c>
      <c r="Q16" s="39">
        <v>2</v>
      </c>
      <c r="R16" s="39">
        <v>2</v>
      </c>
      <c r="S16" s="39">
        <v>0</v>
      </c>
      <c r="T16" s="39">
        <f t="shared" si="1"/>
        <v>10</v>
      </c>
      <c r="U16" s="40">
        <f t="shared" si="2"/>
        <v>0.7</v>
      </c>
      <c r="V16" s="22">
        <v>265</v>
      </c>
      <c r="W16" s="22" t="s">
        <v>93</v>
      </c>
      <c r="X16" s="22" t="s">
        <v>88</v>
      </c>
      <c r="Y16" s="68">
        <v>2361</v>
      </c>
      <c r="Z16" s="41"/>
      <c r="AA16" s="1" t="s">
        <v>89</v>
      </c>
      <c r="AB16" s="28" t="s">
        <v>363</v>
      </c>
    </row>
    <row r="17" spans="1:28" x14ac:dyDescent="0.3">
      <c r="A17" s="1" t="s">
        <v>79</v>
      </c>
      <c r="B17" s="1" t="s">
        <v>45</v>
      </c>
      <c r="C17" s="27" t="s">
        <v>50</v>
      </c>
      <c r="D17" s="38">
        <v>31</v>
      </c>
      <c r="E17" s="27">
        <v>42</v>
      </c>
      <c r="F17" s="27">
        <v>5</v>
      </c>
      <c r="G17" s="27">
        <v>15</v>
      </c>
      <c r="H17" s="27"/>
      <c r="I17" s="27"/>
      <c r="J17" s="27">
        <v>1</v>
      </c>
      <c r="K17" s="27">
        <v>2</v>
      </c>
      <c r="L17" s="27">
        <v>0</v>
      </c>
      <c r="M17" s="27">
        <v>5</v>
      </c>
      <c r="N17" s="27">
        <f t="shared" si="0"/>
        <v>5</v>
      </c>
      <c r="O17" s="39">
        <v>1</v>
      </c>
      <c r="P17" s="39">
        <v>3</v>
      </c>
      <c r="Q17" s="39">
        <v>5</v>
      </c>
      <c r="R17" s="39">
        <v>1</v>
      </c>
      <c r="S17" s="39">
        <v>0</v>
      </c>
      <c r="T17" s="39">
        <f t="shared" si="1"/>
        <v>11</v>
      </c>
      <c r="U17" s="40">
        <f t="shared" si="2"/>
        <v>0.52380952380952384</v>
      </c>
      <c r="V17" s="22">
        <v>265</v>
      </c>
      <c r="W17" s="22" t="s">
        <v>93</v>
      </c>
      <c r="X17" s="22" t="s">
        <v>88</v>
      </c>
      <c r="Y17" s="68">
        <v>2361</v>
      </c>
      <c r="Z17" s="41"/>
      <c r="AA17" s="1" t="s">
        <v>89</v>
      </c>
      <c r="AB17" s="28" t="s">
        <v>363</v>
      </c>
    </row>
    <row r="18" spans="1:28" x14ac:dyDescent="0.3">
      <c r="A18" s="1" t="s">
        <v>79</v>
      </c>
      <c r="B18" s="1" t="s">
        <v>45</v>
      </c>
      <c r="C18" s="27" t="s">
        <v>53</v>
      </c>
      <c r="D18" s="38">
        <v>24</v>
      </c>
      <c r="E18" s="27">
        <v>26</v>
      </c>
      <c r="F18" s="27">
        <v>2</v>
      </c>
      <c r="G18" s="27">
        <v>4</v>
      </c>
      <c r="H18" s="27"/>
      <c r="I18" s="27"/>
      <c r="J18" s="27">
        <v>7</v>
      </c>
      <c r="K18" s="27">
        <v>8</v>
      </c>
      <c r="L18" s="27">
        <v>2</v>
      </c>
      <c r="M18" s="27">
        <v>4</v>
      </c>
      <c r="N18" s="27">
        <f t="shared" si="0"/>
        <v>6</v>
      </c>
      <c r="O18" s="39">
        <v>2</v>
      </c>
      <c r="P18" s="39">
        <v>6</v>
      </c>
      <c r="Q18" s="39">
        <v>1</v>
      </c>
      <c r="R18" s="39">
        <v>1</v>
      </c>
      <c r="S18" s="39">
        <v>0</v>
      </c>
      <c r="T18" s="39">
        <f t="shared" si="1"/>
        <v>11</v>
      </c>
      <c r="U18" s="40">
        <f t="shared" si="2"/>
        <v>0.80769230769230771</v>
      </c>
      <c r="V18" s="22">
        <v>265</v>
      </c>
      <c r="W18" s="22" t="s">
        <v>93</v>
      </c>
      <c r="X18" s="22" t="s">
        <v>88</v>
      </c>
      <c r="Y18" s="68">
        <v>2361</v>
      </c>
      <c r="Z18" s="41"/>
      <c r="AA18" s="1" t="s">
        <v>89</v>
      </c>
      <c r="AB18" s="28" t="s">
        <v>363</v>
      </c>
    </row>
    <row r="19" spans="1:28" x14ac:dyDescent="0.3">
      <c r="A19" s="1" t="s">
        <v>79</v>
      </c>
      <c r="B19" s="1" t="s">
        <v>45</v>
      </c>
      <c r="C19" s="27" t="s">
        <v>111</v>
      </c>
      <c r="D19" s="38">
        <v>20</v>
      </c>
      <c r="E19" s="27">
        <v>26</v>
      </c>
      <c r="F19" s="27">
        <v>7</v>
      </c>
      <c r="G19" s="27">
        <v>18</v>
      </c>
      <c r="H19" s="27"/>
      <c r="I19" s="27"/>
      <c r="J19" s="27">
        <v>2</v>
      </c>
      <c r="K19" s="27">
        <v>2</v>
      </c>
      <c r="L19" s="27">
        <v>1</v>
      </c>
      <c r="M19" s="27">
        <v>1</v>
      </c>
      <c r="N19" s="27">
        <f>SUM(L19:M19)</f>
        <v>2</v>
      </c>
      <c r="O19" s="39">
        <v>3</v>
      </c>
      <c r="P19" s="39">
        <v>5</v>
      </c>
      <c r="Q19" s="39">
        <v>1</v>
      </c>
      <c r="R19" s="39">
        <v>1</v>
      </c>
      <c r="S19" s="39">
        <v>0</v>
      </c>
      <c r="T19" s="39">
        <f>(H19*3)+((F19-H19)*2)+J19</f>
        <v>16</v>
      </c>
      <c r="U19" s="40">
        <f t="shared" si="2"/>
        <v>0.92307692307692313</v>
      </c>
      <c r="V19" s="22">
        <v>265</v>
      </c>
      <c r="W19" s="22" t="s">
        <v>93</v>
      </c>
      <c r="X19" s="22" t="s">
        <v>88</v>
      </c>
      <c r="Y19" s="68">
        <v>2361</v>
      </c>
      <c r="Z19" s="41"/>
      <c r="AA19" s="1" t="s">
        <v>89</v>
      </c>
      <c r="AB19" s="28" t="s">
        <v>363</v>
      </c>
    </row>
    <row r="20" spans="1:28" x14ac:dyDescent="0.3">
      <c r="A20" s="1" t="s">
        <v>79</v>
      </c>
      <c r="B20" s="1" t="s">
        <v>45</v>
      </c>
      <c r="C20" s="27" t="s">
        <v>48</v>
      </c>
      <c r="D20" s="38">
        <v>44</v>
      </c>
      <c r="E20" s="27">
        <v>38</v>
      </c>
      <c r="F20" s="27">
        <v>5</v>
      </c>
      <c r="G20" s="27">
        <v>9</v>
      </c>
      <c r="H20" s="27"/>
      <c r="I20" s="27"/>
      <c r="J20" s="27">
        <v>3</v>
      </c>
      <c r="K20" s="27">
        <v>5</v>
      </c>
      <c r="L20" s="27">
        <v>11</v>
      </c>
      <c r="M20" s="27">
        <v>4</v>
      </c>
      <c r="N20" s="27">
        <f>SUM(L20:M20)</f>
        <v>15</v>
      </c>
      <c r="O20" s="39">
        <v>3</v>
      </c>
      <c r="P20" s="39">
        <v>4</v>
      </c>
      <c r="Q20" s="39">
        <v>2</v>
      </c>
      <c r="R20" s="39">
        <v>2</v>
      </c>
      <c r="S20" s="39">
        <v>2</v>
      </c>
      <c r="T20" s="39">
        <f>(H20*3)+((F20-H20)*2)+J20</f>
        <v>13</v>
      </c>
      <c r="U20" s="40">
        <f t="shared" si="2"/>
        <v>0.89473684210526316</v>
      </c>
      <c r="V20" s="22">
        <v>265</v>
      </c>
      <c r="W20" s="22" t="s">
        <v>93</v>
      </c>
      <c r="X20" s="22" t="s">
        <v>88</v>
      </c>
      <c r="Y20" s="68">
        <v>2361</v>
      </c>
      <c r="Z20" s="41"/>
      <c r="AA20" s="1" t="s">
        <v>89</v>
      </c>
      <c r="AB20" s="28" t="s">
        <v>363</v>
      </c>
    </row>
    <row r="21" spans="1:28" x14ac:dyDescent="0.3">
      <c r="A21" s="1" t="s">
        <v>79</v>
      </c>
      <c r="B21" s="1" t="s">
        <v>45</v>
      </c>
      <c r="C21" s="27" t="s">
        <v>105</v>
      </c>
      <c r="D21" s="38">
        <v>11</v>
      </c>
      <c r="E21" s="27">
        <v>17</v>
      </c>
      <c r="F21" s="27">
        <v>1</v>
      </c>
      <c r="G21" s="27">
        <v>3</v>
      </c>
      <c r="H21" s="27"/>
      <c r="I21" s="27"/>
      <c r="J21" s="27">
        <v>0</v>
      </c>
      <c r="K21" s="27">
        <v>0</v>
      </c>
      <c r="L21" s="27">
        <v>0</v>
      </c>
      <c r="M21" s="27">
        <v>1</v>
      </c>
      <c r="N21" s="27">
        <f>SUM(L21:M21)</f>
        <v>1</v>
      </c>
      <c r="O21" s="39">
        <v>5</v>
      </c>
      <c r="P21" s="39">
        <v>1</v>
      </c>
      <c r="Q21" s="39">
        <v>4</v>
      </c>
      <c r="R21" s="39">
        <v>4</v>
      </c>
      <c r="S21" s="39">
        <v>0</v>
      </c>
      <c r="T21" s="39">
        <f>(H21*3)+((F21-H21)*2)+J21</f>
        <v>2</v>
      </c>
      <c r="U21" s="40">
        <f t="shared" si="2"/>
        <v>0.76470588235294112</v>
      </c>
      <c r="V21" s="22">
        <v>265</v>
      </c>
      <c r="W21" s="22" t="s">
        <v>93</v>
      </c>
      <c r="X21" s="22" t="s">
        <v>88</v>
      </c>
      <c r="Y21" s="68">
        <v>2361</v>
      </c>
      <c r="Z21" s="41"/>
      <c r="AA21" s="1" t="s">
        <v>89</v>
      </c>
      <c r="AB21" s="28" t="s">
        <v>363</v>
      </c>
    </row>
    <row r="22" spans="1:28" x14ac:dyDescent="0.3">
      <c r="A22" s="1" t="s">
        <v>79</v>
      </c>
      <c r="B22" s="1" t="s">
        <v>45</v>
      </c>
      <c r="C22" s="27" t="s">
        <v>47</v>
      </c>
      <c r="D22" s="38">
        <v>25</v>
      </c>
      <c r="E22" s="27">
        <v>3</v>
      </c>
      <c r="F22" s="27">
        <v>1</v>
      </c>
      <c r="G22" s="27">
        <v>3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>SUM(L22:M22)</f>
        <v>0</v>
      </c>
      <c r="O22" s="39">
        <v>0</v>
      </c>
      <c r="P22" s="39">
        <v>2</v>
      </c>
      <c r="Q22" s="39">
        <v>0</v>
      </c>
      <c r="R22" s="39">
        <v>0</v>
      </c>
      <c r="S22" s="39">
        <v>0</v>
      </c>
      <c r="T22" s="39">
        <f>(H22*3)+((F22-H22)*2)+J22</f>
        <v>2</v>
      </c>
      <c r="U22" s="40">
        <f t="shared" si="2"/>
        <v>0.66666666666666663</v>
      </c>
      <c r="V22" s="22">
        <v>265</v>
      </c>
      <c r="W22" s="22" t="s">
        <v>93</v>
      </c>
      <c r="X22" s="22" t="s">
        <v>88</v>
      </c>
      <c r="Y22" s="68">
        <v>2361</v>
      </c>
      <c r="Z22" s="41"/>
      <c r="AA22" s="1" t="s">
        <v>89</v>
      </c>
      <c r="AB22" s="28" t="s">
        <v>363</v>
      </c>
    </row>
    <row r="23" spans="1:28" x14ac:dyDescent="0.3">
      <c r="A23" s="43" t="s">
        <v>79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45</v>
      </c>
      <c r="G23" s="44">
        <f t="shared" si="3"/>
        <v>95</v>
      </c>
      <c r="H23" s="44">
        <f t="shared" si="3"/>
        <v>0</v>
      </c>
      <c r="I23" s="44">
        <f t="shared" si="3"/>
        <v>0</v>
      </c>
      <c r="J23" s="44">
        <f t="shared" si="3"/>
        <v>23</v>
      </c>
      <c r="K23" s="44">
        <f t="shared" si="3"/>
        <v>30</v>
      </c>
      <c r="L23" s="44">
        <f t="shared" si="3"/>
        <v>18</v>
      </c>
      <c r="M23" s="44">
        <f t="shared" si="3"/>
        <v>20</v>
      </c>
      <c r="N23" s="44">
        <f t="shared" si="3"/>
        <v>38</v>
      </c>
      <c r="O23" s="44">
        <f t="shared" si="3"/>
        <v>24</v>
      </c>
      <c r="P23" s="44">
        <f t="shared" si="3"/>
        <v>36</v>
      </c>
      <c r="Q23" s="44">
        <f t="shared" si="3"/>
        <v>19</v>
      </c>
      <c r="R23" s="44">
        <f t="shared" si="3"/>
        <v>16</v>
      </c>
      <c r="S23" s="44">
        <f t="shared" si="3"/>
        <v>2</v>
      </c>
      <c r="T23" s="44">
        <f t="shared" si="3"/>
        <v>113</v>
      </c>
      <c r="U23" s="45">
        <f>((T23+Q23+N23-R23)+(O23*2))/E23</f>
        <v>0.84166666666666667</v>
      </c>
      <c r="V23" s="46">
        <v>265</v>
      </c>
      <c r="W23" s="46" t="s">
        <v>93</v>
      </c>
      <c r="X23" s="46" t="s">
        <v>88</v>
      </c>
      <c r="Y23" s="71">
        <v>2361</v>
      </c>
      <c r="Z23" s="47"/>
      <c r="AA23" s="43" t="s">
        <v>89</v>
      </c>
      <c r="AB23" s="78" t="s">
        <v>363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0.47368421052631576</v>
      </c>
      <c r="H24" s="27"/>
      <c r="I24" s="1"/>
      <c r="J24" s="48" t="s">
        <v>41</v>
      </c>
      <c r="K24" s="50">
        <f>J23/K23</f>
        <v>0.76666666666666672</v>
      </c>
      <c r="L24" s="1"/>
      <c r="M24" s="39" t="s">
        <v>42</v>
      </c>
      <c r="N24" s="51">
        <v>6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80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16</v>
      </c>
      <c r="AB32" s="81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79</v>
      </c>
      <c r="C34" s="27" t="s">
        <v>365</v>
      </c>
      <c r="D34" s="38">
        <v>11</v>
      </c>
      <c r="E34" s="27">
        <v>33</v>
      </c>
      <c r="F34" s="27">
        <v>1</v>
      </c>
      <c r="G34" s="27">
        <v>2</v>
      </c>
      <c r="H34" s="27"/>
      <c r="I34" s="27"/>
      <c r="J34" s="27">
        <v>6</v>
      </c>
      <c r="K34" s="27">
        <v>6</v>
      </c>
      <c r="L34" s="27">
        <v>0</v>
      </c>
      <c r="M34" s="27">
        <v>1</v>
      </c>
      <c r="N34" s="27">
        <f>SUM(L34:M34)</f>
        <v>1</v>
      </c>
      <c r="O34" s="27">
        <v>4</v>
      </c>
      <c r="P34" s="39">
        <v>4</v>
      </c>
      <c r="Q34" s="27">
        <v>0</v>
      </c>
      <c r="R34" s="27">
        <v>7</v>
      </c>
      <c r="S34" s="27">
        <v>1</v>
      </c>
      <c r="T34" s="27">
        <f>+(F34*2)+J34</f>
        <v>8</v>
      </c>
      <c r="U34" s="40">
        <f>IFERROR(((T34+Q34+N34-R34)+(O34*2))/E34,"")</f>
        <v>0.30303030303030304</v>
      </c>
      <c r="V34" s="22">
        <v>265</v>
      </c>
      <c r="W34" s="22" t="s">
        <v>87</v>
      </c>
      <c r="X34" s="22" t="s">
        <v>94</v>
      </c>
      <c r="Y34" s="68">
        <v>2361</v>
      </c>
      <c r="Z34" s="41"/>
      <c r="AA34" s="1" t="s">
        <v>364</v>
      </c>
      <c r="AB34" s="28" t="s">
        <v>304</v>
      </c>
    </row>
    <row r="35" spans="1:28" x14ac:dyDescent="0.3">
      <c r="A35" s="1" t="s">
        <v>45</v>
      </c>
      <c r="B35" s="1" t="s">
        <v>79</v>
      </c>
      <c r="C35" s="27" t="s">
        <v>366</v>
      </c>
      <c r="D35" s="38">
        <v>24</v>
      </c>
      <c r="E35" s="27">
        <v>42</v>
      </c>
      <c r="F35" s="27">
        <v>6</v>
      </c>
      <c r="G35" s="27">
        <v>13</v>
      </c>
      <c r="H35" s="27"/>
      <c r="I35" s="27"/>
      <c r="J35" s="27">
        <v>10</v>
      </c>
      <c r="K35" s="27">
        <v>12</v>
      </c>
      <c r="L35" s="27">
        <v>4</v>
      </c>
      <c r="M35" s="27">
        <v>7</v>
      </c>
      <c r="N35" s="27">
        <f t="shared" ref="N35:N40" si="4">SUM(L35:M35)</f>
        <v>11</v>
      </c>
      <c r="O35" s="39">
        <v>0</v>
      </c>
      <c r="P35" s="56">
        <v>6</v>
      </c>
      <c r="Q35" s="39">
        <v>1</v>
      </c>
      <c r="R35" s="39">
        <v>1</v>
      </c>
      <c r="S35" s="39">
        <v>0</v>
      </c>
      <c r="T35" s="27">
        <f t="shared" ref="T35:T42" si="5">+(F35*2)+J35</f>
        <v>22</v>
      </c>
      <c r="U35" s="40">
        <f t="shared" ref="U35:U42" si="6">IFERROR(((T35+Q35+N35-R35)+(O35*2))/E35,"")</f>
        <v>0.7857142857142857</v>
      </c>
      <c r="V35" s="22">
        <v>265</v>
      </c>
      <c r="W35" s="22" t="s">
        <v>87</v>
      </c>
      <c r="X35" s="22" t="s">
        <v>94</v>
      </c>
      <c r="Y35" s="68">
        <v>2361</v>
      </c>
      <c r="Z35" s="41"/>
      <c r="AA35" s="1" t="s">
        <v>364</v>
      </c>
      <c r="AB35" s="28" t="s">
        <v>304</v>
      </c>
    </row>
    <row r="36" spans="1:28" x14ac:dyDescent="0.3">
      <c r="A36" s="1" t="s">
        <v>45</v>
      </c>
      <c r="B36" s="1" t="s">
        <v>79</v>
      </c>
      <c r="C36" s="27" t="s">
        <v>367</v>
      </c>
      <c r="D36" s="38">
        <v>22</v>
      </c>
      <c r="E36" s="27">
        <v>38</v>
      </c>
      <c r="F36" s="27">
        <v>8</v>
      </c>
      <c r="G36" s="27">
        <v>14</v>
      </c>
      <c r="H36" s="27"/>
      <c r="I36" s="27"/>
      <c r="J36" s="27">
        <v>3</v>
      </c>
      <c r="K36" s="27">
        <v>5</v>
      </c>
      <c r="L36" s="27">
        <v>0</v>
      </c>
      <c r="M36" s="27">
        <v>4</v>
      </c>
      <c r="N36" s="27">
        <f t="shared" si="4"/>
        <v>4</v>
      </c>
      <c r="O36" s="39">
        <v>2</v>
      </c>
      <c r="P36" s="39">
        <v>2</v>
      </c>
      <c r="Q36" s="39">
        <v>1</v>
      </c>
      <c r="R36" s="39">
        <v>6</v>
      </c>
      <c r="S36" s="39">
        <v>0</v>
      </c>
      <c r="T36" s="27">
        <f t="shared" si="5"/>
        <v>19</v>
      </c>
      <c r="U36" s="40">
        <f t="shared" si="6"/>
        <v>0.57894736842105265</v>
      </c>
      <c r="V36" s="22">
        <v>265</v>
      </c>
      <c r="W36" s="22" t="s">
        <v>87</v>
      </c>
      <c r="X36" s="22" t="s">
        <v>94</v>
      </c>
      <c r="Y36" s="68">
        <v>2361</v>
      </c>
      <c r="Z36" s="41"/>
      <c r="AA36" s="1" t="s">
        <v>364</v>
      </c>
      <c r="AB36" s="28" t="s">
        <v>304</v>
      </c>
    </row>
    <row r="37" spans="1:28" x14ac:dyDescent="0.3">
      <c r="A37" s="1" t="s">
        <v>45</v>
      </c>
      <c r="B37" s="1" t="s">
        <v>79</v>
      </c>
      <c r="C37" s="27" t="s">
        <v>368</v>
      </c>
      <c r="D37" s="38">
        <v>3</v>
      </c>
      <c r="E37" s="27">
        <v>25</v>
      </c>
      <c r="F37" s="27">
        <v>0</v>
      </c>
      <c r="G37" s="27">
        <v>4</v>
      </c>
      <c r="H37" s="27"/>
      <c r="I37" s="27"/>
      <c r="J37" s="27">
        <v>0</v>
      </c>
      <c r="K37" s="27">
        <v>0</v>
      </c>
      <c r="L37" s="27">
        <v>1</v>
      </c>
      <c r="M37" s="27">
        <v>2</v>
      </c>
      <c r="N37" s="27">
        <f t="shared" si="4"/>
        <v>3</v>
      </c>
      <c r="O37" s="39">
        <v>1</v>
      </c>
      <c r="P37" s="39">
        <v>1</v>
      </c>
      <c r="Q37" s="39">
        <v>1</v>
      </c>
      <c r="R37" s="39">
        <v>3</v>
      </c>
      <c r="S37" s="39">
        <v>0</v>
      </c>
      <c r="T37" s="27">
        <f t="shared" si="5"/>
        <v>0</v>
      </c>
      <c r="U37" s="40">
        <f t="shared" si="6"/>
        <v>0.12</v>
      </c>
      <c r="V37" s="22">
        <v>265</v>
      </c>
      <c r="W37" s="22" t="s">
        <v>87</v>
      </c>
      <c r="X37" s="22" t="s">
        <v>94</v>
      </c>
      <c r="Y37" s="68">
        <v>2361</v>
      </c>
      <c r="Z37" s="41"/>
      <c r="AA37" s="1" t="s">
        <v>364</v>
      </c>
      <c r="AB37" s="28" t="s">
        <v>304</v>
      </c>
    </row>
    <row r="38" spans="1:28" x14ac:dyDescent="0.3">
      <c r="A38" s="1" t="s">
        <v>45</v>
      </c>
      <c r="B38" s="1" t="s">
        <v>79</v>
      </c>
      <c r="C38" s="27" t="s">
        <v>411</v>
      </c>
      <c r="D38" s="38">
        <v>45</v>
      </c>
      <c r="E38" s="27" t="s">
        <v>524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27"/>
      <c r="U38" s="40"/>
      <c r="V38" s="22">
        <v>265</v>
      </c>
      <c r="W38" s="22" t="s">
        <v>87</v>
      </c>
      <c r="X38" s="22" t="s">
        <v>94</v>
      </c>
      <c r="Y38" s="68">
        <v>2361</v>
      </c>
      <c r="Z38" s="41"/>
      <c r="AA38" s="1" t="s">
        <v>364</v>
      </c>
      <c r="AB38" s="28" t="s">
        <v>304</v>
      </c>
    </row>
    <row r="39" spans="1:28" x14ac:dyDescent="0.3">
      <c r="A39" s="1" t="s">
        <v>45</v>
      </c>
      <c r="B39" s="1" t="s">
        <v>79</v>
      </c>
      <c r="C39" s="27" t="s">
        <v>369</v>
      </c>
      <c r="D39" s="38">
        <v>23</v>
      </c>
      <c r="E39" s="27">
        <v>13</v>
      </c>
      <c r="F39" s="27">
        <v>1</v>
      </c>
      <c r="G39" s="27">
        <v>1</v>
      </c>
      <c r="H39" s="27"/>
      <c r="I39" s="27"/>
      <c r="J39" s="27">
        <v>2</v>
      </c>
      <c r="K39" s="27">
        <v>2</v>
      </c>
      <c r="L39" s="27">
        <v>0</v>
      </c>
      <c r="M39" s="27">
        <v>2</v>
      </c>
      <c r="N39" s="27">
        <f t="shared" si="4"/>
        <v>2</v>
      </c>
      <c r="O39" s="39">
        <v>0</v>
      </c>
      <c r="P39" s="39">
        <v>1</v>
      </c>
      <c r="Q39" s="39">
        <v>1</v>
      </c>
      <c r="R39" s="39">
        <v>3</v>
      </c>
      <c r="S39" s="39">
        <v>0</v>
      </c>
      <c r="T39" s="27">
        <f t="shared" si="5"/>
        <v>4</v>
      </c>
      <c r="U39" s="40">
        <f t="shared" si="6"/>
        <v>0.30769230769230771</v>
      </c>
      <c r="V39" s="22">
        <v>265</v>
      </c>
      <c r="W39" s="22" t="s">
        <v>87</v>
      </c>
      <c r="X39" s="22" t="s">
        <v>94</v>
      </c>
      <c r="Y39" s="68">
        <v>2361</v>
      </c>
      <c r="Z39" s="41"/>
      <c r="AA39" s="1" t="s">
        <v>364</v>
      </c>
      <c r="AB39" s="28" t="s">
        <v>304</v>
      </c>
    </row>
    <row r="40" spans="1:28" x14ac:dyDescent="0.3">
      <c r="A40" s="1" t="s">
        <v>45</v>
      </c>
      <c r="B40" s="1" t="s">
        <v>79</v>
      </c>
      <c r="C40" s="27" t="s">
        <v>370</v>
      </c>
      <c r="D40" s="38">
        <v>40</v>
      </c>
      <c r="E40" s="27">
        <v>23</v>
      </c>
      <c r="F40" s="27">
        <v>2</v>
      </c>
      <c r="G40" s="27">
        <v>5</v>
      </c>
      <c r="H40" s="27"/>
      <c r="I40" s="27"/>
      <c r="J40" s="27">
        <v>3</v>
      </c>
      <c r="K40" s="27">
        <v>5</v>
      </c>
      <c r="L40" s="27">
        <v>1</v>
      </c>
      <c r="M40" s="27">
        <v>4</v>
      </c>
      <c r="N40" s="27">
        <f t="shared" si="4"/>
        <v>5</v>
      </c>
      <c r="O40" s="39">
        <v>0</v>
      </c>
      <c r="P40" s="39">
        <v>4</v>
      </c>
      <c r="Q40" s="39">
        <v>0</v>
      </c>
      <c r="R40" s="39">
        <v>2</v>
      </c>
      <c r="S40" s="39">
        <v>0</v>
      </c>
      <c r="T40" s="27">
        <f t="shared" si="5"/>
        <v>7</v>
      </c>
      <c r="U40" s="40">
        <f t="shared" si="6"/>
        <v>0.43478260869565216</v>
      </c>
      <c r="V40" s="22">
        <v>265</v>
      </c>
      <c r="W40" s="22" t="s">
        <v>87</v>
      </c>
      <c r="X40" s="22" t="s">
        <v>94</v>
      </c>
      <c r="Y40" s="68">
        <v>2361</v>
      </c>
      <c r="Z40" s="41"/>
      <c r="AA40" s="1" t="s">
        <v>364</v>
      </c>
      <c r="AB40" s="28" t="s">
        <v>304</v>
      </c>
    </row>
    <row r="41" spans="1:28" x14ac:dyDescent="0.3">
      <c r="A41" s="1" t="s">
        <v>45</v>
      </c>
      <c r="B41" s="1" t="s">
        <v>79</v>
      </c>
      <c r="C41" s="27" t="s">
        <v>371</v>
      </c>
      <c r="D41" s="38">
        <v>10</v>
      </c>
      <c r="E41" s="27">
        <v>41</v>
      </c>
      <c r="F41" s="27">
        <v>13</v>
      </c>
      <c r="G41" s="27">
        <v>19</v>
      </c>
      <c r="H41" s="27"/>
      <c r="I41" s="27"/>
      <c r="J41" s="27">
        <v>8</v>
      </c>
      <c r="K41" s="27">
        <v>9</v>
      </c>
      <c r="L41" s="27">
        <v>5</v>
      </c>
      <c r="M41" s="27">
        <v>6</v>
      </c>
      <c r="N41" s="27">
        <f>SUM(L41:M41)</f>
        <v>11</v>
      </c>
      <c r="O41" s="39">
        <v>0</v>
      </c>
      <c r="P41" s="39">
        <v>4</v>
      </c>
      <c r="Q41" s="39">
        <v>1</v>
      </c>
      <c r="R41" s="39">
        <v>3</v>
      </c>
      <c r="S41" s="39">
        <v>0</v>
      </c>
      <c r="T41" s="27">
        <f t="shared" si="5"/>
        <v>34</v>
      </c>
      <c r="U41" s="40">
        <f t="shared" si="6"/>
        <v>1.0487804878048781</v>
      </c>
      <c r="V41" s="22">
        <v>265</v>
      </c>
      <c r="W41" s="22" t="s">
        <v>87</v>
      </c>
      <c r="X41" s="22" t="s">
        <v>94</v>
      </c>
      <c r="Y41" s="68">
        <v>2361</v>
      </c>
      <c r="Z41" s="41"/>
      <c r="AA41" s="1" t="s">
        <v>364</v>
      </c>
      <c r="AB41" s="28" t="s">
        <v>304</v>
      </c>
    </row>
    <row r="42" spans="1:28" x14ac:dyDescent="0.3">
      <c r="A42" s="1" t="s">
        <v>45</v>
      </c>
      <c r="B42" s="1" t="s">
        <v>79</v>
      </c>
      <c r="C42" s="27" t="s">
        <v>372</v>
      </c>
      <c r="D42" s="38">
        <v>15</v>
      </c>
      <c r="E42" s="27">
        <v>25</v>
      </c>
      <c r="F42" s="27">
        <v>5</v>
      </c>
      <c r="G42" s="27">
        <v>12</v>
      </c>
      <c r="H42" s="27">
        <v>0</v>
      </c>
      <c r="I42" s="27">
        <v>1</v>
      </c>
      <c r="J42" s="27">
        <v>2</v>
      </c>
      <c r="K42" s="27">
        <v>2</v>
      </c>
      <c r="L42" s="27">
        <v>0</v>
      </c>
      <c r="M42" s="27">
        <v>1</v>
      </c>
      <c r="N42" s="27">
        <f>SUM(L42:M42)</f>
        <v>1</v>
      </c>
      <c r="O42" s="39">
        <v>3</v>
      </c>
      <c r="P42" s="39">
        <v>1</v>
      </c>
      <c r="Q42" s="39">
        <v>4</v>
      </c>
      <c r="R42" s="39">
        <v>5</v>
      </c>
      <c r="S42" s="39">
        <v>0</v>
      </c>
      <c r="T42" s="27">
        <f t="shared" si="5"/>
        <v>12</v>
      </c>
      <c r="U42" s="40">
        <f t="shared" si="6"/>
        <v>0.72</v>
      </c>
      <c r="V42" s="22">
        <v>265</v>
      </c>
      <c r="W42" s="22" t="s">
        <v>87</v>
      </c>
      <c r="X42" s="22" t="s">
        <v>94</v>
      </c>
      <c r="Y42" s="68">
        <v>2361</v>
      </c>
      <c r="Z42" s="41"/>
      <c r="AA42" s="1" t="s">
        <v>364</v>
      </c>
      <c r="AB42" s="28" t="s">
        <v>304</v>
      </c>
    </row>
    <row r="43" spans="1:28" x14ac:dyDescent="0.3">
      <c r="A43" s="43" t="s">
        <v>45</v>
      </c>
      <c r="B43" s="43" t="s">
        <v>79</v>
      </c>
      <c r="C43" s="44" t="s">
        <v>39</v>
      </c>
      <c r="D43" s="43"/>
      <c r="E43" s="44">
        <f t="shared" ref="E43:T43" si="7">SUM(E34:E42)</f>
        <v>240</v>
      </c>
      <c r="F43" s="44">
        <f t="shared" si="7"/>
        <v>36</v>
      </c>
      <c r="G43" s="44">
        <f t="shared" si="7"/>
        <v>70</v>
      </c>
      <c r="H43" s="44">
        <f t="shared" si="7"/>
        <v>0</v>
      </c>
      <c r="I43" s="44">
        <f t="shared" si="7"/>
        <v>1</v>
      </c>
      <c r="J43" s="44">
        <f t="shared" si="7"/>
        <v>34</v>
      </c>
      <c r="K43" s="44">
        <f t="shared" si="7"/>
        <v>41</v>
      </c>
      <c r="L43" s="44">
        <f t="shared" si="7"/>
        <v>11</v>
      </c>
      <c r="M43" s="44">
        <f t="shared" si="7"/>
        <v>27</v>
      </c>
      <c r="N43" s="44">
        <f t="shared" si="7"/>
        <v>38</v>
      </c>
      <c r="O43" s="44">
        <f t="shared" si="7"/>
        <v>10</v>
      </c>
      <c r="P43" s="44">
        <f t="shared" si="7"/>
        <v>23</v>
      </c>
      <c r="Q43" s="44">
        <f t="shared" si="7"/>
        <v>9</v>
      </c>
      <c r="R43" s="44">
        <f t="shared" si="7"/>
        <v>30</v>
      </c>
      <c r="S43" s="44">
        <f t="shared" si="7"/>
        <v>1</v>
      </c>
      <c r="T43" s="44">
        <f t="shared" si="7"/>
        <v>106</v>
      </c>
      <c r="U43" s="45">
        <f>((T43+Q43+N43-R43)+(O43*2))/E43</f>
        <v>0.59583333333333333</v>
      </c>
      <c r="V43" s="46">
        <v>265</v>
      </c>
      <c r="W43" s="46" t="s">
        <v>87</v>
      </c>
      <c r="X43" s="46" t="s">
        <v>94</v>
      </c>
      <c r="Y43" s="71">
        <v>2361</v>
      </c>
      <c r="Z43" s="47"/>
      <c r="AA43" s="43" t="s">
        <v>364</v>
      </c>
      <c r="AB43" s="78" t="s">
        <v>304</v>
      </c>
    </row>
    <row r="44" spans="1:28" x14ac:dyDescent="0.3">
      <c r="A44" s="1"/>
      <c r="B44" s="1"/>
      <c r="C44" s="1"/>
      <c r="D44" s="1"/>
      <c r="F44" s="48" t="s">
        <v>40</v>
      </c>
      <c r="G44" s="49">
        <f>F43/G43</f>
        <v>0.51428571428571423</v>
      </c>
      <c r="H44" s="27"/>
      <c r="I44" s="1"/>
      <c r="J44" s="48" t="s">
        <v>41</v>
      </c>
      <c r="K44" s="50">
        <f>J43/K43</f>
        <v>0.82926829268292679</v>
      </c>
      <c r="L44" s="1"/>
      <c r="M44" s="39" t="s">
        <v>42</v>
      </c>
      <c r="N44" s="51">
        <v>3</v>
      </c>
      <c r="P44" s="1"/>
      <c r="Q44" s="1"/>
      <c r="R44" s="1"/>
      <c r="S44" s="1"/>
      <c r="T44" s="1"/>
      <c r="U44" s="1"/>
      <c r="V44" s="22"/>
      <c r="W44" s="22"/>
      <c r="X44" s="22"/>
      <c r="Y44" s="52"/>
      <c r="Z44" s="41"/>
      <c r="AA44" s="1"/>
      <c r="AB44" s="28"/>
    </row>
    <row r="45" spans="1:28" x14ac:dyDescent="0.3">
      <c r="A45" s="1"/>
      <c r="B45" s="1"/>
      <c r="C45" s="5" t="s">
        <v>43</v>
      </c>
      <c r="V45" s="22"/>
      <c r="W45" s="22"/>
      <c r="X45" s="22"/>
      <c r="Y45" s="52"/>
      <c r="Z45" s="41"/>
      <c r="AA45" s="1"/>
      <c r="AB45" s="28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380D2-E6D7-484C-88A7-40773F78F6A8}">
  <sheetPr>
    <tabColor rgb="FF92D050"/>
    <pageSetUpPr fitToPage="1"/>
  </sheetPr>
  <dimension ref="A1:AB49"/>
  <sheetViews>
    <sheetView workbookViewId="0">
      <selection activeCell="C22" sqref="C22:D22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334</v>
      </c>
      <c r="D4" s="7" t="s">
        <v>4</v>
      </c>
      <c r="E4" s="8"/>
      <c r="F4" s="5"/>
      <c r="G4" s="1"/>
      <c r="J4" s="15" t="s">
        <v>374</v>
      </c>
      <c r="K4" s="16" t="s">
        <v>44</v>
      </c>
      <c r="L4" s="17"/>
      <c r="M4" s="18"/>
      <c r="N4" s="19">
        <v>18</v>
      </c>
      <c r="O4" s="19">
        <v>19</v>
      </c>
      <c r="P4" s="19">
        <v>19</v>
      </c>
      <c r="Q4" s="19">
        <v>20</v>
      </c>
      <c r="R4" s="20"/>
      <c r="S4" s="21">
        <f>SUM(N4:R4)</f>
        <v>76</v>
      </c>
      <c r="T4" s="22">
        <v>281</v>
      </c>
    </row>
    <row r="5" spans="1:28" x14ac:dyDescent="0.3">
      <c r="B5" s="1"/>
      <c r="C5" s="6" t="s">
        <v>215</v>
      </c>
      <c r="D5" s="7" t="s">
        <v>5</v>
      </c>
      <c r="E5" s="1"/>
      <c r="F5" s="1"/>
      <c r="G5" s="1"/>
      <c r="J5" s="15" t="s">
        <v>375</v>
      </c>
      <c r="K5" s="16" t="s">
        <v>67</v>
      </c>
      <c r="L5" s="17"/>
      <c r="M5" s="18"/>
      <c r="N5" s="19">
        <v>17</v>
      </c>
      <c r="O5" s="19">
        <v>23</v>
      </c>
      <c r="P5" s="19">
        <v>17</v>
      </c>
      <c r="Q5" s="19">
        <v>31</v>
      </c>
      <c r="R5" s="20"/>
      <c r="S5" s="21">
        <f>SUM(N5:R5)</f>
        <v>88</v>
      </c>
      <c r="T5" s="22">
        <v>281</v>
      </c>
      <c r="U5" s="1"/>
      <c r="V5" s="1"/>
      <c r="W5" s="1"/>
    </row>
    <row r="6" spans="1:28" x14ac:dyDescent="0.3">
      <c r="C6" s="23">
        <v>815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520</v>
      </c>
      <c r="D7" s="7" t="s">
        <v>7</v>
      </c>
      <c r="G7" s="1"/>
      <c r="S7" s="1"/>
      <c r="T7" s="25" t="s">
        <v>8</v>
      </c>
      <c r="U7" s="1"/>
      <c r="V7" s="26">
        <v>281</v>
      </c>
      <c r="W7" s="1"/>
    </row>
    <row r="8" spans="1:28" x14ac:dyDescent="0.3">
      <c r="B8" s="1"/>
      <c r="C8" s="24" t="s">
        <v>373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9.5833333333333326E-2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81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24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51</v>
      </c>
      <c r="D13" s="38">
        <v>30</v>
      </c>
      <c r="E13" s="27">
        <v>21</v>
      </c>
      <c r="F13" s="27">
        <v>5</v>
      </c>
      <c r="G13" s="27">
        <v>8</v>
      </c>
      <c r="H13" s="27"/>
      <c r="I13" s="27"/>
      <c r="J13" s="27">
        <v>2</v>
      </c>
      <c r="K13" s="27">
        <v>2</v>
      </c>
      <c r="L13" s="27">
        <v>3</v>
      </c>
      <c r="M13" s="27">
        <v>1</v>
      </c>
      <c r="N13" s="27">
        <f>SUM(L13:M13)</f>
        <v>4</v>
      </c>
      <c r="O13" s="27">
        <v>2</v>
      </c>
      <c r="P13" s="39">
        <v>2</v>
      </c>
      <c r="Q13" s="27">
        <v>0</v>
      </c>
      <c r="R13" s="27">
        <v>1</v>
      </c>
      <c r="S13" s="27">
        <v>0</v>
      </c>
      <c r="T13" s="27">
        <f>(H13*3)+((F13-H13)*2)+J13</f>
        <v>12</v>
      </c>
      <c r="U13" s="40">
        <f>IFERROR(((T13+Q13+N13-R13)+(O13*2))/E13,"")</f>
        <v>0.90476190476190477</v>
      </c>
      <c r="V13" s="22">
        <v>281</v>
      </c>
      <c r="W13" s="22" t="s">
        <v>87</v>
      </c>
      <c r="X13" s="22" t="s">
        <v>94</v>
      </c>
      <c r="Y13" s="68">
        <v>815</v>
      </c>
      <c r="Z13" s="41" t="s">
        <v>489</v>
      </c>
      <c r="AA13" s="1" t="s">
        <v>89</v>
      </c>
      <c r="AB13" s="28" t="s">
        <v>376</v>
      </c>
    </row>
    <row r="14" spans="1:28" x14ac:dyDescent="0.3">
      <c r="A14" s="1" t="s">
        <v>66</v>
      </c>
      <c r="B14" s="1" t="s">
        <v>45</v>
      </c>
      <c r="C14" s="27" t="s">
        <v>46</v>
      </c>
      <c r="D14" s="38">
        <v>21</v>
      </c>
      <c r="E14" s="27">
        <v>43</v>
      </c>
      <c r="F14" s="27">
        <v>10</v>
      </c>
      <c r="G14" s="27">
        <v>12</v>
      </c>
      <c r="H14" s="27"/>
      <c r="I14" s="27"/>
      <c r="J14" s="27">
        <v>8</v>
      </c>
      <c r="K14" s="27">
        <v>10</v>
      </c>
      <c r="L14" s="27">
        <v>1</v>
      </c>
      <c r="M14" s="27">
        <v>3</v>
      </c>
      <c r="N14" s="27">
        <f t="shared" ref="N14:N19" si="0">SUM(L14:M14)</f>
        <v>4</v>
      </c>
      <c r="O14" s="39">
        <v>1</v>
      </c>
      <c r="P14" s="39">
        <v>4</v>
      </c>
      <c r="Q14" s="39">
        <v>0</v>
      </c>
      <c r="R14" s="39">
        <v>3</v>
      </c>
      <c r="S14" s="39">
        <v>0</v>
      </c>
      <c r="T14" s="39">
        <f t="shared" ref="T14:T19" si="1">(H14*3)+((F14-H14)*2)+J14</f>
        <v>28</v>
      </c>
      <c r="U14" s="40">
        <f t="shared" ref="U14:U22" si="2">IFERROR(((T14+Q14+N14-R14)+(O14*2))/E14,"")</f>
        <v>0.72093023255813948</v>
      </c>
      <c r="V14" s="22">
        <v>281</v>
      </c>
      <c r="W14" s="22" t="s">
        <v>87</v>
      </c>
      <c r="X14" s="22" t="s">
        <v>94</v>
      </c>
      <c r="Y14" s="68">
        <v>815</v>
      </c>
      <c r="Z14" s="41"/>
      <c r="AA14" s="1" t="s">
        <v>89</v>
      </c>
      <c r="AB14" s="28" t="s">
        <v>376</v>
      </c>
    </row>
    <row r="15" spans="1:28" x14ac:dyDescent="0.3">
      <c r="A15" s="1" t="s">
        <v>66</v>
      </c>
      <c r="B15" s="1" t="s">
        <v>45</v>
      </c>
      <c r="C15" s="27" t="s">
        <v>55</v>
      </c>
      <c r="D15" s="38">
        <v>15</v>
      </c>
      <c r="E15" s="27">
        <v>37</v>
      </c>
      <c r="F15" s="27">
        <v>2</v>
      </c>
      <c r="G15" s="27">
        <v>11</v>
      </c>
      <c r="H15" s="27"/>
      <c r="I15" s="27"/>
      <c r="J15" s="27">
        <v>4</v>
      </c>
      <c r="K15" s="27">
        <v>4</v>
      </c>
      <c r="L15" s="27">
        <v>2</v>
      </c>
      <c r="M15" s="27">
        <v>2</v>
      </c>
      <c r="N15" s="27">
        <f t="shared" si="0"/>
        <v>4</v>
      </c>
      <c r="O15" s="39">
        <v>10</v>
      </c>
      <c r="P15" s="39">
        <v>2</v>
      </c>
      <c r="Q15" s="39">
        <v>2</v>
      </c>
      <c r="R15" s="39">
        <v>6</v>
      </c>
      <c r="S15" s="39">
        <v>1</v>
      </c>
      <c r="T15" s="39">
        <f t="shared" si="1"/>
        <v>8</v>
      </c>
      <c r="U15" s="40">
        <f t="shared" si="2"/>
        <v>0.7567567567567568</v>
      </c>
      <c r="V15" s="22">
        <v>281</v>
      </c>
      <c r="W15" s="22" t="s">
        <v>87</v>
      </c>
      <c r="X15" s="22" t="s">
        <v>94</v>
      </c>
      <c r="Y15" s="68">
        <v>815</v>
      </c>
      <c r="Z15" s="41"/>
      <c r="AA15" s="1" t="s">
        <v>89</v>
      </c>
      <c r="AB15" s="28" t="s">
        <v>376</v>
      </c>
    </row>
    <row r="16" spans="1:28" x14ac:dyDescent="0.3">
      <c r="A16" s="1" t="s">
        <v>66</v>
      </c>
      <c r="B16" s="1" t="s">
        <v>45</v>
      </c>
      <c r="C16" s="27" t="s">
        <v>110</v>
      </c>
      <c r="D16" s="38">
        <v>10</v>
      </c>
      <c r="E16" s="27">
        <v>12</v>
      </c>
      <c r="F16" s="27">
        <v>1</v>
      </c>
      <c r="G16" s="27">
        <v>3</v>
      </c>
      <c r="H16" s="27"/>
      <c r="I16" s="27"/>
      <c r="J16" s="27">
        <v>0</v>
      </c>
      <c r="K16" s="27">
        <v>0</v>
      </c>
      <c r="L16" s="27">
        <v>0</v>
      </c>
      <c r="M16" s="27">
        <v>2</v>
      </c>
      <c r="N16" s="27">
        <f t="shared" si="0"/>
        <v>2</v>
      </c>
      <c r="O16" s="39">
        <v>2</v>
      </c>
      <c r="P16" s="39">
        <v>2</v>
      </c>
      <c r="Q16" s="39">
        <v>4</v>
      </c>
      <c r="R16" s="39">
        <v>0</v>
      </c>
      <c r="S16" s="39">
        <v>0</v>
      </c>
      <c r="T16" s="39">
        <f t="shared" si="1"/>
        <v>2</v>
      </c>
      <c r="U16" s="40">
        <f t="shared" si="2"/>
        <v>1</v>
      </c>
      <c r="V16" s="22">
        <v>281</v>
      </c>
      <c r="W16" s="22" t="s">
        <v>87</v>
      </c>
      <c r="X16" s="22" t="s">
        <v>94</v>
      </c>
      <c r="Y16" s="68">
        <v>815</v>
      </c>
      <c r="Z16" s="41"/>
      <c r="AA16" s="1" t="s">
        <v>89</v>
      </c>
      <c r="AB16" s="28" t="s">
        <v>376</v>
      </c>
    </row>
    <row r="17" spans="1:28" x14ac:dyDescent="0.3">
      <c r="A17" s="1" t="s">
        <v>66</v>
      </c>
      <c r="B17" s="1" t="s">
        <v>45</v>
      </c>
      <c r="C17" s="27" t="s">
        <v>50</v>
      </c>
      <c r="D17" s="38">
        <v>31</v>
      </c>
      <c r="E17" s="27">
        <v>43</v>
      </c>
      <c r="F17" s="27">
        <v>7</v>
      </c>
      <c r="G17" s="27">
        <v>14</v>
      </c>
      <c r="H17" s="27"/>
      <c r="I17" s="27"/>
      <c r="J17" s="27">
        <v>2</v>
      </c>
      <c r="K17" s="27">
        <v>3</v>
      </c>
      <c r="L17" s="27">
        <v>2</v>
      </c>
      <c r="M17" s="27">
        <v>5</v>
      </c>
      <c r="N17" s="27">
        <f t="shared" si="0"/>
        <v>7</v>
      </c>
      <c r="O17" s="39">
        <v>2</v>
      </c>
      <c r="P17" s="39">
        <v>5</v>
      </c>
      <c r="Q17" s="39">
        <v>4</v>
      </c>
      <c r="R17" s="39">
        <v>3</v>
      </c>
      <c r="S17" s="39">
        <v>2</v>
      </c>
      <c r="T17" s="39">
        <f t="shared" si="1"/>
        <v>16</v>
      </c>
      <c r="U17" s="40">
        <f t="shared" si="2"/>
        <v>0.65116279069767447</v>
      </c>
      <c r="V17" s="22">
        <v>281</v>
      </c>
      <c r="W17" s="22" t="s">
        <v>87</v>
      </c>
      <c r="X17" s="22" t="s">
        <v>94</v>
      </c>
      <c r="Y17" s="68">
        <v>815</v>
      </c>
      <c r="Z17" s="41"/>
      <c r="AA17" s="1" t="s">
        <v>89</v>
      </c>
      <c r="AB17" s="28" t="s">
        <v>376</v>
      </c>
    </row>
    <row r="18" spans="1:28" x14ac:dyDescent="0.3">
      <c r="A18" s="1" t="s">
        <v>66</v>
      </c>
      <c r="B18" s="1" t="s">
        <v>45</v>
      </c>
      <c r="C18" s="27" t="s">
        <v>53</v>
      </c>
      <c r="D18" s="38">
        <v>24</v>
      </c>
      <c r="E18" s="27">
        <v>9</v>
      </c>
      <c r="F18" s="27">
        <v>0</v>
      </c>
      <c r="G18" s="27">
        <v>0</v>
      </c>
      <c r="H18" s="27"/>
      <c r="I18" s="27"/>
      <c r="J18" s="27">
        <v>3</v>
      </c>
      <c r="K18" s="27">
        <v>4</v>
      </c>
      <c r="L18" s="27">
        <v>0</v>
      </c>
      <c r="M18" s="27">
        <v>2</v>
      </c>
      <c r="N18" s="27">
        <f t="shared" si="0"/>
        <v>2</v>
      </c>
      <c r="O18" s="39">
        <v>0</v>
      </c>
      <c r="P18" s="39">
        <v>2</v>
      </c>
      <c r="Q18" s="39">
        <v>0</v>
      </c>
      <c r="R18" s="39">
        <v>0</v>
      </c>
      <c r="S18" s="39">
        <v>0</v>
      </c>
      <c r="T18" s="39">
        <f t="shared" si="1"/>
        <v>3</v>
      </c>
      <c r="U18" s="40">
        <f t="shared" si="2"/>
        <v>0.55555555555555558</v>
      </c>
      <c r="V18" s="22">
        <v>281</v>
      </c>
      <c r="W18" s="22" t="s">
        <v>87</v>
      </c>
      <c r="X18" s="22" t="s">
        <v>94</v>
      </c>
      <c r="Y18" s="68">
        <v>815</v>
      </c>
      <c r="Z18" s="41"/>
      <c r="AA18" s="1" t="s">
        <v>89</v>
      </c>
      <c r="AB18" s="28" t="s">
        <v>376</v>
      </c>
    </row>
    <row r="19" spans="1:28" x14ac:dyDescent="0.3">
      <c r="A19" s="1" t="s">
        <v>66</v>
      </c>
      <c r="B19" s="1" t="s">
        <v>45</v>
      </c>
      <c r="C19" s="27" t="s">
        <v>111</v>
      </c>
      <c r="D19" s="38">
        <v>26</v>
      </c>
      <c r="E19" s="27">
        <v>18</v>
      </c>
      <c r="F19" s="27">
        <v>1</v>
      </c>
      <c r="G19" s="27">
        <v>8</v>
      </c>
      <c r="H19" s="27"/>
      <c r="I19" s="27"/>
      <c r="J19" s="27">
        <v>0</v>
      </c>
      <c r="K19" s="27">
        <v>0</v>
      </c>
      <c r="L19" s="27">
        <v>2</v>
      </c>
      <c r="M19" s="27">
        <v>2</v>
      </c>
      <c r="N19" s="27">
        <f t="shared" si="0"/>
        <v>4</v>
      </c>
      <c r="O19" s="39">
        <v>0</v>
      </c>
      <c r="P19" s="39">
        <v>5</v>
      </c>
      <c r="Q19" s="39">
        <v>0</v>
      </c>
      <c r="R19" s="39">
        <v>3</v>
      </c>
      <c r="S19" s="39">
        <v>0</v>
      </c>
      <c r="T19" s="39">
        <f t="shared" si="1"/>
        <v>2</v>
      </c>
      <c r="U19" s="40">
        <f t="shared" si="2"/>
        <v>0.16666666666666666</v>
      </c>
      <c r="V19" s="22">
        <v>281</v>
      </c>
      <c r="W19" s="22" t="s">
        <v>87</v>
      </c>
      <c r="X19" s="22" t="s">
        <v>94</v>
      </c>
      <c r="Y19" s="68">
        <v>815</v>
      </c>
      <c r="Z19" s="41"/>
      <c r="AA19" s="1" t="s">
        <v>89</v>
      </c>
      <c r="AB19" s="28" t="s">
        <v>376</v>
      </c>
    </row>
    <row r="20" spans="1:28" x14ac:dyDescent="0.3">
      <c r="A20" s="1" t="s">
        <v>66</v>
      </c>
      <c r="B20" s="1" t="s">
        <v>45</v>
      </c>
      <c r="C20" s="27" t="s">
        <v>48</v>
      </c>
      <c r="D20" s="38">
        <v>44</v>
      </c>
      <c r="E20" s="27">
        <v>41</v>
      </c>
      <c r="F20" s="27">
        <v>1</v>
      </c>
      <c r="G20" s="27">
        <v>6</v>
      </c>
      <c r="H20" s="27"/>
      <c r="I20" s="27"/>
      <c r="J20" s="27">
        <v>1</v>
      </c>
      <c r="K20" s="27">
        <v>2</v>
      </c>
      <c r="L20" s="27">
        <v>1</v>
      </c>
      <c r="M20" s="27">
        <v>8</v>
      </c>
      <c r="N20" s="27">
        <f>SUM(L20:M20)</f>
        <v>9</v>
      </c>
      <c r="O20" s="39">
        <v>4</v>
      </c>
      <c r="P20" s="39">
        <v>1</v>
      </c>
      <c r="Q20" s="39">
        <v>3</v>
      </c>
      <c r="R20" s="39">
        <v>5</v>
      </c>
      <c r="S20" s="39">
        <v>1</v>
      </c>
      <c r="T20" s="39">
        <f>(H20*3)+((F20-H20)*2)+J20</f>
        <v>3</v>
      </c>
      <c r="U20" s="40">
        <f t="shared" si="2"/>
        <v>0.43902439024390244</v>
      </c>
      <c r="V20" s="22">
        <v>281</v>
      </c>
      <c r="W20" s="22" t="s">
        <v>87</v>
      </c>
      <c r="X20" s="22" t="s">
        <v>94</v>
      </c>
      <c r="Y20" s="68">
        <v>815</v>
      </c>
      <c r="Z20" s="41"/>
      <c r="AA20" s="1" t="s">
        <v>89</v>
      </c>
      <c r="AB20" s="28" t="s">
        <v>376</v>
      </c>
    </row>
    <row r="21" spans="1:28" x14ac:dyDescent="0.3">
      <c r="A21" s="1" t="s">
        <v>66</v>
      </c>
      <c r="B21" s="1" t="s">
        <v>45</v>
      </c>
      <c r="C21" s="27" t="s">
        <v>105</v>
      </c>
      <c r="D21" s="38">
        <v>11</v>
      </c>
      <c r="E21" s="27">
        <v>12</v>
      </c>
      <c r="F21" s="27">
        <v>0</v>
      </c>
      <c r="G21" s="27">
        <v>1</v>
      </c>
      <c r="H21" s="27"/>
      <c r="I21" s="27"/>
      <c r="J21" s="27">
        <v>0</v>
      </c>
      <c r="K21" s="27">
        <v>0</v>
      </c>
      <c r="L21" s="27">
        <v>0</v>
      </c>
      <c r="M21" s="27">
        <v>1</v>
      </c>
      <c r="N21" s="27">
        <f>SUM(L21:M21)</f>
        <v>1</v>
      </c>
      <c r="O21" s="39">
        <v>2</v>
      </c>
      <c r="P21" s="39">
        <v>1</v>
      </c>
      <c r="Q21" s="39">
        <v>1</v>
      </c>
      <c r="R21" s="39">
        <v>4</v>
      </c>
      <c r="S21" s="39">
        <v>0</v>
      </c>
      <c r="T21" s="39">
        <f>(H21*3)+((F21-H21)*2)+J21</f>
        <v>0</v>
      </c>
      <c r="U21" s="40">
        <f t="shared" si="2"/>
        <v>0.16666666666666666</v>
      </c>
      <c r="V21" s="22">
        <v>281</v>
      </c>
      <c r="W21" s="22" t="s">
        <v>87</v>
      </c>
      <c r="X21" s="22" t="s">
        <v>94</v>
      </c>
      <c r="Y21" s="68">
        <v>815</v>
      </c>
      <c r="Z21" s="41"/>
      <c r="AA21" s="1" t="s">
        <v>89</v>
      </c>
      <c r="AB21" s="28" t="s">
        <v>376</v>
      </c>
    </row>
    <row r="22" spans="1:28" x14ac:dyDescent="0.3">
      <c r="A22" s="1" t="s">
        <v>66</v>
      </c>
      <c r="B22" s="1" t="s">
        <v>45</v>
      </c>
      <c r="C22" s="27" t="s">
        <v>47</v>
      </c>
      <c r="D22" s="38">
        <v>25</v>
      </c>
      <c r="E22" s="27">
        <v>4</v>
      </c>
      <c r="F22" s="27">
        <v>1</v>
      </c>
      <c r="G22" s="27">
        <v>1</v>
      </c>
      <c r="H22" s="27"/>
      <c r="I22" s="27"/>
      <c r="J22" s="27">
        <v>0</v>
      </c>
      <c r="K22" s="27">
        <v>1</v>
      </c>
      <c r="L22" s="27">
        <v>0</v>
      </c>
      <c r="M22" s="27">
        <v>1</v>
      </c>
      <c r="N22" s="27">
        <f>SUM(L22:M22)</f>
        <v>1</v>
      </c>
      <c r="O22" s="39">
        <v>0</v>
      </c>
      <c r="P22" s="39">
        <v>0</v>
      </c>
      <c r="Q22" s="39">
        <v>0</v>
      </c>
      <c r="R22" s="39">
        <v>1</v>
      </c>
      <c r="S22" s="39">
        <v>0</v>
      </c>
      <c r="T22" s="39">
        <f>(H22*3)+((F22-H22)*2)+J22</f>
        <v>2</v>
      </c>
      <c r="U22" s="40">
        <f t="shared" si="2"/>
        <v>0.5</v>
      </c>
      <c r="V22" s="22">
        <v>281</v>
      </c>
      <c r="W22" s="22" t="s">
        <v>87</v>
      </c>
      <c r="X22" s="22" t="s">
        <v>94</v>
      </c>
      <c r="Y22" s="68">
        <v>815</v>
      </c>
      <c r="Z22" s="41"/>
      <c r="AA22" s="1" t="s">
        <v>89</v>
      </c>
      <c r="AB22" s="28" t="s">
        <v>376</v>
      </c>
    </row>
    <row r="23" spans="1:28" x14ac:dyDescent="0.3">
      <c r="A23" s="43" t="s">
        <v>66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28</v>
      </c>
      <c r="G23" s="44">
        <f t="shared" si="3"/>
        <v>64</v>
      </c>
      <c r="H23" s="44">
        <f t="shared" si="3"/>
        <v>0</v>
      </c>
      <c r="I23" s="44">
        <f t="shared" si="3"/>
        <v>0</v>
      </c>
      <c r="J23" s="44">
        <f t="shared" si="3"/>
        <v>20</v>
      </c>
      <c r="K23" s="44">
        <f t="shared" si="3"/>
        <v>26</v>
      </c>
      <c r="L23" s="44">
        <f t="shared" si="3"/>
        <v>11</v>
      </c>
      <c r="M23" s="44">
        <f t="shared" si="3"/>
        <v>27</v>
      </c>
      <c r="N23" s="44">
        <f t="shared" si="3"/>
        <v>38</v>
      </c>
      <c r="O23" s="44">
        <f t="shared" si="3"/>
        <v>23</v>
      </c>
      <c r="P23" s="44">
        <f t="shared" si="3"/>
        <v>24</v>
      </c>
      <c r="Q23" s="44">
        <f t="shared" si="3"/>
        <v>14</v>
      </c>
      <c r="R23" s="44">
        <f t="shared" si="3"/>
        <v>26</v>
      </c>
      <c r="S23" s="44">
        <f t="shared" si="3"/>
        <v>4</v>
      </c>
      <c r="T23" s="44">
        <f t="shared" si="3"/>
        <v>76</v>
      </c>
      <c r="U23" s="45">
        <f>((T23+Q23+N23-R23)+(O23*2))/E23</f>
        <v>0.6166666666666667</v>
      </c>
      <c r="V23" s="46">
        <v>281</v>
      </c>
      <c r="W23" s="46" t="s">
        <v>87</v>
      </c>
      <c r="X23" s="46" t="s">
        <v>94</v>
      </c>
      <c r="Y23" s="69">
        <v>815</v>
      </c>
      <c r="Z23" s="47"/>
      <c r="AA23" s="43" t="s">
        <v>89</v>
      </c>
      <c r="AB23" s="78" t="s">
        <v>376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0.4375</v>
      </c>
      <c r="H24" s="27"/>
      <c r="I24" s="1"/>
      <c r="J24" s="48" t="s">
        <v>41</v>
      </c>
      <c r="K24" s="50">
        <f>J23/K23</f>
        <v>0.76923076923076927</v>
      </c>
      <c r="L24" s="1"/>
      <c r="M24" s="39" t="s">
        <v>42</v>
      </c>
      <c r="N24" s="51">
        <v>5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 t="s">
        <v>379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B32" s="1"/>
      <c r="C32" s="53" t="s">
        <v>67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22</v>
      </c>
      <c r="W32" s="1"/>
      <c r="X32" s="1"/>
      <c r="Y32" s="31"/>
      <c r="Z32" s="41"/>
      <c r="AA32" s="1"/>
      <c r="AB32" s="28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66</v>
      </c>
      <c r="C34" s="27" t="s">
        <v>220</v>
      </c>
      <c r="D34" s="38">
        <v>6</v>
      </c>
      <c r="E34" s="27">
        <v>16</v>
      </c>
      <c r="F34" s="27">
        <v>0</v>
      </c>
      <c r="G34" s="27">
        <v>3</v>
      </c>
      <c r="H34" s="27"/>
      <c r="I34" s="27"/>
      <c r="J34" s="27">
        <v>3</v>
      </c>
      <c r="K34" s="27">
        <v>4</v>
      </c>
      <c r="L34" s="27">
        <v>1</v>
      </c>
      <c r="M34" s="27">
        <v>6</v>
      </c>
      <c r="N34" s="27">
        <f t="shared" ref="N34:N44" si="4">SUM(L34:M34)</f>
        <v>7</v>
      </c>
      <c r="O34" s="39">
        <v>0</v>
      </c>
      <c r="P34" s="39">
        <v>5</v>
      </c>
      <c r="Q34" s="39">
        <v>1</v>
      </c>
      <c r="R34" s="39">
        <v>1</v>
      </c>
      <c r="S34" s="39">
        <v>2</v>
      </c>
      <c r="T34" s="27">
        <f t="shared" ref="T34:T44" si="5">+(F34*2)+J34</f>
        <v>3</v>
      </c>
      <c r="U34" s="40">
        <f t="shared" ref="U34:U44" si="6">IFERROR(((T34+Q34+N34-R34)+(O34*2))/E34,"")</f>
        <v>0.625</v>
      </c>
      <c r="V34" s="22">
        <v>281</v>
      </c>
      <c r="W34" s="22" t="s">
        <v>93</v>
      </c>
      <c r="X34" s="22" t="s">
        <v>88</v>
      </c>
      <c r="Y34" s="68">
        <v>815</v>
      </c>
      <c r="Z34" s="41"/>
      <c r="AA34" s="1" t="s">
        <v>219</v>
      </c>
      <c r="AB34" s="28" t="s">
        <v>377</v>
      </c>
    </row>
    <row r="35" spans="1:28" x14ac:dyDescent="0.3">
      <c r="A35" s="1" t="s">
        <v>45</v>
      </c>
      <c r="B35" s="1" t="s">
        <v>66</v>
      </c>
      <c r="C35" s="27" t="s">
        <v>221</v>
      </c>
      <c r="D35" s="38">
        <v>1</v>
      </c>
      <c r="E35" s="27">
        <v>44</v>
      </c>
      <c r="F35" s="27">
        <v>6</v>
      </c>
      <c r="G35" s="27">
        <v>19</v>
      </c>
      <c r="H35" s="27"/>
      <c r="I35" s="27"/>
      <c r="J35" s="27">
        <v>0</v>
      </c>
      <c r="K35" s="27">
        <v>1</v>
      </c>
      <c r="L35" s="27">
        <v>2</v>
      </c>
      <c r="M35" s="27">
        <v>4</v>
      </c>
      <c r="N35" s="27">
        <f t="shared" si="4"/>
        <v>6</v>
      </c>
      <c r="O35" s="39">
        <v>4</v>
      </c>
      <c r="P35" s="39">
        <v>3</v>
      </c>
      <c r="Q35" s="39">
        <v>2</v>
      </c>
      <c r="R35" s="39">
        <v>0</v>
      </c>
      <c r="S35" s="39">
        <v>0</v>
      </c>
      <c r="T35" s="27">
        <f t="shared" si="5"/>
        <v>12</v>
      </c>
      <c r="U35" s="40">
        <f t="shared" si="6"/>
        <v>0.63636363636363635</v>
      </c>
      <c r="V35" s="22">
        <v>281</v>
      </c>
      <c r="W35" s="22" t="s">
        <v>93</v>
      </c>
      <c r="X35" s="22" t="s">
        <v>88</v>
      </c>
      <c r="Y35" s="68">
        <v>815</v>
      </c>
      <c r="Z35" s="41"/>
      <c r="AA35" s="1" t="s">
        <v>219</v>
      </c>
      <c r="AB35" s="28" t="s">
        <v>377</v>
      </c>
    </row>
    <row r="36" spans="1:28" x14ac:dyDescent="0.3">
      <c r="A36" s="1" t="s">
        <v>45</v>
      </c>
      <c r="B36" s="1" t="s">
        <v>66</v>
      </c>
      <c r="C36" s="27" t="s">
        <v>52</v>
      </c>
      <c r="D36" s="38">
        <v>34</v>
      </c>
      <c r="E36" s="27">
        <v>25</v>
      </c>
      <c r="F36" s="27">
        <v>6</v>
      </c>
      <c r="G36" s="27">
        <v>13</v>
      </c>
      <c r="H36" s="27"/>
      <c r="I36" s="27"/>
      <c r="J36" s="27">
        <v>0</v>
      </c>
      <c r="K36" s="27">
        <v>0</v>
      </c>
      <c r="L36" s="27">
        <v>2</v>
      </c>
      <c r="M36" s="27">
        <v>6</v>
      </c>
      <c r="N36" s="27">
        <f t="shared" si="4"/>
        <v>8</v>
      </c>
      <c r="O36" s="39">
        <v>2</v>
      </c>
      <c r="P36" s="39">
        <v>3</v>
      </c>
      <c r="Q36" s="39">
        <v>3</v>
      </c>
      <c r="R36" s="39">
        <v>2</v>
      </c>
      <c r="S36" s="39">
        <v>0</v>
      </c>
      <c r="T36" s="27">
        <f t="shared" si="5"/>
        <v>12</v>
      </c>
      <c r="U36" s="40">
        <f t="shared" si="6"/>
        <v>1</v>
      </c>
      <c r="V36" s="22">
        <v>281</v>
      </c>
      <c r="W36" s="22" t="s">
        <v>93</v>
      </c>
      <c r="X36" s="22" t="s">
        <v>88</v>
      </c>
      <c r="Y36" s="68">
        <v>815</v>
      </c>
      <c r="Z36" s="41"/>
      <c r="AA36" s="1" t="s">
        <v>219</v>
      </c>
      <c r="AB36" s="28" t="s">
        <v>377</v>
      </c>
    </row>
    <row r="37" spans="1:28" x14ac:dyDescent="0.3">
      <c r="A37" s="1" t="s">
        <v>45</v>
      </c>
      <c r="B37" s="1" t="s">
        <v>66</v>
      </c>
      <c r="C37" s="27" t="s">
        <v>224</v>
      </c>
      <c r="D37" s="38">
        <v>33</v>
      </c>
      <c r="E37" s="27">
        <v>31</v>
      </c>
      <c r="F37" s="27">
        <v>3</v>
      </c>
      <c r="G37" s="27">
        <v>5</v>
      </c>
      <c r="H37" s="27"/>
      <c r="I37" s="27"/>
      <c r="J37" s="27">
        <v>4</v>
      </c>
      <c r="K37" s="27">
        <v>6</v>
      </c>
      <c r="L37" s="27">
        <v>6</v>
      </c>
      <c r="M37" s="27">
        <v>5</v>
      </c>
      <c r="N37" s="27">
        <f t="shared" si="4"/>
        <v>11</v>
      </c>
      <c r="O37" s="39">
        <v>0</v>
      </c>
      <c r="P37" s="39">
        <v>4</v>
      </c>
      <c r="Q37" s="39">
        <v>1</v>
      </c>
      <c r="R37" s="39">
        <v>1</v>
      </c>
      <c r="S37" s="39">
        <v>3</v>
      </c>
      <c r="T37" s="27">
        <f t="shared" si="5"/>
        <v>10</v>
      </c>
      <c r="U37" s="40">
        <f t="shared" si="6"/>
        <v>0.67741935483870963</v>
      </c>
      <c r="V37" s="22">
        <v>281</v>
      </c>
      <c r="W37" s="22" t="s">
        <v>93</v>
      </c>
      <c r="X37" s="22" t="s">
        <v>88</v>
      </c>
      <c r="Y37" s="68">
        <v>815</v>
      </c>
      <c r="Z37" s="41"/>
      <c r="AA37" s="1" t="s">
        <v>219</v>
      </c>
      <c r="AB37" s="28" t="s">
        <v>377</v>
      </c>
    </row>
    <row r="38" spans="1:28" x14ac:dyDescent="0.3">
      <c r="A38" s="1" t="s">
        <v>45</v>
      </c>
      <c r="B38" s="1" t="s">
        <v>66</v>
      </c>
      <c r="C38" s="27" t="s">
        <v>378</v>
      </c>
      <c r="D38" s="38">
        <v>11</v>
      </c>
      <c r="E38" s="27">
        <v>13</v>
      </c>
      <c r="F38" s="27">
        <v>0</v>
      </c>
      <c r="G38" s="27">
        <v>6</v>
      </c>
      <c r="H38" s="27"/>
      <c r="I38" s="27"/>
      <c r="J38" s="27">
        <v>0</v>
      </c>
      <c r="K38" s="27">
        <v>0</v>
      </c>
      <c r="L38" s="27">
        <v>1</v>
      </c>
      <c r="M38" s="27">
        <v>0</v>
      </c>
      <c r="N38" s="27">
        <f t="shared" si="4"/>
        <v>1</v>
      </c>
      <c r="O38" s="39">
        <v>0</v>
      </c>
      <c r="P38" s="39">
        <v>0</v>
      </c>
      <c r="Q38" s="39">
        <v>1</v>
      </c>
      <c r="R38" s="39">
        <v>1</v>
      </c>
      <c r="S38" s="39">
        <v>0</v>
      </c>
      <c r="T38" s="27">
        <f t="shared" si="5"/>
        <v>0</v>
      </c>
      <c r="U38" s="40">
        <f t="shared" si="6"/>
        <v>7.6923076923076927E-2</v>
      </c>
      <c r="V38" s="22">
        <v>281</v>
      </c>
      <c r="W38" s="22" t="s">
        <v>93</v>
      </c>
      <c r="X38" s="22" t="s">
        <v>88</v>
      </c>
      <c r="Y38" s="68">
        <v>815</v>
      </c>
      <c r="Z38" s="41"/>
      <c r="AA38" s="1" t="s">
        <v>219</v>
      </c>
      <c r="AB38" s="28" t="s">
        <v>377</v>
      </c>
    </row>
    <row r="39" spans="1:28" x14ac:dyDescent="0.3">
      <c r="A39" s="1" t="s">
        <v>45</v>
      </c>
      <c r="B39" s="1" t="s">
        <v>66</v>
      </c>
      <c r="C39" s="27" t="s">
        <v>225</v>
      </c>
      <c r="D39" s="38">
        <v>23</v>
      </c>
      <c r="E39" s="27">
        <v>19</v>
      </c>
      <c r="F39" s="27">
        <v>0</v>
      </c>
      <c r="G39" s="27">
        <v>1</v>
      </c>
      <c r="H39" s="27"/>
      <c r="I39" s="27"/>
      <c r="J39" s="27">
        <v>0</v>
      </c>
      <c r="K39" s="27">
        <v>0</v>
      </c>
      <c r="L39" s="27">
        <v>3</v>
      </c>
      <c r="M39" s="27">
        <v>2</v>
      </c>
      <c r="N39" s="27">
        <f t="shared" si="4"/>
        <v>5</v>
      </c>
      <c r="O39" s="39">
        <v>1</v>
      </c>
      <c r="P39" s="39">
        <v>4</v>
      </c>
      <c r="Q39" s="39">
        <v>0</v>
      </c>
      <c r="R39" s="39">
        <v>0</v>
      </c>
      <c r="S39" s="39">
        <v>0</v>
      </c>
      <c r="T39" s="27">
        <f t="shared" si="5"/>
        <v>0</v>
      </c>
      <c r="U39" s="40">
        <f t="shared" si="6"/>
        <v>0.36842105263157893</v>
      </c>
      <c r="V39" s="22">
        <v>281</v>
      </c>
      <c r="W39" s="22" t="s">
        <v>93</v>
      </c>
      <c r="X39" s="22" t="s">
        <v>88</v>
      </c>
      <c r="Y39" s="68">
        <v>815</v>
      </c>
      <c r="Z39" s="41"/>
      <c r="AA39" s="1" t="s">
        <v>219</v>
      </c>
      <c r="AB39" s="28" t="s">
        <v>377</v>
      </c>
    </row>
    <row r="40" spans="1:28" x14ac:dyDescent="0.3">
      <c r="A40" s="1" t="s">
        <v>45</v>
      </c>
      <c r="B40" s="1" t="s">
        <v>66</v>
      </c>
      <c r="C40" s="27" t="s">
        <v>226</v>
      </c>
      <c r="D40" s="38">
        <v>20</v>
      </c>
      <c r="E40" s="27">
        <v>41</v>
      </c>
      <c r="F40" s="27">
        <v>8</v>
      </c>
      <c r="G40" s="27">
        <v>15</v>
      </c>
      <c r="H40" s="27"/>
      <c r="I40" s="27"/>
      <c r="J40" s="27">
        <v>3</v>
      </c>
      <c r="K40" s="27">
        <v>3</v>
      </c>
      <c r="L40" s="27">
        <v>6</v>
      </c>
      <c r="M40" s="27">
        <v>2</v>
      </c>
      <c r="N40" s="27">
        <f t="shared" si="4"/>
        <v>8</v>
      </c>
      <c r="O40" s="39">
        <v>3</v>
      </c>
      <c r="P40" s="39">
        <v>0</v>
      </c>
      <c r="Q40" s="39">
        <v>4</v>
      </c>
      <c r="R40" s="39">
        <v>6</v>
      </c>
      <c r="S40" s="39">
        <v>0</v>
      </c>
      <c r="T40" s="27">
        <f t="shared" si="5"/>
        <v>19</v>
      </c>
      <c r="U40" s="40">
        <f t="shared" si="6"/>
        <v>0.75609756097560976</v>
      </c>
      <c r="V40" s="22">
        <v>281</v>
      </c>
      <c r="W40" s="22" t="s">
        <v>93</v>
      </c>
      <c r="X40" s="22" t="s">
        <v>88</v>
      </c>
      <c r="Y40" s="68">
        <v>815</v>
      </c>
      <c r="Z40" s="41"/>
      <c r="AA40" s="1" t="s">
        <v>219</v>
      </c>
      <c r="AB40" s="28" t="s">
        <v>377</v>
      </c>
    </row>
    <row r="41" spans="1:28" x14ac:dyDescent="0.3">
      <c r="A41" s="1" t="s">
        <v>45</v>
      </c>
      <c r="B41" s="1" t="s">
        <v>66</v>
      </c>
      <c r="C41" s="27" t="s">
        <v>227</v>
      </c>
      <c r="D41" s="38">
        <v>55</v>
      </c>
      <c r="E41" s="27">
        <v>39</v>
      </c>
      <c r="F41" s="27">
        <v>10</v>
      </c>
      <c r="G41" s="27">
        <v>21</v>
      </c>
      <c r="H41" s="27"/>
      <c r="I41" s="27"/>
      <c r="J41" s="27">
        <v>12</v>
      </c>
      <c r="K41" s="27">
        <v>20</v>
      </c>
      <c r="L41" s="27">
        <v>1</v>
      </c>
      <c r="M41" s="27">
        <v>4</v>
      </c>
      <c r="N41" s="27">
        <f t="shared" si="4"/>
        <v>5</v>
      </c>
      <c r="O41" s="39">
        <v>6</v>
      </c>
      <c r="P41" s="39">
        <v>4</v>
      </c>
      <c r="Q41" s="39">
        <v>4</v>
      </c>
      <c r="R41" s="39">
        <v>7</v>
      </c>
      <c r="S41" s="39">
        <v>0</v>
      </c>
      <c r="T41" s="27">
        <f t="shared" si="5"/>
        <v>32</v>
      </c>
      <c r="U41" s="40">
        <f t="shared" si="6"/>
        <v>1.1794871794871795</v>
      </c>
      <c r="V41" s="22">
        <v>281</v>
      </c>
      <c r="W41" s="22" t="s">
        <v>93</v>
      </c>
      <c r="X41" s="22" t="s">
        <v>88</v>
      </c>
      <c r="Y41" s="68">
        <v>815</v>
      </c>
      <c r="Z41" s="41"/>
      <c r="AA41" s="1" t="s">
        <v>219</v>
      </c>
      <c r="AB41" s="28" t="s">
        <v>377</v>
      </c>
    </row>
    <row r="42" spans="1:28" x14ac:dyDescent="0.3">
      <c r="A42" s="1" t="s">
        <v>45</v>
      </c>
      <c r="B42" s="1" t="s">
        <v>66</v>
      </c>
      <c r="C42" s="27" t="s">
        <v>130</v>
      </c>
      <c r="D42" s="38">
        <v>25</v>
      </c>
      <c r="E42" s="27">
        <v>4</v>
      </c>
      <c r="F42" s="27">
        <v>0</v>
      </c>
      <c r="G42" s="27">
        <v>0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 t="shared" si="4"/>
        <v>1</v>
      </c>
      <c r="O42" s="39">
        <v>0</v>
      </c>
      <c r="P42" s="39">
        <v>2</v>
      </c>
      <c r="Q42" s="39">
        <v>0</v>
      </c>
      <c r="R42" s="39">
        <v>0</v>
      </c>
      <c r="S42" s="39">
        <v>0</v>
      </c>
      <c r="T42" s="27">
        <f t="shared" si="5"/>
        <v>0</v>
      </c>
      <c r="U42" s="40">
        <f t="shared" si="6"/>
        <v>0.25</v>
      </c>
      <c r="V42" s="22">
        <v>281</v>
      </c>
      <c r="W42" s="22" t="s">
        <v>93</v>
      </c>
      <c r="X42" s="22" t="s">
        <v>88</v>
      </c>
      <c r="Y42" s="68">
        <v>815</v>
      </c>
      <c r="Z42" s="41"/>
      <c r="AA42" s="1" t="s">
        <v>219</v>
      </c>
      <c r="AB42" s="28" t="s">
        <v>377</v>
      </c>
    </row>
    <row r="43" spans="1:28" x14ac:dyDescent="0.3">
      <c r="A43" s="1" t="s">
        <v>45</v>
      </c>
      <c r="B43" s="1" t="s">
        <v>66</v>
      </c>
      <c r="C43" s="27" t="s">
        <v>241</v>
      </c>
      <c r="D43" s="38">
        <v>10</v>
      </c>
      <c r="E43" s="27">
        <v>6</v>
      </c>
      <c r="F43" s="27">
        <v>0</v>
      </c>
      <c r="G43" s="27">
        <v>0</v>
      </c>
      <c r="H43" s="27"/>
      <c r="I43" s="27"/>
      <c r="J43" s="27">
        <v>0</v>
      </c>
      <c r="K43" s="27">
        <v>0</v>
      </c>
      <c r="L43" s="27">
        <v>0</v>
      </c>
      <c r="M43" s="27">
        <v>0</v>
      </c>
      <c r="N43" s="27">
        <f t="shared" si="4"/>
        <v>0</v>
      </c>
      <c r="O43" s="27">
        <v>0</v>
      </c>
      <c r="P43" s="39">
        <v>2</v>
      </c>
      <c r="Q43" s="27">
        <v>0</v>
      </c>
      <c r="R43" s="27">
        <v>0</v>
      </c>
      <c r="S43" s="27">
        <v>0</v>
      </c>
      <c r="T43" s="27">
        <f t="shared" si="5"/>
        <v>0</v>
      </c>
      <c r="U43" s="40">
        <f t="shared" si="6"/>
        <v>0</v>
      </c>
      <c r="V43" s="22">
        <v>281</v>
      </c>
      <c r="W43" s="22" t="s">
        <v>93</v>
      </c>
      <c r="X43" s="22" t="s">
        <v>88</v>
      </c>
      <c r="Y43" s="68">
        <v>815</v>
      </c>
      <c r="Z43" s="41"/>
      <c r="AA43" s="1" t="s">
        <v>219</v>
      </c>
      <c r="AB43" s="28" t="s">
        <v>377</v>
      </c>
    </row>
    <row r="44" spans="1:28" x14ac:dyDescent="0.3">
      <c r="A44" s="1" t="s">
        <v>45</v>
      </c>
      <c r="B44" s="1" t="s">
        <v>66</v>
      </c>
      <c r="C44" s="27" t="s">
        <v>228</v>
      </c>
      <c r="D44" s="38">
        <v>31</v>
      </c>
      <c r="E44" s="27">
        <v>2</v>
      </c>
      <c r="F44" s="27">
        <v>0</v>
      </c>
      <c r="G44" s="27">
        <v>0</v>
      </c>
      <c r="H44" s="27"/>
      <c r="I44" s="27"/>
      <c r="J44" s="27">
        <v>0</v>
      </c>
      <c r="K44" s="27">
        <v>0</v>
      </c>
      <c r="L44" s="27">
        <v>1</v>
      </c>
      <c r="M44" s="27">
        <v>0</v>
      </c>
      <c r="N44" s="27">
        <f t="shared" si="4"/>
        <v>1</v>
      </c>
      <c r="O44" s="39">
        <v>0</v>
      </c>
      <c r="P44" s="39">
        <v>1</v>
      </c>
      <c r="Q44" s="39">
        <v>0</v>
      </c>
      <c r="R44" s="39">
        <v>0</v>
      </c>
      <c r="S44" s="39">
        <v>0</v>
      </c>
      <c r="T44" s="27">
        <f t="shared" si="5"/>
        <v>0</v>
      </c>
      <c r="U44" s="40">
        <f t="shared" si="6"/>
        <v>0.5</v>
      </c>
      <c r="V44" s="22">
        <v>281</v>
      </c>
      <c r="W44" s="22" t="s">
        <v>93</v>
      </c>
      <c r="X44" s="22" t="s">
        <v>88</v>
      </c>
      <c r="Y44" s="68">
        <v>815</v>
      </c>
      <c r="Z44" s="41"/>
      <c r="AA44" s="1" t="s">
        <v>219</v>
      </c>
      <c r="AB44" s="28" t="s">
        <v>377</v>
      </c>
    </row>
    <row r="45" spans="1:28" x14ac:dyDescent="0.3">
      <c r="A45" s="43" t="s">
        <v>45</v>
      </c>
      <c r="B45" s="43" t="s">
        <v>66</v>
      </c>
      <c r="C45" s="44" t="s">
        <v>39</v>
      </c>
      <c r="D45" s="43"/>
      <c r="E45" s="44">
        <f t="shared" ref="E45:T45" si="7">SUM(E34:E44)</f>
        <v>240</v>
      </c>
      <c r="F45" s="44">
        <f t="shared" si="7"/>
        <v>33</v>
      </c>
      <c r="G45" s="44">
        <f t="shared" si="7"/>
        <v>83</v>
      </c>
      <c r="H45" s="44">
        <f t="shared" si="7"/>
        <v>0</v>
      </c>
      <c r="I45" s="44">
        <f t="shared" si="7"/>
        <v>0</v>
      </c>
      <c r="J45" s="44">
        <f t="shared" si="7"/>
        <v>22</v>
      </c>
      <c r="K45" s="44">
        <f t="shared" si="7"/>
        <v>34</v>
      </c>
      <c r="L45" s="44">
        <f t="shared" si="7"/>
        <v>23</v>
      </c>
      <c r="M45" s="44">
        <f t="shared" si="7"/>
        <v>30</v>
      </c>
      <c r="N45" s="44">
        <f t="shared" si="7"/>
        <v>53</v>
      </c>
      <c r="O45" s="44">
        <f t="shared" si="7"/>
        <v>16</v>
      </c>
      <c r="P45" s="44">
        <f t="shared" si="7"/>
        <v>28</v>
      </c>
      <c r="Q45" s="44">
        <f t="shared" si="7"/>
        <v>16</v>
      </c>
      <c r="R45" s="44">
        <f t="shared" si="7"/>
        <v>18</v>
      </c>
      <c r="S45" s="44">
        <f t="shared" si="7"/>
        <v>5</v>
      </c>
      <c r="T45" s="44">
        <f t="shared" si="7"/>
        <v>88</v>
      </c>
      <c r="U45" s="45">
        <f>((T45+Q45+N45-R45)+(O45*2))/E45</f>
        <v>0.71250000000000002</v>
      </c>
      <c r="V45" s="46">
        <v>281</v>
      </c>
      <c r="W45" s="46" t="s">
        <v>93</v>
      </c>
      <c r="X45" s="46" t="s">
        <v>88</v>
      </c>
      <c r="Y45" s="69">
        <v>815</v>
      </c>
      <c r="Z45" s="47"/>
      <c r="AA45" s="43" t="s">
        <v>219</v>
      </c>
      <c r="AB45" s="78" t="s">
        <v>377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0.39759036144578314</v>
      </c>
      <c r="H46" s="27"/>
      <c r="I46" s="1"/>
      <c r="J46" s="48" t="s">
        <v>41</v>
      </c>
      <c r="K46" s="50">
        <f>J45/K45</f>
        <v>0.6470588235294118</v>
      </c>
      <c r="L46" s="1"/>
      <c r="M46" s="39" t="s">
        <v>42</v>
      </c>
      <c r="N46" s="51">
        <v>10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 t="s">
        <v>525</v>
      </c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  <row r="49" spans="28:28" x14ac:dyDescent="0.3">
      <c r="AB49" s="81"/>
    </row>
  </sheetData>
  <sheetProtection sheet="1" objects="1" scenarios="1"/>
  <sortState xmlns:xlrd2="http://schemas.microsoft.com/office/spreadsheetml/2017/richdata2" ref="A34:AB44">
    <sortCondition ref="C34:C44"/>
  </sortState>
  <pageMargins left="0.2" right="0.2" top="0.75" bottom="0.25" header="0.3" footer="0.3"/>
  <pageSetup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7B9D-B6F3-40DA-A04C-F5F5D709C0A3}">
  <sheetPr>
    <tabColor rgb="FF92D050"/>
    <pageSetUpPr fitToPage="1"/>
  </sheetPr>
  <dimension ref="A1:AB49"/>
  <sheetViews>
    <sheetView workbookViewId="0">
      <selection activeCell="A22" sqref="A22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149</v>
      </c>
      <c r="D4" s="7" t="s">
        <v>4</v>
      </c>
      <c r="E4" s="8"/>
      <c r="F4" s="5"/>
      <c r="G4" s="1"/>
      <c r="J4" s="15" t="s">
        <v>381</v>
      </c>
      <c r="K4" s="16" t="s">
        <v>44</v>
      </c>
      <c r="L4" s="17"/>
      <c r="M4" s="18"/>
      <c r="N4" s="19">
        <v>29</v>
      </c>
      <c r="O4" s="19">
        <v>15</v>
      </c>
      <c r="P4" s="19">
        <v>27</v>
      </c>
      <c r="Q4" s="19">
        <v>20</v>
      </c>
      <c r="R4" s="20"/>
      <c r="S4" s="21">
        <f>SUM(N4:R4)</f>
        <v>91</v>
      </c>
      <c r="T4" s="22">
        <v>289</v>
      </c>
    </row>
    <row r="5" spans="1:28" x14ac:dyDescent="0.3">
      <c r="B5" s="1"/>
      <c r="C5" s="6" t="s">
        <v>150</v>
      </c>
      <c r="D5" s="7" t="s">
        <v>5</v>
      </c>
      <c r="E5" s="1"/>
      <c r="F5" s="1"/>
      <c r="G5" s="1"/>
      <c r="J5" s="15" t="s">
        <v>382</v>
      </c>
      <c r="K5" s="16" t="s">
        <v>61</v>
      </c>
      <c r="L5" s="17"/>
      <c r="M5" s="18"/>
      <c r="N5" s="19">
        <v>29</v>
      </c>
      <c r="O5" s="19">
        <v>29</v>
      </c>
      <c r="P5" s="19">
        <v>22</v>
      </c>
      <c r="Q5" s="19">
        <v>31</v>
      </c>
      <c r="R5" s="20"/>
      <c r="S5" s="21">
        <f>SUM(N5:R5)</f>
        <v>111</v>
      </c>
      <c r="T5" s="22">
        <v>289</v>
      </c>
      <c r="U5" s="1"/>
      <c r="V5" s="1"/>
      <c r="W5" s="1"/>
    </row>
    <row r="6" spans="1:28" x14ac:dyDescent="0.3">
      <c r="C6" s="23">
        <v>1210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336</v>
      </c>
      <c r="D7" s="7" t="s">
        <v>7</v>
      </c>
      <c r="G7" s="1"/>
      <c r="S7" s="1"/>
      <c r="T7" s="25" t="s">
        <v>8</v>
      </c>
      <c r="U7" s="1"/>
      <c r="V7" s="26">
        <v>289</v>
      </c>
      <c r="W7" s="1"/>
    </row>
    <row r="8" spans="1:28" x14ac:dyDescent="0.3">
      <c r="B8" s="1"/>
      <c r="C8" s="6" t="s">
        <v>380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25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51</v>
      </c>
      <c r="D13" s="38">
        <v>30</v>
      </c>
      <c r="E13" s="27">
        <v>17</v>
      </c>
      <c r="F13" s="27">
        <v>3</v>
      </c>
      <c r="G13" s="27">
        <v>7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>SUM(L13:M13)</f>
        <v>0</v>
      </c>
      <c r="O13" s="27">
        <v>0</v>
      </c>
      <c r="P13" s="39">
        <v>2</v>
      </c>
      <c r="Q13" s="27">
        <v>0</v>
      </c>
      <c r="R13" s="27">
        <v>2</v>
      </c>
      <c r="S13" s="27">
        <v>0</v>
      </c>
      <c r="T13" s="27">
        <f>(H13*3)+((F13-H13)*2)+J13</f>
        <v>6</v>
      </c>
      <c r="U13" s="40">
        <f>IFERROR(((T13+Q13+N13-R13)+(O13*2))/E13,"")</f>
        <v>0.23529411764705882</v>
      </c>
      <c r="V13" s="22">
        <v>289</v>
      </c>
      <c r="W13" s="22" t="s">
        <v>87</v>
      </c>
      <c r="X13" s="22" t="s">
        <v>94</v>
      </c>
      <c r="Y13" s="68">
        <v>1210</v>
      </c>
      <c r="Z13" s="41"/>
      <c r="AA13" s="1" t="s">
        <v>89</v>
      </c>
      <c r="AB13" s="28" t="s">
        <v>383</v>
      </c>
    </row>
    <row r="14" spans="1:28" x14ac:dyDescent="0.3">
      <c r="A14" s="1" t="s">
        <v>60</v>
      </c>
      <c r="B14" s="1" t="s">
        <v>45</v>
      </c>
      <c r="C14" s="27" t="s">
        <v>46</v>
      </c>
      <c r="D14" s="38">
        <v>21</v>
      </c>
      <c r="E14" s="27">
        <v>32</v>
      </c>
      <c r="F14" s="27">
        <v>3</v>
      </c>
      <c r="G14" s="27">
        <v>9</v>
      </c>
      <c r="H14" s="27"/>
      <c r="I14" s="27"/>
      <c r="J14" s="27">
        <v>4</v>
      </c>
      <c r="K14" s="27">
        <v>6</v>
      </c>
      <c r="L14" s="27">
        <v>1</v>
      </c>
      <c r="M14" s="27">
        <v>1</v>
      </c>
      <c r="N14" s="27">
        <f t="shared" ref="N14:N19" si="0">SUM(L14:M14)</f>
        <v>2</v>
      </c>
      <c r="O14" s="39">
        <v>2</v>
      </c>
      <c r="P14" s="39">
        <v>3</v>
      </c>
      <c r="Q14" s="39">
        <v>0</v>
      </c>
      <c r="R14" s="39">
        <v>7</v>
      </c>
      <c r="S14" s="39">
        <v>0</v>
      </c>
      <c r="T14" s="39">
        <f t="shared" ref="T14:T19" si="1">(H14*3)+((F14-H14)*2)+J14</f>
        <v>10</v>
      </c>
      <c r="U14" s="40">
        <f t="shared" ref="U14:U21" si="2">IFERROR(((T14+Q14+N14-R14)+(O14*2))/E14,"")</f>
        <v>0.28125</v>
      </c>
      <c r="V14" s="22">
        <v>289</v>
      </c>
      <c r="W14" s="22" t="s">
        <v>87</v>
      </c>
      <c r="X14" s="22" t="s">
        <v>94</v>
      </c>
      <c r="Y14" s="68">
        <v>1210</v>
      </c>
      <c r="Z14" s="41"/>
      <c r="AA14" s="1" t="s">
        <v>89</v>
      </c>
      <c r="AB14" s="28" t="s">
        <v>383</v>
      </c>
    </row>
    <row r="15" spans="1:28" x14ac:dyDescent="0.3">
      <c r="A15" s="1" t="s">
        <v>60</v>
      </c>
      <c r="B15" s="1" t="s">
        <v>45</v>
      </c>
      <c r="C15" s="27" t="s">
        <v>55</v>
      </c>
      <c r="D15" s="38">
        <v>15</v>
      </c>
      <c r="E15" s="27">
        <v>43</v>
      </c>
      <c r="F15" s="27">
        <v>8</v>
      </c>
      <c r="G15" s="27">
        <v>23</v>
      </c>
      <c r="H15" s="27">
        <v>0</v>
      </c>
      <c r="I15" s="27">
        <v>1</v>
      </c>
      <c r="J15" s="27">
        <v>0</v>
      </c>
      <c r="K15" s="27">
        <v>0</v>
      </c>
      <c r="L15" s="27">
        <v>1</v>
      </c>
      <c r="M15" s="27">
        <v>3</v>
      </c>
      <c r="N15" s="27">
        <f t="shared" si="0"/>
        <v>4</v>
      </c>
      <c r="O15" s="39">
        <v>6</v>
      </c>
      <c r="P15" s="39">
        <v>5</v>
      </c>
      <c r="Q15" s="39">
        <v>1</v>
      </c>
      <c r="R15" s="39">
        <v>5</v>
      </c>
      <c r="S15" s="39">
        <v>0</v>
      </c>
      <c r="T15" s="39">
        <f t="shared" si="1"/>
        <v>16</v>
      </c>
      <c r="U15" s="40">
        <f t="shared" si="2"/>
        <v>0.65116279069767447</v>
      </c>
      <c r="V15" s="22">
        <v>289</v>
      </c>
      <c r="W15" s="22" t="s">
        <v>87</v>
      </c>
      <c r="X15" s="22" t="s">
        <v>94</v>
      </c>
      <c r="Y15" s="68">
        <v>1210</v>
      </c>
      <c r="Z15" s="41"/>
      <c r="AA15" s="1" t="s">
        <v>89</v>
      </c>
      <c r="AB15" s="28" t="s">
        <v>383</v>
      </c>
    </row>
    <row r="16" spans="1:28" x14ac:dyDescent="0.3">
      <c r="A16" s="1" t="s">
        <v>60</v>
      </c>
      <c r="B16" s="1" t="s">
        <v>45</v>
      </c>
      <c r="C16" s="27" t="s">
        <v>110</v>
      </c>
      <c r="D16" s="38">
        <v>10</v>
      </c>
      <c r="E16" s="27">
        <v>31</v>
      </c>
      <c r="F16" s="27">
        <v>4</v>
      </c>
      <c r="G16" s="27">
        <v>10</v>
      </c>
      <c r="H16" s="27"/>
      <c r="I16" s="27"/>
      <c r="J16" s="27">
        <v>1</v>
      </c>
      <c r="K16" s="27">
        <v>2</v>
      </c>
      <c r="L16" s="27">
        <v>1</v>
      </c>
      <c r="M16" s="27">
        <v>5</v>
      </c>
      <c r="N16" s="27">
        <f t="shared" si="0"/>
        <v>6</v>
      </c>
      <c r="O16" s="39">
        <v>3</v>
      </c>
      <c r="P16" s="39">
        <v>4</v>
      </c>
      <c r="Q16" s="39">
        <v>1</v>
      </c>
      <c r="R16" s="39">
        <v>2</v>
      </c>
      <c r="S16" s="39">
        <v>0</v>
      </c>
      <c r="T16" s="39">
        <f t="shared" si="1"/>
        <v>9</v>
      </c>
      <c r="U16" s="40">
        <f t="shared" si="2"/>
        <v>0.64516129032258063</v>
      </c>
      <c r="V16" s="22">
        <v>289</v>
      </c>
      <c r="W16" s="22" t="s">
        <v>87</v>
      </c>
      <c r="X16" s="22" t="s">
        <v>94</v>
      </c>
      <c r="Y16" s="68">
        <v>1210</v>
      </c>
      <c r="Z16" s="41"/>
      <c r="AA16" s="1" t="s">
        <v>89</v>
      </c>
      <c r="AB16" s="28" t="s">
        <v>383</v>
      </c>
    </row>
    <row r="17" spans="1:28" x14ac:dyDescent="0.3">
      <c r="A17" s="1" t="s">
        <v>60</v>
      </c>
      <c r="B17" s="1" t="s">
        <v>45</v>
      </c>
      <c r="C17" s="27" t="s">
        <v>50</v>
      </c>
      <c r="D17" s="38">
        <v>31</v>
      </c>
      <c r="E17" s="27">
        <v>43</v>
      </c>
      <c r="F17" s="27">
        <v>10</v>
      </c>
      <c r="G17" s="27">
        <v>24</v>
      </c>
      <c r="H17" s="27"/>
      <c r="I17" s="27"/>
      <c r="J17" s="27">
        <v>5</v>
      </c>
      <c r="K17" s="27">
        <v>7</v>
      </c>
      <c r="L17" s="27">
        <v>3</v>
      </c>
      <c r="M17" s="27">
        <v>6</v>
      </c>
      <c r="N17" s="27">
        <f t="shared" si="0"/>
        <v>9</v>
      </c>
      <c r="O17" s="39">
        <v>6</v>
      </c>
      <c r="P17" s="39">
        <v>2</v>
      </c>
      <c r="Q17" s="39">
        <v>2</v>
      </c>
      <c r="R17" s="39">
        <v>2</v>
      </c>
      <c r="S17" s="39">
        <v>0</v>
      </c>
      <c r="T17" s="39">
        <f t="shared" si="1"/>
        <v>25</v>
      </c>
      <c r="U17" s="40">
        <f t="shared" si="2"/>
        <v>1.069767441860465</v>
      </c>
      <c r="V17" s="22">
        <v>289</v>
      </c>
      <c r="W17" s="22" t="s">
        <v>87</v>
      </c>
      <c r="X17" s="22" t="s">
        <v>94</v>
      </c>
      <c r="Y17" s="68">
        <v>1210</v>
      </c>
      <c r="Z17" s="41"/>
      <c r="AA17" s="1" t="s">
        <v>89</v>
      </c>
      <c r="AB17" s="28" t="s">
        <v>383</v>
      </c>
    </row>
    <row r="18" spans="1:28" x14ac:dyDescent="0.3">
      <c r="A18" s="1" t="s">
        <v>60</v>
      </c>
      <c r="B18" s="1" t="s">
        <v>45</v>
      </c>
      <c r="C18" s="27" t="s">
        <v>53</v>
      </c>
      <c r="D18" s="38">
        <v>24</v>
      </c>
      <c r="E18" s="27">
        <v>33</v>
      </c>
      <c r="F18" s="27">
        <v>6</v>
      </c>
      <c r="G18" s="27">
        <v>10</v>
      </c>
      <c r="H18" s="27"/>
      <c r="I18" s="27"/>
      <c r="J18" s="27">
        <v>1</v>
      </c>
      <c r="K18" s="27">
        <v>2</v>
      </c>
      <c r="L18" s="27">
        <v>3</v>
      </c>
      <c r="M18" s="27">
        <v>3</v>
      </c>
      <c r="N18" s="27">
        <f t="shared" si="0"/>
        <v>6</v>
      </c>
      <c r="O18" s="39">
        <v>1</v>
      </c>
      <c r="P18" s="39">
        <v>3</v>
      </c>
      <c r="Q18" s="39">
        <v>0</v>
      </c>
      <c r="R18" s="39">
        <v>1</v>
      </c>
      <c r="S18" s="39">
        <v>0</v>
      </c>
      <c r="T18" s="39">
        <f t="shared" si="1"/>
        <v>13</v>
      </c>
      <c r="U18" s="40">
        <f t="shared" si="2"/>
        <v>0.60606060606060608</v>
      </c>
      <c r="V18" s="22">
        <v>289</v>
      </c>
      <c r="W18" s="22" t="s">
        <v>87</v>
      </c>
      <c r="X18" s="22" t="s">
        <v>94</v>
      </c>
      <c r="Y18" s="68">
        <v>1210</v>
      </c>
      <c r="Z18" s="41"/>
      <c r="AA18" s="1" t="s">
        <v>89</v>
      </c>
      <c r="AB18" s="28" t="s">
        <v>383</v>
      </c>
    </row>
    <row r="19" spans="1:28" x14ac:dyDescent="0.3">
      <c r="A19" s="1" t="s">
        <v>60</v>
      </c>
      <c r="B19" s="1" t="s">
        <v>45</v>
      </c>
      <c r="C19" s="27" t="s">
        <v>111</v>
      </c>
      <c r="D19" s="38">
        <v>20</v>
      </c>
      <c r="E19" s="27">
        <v>2</v>
      </c>
      <c r="F19" s="27">
        <v>0</v>
      </c>
      <c r="G19" s="27">
        <v>1</v>
      </c>
      <c r="H19" s="27"/>
      <c r="I19" s="27"/>
      <c r="J19" s="27">
        <v>0</v>
      </c>
      <c r="K19" s="27">
        <v>3</v>
      </c>
      <c r="L19" s="27">
        <v>0</v>
      </c>
      <c r="M19" s="27">
        <v>0</v>
      </c>
      <c r="N19" s="27">
        <f t="shared" si="0"/>
        <v>0</v>
      </c>
      <c r="O19" s="39">
        <v>0</v>
      </c>
      <c r="P19" s="39">
        <v>2</v>
      </c>
      <c r="Q19" s="39">
        <v>0</v>
      </c>
      <c r="R19" s="39">
        <v>0</v>
      </c>
      <c r="S19" s="39">
        <v>0</v>
      </c>
      <c r="T19" s="39">
        <f t="shared" si="1"/>
        <v>0</v>
      </c>
      <c r="U19" s="40">
        <f t="shared" si="2"/>
        <v>0</v>
      </c>
      <c r="V19" s="22">
        <v>289</v>
      </c>
      <c r="W19" s="22" t="s">
        <v>87</v>
      </c>
      <c r="X19" s="22" t="s">
        <v>94</v>
      </c>
      <c r="Y19" s="68">
        <v>1210</v>
      </c>
      <c r="Z19" s="41"/>
      <c r="AA19" s="1" t="s">
        <v>89</v>
      </c>
      <c r="AB19" s="28" t="s">
        <v>383</v>
      </c>
    </row>
    <row r="20" spans="1:28" x14ac:dyDescent="0.3">
      <c r="A20" s="1" t="s">
        <v>60</v>
      </c>
      <c r="B20" s="1" t="s">
        <v>45</v>
      </c>
      <c r="C20" s="27" t="s">
        <v>48</v>
      </c>
      <c r="D20" s="38">
        <v>44</v>
      </c>
      <c r="E20" s="27">
        <v>34</v>
      </c>
      <c r="F20" s="27">
        <v>4</v>
      </c>
      <c r="G20" s="27">
        <v>6</v>
      </c>
      <c r="H20" s="27"/>
      <c r="I20" s="27"/>
      <c r="J20" s="27">
        <v>4</v>
      </c>
      <c r="K20" s="27">
        <v>8</v>
      </c>
      <c r="L20" s="27">
        <v>3</v>
      </c>
      <c r="M20" s="27">
        <v>4</v>
      </c>
      <c r="N20" s="27">
        <f>SUM(L20:M20)</f>
        <v>7</v>
      </c>
      <c r="O20" s="39">
        <v>1</v>
      </c>
      <c r="P20" s="39">
        <v>4</v>
      </c>
      <c r="Q20" s="39">
        <v>3</v>
      </c>
      <c r="R20" s="39">
        <v>5</v>
      </c>
      <c r="S20" s="39">
        <v>1</v>
      </c>
      <c r="T20" s="39">
        <f>(H20*3)+((F20-H20)*2)+J20</f>
        <v>12</v>
      </c>
      <c r="U20" s="40">
        <f t="shared" si="2"/>
        <v>0.55882352941176472</v>
      </c>
      <c r="V20" s="22">
        <v>289</v>
      </c>
      <c r="W20" s="22" t="s">
        <v>87</v>
      </c>
      <c r="X20" s="22" t="s">
        <v>94</v>
      </c>
      <c r="Y20" s="68">
        <v>1210</v>
      </c>
      <c r="Z20" s="41"/>
      <c r="AA20" s="1" t="s">
        <v>89</v>
      </c>
      <c r="AB20" s="28" t="s">
        <v>383</v>
      </c>
    </row>
    <row r="21" spans="1:28" x14ac:dyDescent="0.3">
      <c r="A21" s="1" t="s">
        <v>60</v>
      </c>
      <c r="B21" s="1" t="s">
        <v>45</v>
      </c>
      <c r="C21" s="27" t="s">
        <v>105</v>
      </c>
      <c r="D21" s="38">
        <v>11</v>
      </c>
      <c r="E21" s="27">
        <v>5</v>
      </c>
      <c r="F21" s="27">
        <v>0</v>
      </c>
      <c r="G21" s="27">
        <v>0</v>
      </c>
      <c r="H21" s="27"/>
      <c r="I21" s="27"/>
      <c r="J21" s="27">
        <v>0</v>
      </c>
      <c r="K21" s="27">
        <v>2</v>
      </c>
      <c r="L21" s="27">
        <v>0</v>
      </c>
      <c r="M21" s="27">
        <v>0</v>
      </c>
      <c r="N21" s="27">
        <f>SUM(L21:M21)</f>
        <v>0</v>
      </c>
      <c r="O21" s="39">
        <v>1</v>
      </c>
      <c r="P21" s="39">
        <v>1</v>
      </c>
      <c r="Q21" s="39">
        <v>0</v>
      </c>
      <c r="R21" s="39">
        <v>2</v>
      </c>
      <c r="S21" s="39">
        <v>0</v>
      </c>
      <c r="T21" s="39">
        <f>(H21*3)+((F21-H21)*2)+J21</f>
        <v>0</v>
      </c>
      <c r="U21" s="40">
        <f t="shared" si="2"/>
        <v>0</v>
      </c>
      <c r="V21" s="22">
        <v>289</v>
      </c>
      <c r="W21" s="22" t="s">
        <v>87</v>
      </c>
      <c r="X21" s="22" t="s">
        <v>94</v>
      </c>
      <c r="Y21" s="68">
        <v>1210</v>
      </c>
      <c r="Z21" s="41"/>
      <c r="AA21" s="1" t="s">
        <v>89</v>
      </c>
      <c r="AB21" s="28" t="s">
        <v>383</v>
      </c>
    </row>
    <row r="22" spans="1:28" x14ac:dyDescent="0.3">
      <c r="A22" s="1" t="s">
        <v>60</v>
      </c>
      <c r="B22" s="1" t="s">
        <v>45</v>
      </c>
      <c r="C22" s="27" t="s">
        <v>47</v>
      </c>
      <c r="D22" s="38">
        <v>25</v>
      </c>
      <c r="E22" s="27" t="s">
        <v>546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39"/>
      <c r="U22" s="40"/>
      <c r="V22" s="22">
        <v>289</v>
      </c>
      <c r="W22" s="22" t="s">
        <v>87</v>
      </c>
      <c r="X22" s="22" t="s">
        <v>94</v>
      </c>
      <c r="Y22" s="68">
        <v>1210</v>
      </c>
      <c r="Z22" s="41"/>
      <c r="AA22" s="1" t="s">
        <v>89</v>
      </c>
      <c r="AB22" s="28" t="s">
        <v>383</v>
      </c>
    </row>
    <row r="23" spans="1:28" x14ac:dyDescent="0.3">
      <c r="A23" s="43" t="s">
        <v>60</v>
      </c>
      <c r="B23" s="43" t="s">
        <v>45</v>
      </c>
      <c r="C23" s="44" t="s">
        <v>39</v>
      </c>
      <c r="D23" s="43"/>
      <c r="E23" s="44">
        <f t="shared" ref="E23:T23" si="3">SUM(E13:E21)</f>
        <v>240</v>
      </c>
      <c r="F23" s="44">
        <f t="shared" si="3"/>
        <v>38</v>
      </c>
      <c r="G23" s="44">
        <f t="shared" si="3"/>
        <v>90</v>
      </c>
      <c r="H23" s="44">
        <f t="shared" si="3"/>
        <v>0</v>
      </c>
      <c r="I23" s="44">
        <f t="shared" si="3"/>
        <v>1</v>
      </c>
      <c r="J23" s="44">
        <f t="shared" si="3"/>
        <v>15</v>
      </c>
      <c r="K23" s="44">
        <f t="shared" si="3"/>
        <v>30</v>
      </c>
      <c r="L23" s="44">
        <f t="shared" si="3"/>
        <v>12</v>
      </c>
      <c r="M23" s="44">
        <f t="shared" si="3"/>
        <v>22</v>
      </c>
      <c r="N23" s="44">
        <f t="shared" si="3"/>
        <v>34</v>
      </c>
      <c r="O23" s="44">
        <f t="shared" si="3"/>
        <v>20</v>
      </c>
      <c r="P23" s="44">
        <f t="shared" si="3"/>
        <v>26</v>
      </c>
      <c r="Q23" s="44">
        <f t="shared" si="3"/>
        <v>7</v>
      </c>
      <c r="R23" s="44">
        <f t="shared" si="3"/>
        <v>26</v>
      </c>
      <c r="S23" s="44">
        <f t="shared" si="3"/>
        <v>1</v>
      </c>
      <c r="T23" s="44">
        <f t="shared" si="3"/>
        <v>91</v>
      </c>
      <c r="U23" s="45">
        <f>((T23+Q23+N23-R23)+(O23*2))/E23</f>
        <v>0.60833333333333328</v>
      </c>
      <c r="V23" s="46">
        <v>289</v>
      </c>
      <c r="W23" s="46" t="s">
        <v>87</v>
      </c>
      <c r="X23" s="46" t="s">
        <v>94</v>
      </c>
      <c r="Y23" s="69">
        <v>1210</v>
      </c>
      <c r="Z23" s="80" t="s">
        <v>515</v>
      </c>
      <c r="AA23" s="43" t="s">
        <v>89</v>
      </c>
      <c r="AB23" s="78" t="s">
        <v>383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0.42222222222222222</v>
      </c>
      <c r="H24" s="27"/>
      <c r="I24" s="1"/>
      <c r="J24" s="48" t="s">
        <v>41</v>
      </c>
      <c r="K24" s="50">
        <f>J23/K23</f>
        <v>0.5</v>
      </c>
      <c r="L24" s="1"/>
      <c r="M24" s="39" t="s">
        <v>42</v>
      </c>
      <c r="N24" s="51">
        <v>3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 t="s">
        <v>526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24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60</v>
      </c>
      <c r="C35" s="27" t="s">
        <v>234</v>
      </c>
      <c r="D35" s="38">
        <v>20</v>
      </c>
      <c r="E35" s="27">
        <v>11</v>
      </c>
      <c r="F35" s="27">
        <v>1</v>
      </c>
      <c r="G35" s="27">
        <v>1</v>
      </c>
      <c r="H35" s="27"/>
      <c r="I35" s="27"/>
      <c r="J35" s="27">
        <v>0</v>
      </c>
      <c r="K35" s="27">
        <v>0</v>
      </c>
      <c r="L35" s="27">
        <v>0</v>
      </c>
      <c r="M35" s="27">
        <v>1</v>
      </c>
      <c r="N35" s="27">
        <f t="shared" ref="N35:N45" si="4">SUM(L35:M35)</f>
        <v>1</v>
      </c>
      <c r="O35" s="39">
        <v>1</v>
      </c>
      <c r="P35" s="39">
        <v>1</v>
      </c>
      <c r="Q35" s="39">
        <v>0</v>
      </c>
      <c r="R35" s="39">
        <v>1</v>
      </c>
      <c r="S35" s="39">
        <v>0</v>
      </c>
      <c r="T35" s="27">
        <f t="shared" ref="T35:T45" si="5">+(F35*2)+J35</f>
        <v>2</v>
      </c>
      <c r="U35" s="40">
        <f t="shared" ref="U35:U45" si="6">IFERROR(((T35+Q35+N35-R35)+(O35*2))/E35,"")</f>
        <v>0.36363636363636365</v>
      </c>
      <c r="V35" s="22">
        <v>289</v>
      </c>
      <c r="W35" s="22" t="s">
        <v>93</v>
      </c>
      <c r="X35" s="22" t="s">
        <v>88</v>
      </c>
      <c r="Y35" s="68">
        <v>1210</v>
      </c>
      <c r="Z35" s="41"/>
      <c r="AA35" s="1" t="s">
        <v>154</v>
      </c>
      <c r="AB35" s="28" t="s">
        <v>384</v>
      </c>
    </row>
    <row r="36" spans="1:28" x14ac:dyDescent="0.3">
      <c r="A36" s="1" t="s">
        <v>45</v>
      </c>
      <c r="B36" s="1" t="s">
        <v>60</v>
      </c>
      <c r="C36" s="27" t="s">
        <v>158</v>
      </c>
      <c r="D36" s="38">
        <v>22</v>
      </c>
      <c r="E36" s="27">
        <v>33</v>
      </c>
      <c r="F36" s="27">
        <v>2</v>
      </c>
      <c r="G36" s="27">
        <v>4</v>
      </c>
      <c r="H36" s="27"/>
      <c r="I36" s="27"/>
      <c r="J36" s="27">
        <v>2</v>
      </c>
      <c r="K36" s="27">
        <v>2</v>
      </c>
      <c r="L36" s="27">
        <v>0</v>
      </c>
      <c r="M36" s="27">
        <v>10</v>
      </c>
      <c r="N36" s="27">
        <f t="shared" si="4"/>
        <v>10</v>
      </c>
      <c r="O36" s="27">
        <v>7</v>
      </c>
      <c r="P36" s="39">
        <v>1</v>
      </c>
      <c r="Q36" s="27">
        <v>1</v>
      </c>
      <c r="R36" s="27">
        <v>2</v>
      </c>
      <c r="S36" s="27">
        <v>1</v>
      </c>
      <c r="T36" s="27">
        <f t="shared" si="5"/>
        <v>6</v>
      </c>
      <c r="U36" s="40">
        <f t="shared" si="6"/>
        <v>0.87878787878787878</v>
      </c>
      <c r="V36" s="22">
        <v>289</v>
      </c>
      <c r="W36" s="22" t="s">
        <v>93</v>
      </c>
      <c r="X36" s="22" t="s">
        <v>88</v>
      </c>
      <c r="Y36" s="68">
        <v>1210</v>
      </c>
      <c r="Z36" s="41"/>
      <c r="AA36" s="1" t="s">
        <v>154</v>
      </c>
      <c r="AB36" s="28" t="s">
        <v>384</v>
      </c>
    </row>
    <row r="37" spans="1:28" x14ac:dyDescent="0.3">
      <c r="A37" s="1" t="s">
        <v>45</v>
      </c>
      <c r="B37" s="1" t="s">
        <v>60</v>
      </c>
      <c r="C37" s="27" t="s">
        <v>159</v>
      </c>
      <c r="D37" s="38">
        <v>35</v>
      </c>
      <c r="E37" s="27">
        <v>10</v>
      </c>
      <c r="F37" s="27">
        <v>1</v>
      </c>
      <c r="G37" s="27">
        <v>3</v>
      </c>
      <c r="H37" s="27"/>
      <c r="I37" s="27"/>
      <c r="J37" s="27">
        <v>3</v>
      </c>
      <c r="K37" s="27">
        <v>5</v>
      </c>
      <c r="L37" s="27">
        <v>0</v>
      </c>
      <c r="M37" s="27">
        <v>2</v>
      </c>
      <c r="N37" s="27">
        <f t="shared" si="4"/>
        <v>2</v>
      </c>
      <c r="O37" s="39">
        <v>0</v>
      </c>
      <c r="P37" s="39">
        <v>0</v>
      </c>
      <c r="Q37" s="39">
        <v>0</v>
      </c>
      <c r="R37" s="39">
        <v>2</v>
      </c>
      <c r="S37" s="39">
        <v>0</v>
      </c>
      <c r="T37" s="27">
        <f t="shared" si="5"/>
        <v>5</v>
      </c>
      <c r="U37" s="40">
        <f t="shared" si="6"/>
        <v>0.5</v>
      </c>
      <c r="V37" s="22">
        <v>289</v>
      </c>
      <c r="W37" s="22" t="s">
        <v>93</v>
      </c>
      <c r="X37" s="22" t="s">
        <v>88</v>
      </c>
      <c r="Y37" s="68">
        <v>1210</v>
      </c>
      <c r="Z37" s="41"/>
      <c r="AA37" s="1" t="s">
        <v>154</v>
      </c>
      <c r="AB37" s="28" t="s">
        <v>384</v>
      </c>
    </row>
    <row r="38" spans="1:28" x14ac:dyDescent="0.3">
      <c r="A38" s="1" t="s">
        <v>45</v>
      </c>
      <c r="B38" s="1" t="s">
        <v>60</v>
      </c>
      <c r="C38" s="27" t="s">
        <v>160</v>
      </c>
      <c r="D38" s="38">
        <v>34</v>
      </c>
      <c r="E38" s="27">
        <v>24</v>
      </c>
      <c r="F38" s="27">
        <v>5</v>
      </c>
      <c r="G38" s="27">
        <v>11</v>
      </c>
      <c r="H38" s="27"/>
      <c r="I38" s="27"/>
      <c r="J38" s="27">
        <v>6</v>
      </c>
      <c r="K38" s="27">
        <v>7</v>
      </c>
      <c r="L38" s="27">
        <v>4</v>
      </c>
      <c r="M38" s="27">
        <v>3</v>
      </c>
      <c r="N38" s="27">
        <f t="shared" si="4"/>
        <v>7</v>
      </c>
      <c r="O38" s="39">
        <v>2</v>
      </c>
      <c r="P38" s="39">
        <v>1</v>
      </c>
      <c r="Q38" s="39">
        <v>1</v>
      </c>
      <c r="R38" s="39">
        <v>3</v>
      </c>
      <c r="S38" s="39">
        <v>0</v>
      </c>
      <c r="T38" s="27">
        <f t="shared" si="5"/>
        <v>16</v>
      </c>
      <c r="U38" s="40">
        <f t="shared" si="6"/>
        <v>1.0416666666666667</v>
      </c>
      <c r="V38" s="22">
        <v>289</v>
      </c>
      <c r="W38" s="22" t="s">
        <v>93</v>
      </c>
      <c r="X38" s="22" t="s">
        <v>88</v>
      </c>
      <c r="Y38" s="68">
        <v>1210</v>
      </c>
      <c r="Z38" s="41" t="s">
        <v>386</v>
      </c>
      <c r="AA38" s="1" t="s">
        <v>154</v>
      </c>
      <c r="AB38" s="28" t="s">
        <v>384</v>
      </c>
    </row>
    <row r="39" spans="1:28" x14ac:dyDescent="0.3">
      <c r="A39" s="1" t="s">
        <v>45</v>
      </c>
      <c r="B39" s="1" t="s">
        <v>60</v>
      </c>
      <c r="C39" s="27" t="s">
        <v>161</v>
      </c>
      <c r="D39" s="38">
        <v>4</v>
      </c>
      <c r="E39" s="27">
        <v>43</v>
      </c>
      <c r="F39" s="27">
        <v>9</v>
      </c>
      <c r="G39" s="27">
        <v>20</v>
      </c>
      <c r="H39" s="27"/>
      <c r="I39" s="27"/>
      <c r="J39" s="27">
        <v>4</v>
      </c>
      <c r="K39" s="27">
        <v>4</v>
      </c>
      <c r="L39" s="27">
        <v>1</v>
      </c>
      <c r="M39" s="27">
        <v>2</v>
      </c>
      <c r="N39" s="27">
        <f t="shared" si="4"/>
        <v>3</v>
      </c>
      <c r="O39" s="39">
        <v>7</v>
      </c>
      <c r="P39" s="39">
        <v>3</v>
      </c>
      <c r="Q39" s="39">
        <v>3</v>
      </c>
      <c r="R39" s="39">
        <v>3</v>
      </c>
      <c r="S39" s="39">
        <v>0</v>
      </c>
      <c r="T39" s="27">
        <f t="shared" si="5"/>
        <v>22</v>
      </c>
      <c r="U39" s="40">
        <f t="shared" si="6"/>
        <v>0.90697674418604646</v>
      </c>
      <c r="V39" s="22">
        <v>289</v>
      </c>
      <c r="W39" s="22" t="s">
        <v>93</v>
      </c>
      <c r="X39" s="22" t="s">
        <v>88</v>
      </c>
      <c r="Y39" s="68">
        <v>1210</v>
      </c>
      <c r="Z39" s="41"/>
      <c r="AA39" s="1" t="s">
        <v>154</v>
      </c>
      <c r="AB39" s="28" t="s">
        <v>384</v>
      </c>
    </row>
    <row r="40" spans="1:28" x14ac:dyDescent="0.3">
      <c r="A40" s="1" t="s">
        <v>45</v>
      </c>
      <c r="B40" s="1" t="s">
        <v>60</v>
      </c>
      <c r="C40" s="27" t="s">
        <v>387</v>
      </c>
      <c r="D40" s="38">
        <v>7</v>
      </c>
      <c r="E40" s="27">
        <v>4</v>
      </c>
      <c r="F40" s="27">
        <v>0</v>
      </c>
      <c r="G40" s="27">
        <v>0</v>
      </c>
      <c r="H40" s="27"/>
      <c r="I40" s="27"/>
      <c r="J40" s="27">
        <v>1</v>
      </c>
      <c r="K40" s="27">
        <v>3</v>
      </c>
      <c r="L40" s="27">
        <v>0</v>
      </c>
      <c r="M40" s="27">
        <v>0</v>
      </c>
      <c r="N40" s="27">
        <f t="shared" si="4"/>
        <v>0</v>
      </c>
      <c r="O40" s="39">
        <v>0</v>
      </c>
      <c r="P40" s="39">
        <v>1</v>
      </c>
      <c r="Q40" s="39">
        <v>0</v>
      </c>
      <c r="R40" s="39">
        <v>1</v>
      </c>
      <c r="S40" s="39">
        <v>0</v>
      </c>
      <c r="T40" s="27">
        <f t="shared" si="5"/>
        <v>1</v>
      </c>
      <c r="U40" s="40">
        <f t="shared" si="6"/>
        <v>0</v>
      </c>
      <c r="V40" s="22">
        <v>289</v>
      </c>
      <c r="W40" s="22" t="s">
        <v>93</v>
      </c>
      <c r="X40" s="22" t="s">
        <v>88</v>
      </c>
      <c r="Y40" s="68">
        <v>1210</v>
      </c>
      <c r="Z40" s="41"/>
      <c r="AA40" s="1" t="s">
        <v>154</v>
      </c>
      <c r="AB40" s="28" t="s">
        <v>384</v>
      </c>
    </row>
    <row r="41" spans="1:28" x14ac:dyDescent="0.3">
      <c r="A41" s="1" t="s">
        <v>45</v>
      </c>
      <c r="B41" s="1" t="s">
        <v>60</v>
      </c>
      <c r="C41" s="27" t="s">
        <v>385</v>
      </c>
      <c r="D41" s="38">
        <v>5</v>
      </c>
      <c r="E41" s="27">
        <v>24</v>
      </c>
      <c r="F41" s="27">
        <v>9</v>
      </c>
      <c r="G41" s="27">
        <v>13</v>
      </c>
      <c r="H41" s="27"/>
      <c r="I41" s="27"/>
      <c r="J41" s="27">
        <v>0</v>
      </c>
      <c r="K41" s="27">
        <v>0</v>
      </c>
      <c r="L41" s="27">
        <v>2</v>
      </c>
      <c r="M41" s="27">
        <v>6</v>
      </c>
      <c r="N41" s="27">
        <f t="shared" si="4"/>
        <v>8</v>
      </c>
      <c r="O41" s="39">
        <v>1</v>
      </c>
      <c r="P41" s="39">
        <v>4</v>
      </c>
      <c r="Q41" s="39">
        <v>1</v>
      </c>
      <c r="R41" s="39">
        <v>3</v>
      </c>
      <c r="S41" s="39">
        <v>1</v>
      </c>
      <c r="T41" s="27">
        <f t="shared" si="5"/>
        <v>18</v>
      </c>
      <c r="U41" s="40">
        <f t="shared" si="6"/>
        <v>1.0833333333333333</v>
      </c>
      <c r="V41" s="22">
        <v>289</v>
      </c>
      <c r="W41" s="22" t="s">
        <v>93</v>
      </c>
      <c r="X41" s="22" t="s">
        <v>88</v>
      </c>
      <c r="Y41" s="68">
        <v>1210</v>
      </c>
      <c r="Z41" s="41"/>
      <c r="AA41" s="1" t="s">
        <v>154</v>
      </c>
      <c r="AB41" s="28" t="s">
        <v>384</v>
      </c>
    </row>
    <row r="42" spans="1:28" x14ac:dyDescent="0.3">
      <c r="A42" s="1" t="s">
        <v>45</v>
      </c>
      <c r="B42" s="1" t="s">
        <v>60</v>
      </c>
      <c r="C42" s="27" t="s">
        <v>162</v>
      </c>
      <c r="D42" s="38">
        <v>24</v>
      </c>
      <c r="E42" s="27">
        <v>6</v>
      </c>
      <c r="F42" s="27">
        <v>1</v>
      </c>
      <c r="G42" s="27">
        <v>1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 t="shared" si="4"/>
        <v>1</v>
      </c>
      <c r="O42" s="39">
        <v>1</v>
      </c>
      <c r="P42" s="39">
        <v>0</v>
      </c>
      <c r="Q42" s="39">
        <v>0</v>
      </c>
      <c r="R42" s="39">
        <v>0</v>
      </c>
      <c r="S42" s="39">
        <v>0</v>
      </c>
      <c r="T42" s="27">
        <f t="shared" si="5"/>
        <v>2</v>
      </c>
      <c r="U42" s="40">
        <f t="shared" si="6"/>
        <v>0.83333333333333337</v>
      </c>
      <c r="V42" s="22">
        <v>289</v>
      </c>
      <c r="W42" s="22" t="s">
        <v>93</v>
      </c>
      <c r="X42" s="22" t="s">
        <v>88</v>
      </c>
      <c r="Y42" s="68">
        <v>1210</v>
      </c>
      <c r="Z42" s="41"/>
      <c r="AA42" s="1" t="s">
        <v>154</v>
      </c>
      <c r="AB42" s="28" t="s">
        <v>384</v>
      </c>
    </row>
    <row r="43" spans="1:28" x14ac:dyDescent="0.3">
      <c r="A43" s="1" t="s">
        <v>45</v>
      </c>
      <c r="B43" s="1" t="s">
        <v>60</v>
      </c>
      <c r="C43" s="27" t="s">
        <v>163</v>
      </c>
      <c r="D43" s="38">
        <v>14</v>
      </c>
      <c r="E43" s="27">
        <v>34</v>
      </c>
      <c r="F43" s="27">
        <v>9</v>
      </c>
      <c r="G43" s="27">
        <v>13</v>
      </c>
      <c r="H43" s="27"/>
      <c r="I43" s="27"/>
      <c r="J43" s="27">
        <v>2</v>
      </c>
      <c r="K43" s="27">
        <v>3</v>
      </c>
      <c r="L43" s="27">
        <v>3</v>
      </c>
      <c r="M43" s="27">
        <v>5</v>
      </c>
      <c r="N43" s="27">
        <f t="shared" si="4"/>
        <v>8</v>
      </c>
      <c r="O43" s="39">
        <v>6</v>
      </c>
      <c r="P43" s="39">
        <v>5</v>
      </c>
      <c r="Q43" s="39">
        <v>6</v>
      </c>
      <c r="R43" s="39">
        <v>5</v>
      </c>
      <c r="S43" s="39">
        <v>0</v>
      </c>
      <c r="T43" s="27">
        <f t="shared" si="5"/>
        <v>20</v>
      </c>
      <c r="U43" s="40">
        <f t="shared" si="6"/>
        <v>1.2058823529411764</v>
      </c>
      <c r="V43" s="22">
        <v>289</v>
      </c>
      <c r="W43" s="22" t="s">
        <v>93</v>
      </c>
      <c r="X43" s="22" t="s">
        <v>88</v>
      </c>
      <c r="Y43" s="68">
        <v>1210</v>
      </c>
      <c r="Z43" s="41"/>
      <c r="AA43" s="1" t="s">
        <v>154</v>
      </c>
      <c r="AB43" s="28" t="s">
        <v>384</v>
      </c>
    </row>
    <row r="44" spans="1:28" x14ac:dyDescent="0.3">
      <c r="A44" s="1" t="s">
        <v>45</v>
      </c>
      <c r="B44" s="1" t="s">
        <v>60</v>
      </c>
      <c r="C44" s="27" t="s">
        <v>264</v>
      </c>
      <c r="D44" s="38">
        <v>17</v>
      </c>
      <c r="E44" s="27">
        <v>15</v>
      </c>
      <c r="F44" s="27">
        <v>2</v>
      </c>
      <c r="G44" s="27">
        <v>4</v>
      </c>
      <c r="H44" s="27"/>
      <c r="I44" s="27"/>
      <c r="J44" s="27">
        <v>1</v>
      </c>
      <c r="K44" s="27">
        <v>3</v>
      </c>
      <c r="L44" s="27">
        <v>1</v>
      </c>
      <c r="M44" s="27">
        <v>2</v>
      </c>
      <c r="N44" s="27">
        <f t="shared" si="4"/>
        <v>3</v>
      </c>
      <c r="O44" s="39">
        <v>2</v>
      </c>
      <c r="P44" s="39">
        <v>4</v>
      </c>
      <c r="Q44" s="39">
        <v>0</v>
      </c>
      <c r="R44" s="39">
        <v>1</v>
      </c>
      <c r="S44" s="39">
        <v>0</v>
      </c>
      <c r="T44" s="27">
        <f t="shared" si="5"/>
        <v>5</v>
      </c>
      <c r="U44" s="40">
        <f t="shared" si="6"/>
        <v>0.73333333333333328</v>
      </c>
      <c r="V44" s="22">
        <v>289</v>
      </c>
      <c r="W44" s="22" t="s">
        <v>93</v>
      </c>
      <c r="X44" s="22" t="s">
        <v>88</v>
      </c>
      <c r="Y44" s="68">
        <v>1210</v>
      </c>
      <c r="Z44" s="41"/>
      <c r="AA44" s="1" t="s">
        <v>154</v>
      </c>
      <c r="AB44" s="28" t="s">
        <v>384</v>
      </c>
    </row>
    <row r="45" spans="1:28" x14ac:dyDescent="0.3">
      <c r="A45" s="1" t="s">
        <v>45</v>
      </c>
      <c r="B45" s="1" t="s">
        <v>60</v>
      </c>
      <c r="C45" s="27" t="s">
        <v>165</v>
      </c>
      <c r="D45" s="38">
        <v>23</v>
      </c>
      <c r="E45" s="27">
        <v>36</v>
      </c>
      <c r="F45" s="27">
        <v>6</v>
      </c>
      <c r="G45" s="27">
        <v>10</v>
      </c>
      <c r="H45" s="27"/>
      <c r="I45" s="27"/>
      <c r="J45" s="27">
        <v>2</v>
      </c>
      <c r="K45" s="27">
        <v>3</v>
      </c>
      <c r="L45" s="27">
        <v>2</v>
      </c>
      <c r="M45" s="27">
        <v>1</v>
      </c>
      <c r="N45" s="27">
        <f t="shared" si="4"/>
        <v>3</v>
      </c>
      <c r="O45" s="39">
        <v>2</v>
      </c>
      <c r="P45" s="39">
        <v>1</v>
      </c>
      <c r="Q45" s="39">
        <v>0</v>
      </c>
      <c r="R45" s="39">
        <v>7</v>
      </c>
      <c r="S45" s="39">
        <v>0</v>
      </c>
      <c r="T45" s="27">
        <f t="shared" si="5"/>
        <v>14</v>
      </c>
      <c r="U45" s="40">
        <f t="shared" si="6"/>
        <v>0.3888888888888889</v>
      </c>
      <c r="V45" s="22">
        <v>289</v>
      </c>
      <c r="W45" s="22" t="s">
        <v>93</v>
      </c>
      <c r="X45" s="22" t="s">
        <v>88</v>
      </c>
      <c r="Y45" s="68">
        <v>1210</v>
      </c>
      <c r="Z45" s="41"/>
      <c r="AA45" s="1" t="s">
        <v>154</v>
      </c>
      <c r="AB45" s="28" t="s">
        <v>384</v>
      </c>
    </row>
    <row r="46" spans="1:28" x14ac:dyDescent="0.3">
      <c r="A46" s="43" t="s">
        <v>45</v>
      </c>
      <c r="B46" s="43" t="s">
        <v>60</v>
      </c>
      <c r="C46" s="44" t="s">
        <v>39</v>
      </c>
      <c r="D46" s="43"/>
      <c r="E46" s="44">
        <f t="shared" ref="E46:T46" si="7">SUM(E35:E45)</f>
        <v>240</v>
      </c>
      <c r="F46" s="44">
        <f t="shared" si="7"/>
        <v>45</v>
      </c>
      <c r="G46" s="44">
        <f t="shared" si="7"/>
        <v>80</v>
      </c>
      <c r="H46" s="44">
        <f t="shared" si="7"/>
        <v>0</v>
      </c>
      <c r="I46" s="44">
        <f t="shared" si="7"/>
        <v>0</v>
      </c>
      <c r="J46" s="44">
        <f t="shared" si="7"/>
        <v>21</v>
      </c>
      <c r="K46" s="44">
        <f t="shared" si="7"/>
        <v>30</v>
      </c>
      <c r="L46" s="44">
        <f t="shared" si="7"/>
        <v>13</v>
      </c>
      <c r="M46" s="44">
        <f t="shared" si="7"/>
        <v>33</v>
      </c>
      <c r="N46" s="44">
        <f t="shared" si="7"/>
        <v>46</v>
      </c>
      <c r="O46" s="44">
        <f t="shared" si="7"/>
        <v>29</v>
      </c>
      <c r="P46" s="44">
        <f t="shared" si="7"/>
        <v>21</v>
      </c>
      <c r="Q46" s="44">
        <f t="shared" si="7"/>
        <v>12</v>
      </c>
      <c r="R46" s="44">
        <f t="shared" si="7"/>
        <v>28</v>
      </c>
      <c r="S46" s="44">
        <f t="shared" si="7"/>
        <v>2</v>
      </c>
      <c r="T46" s="44">
        <f t="shared" si="7"/>
        <v>111</v>
      </c>
      <c r="U46" s="45">
        <f>((T46+Q46+N46-R46)+(O46*2))/E46</f>
        <v>0.82916666666666672</v>
      </c>
      <c r="V46" s="46">
        <v>289</v>
      </c>
      <c r="W46" s="46" t="s">
        <v>93</v>
      </c>
      <c r="X46" s="46" t="s">
        <v>88</v>
      </c>
      <c r="Y46" s="69">
        <v>1210</v>
      </c>
      <c r="Z46" s="47"/>
      <c r="AA46" s="43" t="s">
        <v>154</v>
      </c>
      <c r="AB46" s="78" t="s">
        <v>384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0.5625</v>
      </c>
      <c r="H47" s="27"/>
      <c r="I47" s="1"/>
      <c r="J47" s="48" t="s">
        <v>41</v>
      </c>
      <c r="K47" s="50">
        <f>J46/K46</f>
        <v>0.7</v>
      </c>
      <c r="L47" s="1"/>
      <c r="M47" s="39" t="s">
        <v>42</v>
      </c>
      <c r="N47" s="51">
        <v>2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</sheetData>
  <sheetProtection sheet="1" objects="1" scenarios="1"/>
  <sortState xmlns:xlrd2="http://schemas.microsoft.com/office/spreadsheetml/2017/richdata2" ref="A35:AB45">
    <sortCondition ref="C35:C45"/>
  </sortState>
  <pageMargins left="0.2" right="0.2" top="0.75" bottom="0.25" header="0.3" footer="0.3"/>
  <pageSetup scale="6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76A3D-0897-4FD2-A32E-CE34129FA768}">
  <sheetPr>
    <tabColor rgb="FF92D050"/>
  </sheetPr>
  <dimension ref="A1:AB47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82</v>
      </c>
      <c r="D4" s="7" t="s">
        <v>4</v>
      </c>
      <c r="E4" s="8"/>
      <c r="F4" s="5"/>
      <c r="G4" s="1"/>
      <c r="J4" s="15" t="s">
        <v>107</v>
      </c>
      <c r="K4" s="16" t="s">
        <v>44</v>
      </c>
      <c r="L4" s="17"/>
      <c r="M4" s="18"/>
      <c r="N4" s="19">
        <v>25</v>
      </c>
      <c r="O4" s="19">
        <v>23</v>
      </c>
      <c r="P4" s="19">
        <v>32</v>
      </c>
      <c r="Q4" s="19">
        <v>30</v>
      </c>
      <c r="R4" s="20"/>
      <c r="S4" s="21">
        <f>SUM(N4:R4)</f>
        <v>110</v>
      </c>
      <c r="T4" s="22">
        <v>295</v>
      </c>
    </row>
    <row r="5" spans="1:28" x14ac:dyDescent="0.3">
      <c r="B5" s="1"/>
      <c r="C5" s="6" t="s">
        <v>106</v>
      </c>
      <c r="D5" s="7" t="s">
        <v>5</v>
      </c>
      <c r="E5" s="1"/>
      <c r="F5" s="1"/>
      <c r="G5" s="1"/>
      <c r="J5" s="15" t="s">
        <v>108</v>
      </c>
      <c r="K5" s="16" t="s">
        <v>75</v>
      </c>
      <c r="L5" s="17"/>
      <c r="M5" s="18"/>
      <c r="N5" s="19">
        <v>19</v>
      </c>
      <c r="O5" s="19">
        <v>33</v>
      </c>
      <c r="P5" s="19">
        <v>16</v>
      </c>
      <c r="Q5" s="19">
        <v>28</v>
      </c>
      <c r="R5" s="20"/>
      <c r="S5" s="21">
        <f>SUM(N5:R5)</f>
        <v>96</v>
      </c>
      <c r="T5" s="22">
        <v>295</v>
      </c>
      <c r="U5" s="1"/>
      <c r="V5" s="1"/>
      <c r="W5" s="1"/>
    </row>
    <row r="6" spans="1:28" x14ac:dyDescent="0.3">
      <c r="C6" s="23">
        <v>2147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169</v>
      </c>
      <c r="D7" s="7" t="s">
        <v>7</v>
      </c>
      <c r="G7" s="1"/>
      <c r="S7" s="1"/>
      <c r="T7" s="25" t="s">
        <v>8</v>
      </c>
      <c r="U7" s="1"/>
      <c r="V7" s="26">
        <v>295</v>
      </c>
      <c r="W7" s="1"/>
    </row>
    <row r="8" spans="1:28" x14ac:dyDescent="0.3">
      <c r="B8" s="1"/>
      <c r="C8" s="24" t="s">
        <v>521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0.10069444444444443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26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27" t="s">
        <v>51</v>
      </c>
      <c r="D13" s="38">
        <v>30</v>
      </c>
      <c r="E13" s="27">
        <v>7</v>
      </c>
      <c r="F13" s="27">
        <v>2</v>
      </c>
      <c r="G13" s="27">
        <v>4</v>
      </c>
      <c r="H13" s="27"/>
      <c r="I13" s="27"/>
      <c r="J13" s="27">
        <v>0</v>
      </c>
      <c r="K13" s="27">
        <v>0</v>
      </c>
      <c r="L13" s="27">
        <v>1</v>
      </c>
      <c r="M13" s="27">
        <v>3</v>
      </c>
      <c r="N13" s="27">
        <f t="shared" ref="N13:N22" si="0">SUM(L13:M13)</f>
        <v>4</v>
      </c>
      <c r="O13" s="27">
        <v>0</v>
      </c>
      <c r="P13" s="39">
        <v>0</v>
      </c>
      <c r="Q13" s="27">
        <v>0</v>
      </c>
      <c r="R13" s="27">
        <v>2</v>
      </c>
      <c r="S13" s="27">
        <v>0</v>
      </c>
      <c r="T13" s="27">
        <f t="shared" ref="T13:T22" si="1">+(F13*2)+J13</f>
        <v>4</v>
      </c>
      <c r="U13" s="40">
        <f t="shared" ref="U13:U22" si="2">IFERROR(((T13+Q13+N13-R13)+(O13*2))/E13,"")</f>
        <v>0.8571428571428571</v>
      </c>
      <c r="V13" s="22">
        <v>295</v>
      </c>
      <c r="W13" s="22" t="s">
        <v>93</v>
      </c>
      <c r="X13" s="22" t="s">
        <v>88</v>
      </c>
      <c r="Y13" s="68">
        <v>2147</v>
      </c>
      <c r="Z13" s="41"/>
      <c r="AA13" s="1" t="s">
        <v>89</v>
      </c>
      <c r="AB13" s="28" t="s">
        <v>109</v>
      </c>
    </row>
    <row r="14" spans="1:28" x14ac:dyDescent="0.3">
      <c r="A14" s="1" t="s">
        <v>74</v>
      </c>
      <c r="B14" s="1" t="s">
        <v>45</v>
      </c>
      <c r="C14" s="27" t="s">
        <v>46</v>
      </c>
      <c r="D14" s="38">
        <v>21</v>
      </c>
      <c r="E14" s="27">
        <v>41</v>
      </c>
      <c r="F14" s="27">
        <v>1</v>
      </c>
      <c r="G14" s="27">
        <v>9</v>
      </c>
      <c r="H14" s="27"/>
      <c r="I14" s="27"/>
      <c r="J14" s="27">
        <v>1</v>
      </c>
      <c r="K14" s="27">
        <v>6</v>
      </c>
      <c r="L14" s="27">
        <v>3</v>
      </c>
      <c r="M14" s="27">
        <v>4</v>
      </c>
      <c r="N14" s="27">
        <f t="shared" si="0"/>
        <v>7</v>
      </c>
      <c r="O14" s="39">
        <v>1</v>
      </c>
      <c r="P14" s="39">
        <v>4</v>
      </c>
      <c r="Q14" s="39">
        <v>1</v>
      </c>
      <c r="R14" s="39">
        <v>0</v>
      </c>
      <c r="S14" s="39">
        <v>0</v>
      </c>
      <c r="T14" s="27">
        <f t="shared" si="1"/>
        <v>3</v>
      </c>
      <c r="U14" s="40">
        <f t="shared" si="2"/>
        <v>0.31707317073170732</v>
      </c>
      <c r="V14" s="22">
        <v>295</v>
      </c>
      <c r="W14" s="22" t="s">
        <v>93</v>
      </c>
      <c r="X14" s="22" t="s">
        <v>88</v>
      </c>
      <c r="Y14" s="68">
        <v>2147</v>
      </c>
      <c r="Z14" s="41"/>
      <c r="AA14" s="1" t="s">
        <v>89</v>
      </c>
      <c r="AB14" s="28" t="s">
        <v>109</v>
      </c>
    </row>
    <row r="15" spans="1:28" x14ac:dyDescent="0.3">
      <c r="A15" s="1" t="s">
        <v>74</v>
      </c>
      <c r="B15" s="1" t="s">
        <v>45</v>
      </c>
      <c r="C15" s="27" t="s">
        <v>55</v>
      </c>
      <c r="D15" s="38">
        <v>15</v>
      </c>
      <c r="E15" s="27">
        <v>41</v>
      </c>
      <c r="F15" s="27">
        <v>8</v>
      </c>
      <c r="G15" s="27">
        <v>14</v>
      </c>
      <c r="H15" s="27"/>
      <c r="I15" s="27"/>
      <c r="J15" s="27">
        <v>9</v>
      </c>
      <c r="K15" s="27">
        <v>12</v>
      </c>
      <c r="L15" s="27">
        <v>0</v>
      </c>
      <c r="M15" s="27">
        <v>2</v>
      </c>
      <c r="N15" s="27">
        <f t="shared" si="0"/>
        <v>2</v>
      </c>
      <c r="O15" s="39">
        <v>10</v>
      </c>
      <c r="P15" s="39">
        <v>2</v>
      </c>
      <c r="Q15" s="39">
        <v>1</v>
      </c>
      <c r="R15" s="39">
        <v>4</v>
      </c>
      <c r="S15" s="39">
        <v>0</v>
      </c>
      <c r="T15" s="27">
        <f t="shared" si="1"/>
        <v>25</v>
      </c>
      <c r="U15" s="40">
        <f t="shared" si="2"/>
        <v>1.0731707317073171</v>
      </c>
      <c r="V15" s="22">
        <v>295</v>
      </c>
      <c r="W15" s="22" t="s">
        <v>93</v>
      </c>
      <c r="X15" s="22" t="s">
        <v>88</v>
      </c>
      <c r="Y15" s="68">
        <v>2147</v>
      </c>
      <c r="Z15" s="41"/>
      <c r="AA15" s="1" t="s">
        <v>89</v>
      </c>
      <c r="AB15" s="28" t="s">
        <v>109</v>
      </c>
    </row>
    <row r="16" spans="1:28" x14ac:dyDescent="0.3">
      <c r="A16" s="1" t="s">
        <v>74</v>
      </c>
      <c r="B16" s="1" t="s">
        <v>45</v>
      </c>
      <c r="C16" s="27" t="s">
        <v>110</v>
      </c>
      <c r="D16" s="38">
        <v>10</v>
      </c>
      <c r="E16" s="27">
        <v>26</v>
      </c>
      <c r="F16" s="27">
        <v>4</v>
      </c>
      <c r="G16" s="27">
        <v>11</v>
      </c>
      <c r="H16" s="27"/>
      <c r="I16" s="27"/>
      <c r="J16" s="27">
        <v>1</v>
      </c>
      <c r="K16" s="27">
        <v>2</v>
      </c>
      <c r="L16" s="27">
        <v>0</v>
      </c>
      <c r="M16" s="27">
        <v>1</v>
      </c>
      <c r="N16" s="27">
        <f t="shared" si="0"/>
        <v>1</v>
      </c>
      <c r="O16" s="39">
        <v>5</v>
      </c>
      <c r="P16" s="39">
        <v>2</v>
      </c>
      <c r="Q16" s="39">
        <v>1</v>
      </c>
      <c r="R16" s="39">
        <v>2</v>
      </c>
      <c r="S16" s="39">
        <v>0</v>
      </c>
      <c r="T16" s="27">
        <f t="shared" si="1"/>
        <v>9</v>
      </c>
      <c r="U16" s="40">
        <f t="shared" si="2"/>
        <v>0.73076923076923073</v>
      </c>
      <c r="V16" s="22">
        <v>295</v>
      </c>
      <c r="W16" s="22" t="s">
        <v>93</v>
      </c>
      <c r="X16" s="22" t="s">
        <v>88</v>
      </c>
      <c r="Y16" s="68">
        <v>2147</v>
      </c>
      <c r="Z16" s="41"/>
      <c r="AA16" s="1" t="s">
        <v>89</v>
      </c>
      <c r="AB16" s="28" t="s">
        <v>109</v>
      </c>
    </row>
    <row r="17" spans="1:28" x14ac:dyDescent="0.3">
      <c r="A17" s="1" t="s">
        <v>74</v>
      </c>
      <c r="B17" s="1" t="s">
        <v>45</v>
      </c>
      <c r="C17" s="27" t="s">
        <v>50</v>
      </c>
      <c r="D17" s="38">
        <v>31</v>
      </c>
      <c r="E17" s="27">
        <v>33</v>
      </c>
      <c r="F17" s="27">
        <v>6</v>
      </c>
      <c r="G17" s="27">
        <v>12</v>
      </c>
      <c r="H17" s="27"/>
      <c r="I17" s="27"/>
      <c r="J17" s="27">
        <v>5</v>
      </c>
      <c r="K17" s="27">
        <v>7</v>
      </c>
      <c r="L17" s="27">
        <v>4</v>
      </c>
      <c r="M17" s="27">
        <v>1</v>
      </c>
      <c r="N17" s="27">
        <f t="shared" si="0"/>
        <v>5</v>
      </c>
      <c r="O17" s="39">
        <v>2</v>
      </c>
      <c r="P17" s="39">
        <v>2</v>
      </c>
      <c r="Q17" s="39">
        <v>6</v>
      </c>
      <c r="R17" s="39">
        <v>3</v>
      </c>
      <c r="S17" s="39">
        <v>0</v>
      </c>
      <c r="T17" s="27">
        <f t="shared" si="1"/>
        <v>17</v>
      </c>
      <c r="U17" s="40">
        <f t="shared" si="2"/>
        <v>0.87878787878787878</v>
      </c>
      <c r="V17" s="22">
        <v>295</v>
      </c>
      <c r="W17" s="22" t="s">
        <v>93</v>
      </c>
      <c r="X17" s="22" t="s">
        <v>88</v>
      </c>
      <c r="Y17" s="68">
        <v>2147</v>
      </c>
      <c r="Z17" s="41"/>
      <c r="AA17" s="1" t="s">
        <v>89</v>
      </c>
      <c r="AB17" s="28" t="s">
        <v>109</v>
      </c>
    </row>
    <row r="18" spans="1:28" x14ac:dyDescent="0.3">
      <c r="A18" s="1" t="s">
        <v>74</v>
      </c>
      <c r="B18" s="1" t="s">
        <v>45</v>
      </c>
      <c r="C18" s="27" t="s">
        <v>53</v>
      </c>
      <c r="D18" s="38">
        <v>24</v>
      </c>
      <c r="E18" s="27">
        <v>26</v>
      </c>
      <c r="F18" s="27">
        <v>6</v>
      </c>
      <c r="G18" s="27">
        <v>7</v>
      </c>
      <c r="H18" s="27"/>
      <c r="I18" s="27"/>
      <c r="J18" s="27">
        <v>4</v>
      </c>
      <c r="K18" s="27">
        <v>5</v>
      </c>
      <c r="L18" s="27">
        <v>1</v>
      </c>
      <c r="M18" s="27">
        <v>2</v>
      </c>
      <c r="N18" s="27">
        <f t="shared" si="0"/>
        <v>3</v>
      </c>
      <c r="O18" s="39">
        <v>1</v>
      </c>
      <c r="P18" s="39">
        <v>4</v>
      </c>
      <c r="Q18" s="39">
        <v>1</v>
      </c>
      <c r="R18" s="39">
        <v>0</v>
      </c>
      <c r="S18" s="39">
        <v>0</v>
      </c>
      <c r="T18" s="27">
        <f t="shared" si="1"/>
        <v>16</v>
      </c>
      <c r="U18" s="40">
        <f t="shared" si="2"/>
        <v>0.84615384615384615</v>
      </c>
      <c r="V18" s="22">
        <v>295</v>
      </c>
      <c r="W18" s="22" t="s">
        <v>93</v>
      </c>
      <c r="X18" s="22" t="s">
        <v>88</v>
      </c>
      <c r="Y18" s="68">
        <v>2147</v>
      </c>
      <c r="Z18" s="41"/>
      <c r="AA18" s="1" t="s">
        <v>89</v>
      </c>
      <c r="AB18" s="28" t="s">
        <v>109</v>
      </c>
    </row>
    <row r="19" spans="1:28" x14ac:dyDescent="0.3">
      <c r="A19" s="1" t="s">
        <v>74</v>
      </c>
      <c r="B19" s="1" t="s">
        <v>45</v>
      </c>
      <c r="C19" s="27" t="s">
        <v>111</v>
      </c>
      <c r="D19" s="38">
        <v>20</v>
      </c>
      <c r="E19" s="27">
        <v>6</v>
      </c>
      <c r="F19" s="27">
        <v>1</v>
      </c>
      <c r="G19" s="27">
        <v>5</v>
      </c>
      <c r="H19" s="27"/>
      <c r="I19" s="27"/>
      <c r="J19" s="27">
        <v>0</v>
      </c>
      <c r="K19" s="27">
        <v>0</v>
      </c>
      <c r="L19" s="27">
        <v>1</v>
      </c>
      <c r="M19" s="27">
        <v>1</v>
      </c>
      <c r="N19" s="27">
        <f t="shared" si="0"/>
        <v>2</v>
      </c>
      <c r="O19" s="39">
        <v>0</v>
      </c>
      <c r="P19" s="39">
        <v>1</v>
      </c>
      <c r="Q19" s="39">
        <v>0</v>
      </c>
      <c r="R19" s="39">
        <v>1</v>
      </c>
      <c r="S19" s="39">
        <v>0</v>
      </c>
      <c r="T19" s="27">
        <f t="shared" si="1"/>
        <v>2</v>
      </c>
      <c r="U19" s="40">
        <f t="shared" si="2"/>
        <v>0.5</v>
      </c>
      <c r="V19" s="22">
        <v>295</v>
      </c>
      <c r="W19" s="22" t="s">
        <v>93</v>
      </c>
      <c r="X19" s="22" t="s">
        <v>88</v>
      </c>
      <c r="Y19" s="68">
        <v>2147</v>
      </c>
      <c r="Z19" s="41"/>
      <c r="AA19" s="1" t="s">
        <v>89</v>
      </c>
      <c r="AB19" s="28" t="s">
        <v>109</v>
      </c>
    </row>
    <row r="20" spans="1:28" x14ac:dyDescent="0.3">
      <c r="A20" s="1" t="s">
        <v>74</v>
      </c>
      <c r="B20" s="1" t="s">
        <v>45</v>
      </c>
      <c r="C20" s="27" t="s">
        <v>48</v>
      </c>
      <c r="D20" s="38">
        <v>44</v>
      </c>
      <c r="E20" s="27">
        <v>31</v>
      </c>
      <c r="F20" s="27">
        <v>7</v>
      </c>
      <c r="G20" s="27">
        <v>12</v>
      </c>
      <c r="H20" s="27"/>
      <c r="I20" s="27"/>
      <c r="J20" s="27">
        <v>1</v>
      </c>
      <c r="K20" s="27">
        <v>5</v>
      </c>
      <c r="L20" s="27">
        <v>4</v>
      </c>
      <c r="M20" s="27">
        <v>5</v>
      </c>
      <c r="N20" s="27">
        <f t="shared" si="0"/>
        <v>9</v>
      </c>
      <c r="O20" s="39">
        <v>3</v>
      </c>
      <c r="P20" s="39">
        <v>1</v>
      </c>
      <c r="Q20" s="39">
        <v>4</v>
      </c>
      <c r="R20" s="39">
        <v>1</v>
      </c>
      <c r="S20" s="39">
        <v>0</v>
      </c>
      <c r="T20" s="27">
        <f t="shared" si="1"/>
        <v>15</v>
      </c>
      <c r="U20" s="40">
        <f t="shared" si="2"/>
        <v>1.064516129032258</v>
      </c>
      <c r="V20" s="22">
        <v>295</v>
      </c>
      <c r="W20" s="22" t="s">
        <v>93</v>
      </c>
      <c r="X20" s="22" t="s">
        <v>88</v>
      </c>
      <c r="Y20" s="68">
        <v>2147</v>
      </c>
      <c r="Z20" s="41"/>
      <c r="AA20" s="1" t="s">
        <v>89</v>
      </c>
      <c r="AB20" s="28" t="s">
        <v>109</v>
      </c>
    </row>
    <row r="21" spans="1:28" x14ac:dyDescent="0.3">
      <c r="A21" s="1" t="s">
        <v>74</v>
      </c>
      <c r="B21" s="1" t="s">
        <v>45</v>
      </c>
      <c r="C21" s="27" t="s">
        <v>105</v>
      </c>
      <c r="D21" s="38">
        <v>11</v>
      </c>
      <c r="E21" s="27">
        <v>7</v>
      </c>
      <c r="F21" s="27">
        <v>0</v>
      </c>
      <c r="G21" s="27">
        <v>2</v>
      </c>
      <c r="H21" s="27"/>
      <c r="I21" s="27"/>
      <c r="J21" s="27">
        <v>0</v>
      </c>
      <c r="K21" s="27">
        <v>0</v>
      </c>
      <c r="L21" s="27">
        <v>0</v>
      </c>
      <c r="M21" s="27">
        <v>0</v>
      </c>
      <c r="N21" s="27">
        <f t="shared" si="0"/>
        <v>0</v>
      </c>
      <c r="O21" s="39">
        <v>1</v>
      </c>
      <c r="P21" s="39">
        <v>1</v>
      </c>
      <c r="Q21" s="39">
        <v>0</v>
      </c>
      <c r="R21" s="39">
        <v>0</v>
      </c>
      <c r="S21" s="39">
        <v>0</v>
      </c>
      <c r="T21" s="27">
        <f t="shared" si="1"/>
        <v>0</v>
      </c>
      <c r="U21" s="40">
        <f t="shared" si="2"/>
        <v>0.2857142857142857</v>
      </c>
      <c r="V21" s="22">
        <v>295</v>
      </c>
      <c r="W21" s="22" t="s">
        <v>93</v>
      </c>
      <c r="X21" s="22" t="s">
        <v>88</v>
      </c>
      <c r="Y21" s="68">
        <v>2147</v>
      </c>
      <c r="Z21" s="41"/>
      <c r="AA21" s="1" t="s">
        <v>89</v>
      </c>
      <c r="AB21" s="28" t="s">
        <v>109</v>
      </c>
    </row>
    <row r="22" spans="1:28" x14ac:dyDescent="0.3">
      <c r="A22" s="1" t="s">
        <v>74</v>
      </c>
      <c r="B22" s="1" t="s">
        <v>45</v>
      </c>
      <c r="C22" s="27" t="s">
        <v>47</v>
      </c>
      <c r="D22" s="38">
        <v>25</v>
      </c>
      <c r="E22" s="27">
        <v>22</v>
      </c>
      <c r="F22" s="27">
        <v>9</v>
      </c>
      <c r="G22" s="27">
        <v>18</v>
      </c>
      <c r="H22" s="27"/>
      <c r="I22" s="27"/>
      <c r="J22" s="27">
        <v>1</v>
      </c>
      <c r="K22" s="27">
        <v>2</v>
      </c>
      <c r="L22" s="27">
        <v>2</v>
      </c>
      <c r="M22" s="27">
        <v>1</v>
      </c>
      <c r="N22" s="27">
        <f t="shared" si="0"/>
        <v>3</v>
      </c>
      <c r="O22" s="39">
        <v>1</v>
      </c>
      <c r="P22" s="39">
        <v>2</v>
      </c>
      <c r="Q22" s="39">
        <v>0</v>
      </c>
      <c r="R22" s="39">
        <v>1</v>
      </c>
      <c r="S22" s="39">
        <v>0</v>
      </c>
      <c r="T22" s="27">
        <f t="shared" si="1"/>
        <v>19</v>
      </c>
      <c r="U22" s="40">
        <f t="shared" si="2"/>
        <v>1.0454545454545454</v>
      </c>
      <c r="V22" s="22">
        <v>295</v>
      </c>
      <c r="W22" s="22" t="s">
        <v>93</v>
      </c>
      <c r="X22" s="22" t="s">
        <v>88</v>
      </c>
      <c r="Y22" s="68">
        <v>2147</v>
      </c>
      <c r="Z22" s="41"/>
      <c r="AA22" s="1" t="s">
        <v>89</v>
      </c>
      <c r="AB22" s="28" t="s">
        <v>109</v>
      </c>
    </row>
    <row r="23" spans="1:28" x14ac:dyDescent="0.3">
      <c r="A23" s="43" t="s">
        <v>74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44</v>
      </c>
      <c r="G23" s="44">
        <f t="shared" si="3"/>
        <v>94</v>
      </c>
      <c r="H23" s="44">
        <f t="shared" si="3"/>
        <v>0</v>
      </c>
      <c r="I23" s="44">
        <f t="shared" si="3"/>
        <v>0</v>
      </c>
      <c r="J23" s="44">
        <f t="shared" si="3"/>
        <v>22</v>
      </c>
      <c r="K23" s="44">
        <f t="shared" si="3"/>
        <v>39</v>
      </c>
      <c r="L23" s="44">
        <f t="shared" si="3"/>
        <v>16</v>
      </c>
      <c r="M23" s="44">
        <f t="shared" si="3"/>
        <v>20</v>
      </c>
      <c r="N23" s="44">
        <f t="shared" si="3"/>
        <v>36</v>
      </c>
      <c r="O23" s="44">
        <f t="shared" si="3"/>
        <v>24</v>
      </c>
      <c r="P23" s="44">
        <f t="shared" si="3"/>
        <v>19</v>
      </c>
      <c r="Q23" s="44">
        <f t="shared" si="3"/>
        <v>14</v>
      </c>
      <c r="R23" s="44">
        <f t="shared" si="3"/>
        <v>14</v>
      </c>
      <c r="S23" s="44">
        <f t="shared" si="3"/>
        <v>0</v>
      </c>
      <c r="T23" s="44">
        <f t="shared" si="3"/>
        <v>110</v>
      </c>
      <c r="U23" s="45">
        <f>((T23+Q23+N23-R23)+(O23*2))/E23</f>
        <v>0.80833333333333335</v>
      </c>
      <c r="V23" s="46">
        <v>295</v>
      </c>
      <c r="W23" s="46" t="s">
        <v>93</v>
      </c>
      <c r="X23" s="46" t="s">
        <v>88</v>
      </c>
      <c r="Y23" s="69">
        <v>2147</v>
      </c>
      <c r="Z23" s="47"/>
      <c r="AA23" s="43" t="s">
        <v>89</v>
      </c>
      <c r="AB23" s="78" t="s">
        <v>109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0.46808510638297873</v>
      </c>
      <c r="H24" s="27"/>
      <c r="I24" s="1"/>
      <c r="J24" s="48" t="s">
        <v>41</v>
      </c>
      <c r="K24" s="50">
        <f>J23/K23</f>
        <v>0.5641025641025641</v>
      </c>
      <c r="L24" s="1"/>
      <c r="M24" s="39" t="s">
        <v>42</v>
      </c>
      <c r="N24" s="51">
        <v>8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75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28</v>
      </c>
      <c r="AB32" s="81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74</v>
      </c>
      <c r="C34" s="27" t="s">
        <v>92</v>
      </c>
      <c r="D34" s="38">
        <v>34</v>
      </c>
      <c r="E34" s="27">
        <v>44</v>
      </c>
      <c r="F34" s="27">
        <v>13</v>
      </c>
      <c r="G34" s="27">
        <v>20</v>
      </c>
      <c r="H34" s="27"/>
      <c r="I34" s="27"/>
      <c r="J34" s="27">
        <v>11</v>
      </c>
      <c r="K34" s="27">
        <v>12</v>
      </c>
      <c r="L34" s="27">
        <v>6</v>
      </c>
      <c r="M34" s="27">
        <v>14</v>
      </c>
      <c r="N34" s="27">
        <f t="shared" ref="N34:N44" si="4">SUM(L34:M34)</f>
        <v>20</v>
      </c>
      <c r="O34" s="27">
        <v>5</v>
      </c>
      <c r="P34" s="39">
        <v>4</v>
      </c>
      <c r="Q34" s="27">
        <v>1</v>
      </c>
      <c r="R34" s="27">
        <v>3</v>
      </c>
      <c r="S34" s="27">
        <v>1</v>
      </c>
      <c r="T34" s="27">
        <f t="shared" ref="T34:T44" si="5">(H34*3)+((F34-H34)*2)+J34</f>
        <v>37</v>
      </c>
      <c r="U34" s="40">
        <f t="shared" ref="U34:U44" si="6">IFERROR(((T34+Q34+N34-R34)+(O34*2))/E34,"")</f>
        <v>1.4772727272727273</v>
      </c>
      <c r="V34" s="22">
        <v>295</v>
      </c>
      <c r="W34" s="22" t="s">
        <v>87</v>
      </c>
      <c r="X34" s="22" t="s">
        <v>94</v>
      </c>
      <c r="Y34" s="68">
        <v>2147</v>
      </c>
      <c r="Z34" s="41"/>
      <c r="AA34" s="1" t="s">
        <v>95</v>
      </c>
      <c r="AB34" s="28" t="s">
        <v>112</v>
      </c>
    </row>
    <row r="35" spans="1:28" x14ac:dyDescent="0.3">
      <c r="A35" s="1" t="s">
        <v>45</v>
      </c>
      <c r="B35" s="1" t="s">
        <v>74</v>
      </c>
      <c r="C35" s="27" t="s">
        <v>97</v>
      </c>
      <c r="D35" s="38">
        <v>12</v>
      </c>
      <c r="E35" s="27">
        <v>5</v>
      </c>
      <c r="F35" s="27">
        <v>1</v>
      </c>
      <c r="G35" s="27">
        <v>1</v>
      </c>
      <c r="H35" s="27"/>
      <c r="I35" s="27"/>
      <c r="J35" s="27">
        <v>0</v>
      </c>
      <c r="K35" s="27">
        <v>0</v>
      </c>
      <c r="L35" s="27">
        <v>0</v>
      </c>
      <c r="M35" s="27">
        <v>1</v>
      </c>
      <c r="N35" s="27">
        <f t="shared" si="4"/>
        <v>1</v>
      </c>
      <c r="O35" s="39">
        <v>0</v>
      </c>
      <c r="P35" s="39">
        <v>1</v>
      </c>
      <c r="Q35" s="39">
        <v>0</v>
      </c>
      <c r="R35" s="39">
        <v>0</v>
      </c>
      <c r="S35" s="39">
        <v>0</v>
      </c>
      <c r="T35" s="39">
        <f t="shared" si="5"/>
        <v>2</v>
      </c>
      <c r="U35" s="40">
        <f t="shared" si="6"/>
        <v>0.6</v>
      </c>
      <c r="V35" s="22">
        <v>295</v>
      </c>
      <c r="W35" s="22" t="s">
        <v>87</v>
      </c>
      <c r="X35" s="22" t="s">
        <v>94</v>
      </c>
      <c r="Y35" s="68">
        <v>2147</v>
      </c>
      <c r="Z35" s="41"/>
      <c r="AA35" s="1" t="s">
        <v>95</v>
      </c>
      <c r="AB35" s="28" t="s">
        <v>112</v>
      </c>
    </row>
    <row r="36" spans="1:28" x14ac:dyDescent="0.3">
      <c r="A36" s="1" t="s">
        <v>45</v>
      </c>
      <c r="B36" s="1" t="s">
        <v>74</v>
      </c>
      <c r="C36" s="27" t="s">
        <v>98</v>
      </c>
      <c r="D36" s="38">
        <v>20</v>
      </c>
      <c r="E36" s="27">
        <v>37</v>
      </c>
      <c r="F36" s="27">
        <v>4</v>
      </c>
      <c r="G36" s="27">
        <v>9</v>
      </c>
      <c r="H36" s="27"/>
      <c r="I36" s="27"/>
      <c r="J36" s="27">
        <v>5</v>
      </c>
      <c r="K36" s="27">
        <v>8</v>
      </c>
      <c r="L36" s="27">
        <v>4</v>
      </c>
      <c r="M36" s="27">
        <v>5</v>
      </c>
      <c r="N36" s="27">
        <f t="shared" si="4"/>
        <v>9</v>
      </c>
      <c r="O36" s="39">
        <v>3</v>
      </c>
      <c r="P36" s="39">
        <v>3</v>
      </c>
      <c r="Q36" s="39">
        <v>1</v>
      </c>
      <c r="R36" s="39">
        <v>3</v>
      </c>
      <c r="S36" s="39">
        <v>3</v>
      </c>
      <c r="T36" s="39">
        <f t="shared" si="5"/>
        <v>13</v>
      </c>
      <c r="U36" s="40">
        <f t="shared" si="6"/>
        <v>0.70270270270270274</v>
      </c>
      <c r="V36" s="22">
        <v>295</v>
      </c>
      <c r="W36" s="22" t="s">
        <v>87</v>
      </c>
      <c r="X36" s="22" t="s">
        <v>94</v>
      </c>
      <c r="Y36" s="68">
        <v>2147</v>
      </c>
      <c r="Z36" s="41"/>
      <c r="AA36" s="1" t="s">
        <v>95</v>
      </c>
      <c r="AB36" s="28" t="s">
        <v>112</v>
      </c>
    </row>
    <row r="37" spans="1:28" x14ac:dyDescent="0.3">
      <c r="A37" s="1" t="s">
        <v>45</v>
      </c>
      <c r="B37" s="1" t="s">
        <v>74</v>
      </c>
      <c r="C37" s="27" t="s">
        <v>99</v>
      </c>
      <c r="D37" s="38">
        <v>40</v>
      </c>
      <c r="E37" s="27">
        <v>27</v>
      </c>
      <c r="F37" s="27">
        <v>2</v>
      </c>
      <c r="G37" s="27">
        <v>6</v>
      </c>
      <c r="H37" s="27"/>
      <c r="I37" s="27"/>
      <c r="J37" s="27">
        <v>0</v>
      </c>
      <c r="K37" s="27">
        <v>0</v>
      </c>
      <c r="L37" s="27">
        <v>1</v>
      </c>
      <c r="M37" s="27">
        <v>2</v>
      </c>
      <c r="N37" s="27">
        <f t="shared" si="4"/>
        <v>3</v>
      </c>
      <c r="O37" s="39">
        <v>2</v>
      </c>
      <c r="P37" s="39">
        <v>4</v>
      </c>
      <c r="Q37" s="39">
        <v>0</v>
      </c>
      <c r="R37" s="39">
        <v>1</v>
      </c>
      <c r="S37" s="39">
        <v>1</v>
      </c>
      <c r="T37" s="39">
        <f t="shared" si="5"/>
        <v>4</v>
      </c>
      <c r="U37" s="40">
        <f t="shared" si="6"/>
        <v>0.37037037037037035</v>
      </c>
      <c r="V37" s="22">
        <v>295</v>
      </c>
      <c r="W37" s="22" t="s">
        <v>87</v>
      </c>
      <c r="X37" s="22" t="s">
        <v>94</v>
      </c>
      <c r="Y37" s="68">
        <v>2147</v>
      </c>
      <c r="Z37" s="41"/>
      <c r="AA37" s="1" t="s">
        <v>95</v>
      </c>
      <c r="AB37" s="28" t="s">
        <v>112</v>
      </c>
    </row>
    <row r="38" spans="1:28" x14ac:dyDescent="0.3">
      <c r="A38" s="1" t="s">
        <v>45</v>
      </c>
      <c r="B38" s="1" t="s">
        <v>74</v>
      </c>
      <c r="C38" s="27" t="s">
        <v>447</v>
      </c>
      <c r="D38" s="38">
        <v>11</v>
      </c>
      <c r="E38" s="27" t="s">
        <v>448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/>
      <c r="V38" s="22">
        <v>295</v>
      </c>
      <c r="W38" s="22" t="s">
        <v>87</v>
      </c>
      <c r="X38" s="22" t="s">
        <v>94</v>
      </c>
      <c r="Y38" s="68">
        <v>2147</v>
      </c>
      <c r="Z38" s="41"/>
      <c r="AA38" s="1" t="s">
        <v>95</v>
      </c>
      <c r="AB38" s="28" t="s">
        <v>112</v>
      </c>
    </row>
    <row r="39" spans="1:28" x14ac:dyDescent="0.3">
      <c r="A39" s="1" t="s">
        <v>45</v>
      </c>
      <c r="B39" s="1" t="s">
        <v>74</v>
      </c>
      <c r="C39" s="27" t="s">
        <v>100</v>
      </c>
      <c r="D39" s="38">
        <v>42</v>
      </c>
      <c r="E39" s="27">
        <v>44</v>
      </c>
      <c r="F39" s="27">
        <v>7</v>
      </c>
      <c r="G39" s="27">
        <v>15</v>
      </c>
      <c r="H39" s="27"/>
      <c r="I39" s="27"/>
      <c r="J39" s="27">
        <v>2</v>
      </c>
      <c r="K39" s="27">
        <v>2</v>
      </c>
      <c r="L39" s="27">
        <v>2</v>
      </c>
      <c r="M39" s="27">
        <v>4</v>
      </c>
      <c r="N39" s="27">
        <f t="shared" si="4"/>
        <v>6</v>
      </c>
      <c r="O39" s="39">
        <v>3</v>
      </c>
      <c r="P39" s="39">
        <v>5</v>
      </c>
      <c r="Q39" s="39">
        <v>1</v>
      </c>
      <c r="R39" s="39">
        <v>8</v>
      </c>
      <c r="S39" s="39">
        <v>0</v>
      </c>
      <c r="T39" s="39">
        <f t="shared" si="5"/>
        <v>16</v>
      </c>
      <c r="U39" s="40">
        <f t="shared" si="6"/>
        <v>0.47727272727272729</v>
      </c>
      <c r="V39" s="22">
        <v>295</v>
      </c>
      <c r="W39" s="22" t="s">
        <v>87</v>
      </c>
      <c r="X39" s="22" t="s">
        <v>94</v>
      </c>
      <c r="Y39" s="68">
        <v>2147</v>
      </c>
      <c r="Z39" s="41"/>
      <c r="AA39" s="1" t="s">
        <v>95</v>
      </c>
      <c r="AB39" s="28" t="s">
        <v>112</v>
      </c>
    </row>
    <row r="40" spans="1:28" x14ac:dyDescent="0.3">
      <c r="A40" s="1" t="s">
        <v>45</v>
      </c>
      <c r="B40" s="1" t="s">
        <v>74</v>
      </c>
      <c r="C40" s="27" t="s">
        <v>113</v>
      </c>
      <c r="D40" s="38">
        <v>30</v>
      </c>
      <c r="E40" s="27">
        <v>29</v>
      </c>
      <c r="F40" s="27">
        <v>7</v>
      </c>
      <c r="G40" s="27">
        <v>11</v>
      </c>
      <c r="H40" s="27"/>
      <c r="I40" s="27"/>
      <c r="J40" s="27">
        <v>2</v>
      </c>
      <c r="K40" s="27">
        <v>4</v>
      </c>
      <c r="L40" s="27">
        <v>1</v>
      </c>
      <c r="M40" s="27">
        <v>5</v>
      </c>
      <c r="N40" s="27">
        <f t="shared" si="4"/>
        <v>6</v>
      </c>
      <c r="O40" s="39">
        <v>3</v>
      </c>
      <c r="P40" s="39">
        <v>2</v>
      </c>
      <c r="Q40" s="39">
        <v>1</v>
      </c>
      <c r="R40" s="39">
        <v>3</v>
      </c>
      <c r="S40" s="39">
        <v>0</v>
      </c>
      <c r="T40" s="39">
        <f t="shared" si="5"/>
        <v>16</v>
      </c>
      <c r="U40" s="40">
        <f t="shared" si="6"/>
        <v>0.89655172413793105</v>
      </c>
      <c r="V40" s="22">
        <v>295</v>
      </c>
      <c r="W40" s="22" t="s">
        <v>87</v>
      </c>
      <c r="X40" s="22" t="s">
        <v>94</v>
      </c>
      <c r="Y40" s="68">
        <v>2147</v>
      </c>
      <c r="Z40" s="41"/>
      <c r="AA40" s="1" t="s">
        <v>95</v>
      </c>
      <c r="AB40" s="28" t="s">
        <v>112</v>
      </c>
    </row>
    <row r="41" spans="1:28" x14ac:dyDescent="0.3">
      <c r="A41" s="1" t="s">
        <v>45</v>
      </c>
      <c r="B41" s="1" t="s">
        <v>74</v>
      </c>
      <c r="C41" s="27" t="s">
        <v>101</v>
      </c>
      <c r="D41" s="38">
        <v>22</v>
      </c>
      <c r="E41" s="27">
        <v>23</v>
      </c>
      <c r="F41" s="27">
        <v>1</v>
      </c>
      <c r="G41" s="27">
        <v>5</v>
      </c>
      <c r="H41" s="27"/>
      <c r="I41" s="27"/>
      <c r="J41" s="27">
        <v>0</v>
      </c>
      <c r="K41" s="27">
        <v>0</v>
      </c>
      <c r="L41" s="27">
        <v>0</v>
      </c>
      <c r="M41" s="27">
        <v>1</v>
      </c>
      <c r="N41" s="27">
        <f t="shared" si="4"/>
        <v>1</v>
      </c>
      <c r="O41" s="39">
        <v>3</v>
      </c>
      <c r="P41" s="39">
        <v>3</v>
      </c>
      <c r="Q41" s="39">
        <v>0</v>
      </c>
      <c r="R41" s="39">
        <v>0</v>
      </c>
      <c r="S41" s="39">
        <v>0</v>
      </c>
      <c r="T41" s="39">
        <f t="shared" si="5"/>
        <v>2</v>
      </c>
      <c r="U41" s="40">
        <f t="shared" si="6"/>
        <v>0.39130434782608697</v>
      </c>
      <c r="V41" s="22">
        <v>295</v>
      </c>
      <c r="W41" s="22" t="s">
        <v>87</v>
      </c>
      <c r="X41" s="22" t="s">
        <v>94</v>
      </c>
      <c r="Y41" s="68">
        <v>2147</v>
      </c>
      <c r="Z41" s="41"/>
      <c r="AA41" s="1" t="s">
        <v>95</v>
      </c>
      <c r="AB41" s="28" t="s">
        <v>112</v>
      </c>
    </row>
    <row r="42" spans="1:28" x14ac:dyDescent="0.3">
      <c r="A42" s="1" t="s">
        <v>45</v>
      </c>
      <c r="B42" s="1" t="s">
        <v>74</v>
      </c>
      <c r="C42" s="27" t="s">
        <v>102</v>
      </c>
      <c r="D42" s="38">
        <v>44</v>
      </c>
      <c r="E42" s="27" t="s">
        <v>448</v>
      </c>
      <c r="F42" s="27"/>
      <c r="G42" s="27"/>
      <c r="H42" s="27"/>
      <c r="I42" s="27"/>
      <c r="J42" s="27"/>
      <c r="K42" s="27"/>
      <c r="L42" s="27"/>
      <c r="M42" s="27"/>
      <c r="N42" s="27"/>
      <c r="O42" s="39"/>
      <c r="P42" s="39"/>
      <c r="Q42" s="39"/>
      <c r="R42" s="39"/>
      <c r="S42" s="39"/>
      <c r="T42" s="39"/>
      <c r="U42" s="40"/>
      <c r="V42" s="22">
        <v>295</v>
      </c>
      <c r="W42" s="60" t="s">
        <v>87</v>
      </c>
      <c r="X42" s="22" t="s">
        <v>94</v>
      </c>
      <c r="Y42" s="68">
        <v>2147</v>
      </c>
      <c r="Z42" s="41"/>
      <c r="AA42" s="1" t="s">
        <v>95</v>
      </c>
      <c r="AB42" s="28" t="s">
        <v>112</v>
      </c>
    </row>
    <row r="43" spans="1:28" x14ac:dyDescent="0.3">
      <c r="A43" s="1" t="s">
        <v>45</v>
      </c>
      <c r="B43" s="1" t="s">
        <v>74</v>
      </c>
      <c r="C43" s="27" t="s">
        <v>114</v>
      </c>
      <c r="D43" s="38">
        <v>24</v>
      </c>
      <c r="E43" s="27">
        <v>18</v>
      </c>
      <c r="F43" s="27">
        <v>2</v>
      </c>
      <c r="G43" s="27">
        <v>7</v>
      </c>
      <c r="H43" s="27"/>
      <c r="I43" s="27"/>
      <c r="J43" s="27">
        <v>0</v>
      </c>
      <c r="K43" s="27">
        <v>0</v>
      </c>
      <c r="L43" s="27">
        <v>0</v>
      </c>
      <c r="M43" s="27">
        <v>1</v>
      </c>
      <c r="N43" s="27">
        <f t="shared" si="4"/>
        <v>1</v>
      </c>
      <c r="O43" s="39">
        <v>3</v>
      </c>
      <c r="P43" s="39">
        <v>3</v>
      </c>
      <c r="Q43" s="39">
        <v>0</v>
      </c>
      <c r="R43" s="39">
        <v>7</v>
      </c>
      <c r="S43" s="39">
        <v>0</v>
      </c>
      <c r="T43" s="39">
        <f t="shared" si="5"/>
        <v>4</v>
      </c>
      <c r="U43" s="40">
        <f t="shared" si="6"/>
        <v>0.22222222222222221</v>
      </c>
      <c r="V43" s="22">
        <v>295</v>
      </c>
      <c r="W43" s="22" t="s">
        <v>87</v>
      </c>
      <c r="X43" s="22" t="s">
        <v>94</v>
      </c>
      <c r="Y43" s="68">
        <v>2147</v>
      </c>
      <c r="Z43" s="41"/>
      <c r="AA43" s="1" t="s">
        <v>95</v>
      </c>
      <c r="AB43" s="28" t="s">
        <v>112</v>
      </c>
    </row>
    <row r="44" spans="1:28" x14ac:dyDescent="0.3">
      <c r="A44" s="1" t="s">
        <v>45</v>
      </c>
      <c r="B44" s="1" t="s">
        <v>74</v>
      </c>
      <c r="C44" s="27" t="s">
        <v>115</v>
      </c>
      <c r="D44" s="38">
        <v>33</v>
      </c>
      <c r="E44" s="27">
        <v>13</v>
      </c>
      <c r="F44" s="27">
        <v>1</v>
      </c>
      <c r="G44" s="27">
        <v>3</v>
      </c>
      <c r="H44" s="27"/>
      <c r="I44" s="27"/>
      <c r="J44" s="27">
        <v>0</v>
      </c>
      <c r="K44" s="27">
        <v>0</v>
      </c>
      <c r="L44" s="27">
        <v>1</v>
      </c>
      <c r="M44" s="27">
        <v>1</v>
      </c>
      <c r="N44" s="27">
        <f t="shared" si="4"/>
        <v>2</v>
      </c>
      <c r="O44" s="39">
        <v>2</v>
      </c>
      <c r="P44" s="39">
        <v>3</v>
      </c>
      <c r="Q44" s="39">
        <v>2</v>
      </c>
      <c r="R44" s="39">
        <v>4</v>
      </c>
      <c r="S44" s="39">
        <v>0</v>
      </c>
      <c r="T44" s="39">
        <f t="shared" si="5"/>
        <v>2</v>
      </c>
      <c r="U44" s="40">
        <f t="shared" si="6"/>
        <v>0.46153846153846156</v>
      </c>
      <c r="V44" s="22">
        <v>295</v>
      </c>
      <c r="W44" s="22" t="s">
        <v>87</v>
      </c>
      <c r="X44" s="22" t="s">
        <v>94</v>
      </c>
      <c r="Y44" s="68">
        <v>2147</v>
      </c>
      <c r="Z44" s="41"/>
      <c r="AA44" s="1" t="s">
        <v>95</v>
      </c>
      <c r="AB44" s="28" t="s">
        <v>112</v>
      </c>
    </row>
    <row r="45" spans="1:28" x14ac:dyDescent="0.3">
      <c r="A45" s="43" t="s">
        <v>45</v>
      </c>
      <c r="B45" s="43" t="s">
        <v>74</v>
      </c>
      <c r="C45" s="44" t="s">
        <v>39</v>
      </c>
      <c r="D45" s="43"/>
      <c r="E45" s="44">
        <f t="shared" ref="E45:T45" si="7">SUM(E34:E44)</f>
        <v>240</v>
      </c>
      <c r="F45" s="44">
        <f t="shared" si="7"/>
        <v>38</v>
      </c>
      <c r="G45" s="44">
        <f t="shared" si="7"/>
        <v>77</v>
      </c>
      <c r="H45" s="44">
        <f t="shared" si="7"/>
        <v>0</v>
      </c>
      <c r="I45" s="44">
        <f t="shared" si="7"/>
        <v>0</v>
      </c>
      <c r="J45" s="44">
        <f t="shared" si="7"/>
        <v>20</v>
      </c>
      <c r="K45" s="44">
        <f t="shared" si="7"/>
        <v>26</v>
      </c>
      <c r="L45" s="44">
        <f t="shared" si="7"/>
        <v>15</v>
      </c>
      <c r="M45" s="44">
        <f t="shared" si="7"/>
        <v>34</v>
      </c>
      <c r="N45" s="44">
        <f t="shared" si="7"/>
        <v>49</v>
      </c>
      <c r="O45" s="44">
        <f t="shared" si="7"/>
        <v>24</v>
      </c>
      <c r="P45" s="44">
        <f t="shared" si="7"/>
        <v>28</v>
      </c>
      <c r="Q45" s="44">
        <f t="shared" si="7"/>
        <v>6</v>
      </c>
      <c r="R45" s="44">
        <f t="shared" si="7"/>
        <v>29</v>
      </c>
      <c r="S45" s="44">
        <f t="shared" si="7"/>
        <v>5</v>
      </c>
      <c r="T45" s="44">
        <f t="shared" si="7"/>
        <v>96</v>
      </c>
      <c r="U45" s="45">
        <f>((T45+Q45+N45-R45)+(O45*2))/E45</f>
        <v>0.70833333333333337</v>
      </c>
      <c r="V45" s="46">
        <v>295</v>
      </c>
      <c r="W45" s="46" t="s">
        <v>87</v>
      </c>
      <c r="X45" s="46" t="s">
        <v>94</v>
      </c>
      <c r="Y45" s="69">
        <v>2147</v>
      </c>
      <c r="Z45" s="47"/>
      <c r="AA45" s="43" t="s">
        <v>95</v>
      </c>
      <c r="AB45" s="78" t="s">
        <v>112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0.4935064935064935</v>
      </c>
      <c r="H46" s="27"/>
      <c r="I46" s="1"/>
      <c r="J46" s="48" t="s">
        <v>41</v>
      </c>
      <c r="K46" s="50">
        <f>J45/K45</f>
        <v>0.76923076923076927</v>
      </c>
      <c r="L46" s="1"/>
      <c r="M46" s="39" t="s">
        <v>42</v>
      </c>
      <c r="N46" s="51">
        <v>3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FC6A4-04A4-4109-BCF3-B0F479FD6683}">
  <sheetPr>
    <tabColor rgb="FF92D05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149</v>
      </c>
      <c r="D4" s="7" t="s">
        <v>4</v>
      </c>
      <c r="E4" s="8"/>
      <c r="F4" s="5"/>
      <c r="G4" s="1"/>
      <c r="J4" s="15" t="s">
        <v>390</v>
      </c>
      <c r="K4" s="16" t="s">
        <v>44</v>
      </c>
      <c r="L4" s="17"/>
      <c r="M4" s="18"/>
      <c r="N4" s="19">
        <v>16</v>
      </c>
      <c r="O4" s="19">
        <v>25</v>
      </c>
      <c r="P4" s="19">
        <v>22</v>
      </c>
      <c r="Q4" s="19">
        <v>21</v>
      </c>
      <c r="R4" s="20"/>
      <c r="S4" s="21">
        <f>SUM(N4:R4)</f>
        <v>84</v>
      </c>
      <c r="T4" s="22">
        <v>302</v>
      </c>
    </row>
    <row r="5" spans="1:28" x14ac:dyDescent="0.3">
      <c r="B5" s="1"/>
      <c r="C5" s="6" t="s">
        <v>284</v>
      </c>
      <c r="D5" s="7" t="s">
        <v>5</v>
      </c>
      <c r="E5" s="1"/>
      <c r="F5" s="1"/>
      <c r="G5" s="1"/>
      <c r="J5" s="15" t="s">
        <v>391</v>
      </c>
      <c r="K5" s="16" t="s">
        <v>77</v>
      </c>
      <c r="L5" s="17"/>
      <c r="M5" s="18"/>
      <c r="N5" s="87"/>
      <c r="O5" s="19">
        <v>50</v>
      </c>
      <c r="P5" s="87"/>
      <c r="Q5" s="19">
        <v>40</v>
      </c>
      <c r="R5" s="20"/>
      <c r="S5" s="21">
        <f>SUM(N5:R5)</f>
        <v>90</v>
      </c>
      <c r="T5" s="22">
        <v>302</v>
      </c>
      <c r="U5" s="1"/>
      <c r="V5" s="1"/>
      <c r="W5" s="1"/>
    </row>
    <row r="6" spans="1:28" x14ac:dyDescent="0.3">
      <c r="C6" s="23">
        <v>2385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388</v>
      </c>
      <c r="D7" s="7" t="s">
        <v>7</v>
      </c>
      <c r="G7" s="1"/>
      <c r="S7" s="1"/>
      <c r="T7" s="25" t="s">
        <v>8</v>
      </c>
      <c r="U7" s="1"/>
      <c r="V7" s="26">
        <v>302</v>
      </c>
      <c r="W7" s="1"/>
    </row>
    <row r="8" spans="1:28" x14ac:dyDescent="0.3">
      <c r="B8" s="1"/>
      <c r="C8" s="24" t="s">
        <v>389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8.2638888888888887E-2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27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51</v>
      </c>
      <c r="D13" s="38">
        <v>30</v>
      </c>
      <c r="E13" s="27">
        <v>13</v>
      </c>
      <c r="F13" s="27">
        <v>1</v>
      </c>
      <c r="G13" s="27">
        <v>4</v>
      </c>
      <c r="H13" s="27"/>
      <c r="I13" s="27"/>
      <c r="J13" s="27">
        <v>2</v>
      </c>
      <c r="K13" s="27">
        <v>2</v>
      </c>
      <c r="L13" s="27">
        <v>0</v>
      </c>
      <c r="M13" s="27">
        <v>1</v>
      </c>
      <c r="N13" s="27">
        <f>SUM(L13:M13)</f>
        <v>1</v>
      </c>
      <c r="O13" s="27">
        <v>3</v>
      </c>
      <c r="P13" s="39">
        <v>0</v>
      </c>
      <c r="Q13" s="27">
        <v>0</v>
      </c>
      <c r="R13" s="27">
        <v>2</v>
      </c>
      <c r="S13" s="27">
        <v>0</v>
      </c>
      <c r="T13" s="27">
        <f>(H13*3)+((F13-H13)*2)+J13</f>
        <v>4</v>
      </c>
      <c r="U13" s="40">
        <f>IFERROR(((T13+Q13+N13-R13)+(O13*2))/E13,"")</f>
        <v>0.69230769230769229</v>
      </c>
      <c r="V13" s="22">
        <v>302</v>
      </c>
      <c r="W13" s="22" t="s">
        <v>87</v>
      </c>
      <c r="X13" s="22" t="s">
        <v>94</v>
      </c>
      <c r="Y13" s="68">
        <v>2385</v>
      </c>
      <c r="Z13" s="41"/>
      <c r="AA13" s="1" t="s">
        <v>89</v>
      </c>
      <c r="AB13" s="28" t="s">
        <v>392</v>
      </c>
    </row>
    <row r="14" spans="1:28" x14ac:dyDescent="0.3">
      <c r="A14" s="1" t="s">
        <v>76</v>
      </c>
      <c r="B14" s="1" t="s">
        <v>45</v>
      </c>
      <c r="C14" s="27" t="s">
        <v>46</v>
      </c>
      <c r="D14" s="38">
        <v>21</v>
      </c>
      <c r="E14" s="27">
        <v>32</v>
      </c>
      <c r="F14" s="27">
        <v>2</v>
      </c>
      <c r="G14" s="27">
        <v>7</v>
      </c>
      <c r="H14" s="27"/>
      <c r="I14" s="27"/>
      <c r="J14" s="27">
        <v>3</v>
      </c>
      <c r="K14" s="27">
        <v>5</v>
      </c>
      <c r="L14" s="27">
        <v>2</v>
      </c>
      <c r="M14" s="27">
        <v>4</v>
      </c>
      <c r="N14" s="27">
        <f t="shared" ref="N14:N19" si="0">SUM(L14:M14)</f>
        <v>6</v>
      </c>
      <c r="O14" s="39">
        <v>0</v>
      </c>
      <c r="P14" s="39">
        <v>3</v>
      </c>
      <c r="Q14" s="39">
        <v>1</v>
      </c>
      <c r="R14" s="39">
        <v>2</v>
      </c>
      <c r="S14" s="39">
        <v>0</v>
      </c>
      <c r="T14" s="39">
        <f t="shared" ref="T14:T19" si="1">(H14*3)+((F14-H14)*2)+J14</f>
        <v>7</v>
      </c>
      <c r="U14" s="40">
        <f t="shared" ref="U14:U22" si="2">IFERROR(((T14+Q14+N14-R14)+(O14*2))/E14,"")</f>
        <v>0.375</v>
      </c>
      <c r="V14" s="22">
        <v>302</v>
      </c>
      <c r="W14" s="22" t="s">
        <v>87</v>
      </c>
      <c r="X14" s="22" t="s">
        <v>94</v>
      </c>
      <c r="Y14" s="68">
        <v>2385</v>
      </c>
      <c r="Z14" s="41"/>
      <c r="AA14" s="1" t="s">
        <v>89</v>
      </c>
      <c r="AB14" s="28" t="s">
        <v>392</v>
      </c>
    </row>
    <row r="15" spans="1:28" x14ac:dyDescent="0.3">
      <c r="A15" s="1" t="s">
        <v>76</v>
      </c>
      <c r="B15" s="1" t="s">
        <v>45</v>
      </c>
      <c r="C15" s="27" t="s">
        <v>55</v>
      </c>
      <c r="D15" s="38">
        <v>15</v>
      </c>
      <c r="E15" s="27">
        <v>37</v>
      </c>
      <c r="F15" s="27">
        <v>5</v>
      </c>
      <c r="G15" s="27">
        <v>9</v>
      </c>
      <c r="H15" s="27"/>
      <c r="I15" s="27"/>
      <c r="J15" s="27">
        <v>3</v>
      </c>
      <c r="K15" s="27">
        <v>3</v>
      </c>
      <c r="L15" s="27">
        <v>0</v>
      </c>
      <c r="M15" s="27">
        <v>2</v>
      </c>
      <c r="N15" s="27">
        <f t="shared" si="0"/>
        <v>2</v>
      </c>
      <c r="O15" s="39">
        <v>9</v>
      </c>
      <c r="P15" s="39">
        <v>5</v>
      </c>
      <c r="Q15" s="39">
        <v>2</v>
      </c>
      <c r="R15" s="39">
        <v>10</v>
      </c>
      <c r="S15" s="39">
        <v>0</v>
      </c>
      <c r="T15" s="39">
        <f t="shared" si="1"/>
        <v>13</v>
      </c>
      <c r="U15" s="40">
        <f t="shared" si="2"/>
        <v>0.67567567567567566</v>
      </c>
      <c r="V15" s="22">
        <v>302</v>
      </c>
      <c r="W15" s="22" t="s">
        <v>87</v>
      </c>
      <c r="X15" s="22" t="s">
        <v>94</v>
      </c>
      <c r="Y15" s="68">
        <v>2385</v>
      </c>
      <c r="Z15" s="41"/>
      <c r="AA15" s="1" t="s">
        <v>89</v>
      </c>
      <c r="AB15" s="28" t="s">
        <v>392</v>
      </c>
    </row>
    <row r="16" spans="1:28" x14ac:dyDescent="0.3">
      <c r="A16" s="1" t="s">
        <v>76</v>
      </c>
      <c r="B16" s="1" t="s">
        <v>45</v>
      </c>
      <c r="C16" s="27" t="s">
        <v>110</v>
      </c>
      <c r="D16" s="38">
        <v>10</v>
      </c>
      <c r="E16" s="27">
        <v>17</v>
      </c>
      <c r="F16" s="27">
        <v>3</v>
      </c>
      <c r="G16" s="27">
        <v>6</v>
      </c>
      <c r="H16" s="27">
        <v>0</v>
      </c>
      <c r="I16" s="27">
        <v>1</v>
      </c>
      <c r="J16" s="27">
        <v>0</v>
      </c>
      <c r="K16" s="27">
        <v>0</v>
      </c>
      <c r="L16" s="27">
        <v>1</v>
      </c>
      <c r="M16" s="27">
        <v>1</v>
      </c>
      <c r="N16" s="27">
        <f t="shared" si="0"/>
        <v>2</v>
      </c>
      <c r="O16" s="39">
        <v>1</v>
      </c>
      <c r="P16" s="39">
        <v>4</v>
      </c>
      <c r="Q16" s="39">
        <v>1</v>
      </c>
      <c r="R16" s="39">
        <v>0</v>
      </c>
      <c r="S16" s="39">
        <v>0</v>
      </c>
      <c r="T16" s="39">
        <f t="shared" si="1"/>
        <v>6</v>
      </c>
      <c r="U16" s="40">
        <f t="shared" si="2"/>
        <v>0.6470588235294118</v>
      </c>
      <c r="V16" s="22">
        <v>302</v>
      </c>
      <c r="W16" s="22" t="s">
        <v>87</v>
      </c>
      <c r="X16" s="22" t="s">
        <v>94</v>
      </c>
      <c r="Y16" s="68">
        <v>2385</v>
      </c>
      <c r="Z16" s="41"/>
      <c r="AA16" s="1" t="s">
        <v>89</v>
      </c>
      <c r="AB16" s="28" t="s">
        <v>392</v>
      </c>
    </row>
    <row r="17" spans="1:28" x14ac:dyDescent="0.3">
      <c r="A17" s="1" t="s">
        <v>76</v>
      </c>
      <c r="B17" s="1" t="s">
        <v>45</v>
      </c>
      <c r="C17" s="27" t="s">
        <v>50</v>
      </c>
      <c r="D17" s="38">
        <v>31</v>
      </c>
      <c r="E17" s="27">
        <v>33</v>
      </c>
      <c r="F17" s="27">
        <v>5</v>
      </c>
      <c r="G17" s="27">
        <v>14</v>
      </c>
      <c r="H17" s="27"/>
      <c r="I17" s="27"/>
      <c r="J17" s="27">
        <v>2</v>
      </c>
      <c r="K17" s="27">
        <v>2</v>
      </c>
      <c r="L17" s="27">
        <v>1</v>
      </c>
      <c r="M17" s="27">
        <v>1</v>
      </c>
      <c r="N17" s="27">
        <f t="shared" si="0"/>
        <v>2</v>
      </c>
      <c r="O17" s="39">
        <v>4</v>
      </c>
      <c r="P17" s="39">
        <v>4</v>
      </c>
      <c r="Q17" s="39">
        <v>4</v>
      </c>
      <c r="R17" s="39">
        <v>2</v>
      </c>
      <c r="S17" s="39">
        <v>0</v>
      </c>
      <c r="T17" s="39">
        <f t="shared" si="1"/>
        <v>12</v>
      </c>
      <c r="U17" s="40">
        <f t="shared" si="2"/>
        <v>0.72727272727272729</v>
      </c>
      <c r="V17" s="22">
        <v>302</v>
      </c>
      <c r="W17" s="22" t="s">
        <v>87</v>
      </c>
      <c r="X17" s="22" t="s">
        <v>94</v>
      </c>
      <c r="Y17" s="68">
        <v>2385</v>
      </c>
      <c r="Z17" s="41"/>
      <c r="AA17" s="1" t="s">
        <v>89</v>
      </c>
      <c r="AB17" s="28" t="s">
        <v>392</v>
      </c>
    </row>
    <row r="18" spans="1:28" x14ac:dyDescent="0.3">
      <c r="A18" s="1" t="s">
        <v>76</v>
      </c>
      <c r="B18" s="1" t="s">
        <v>45</v>
      </c>
      <c r="C18" s="27" t="s">
        <v>53</v>
      </c>
      <c r="D18" s="38">
        <v>24</v>
      </c>
      <c r="E18" s="27">
        <v>38</v>
      </c>
      <c r="F18" s="27">
        <v>8</v>
      </c>
      <c r="G18" s="27">
        <v>19</v>
      </c>
      <c r="H18" s="27"/>
      <c r="I18" s="27"/>
      <c r="J18" s="27">
        <v>2</v>
      </c>
      <c r="K18" s="27">
        <v>4</v>
      </c>
      <c r="L18" s="27">
        <v>3</v>
      </c>
      <c r="M18" s="27">
        <v>4</v>
      </c>
      <c r="N18" s="27">
        <f t="shared" si="0"/>
        <v>7</v>
      </c>
      <c r="O18" s="39">
        <v>2</v>
      </c>
      <c r="P18" s="39">
        <v>3</v>
      </c>
      <c r="Q18" s="39">
        <v>1</v>
      </c>
      <c r="R18" s="39">
        <v>2</v>
      </c>
      <c r="S18" s="39">
        <v>1</v>
      </c>
      <c r="T18" s="39">
        <f t="shared" si="1"/>
        <v>18</v>
      </c>
      <c r="U18" s="40">
        <f t="shared" si="2"/>
        <v>0.73684210526315785</v>
      </c>
      <c r="V18" s="22">
        <v>302</v>
      </c>
      <c r="W18" s="22" t="s">
        <v>87</v>
      </c>
      <c r="X18" s="22" t="s">
        <v>94</v>
      </c>
      <c r="Y18" s="68">
        <v>2385</v>
      </c>
      <c r="Z18" s="41"/>
      <c r="AA18" s="1" t="s">
        <v>89</v>
      </c>
      <c r="AB18" s="28" t="s">
        <v>392</v>
      </c>
    </row>
    <row r="19" spans="1:28" x14ac:dyDescent="0.3">
      <c r="A19" s="1" t="s">
        <v>76</v>
      </c>
      <c r="B19" s="1" t="s">
        <v>45</v>
      </c>
      <c r="C19" s="27" t="s">
        <v>111</v>
      </c>
      <c r="D19" s="38">
        <v>20</v>
      </c>
      <c r="E19" s="27">
        <v>3</v>
      </c>
      <c r="F19" s="27">
        <v>0</v>
      </c>
      <c r="G19" s="27">
        <v>1</v>
      </c>
      <c r="H19" s="27"/>
      <c r="I19" s="27"/>
      <c r="J19" s="27">
        <v>0</v>
      </c>
      <c r="K19" s="27">
        <v>0</v>
      </c>
      <c r="L19" s="27">
        <v>0</v>
      </c>
      <c r="M19" s="27">
        <v>0</v>
      </c>
      <c r="N19" s="27">
        <f t="shared" si="0"/>
        <v>0</v>
      </c>
      <c r="O19" s="39">
        <v>0</v>
      </c>
      <c r="P19" s="39">
        <v>1</v>
      </c>
      <c r="Q19" s="39">
        <v>0</v>
      </c>
      <c r="R19" s="39">
        <v>0</v>
      </c>
      <c r="S19" s="39">
        <v>0</v>
      </c>
      <c r="T19" s="39">
        <f t="shared" si="1"/>
        <v>0</v>
      </c>
      <c r="U19" s="40">
        <f t="shared" si="2"/>
        <v>0</v>
      </c>
      <c r="V19" s="22">
        <v>302</v>
      </c>
      <c r="W19" s="22" t="s">
        <v>87</v>
      </c>
      <c r="X19" s="22" t="s">
        <v>94</v>
      </c>
      <c r="Y19" s="68">
        <v>2385</v>
      </c>
      <c r="Z19" s="41"/>
      <c r="AA19" s="1" t="s">
        <v>89</v>
      </c>
      <c r="AB19" s="28" t="s">
        <v>392</v>
      </c>
    </row>
    <row r="20" spans="1:28" x14ac:dyDescent="0.3">
      <c r="A20" s="1" t="s">
        <v>76</v>
      </c>
      <c r="B20" s="1" t="s">
        <v>45</v>
      </c>
      <c r="C20" s="27" t="s">
        <v>48</v>
      </c>
      <c r="D20" s="38">
        <v>44</v>
      </c>
      <c r="E20" s="27">
        <v>41</v>
      </c>
      <c r="F20" s="27">
        <v>2</v>
      </c>
      <c r="G20" s="27">
        <v>14</v>
      </c>
      <c r="H20" s="27"/>
      <c r="I20" s="27"/>
      <c r="J20" s="27">
        <v>4</v>
      </c>
      <c r="K20" s="27">
        <v>4</v>
      </c>
      <c r="L20" s="27">
        <v>7</v>
      </c>
      <c r="M20" s="27">
        <v>11</v>
      </c>
      <c r="N20" s="27">
        <f>SUM(L20:M20)</f>
        <v>18</v>
      </c>
      <c r="O20" s="39">
        <v>3</v>
      </c>
      <c r="P20" s="39">
        <v>5</v>
      </c>
      <c r="Q20" s="39">
        <v>2</v>
      </c>
      <c r="R20" s="39">
        <v>2</v>
      </c>
      <c r="S20" s="39">
        <v>4</v>
      </c>
      <c r="T20" s="39">
        <f>(H20*3)+((F20-H20)*2)+J20</f>
        <v>8</v>
      </c>
      <c r="U20" s="40">
        <f t="shared" si="2"/>
        <v>0.78048780487804881</v>
      </c>
      <c r="V20" s="22">
        <v>302</v>
      </c>
      <c r="W20" s="22" t="s">
        <v>87</v>
      </c>
      <c r="X20" s="22" t="s">
        <v>94</v>
      </c>
      <c r="Y20" s="68">
        <v>2385</v>
      </c>
      <c r="Z20" s="41"/>
      <c r="AA20" s="1" t="s">
        <v>89</v>
      </c>
      <c r="AB20" s="28" t="s">
        <v>392</v>
      </c>
    </row>
    <row r="21" spans="1:28" x14ac:dyDescent="0.3">
      <c r="A21" s="1" t="s">
        <v>76</v>
      </c>
      <c r="B21" s="1" t="s">
        <v>45</v>
      </c>
      <c r="C21" s="27" t="s">
        <v>105</v>
      </c>
      <c r="D21" s="38">
        <v>11</v>
      </c>
      <c r="E21" s="27">
        <v>4</v>
      </c>
      <c r="F21" s="27">
        <v>1</v>
      </c>
      <c r="G21" s="27">
        <v>1</v>
      </c>
      <c r="H21" s="27"/>
      <c r="I21" s="27"/>
      <c r="J21" s="27">
        <v>0</v>
      </c>
      <c r="K21" s="27">
        <v>0</v>
      </c>
      <c r="L21" s="27">
        <v>0</v>
      </c>
      <c r="M21" s="27">
        <v>1</v>
      </c>
      <c r="N21" s="27">
        <f>SUM(L21:M21)</f>
        <v>1</v>
      </c>
      <c r="O21" s="39">
        <v>0</v>
      </c>
      <c r="P21" s="39">
        <v>0</v>
      </c>
      <c r="Q21" s="39">
        <v>0</v>
      </c>
      <c r="R21" s="39">
        <v>2</v>
      </c>
      <c r="S21" s="39">
        <v>0</v>
      </c>
      <c r="T21" s="39">
        <f>(H21*3)+((F21-H21)*2)+J21</f>
        <v>2</v>
      </c>
      <c r="U21" s="40">
        <f t="shared" si="2"/>
        <v>0.25</v>
      </c>
      <c r="V21" s="22">
        <v>302</v>
      </c>
      <c r="W21" s="22" t="s">
        <v>87</v>
      </c>
      <c r="X21" s="22" t="s">
        <v>94</v>
      </c>
      <c r="Y21" s="68">
        <v>2385</v>
      </c>
      <c r="Z21" s="41"/>
      <c r="AA21" s="1" t="s">
        <v>89</v>
      </c>
      <c r="AB21" s="28" t="s">
        <v>392</v>
      </c>
    </row>
    <row r="22" spans="1:28" x14ac:dyDescent="0.3">
      <c r="A22" s="1" t="s">
        <v>76</v>
      </c>
      <c r="B22" s="1" t="s">
        <v>45</v>
      </c>
      <c r="C22" s="27" t="s">
        <v>47</v>
      </c>
      <c r="D22" s="38">
        <v>25</v>
      </c>
      <c r="E22" s="27">
        <v>22</v>
      </c>
      <c r="F22" s="27">
        <v>7</v>
      </c>
      <c r="G22" s="27">
        <v>16</v>
      </c>
      <c r="H22" s="27"/>
      <c r="I22" s="27"/>
      <c r="J22" s="27">
        <v>0</v>
      </c>
      <c r="K22" s="27">
        <v>0</v>
      </c>
      <c r="L22" s="27">
        <v>2</v>
      </c>
      <c r="M22" s="27">
        <v>5</v>
      </c>
      <c r="N22" s="27">
        <f>SUM(L22:M22)</f>
        <v>7</v>
      </c>
      <c r="O22" s="39">
        <v>1</v>
      </c>
      <c r="P22" s="39">
        <v>2</v>
      </c>
      <c r="Q22" s="39">
        <v>1</v>
      </c>
      <c r="R22" s="39">
        <v>4</v>
      </c>
      <c r="S22" s="39">
        <v>0</v>
      </c>
      <c r="T22" s="39">
        <f>(H22*3)+((F22-H22)*2)+J22</f>
        <v>14</v>
      </c>
      <c r="U22" s="40">
        <f t="shared" si="2"/>
        <v>0.90909090909090906</v>
      </c>
      <c r="V22" s="22">
        <v>302</v>
      </c>
      <c r="W22" s="22" t="s">
        <v>87</v>
      </c>
      <c r="X22" s="22" t="s">
        <v>94</v>
      </c>
      <c r="Y22" s="68">
        <v>2385</v>
      </c>
      <c r="Z22" s="41"/>
      <c r="AA22" s="1" t="s">
        <v>89</v>
      </c>
      <c r="AB22" s="28" t="s">
        <v>392</v>
      </c>
    </row>
    <row r="23" spans="1:28" x14ac:dyDescent="0.3">
      <c r="A23" s="43" t="s">
        <v>76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34</v>
      </c>
      <c r="G23" s="44">
        <f t="shared" si="3"/>
        <v>91</v>
      </c>
      <c r="H23" s="44">
        <f t="shared" si="3"/>
        <v>0</v>
      </c>
      <c r="I23" s="44">
        <f t="shared" si="3"/>
        <v>1</v>
      </c>
      <c r="J23" s="44">
        <f t="shared" si="3"/>
        <v>16</v>
      </c>
      <c r="K23" s="44">
        <f t="shared" si="3"/>
        <v>20</v>
      </c>
      <c r="L23" s="44">
        <f t="shared" si="3"/>
        <v>16</v>
      </c>
      <c r="M23" s="44">
        <f t="shared" si="3"/>
        <v>30</v>
      </c>
      <c r="N23" s="44">
        <f t="shared" si="3"/>
        <v>46</v>
      </c>
      <c r="O23" s="44">
        <f t="shared" si="3"/>
        <v>23</v>
      </c>
      <c r="P23" s="44">
        <f t="shared" si="3"/>
        <v>27</v>
      </c>
      <c r="Q23" s="44">
        <f t="shared" si="3"/>
        <v>12</v>
      </c>
      <c r="R23" s="44">
        <f t="shared" si="3"/>
        <v>26</v>
      </c>
      <c r="S23" s="44">
        <f t="shared" si="3"/>
        <v>5</v>
      </c>
      <c r="T23" s="44">
        <f t="shared" si="3"/>
        <v>84</v>
      </c>
      <c r="U23" s="45">
        <f>((T23+Q23+N23-R23)+(O23*2))/E23</f>
        <v>0.67500000000000004</v>
      </c>
      <c r="V23" s="46">
        <v>302</v>
      </c>
      <c r="W23" s="46" t="s">
        <v>87</v>
      </c>
      <c r="X23" s="46" t="s">
        <v>94</v>
      </c>
      <c r="Y23" s="69">
        <v>2385</v>
      </c>
      <c r="Z23" s="47"/>
      <c r="AA23" s="43" t="s">
        <v>89</v>
      </c>
      <c r="AB23" s="78" t="s">
        <v>392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0.37362637362637363</v>
      </c>
      <c r="H24" s="27"/>
      <c r="I24" s="1"/>
      <c r="J24" s="48" t="s">
        <v>41</v>
      </c>
      <c r="K24" s="50">
        <f>J23/K23</f>
        <v>0.8</v>
      </c>
      <c r="L24" s="1"/>
      <c r="M24" s="39" t="s">
        <v>42</v>
      </c>
      <c r="N24" s="51">
        <v>13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B32" s="1"/>
      <c r="C32" s="53" t="s">
        <v>77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26</v>
      </c>
      <c r="W32" s="1"/>
      <c r="X32" s="1"/>
      <c r="Y32" s="31"/>
      <c r="Z32" s="41"/>
      <c r="AA32" s="1"/>
      <c r="AB32" s="28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76</v>
      </c>
      <c r="C34" s="27" t="s">
        <v>291</v>
      </c>
      <c r="D34" s="38">
        <v>15</v>
      </c>
      <c r="E34" s="27">
        <v>44</v>
      </c>
      <c r="F34" s="27">
        <v>8</v>
      </c>
      <c r="G34" s="27">
        <v>19</v>
      </c>
      <c r="H34" s="27"/>
      <c r="I34" s="27"/>
      <c r="J34" s="27">
        <v>9</v>
      </c>
      <c r="K34" s="27">
        <v>11</v>
      </c>
      <c r="L34" s="27">
        <v>1</v>
      </c>
      <c r="M34" s="27">
        <v>4</v>
      </c>
      <c r="N34" s="27">
        <f>SUM(L34:M34)</f>
        <v>5</v>
      </c>
      <c r="O34" s="27">
        <v>6</v>
      </c>
      <c r="P34" s="39">
        <v>1</v>
      </c>
      <c r="Q34" s="27">
        <v>3</v>
      </c>
      <c r="R34" s="27">
        <v>8</v>
      </c>
      <c r="S34" s="27">
        <v>0</v>
      </c>
      <c r="T34" s="27">
        <f>+(F34*2)+J34</f>
        <v>25</v>
      </c>
      <c r="U34" s="40">
        <f>IFERROR(((T34+Q34+N34-R34)+(O34*2))/E34,"")</f>
        <v>0.84090909090909094</v>
      </c>
      <c r="V34" s="22">
        <v>302</v>
      </c>
      <c r="W34" s="22" t="s">
        <v>93</v>
      </c>
      <c r="X34" s="22" t="s">
        <v>88</v>
      </c>
      <c r="Y34" s="68">
        <v>2385</v>
      </c>
      <c r="Z34" s="41"/>
      <c r="AA34" s="1" t="s">
        <v>393</v>
      </c>
      <c r="AB34" s="28" t="s">
        <v>153</v>
      </c>
    </row>
    <row r="35" spans="1:28" x14ac:dyDescent="0.3">
      <c r="A35" s="1" t="s">
        <v>45</v>
      </c>
      <c r="B35" s="1" t="s">
        <v>76</v>
      </c>
      <c r="C35" s="27" t="s">
        <v>403</v>
      </c>
      <c r="D35" s="38">
        <v>25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9"/>
      <c r="Q35" s="27"/>
      <c r="R35" s="27"/>
      <c r="S35" s="27"/>
      <c r="T35" s="27"/>
      <c r="U35" s="40"/>
      <c r="V35" s="22">
        <v>302</v>
      </c>
      <c r="W35" s="22" t="s">
        <v>93</v>
      </c>
      <c r="X35" s="22" t="s">
        <v>88</v>
      </c>
      <c r="Y35" s="68">
        <v>2385</v>
      </c>
      <c r="Z35" s="41"/>
      <c r="AA35" s="1" t="s">
        <v>393</v>
      </c>
      <c r="AB35" s="28" t="s">
        <v>153</v>
      </c>
    </row>
    <row r="36" spans="1:28" x14ac:dyDescent="0.3">
      <c r="A36" s="1" t="s">
        <v>45</v>
      </c>
      <c r="B36" s="1" t="s">
        <v>76</v>
      </c>
      <c r="C36" s="27" t="s">
        <v>292</v>
      </c>
      <c r="D36" s="38">
        <v>8</v>
      </c>
      <c r="E36" s="27">
        <v>43</v>
      </c>
      <c r="F36" s="27">
        <v>5</v>
      </c>
      <c r="G36" s="27">
        <v>14</v>
      </c>
      <c r="H36" s="27"/>
      <c r="I36" s="27"/>
      <c r="J36" s="27">
        <v>3</v>
      </c>
      <c r="K36" s="27">
        <v>4</v>
      </c>
      <c r="L36" s="27">
        <v>2</v>
      </c>
      <c r="M36" s="27">
        <v>10</v>
      </c>
      <c r="N36" s="27">
        <f t="shared" ref="N36:N40" si="4">SUM(L36:M36)</f>
        <v>12</v>
      </c>
      <c r="O36" s="39">
        <v>2</v>
      </c>
      <c r="P36" s="39">
        <v>4</v>
      </c>
      <c r="Q36" s="39">
        <v>1</v>
      </c>
      <c r="R36" s="39">
        <v>2</v>
      </c>
      <c r="S36" s="39">
        <v>2</v>
      </c>
      <c r="T36" s="27">
        <f t="shared" ref="T36:T43" si="5">+(F36*2)+J36</f>
        <v>13</v>
      </c>
      <c r="U36" s="40">
        <f t="shared" ref="U36:U43" si="6">IFERROR(((T36+Q36+N36-R36)+(O36*2))/E36,"")</f>
        <v>0.65116279069767447</v>
      </c>
      <c r="V36" s="22">
        <v>302</v>
      </c>
      <c r="W36" s="22" t="s">
        <v>93</v>
      </c>
      <c r="X36" s="22" t="s">
        <v>88</v>
      </c>
      <c r="Y36" s="68">
        <v>2385</v>
      </c>
      <c r="Z36" s="41"/>
      <c r="AA36" s="1" t="s">
        <v>393</v>
      </c>
      <c r="AB36" s="28" t="s">
        <v>153</v>
      </c>
    </row>
    <row r="37" spans="1:28" x14ac:dyDescent="0.3">
      <c r="A37" s="1" t="s">
        <v>45</v>
      </c>
      <c r="B37" s="1" t="s">
        <v>76</v>
      </c>
      <c r="C37" s="27" t="s">
        <v>299</v>
      </c>
      <c r="D37" s="38">
        <v>10</v>
      </c>
      <c r="E37" s="27">
        <v>12</v>
      </c>
      <c r="F37" s="27">
        <v>2</v>
      </c>
      <c r="G37" s="27">
        <v>2</v>
      </c>
      <c r="H37" s="27"/>
      <c r="I37" s="27"/>
      <c r="J37" s="27">
        <v>0</v>
      </c>
      <c r="K37" s="27">
        <v>0</v>
      </c>
      <c r="L37" s="27">
        <v>0</v>
      </c>
      <c r="M37" s="27">
        <v>3</v>
      </c>
      <c r="N37" s="27">
        <f t="shared" si="4"/>
        <v>3</v>
      </c>
      <c r="O37" s="39">
        <v>0</v>
      </c>
      <c r="P37" s="39">
        <v>2</v>
      </c>
      <c r="Q37" s="39">
        <v>0</v>
      </c>
      <c r="R37" s="39">
        <v>1</v>
      </c>
      <c r="S37" s="39">
        <v>0</v>
      </c>
      <c r="T37" s="27">
        <f t="shared" si="5"/>
        <v>4</v>
      </c>
      <c r="U37" s="40">
        <f t="shared" si="6"/>
        <v>0.5</v>
      </c>
      <c r="V37" s="22">
        <v>302</v>
      </c>
      <c r="W37" s="22" t="s">
        <v>93</v>
      </c>
      <c r="X37" s="22" t="s">
        <v>88</v>
      </c>
      <c r="Y37" s="68">
        <v>2385</v>
      </c>
      <c r="Z37" s="41"/>
      <c r="AA37" s="1" t="s">
        <v>393</v>
      </c>
      <c r="AB37" s="28" t="s">
        <v>153</v>
      </c>
    </row>
    <row r="38" spans="1:28" x14ac:dyDescent="0.3">
      <c r="A38" s="1" t="s">
        <v>45</v>
      </c>
      <c r="B38" s="1" t="s">
        <v>76</v>
      </c>
      <c r="C38" s="27" t="s">
        <v>293</v>
      </c>
      <c r="D38" s="38">
        <v>6</v>
      </c>
      <c r="E38" s="27">
        <v>31</v>
      </c>
      <c r="F38" s="27">
        <v>5</v>
      </c>
      <c r="G38" s="27">
        <v>16</v>
      </c>
      <c r="H38" s="27"/>
      <c r="I38" s="27"/>
      <c r="J38" s="27">
        <v>1</v>
      </c>
      <c r="K38" s="27">
        <v>1</v>
      </c>
      <c r="L38" s="27">
        <v>4</v>
      </c>
      <c r="M38" s="27">
        <v>4</v>
      </c>
      <c r="N38" s="27">
        <f t="shared" si="4"/>
        <v>8</v>
      </c>
      <c r="O38" s="39">
        <v>3</v>
      </c>
      <c r="P38" s="39">
        <v>2</v>
      </c>
      <c r="Q38" s="39">
        <v>1</v>
      </c>
      <c r="R38" s="39">
        <v>2</v>
      </c>
      <c r="S38" s="39">
        <v>0</v>
      </c>
      <c r="T38" s="27">
        <f t="shared" si="5"/>
        <v>11</v>
      </c>
      <c r="U38" s="40">
        <f t="shared" si="6"/>
        <v>0.77419354838709675</v>
      </c>
      <c r="V38" s="22">
        <v>302</v>
      </c>
      <c r="W38" s="22" t="s">
        <v>93</v>
      </c>
      <c r="X38" s="22" t="s">
        <v>88</v>
      </c>
      <c r="Y38" s="68">
        <v>2385</v>
      </c>
      <c r="Z38" s="41" t="s">
        <v>472</v>
      </c>
      <c r="AA38" s="1" t="s">
        <v>393</v>
      </c>
      <c r="AB38" s="28" t="s">
        <v>153</v>
      </c>
    </row>
    <row r="39" spans="1:28" x14ac:dyDescent="0.3">
      <c r="A39" s="1" t="s">
        <v>45</v>
      </c>
      <c r="B39" s="1" t="s">
        <v>76</v>
      </c>
      <c r="C39" s="27" t="s">
        <v>294</v>
      </c>
      <c r="D39" s="38">
        <v>22</v>
      </c>
      <c r="E39" s="27">
        <v>11</v>
      </c>
      <c r="F39" s="27">
        <v>1</v>
      </c>
      <c r="G39" s="27">
        <v>3</v>
      </c>
      <c r="H39" s="27"/>
      <c r="I39" s="27"/>
      <c r="J39" s="27">
        <v>1</v>
      </c>
      <c r="K39" s="27">
        <v>2</v>
      </c>
      <c r="L39" s="27">
        <v>2</v>
      </c>
      <c r="M39" s="27">
        <v>3</v>
      </c>
      <c r="N39" s="27">
        <f t="shared" si="4"/>
        <v>5</v>
      </c>
      <c r="O39" s="39">
        <v>1</v>
      </c>
      <c r="P39" s="39">
        <v>3</v>
      </c>
      <c r="Q39" s="39">
        <v>0</v>
      </c>
      <c r="R39" s="39">
        <v>0</v>
      </c>
      <c r="S39" s="39">
        <v>0</v>
      </c>
      <c r="T39" s="27">
        <f t="shared" si="5"/>
        <v>3</v>
      </c>
      <c r="U39" s="40">
        <f t="shared" si="6"/>
        <v>0.90909090909090906</v>
      </c>
      <c r="V39" s="22">
        <v>302</v>
      </c>
      <c r="W39" s="22" t="s">
        <v>93</v>
      </c>
      <c r="X39" s="22" t="s">
        <v>88</v>
      </c>
      <c r="Y39" s="68">
        <v>2385</v>
      </c>
      <c r="Z39" s="41"/>
      <c r="AA39" s="1" t="s">
        <v>393</v>
      </c>
      <c r="AB39" s="28" t="s">
        <v>153</v>
      </c>
    </row>
    <row r="40" spans="1:28" x14ac:dyDescent="0.3">
      <c r="A40" s="1" t="s">
        <v>45</v>
      </c>
      <c r="B40" s="1" t="s">
        <v>76</v>
      </c>
      <c r="C40" s="27" t="s">
        <v>295</v>
      </c>
      <c r="D40" s="38">
        <v>28</v>
      </c>
      <c r="E40" s="27">
        <v>48</v>
      </c>
      <c r="F40" s="27">
        <v>8</v>
      </c>
      <c r="G40" s="27">
        <v>21</v>
      </c>
      <c r="H40" s="27"/>
      <c r="I40" s="27"/>
      <c r="J40" s="27">
        <v>9</v>
      </c>
      <c r="K40" s="27">
        <v>12</v>
      </c>
      <c r="L40" s="27">
        <v>6</v>
      </c>
      <c r="M40" s="27">
        <v>11</v>
      </c>
      <c r="N40" s="27">
        <f t="shared" si="4"/>
        <v>17</v>
      </c>
      <c r="O40" s="39">
        <v>5</v>
      </c>
      <c r="P40" s="39">
        <v>3</v>
      </c>
      <c r="Q40" s="39">
        <v>0</v>
      </c>
      <c r="R40" s="39">
        <v>3</v>
      </c>
      <c r="S40" s="39">
        <v>0</v>
      </c>
      <c r="T40" s="27">
        <f t="shared" si="5"/>
        <v>25</v>
      </c>
      <c r="U40" s="40">
        <f t="shared" si="6"/>
        <v>1.0208333333333333</v>
      </c>
      <c r="V40" s="22">
        <v>302</v>
      </c>
      <c r="W40" s="22" t="s">
        <v>93</v>
      </c>
      <c r="X40" s="22" t="s">
        <v>88</v>
      </c>
      <c r="Y40" s="68">
        <v>2385</v>
      </c>
      <c r="Z40" s="41"/>
      <c r="AA40" s="1" t="s">
        <v>393</v>
      </c>
      <c r="AB40" s="28" t="s">
        <v>153</v>
      </c>
    </row>
    <row r="41" spans="1:28" x14ac:dyDescent="0.3">
      <c r="A41" s="1" t="s">
        <v>45</v>
      </c>
      <c r="B41" s="1" t="s">
        <v>76</v>
      </c>
      <c r="C41" s="27" t="s">
        <v>296</v>
      </c>
      <c r="D41" s="38">
        <v>32</v>
      </c>
      <c r="E41" s="27">
        <v>4</v>
      </c>
      <c r="F41" s="27">
        <v>0</v>
      </c>
      <c r="G41" s="27">
        <v>0</v>
      </c>
      <c r="H41" s="27"/>
      <c r="I41" s="27"/>
      <c r="J41" s="27">
        <v>0</v>
      </c>
      <c r="K41" s="27">
        <v>0</v>
      </c>
      <c r="L41" s="27">
        <v>0</v>
      </c>
      <c r="M41" s="27">
        <v>0</v>
      </c>
      <c r="N41" s="27">
        <f>SUM(L41:M41)</f>
        <v>0</v>
      </c>
      <c r="O41" s="39">
        <v>1</v>
      </c>
      <c r="P41" s="39">
        <v>1</v>
      </c>
      <c r="Q41" s="39">
        <v>0</v>
      </c>
      <c r="R41" s="39">
        <v>2</v>
      </c>
      <c r="S41" s="39">
        <v>0</v>
      </c>
      <c r="T41" s="27">
        <f t="shared" si="5"/>
        <v>0</v>
      </c>
      <c r="U41" s="40">
        <f t="shared" si="6"/>
        <v>0</v>
      </c>
      <c r="V41" s="22">
        <v>302</v>
      </c>
      <c r="W41" s="22" t="s">
        <v>93</v>
      </c>
      <c r="X41" s="22" t="s">
        <v>88</v>
      </c>
      <c r="Y41" s="68">
        <v>2385</v>
      </c>
      <c r="Z41" s="41"/>
      <c r="AA41" s="1" t="s">
        <v>393</v>
      </c>
      <c r="AB41" s="28" t="s">
        <v>153</v>
      </c>
    </row>
    <row r="42" spans="1:28" x14ac:dyDescent="0.3">
      <c r="A42" s="1" t="s">
        <v>45</v>
      </c>
      <c r="B42" s="1" t="s">
        <v>76</v>
      </c>
      <c r="C42" s="27" t="s">
        <v>297</v>
      </c>
      <c r="D42" s="38">
        <v>1</v>
      </c>
      <c r="E42" s="27">
        <v>12</v>
      </c>
      <c r="F42" s="27">
        <v>1</v>
      </c>
      <c r="G42" s="27">
        <v>3</v>
      </c>
      <c r="H42" s="27"/>
      <c r="I42" s="27"/>
      <c r="J42" s="27">
        <v>0</v>
      </c>
      <c r="K42" s="27">
        <v>0</v>
      </c>
      <c r="L42" s="27">
        <v>1</v>
      </c>
      <c r="M42" s="27">
        <v>1</v>
      </c>
      <c r="N42" s="27">
        <f>SUM(L42:M42)</f>
        <v>2</v>
      </c>
      <c r="O42" s="39">
        <v>1</v>
      </c>
      <c r="P42" s="39">
        <v>2</v>
      </c>
      <c r="Q42" s="39">
        <v>1</v>
      </c>
      <c r="R42" s="39">
        <v>1</v>
      </c>
      <c r="S42" s="39">
        <v>0</v>
      </c>
      <c r="T42" s="27">
        <f t="shared" si="5"/>
        <v>2</v>
      </c>
      <c r="U42" s="40">
        <f t="shared" si="6"/>
        <v>0.5</v>
      </c>
      <c r="V42" s="22">
        <v>302</v>
      </c>
      <c r="W42" s="22" t="s">
        <v>93</v>
      </c>
      <c r="X42" s="22" t="s">
        <v>88</v>
      </c>
      <c r="Y42" s="68">
        <v>2385</v>
      </c>
      <c r="Z42" s="41"/>
      <c r="AA42" s="1" t="s">
        <v>393</v>
      </c>
      <c r="AB42" s="28" t="s">
        <v>153</v>
      </c>
    </row>
    <row r="43" spans="1:28" x14ac:dyDescent="0.3">
      <c r="A43" s="1" t="s">
        <v>45</v>
      </c>
      <c r="B43" s="1" t="s">
        <v>76</v>
      </c>
      <c r="C43" s="27" t="s">
        <v>298</v>
      </c>
      <c r="D43" s="38">
        <v>30</v>
      </c>
      <c r="E43" s="27">
        <v>35</v>
      </c>
      <c r="F43" s="27">
        <v>0</v>
      </c>
      <c r="G43" s="27">
        <v>3</v>
      </c>
      <c r="H43" s="27"/>
      <c r="I43" s="27"/>
      <c r="J43" s="27">
        <v>7</v>
      </c>
      <c r="K43" s="27">
        <v>12</v>
      </c>
      <c r="L43" s="27">
        <v>3</v>
      </c>
      <c r="M43" s="27">
        <v>0</v>
      </c>
      <c r="N43" s="27">
        <f>SUM(L43:M43)</f>
        <v>3</v>
      </c>
      <c r="O43" s="39">
        <v>5</v>
      </c>
      <c r="P43" s="39">
        <v>4</v>
      </c>
      <c r="Q43" s="39">
        <v>6</v>
      </c>
      <c r="R43" s="39">
        <v>7</v>
      </c>
      <c r="S43" s="39">
        <v>0</v>
      </c>
      <c r="T43" s="27">
        <f t="shared" si="5"/>
        <v>7</v>
      </c>
      <c r="U43" s="40">
        <f t="shared" si="6"/>
        <v>0.54285714285714282</v>
      </c>
      <c r="V43" s="22">
        <v>302</v>
      </c>
      <c r="W43" s="22" t="s">
        <v>93</v>
      </c>
      <c r="X43" s="22" t="s">
        <v>88</v>
      </c>
      <c r="Y43" s="68">
        <v>2385</v>
      </c>
      <c r="Z43" s="41"/>
      <c r="AA43" s="1" t="s">
        <v>393</v>
      </c>
      <c r="AB43" s="28" t="s">
        <v>153</v>
      </c>
    </row>
    <row r="44" spans="1:28" x14ac:dyDescent="0.3">
      <c r="A44" s="43" t="s">
        <v>45</v>
      </c>
      <c r="B44" s="43" t="s">
        <v>76</v>
      </c>
      <c r="C44" s="44" t="s">
        <v>39</v>
      </c>
      <c r="D44" s="43"/>
      <c r="E44" s="44">
        <f t="shared" ref="E44:T44" si="7">SUM(E34:E43)</f>
        <v>240</v>
      </c>
      <c r="F44" s="44">
        <f t="shared" si="7"/>
        <v>30</v>
      </c>
      <c r="G44" s="44">
        <f t="shared" si="7"/>
        <v>81</v>
      </c>
      <c r="H44" s="44">
        <f t="shared" si="7"/>
        <v>0</v>
      </c>
      <c r="I44" s="44">
        <f t="shared" si="7"/>
        <v>0</v>
      </c>
      <c r="J44" s="44">
        <f t="shared" si="7"/>
        <v>30</v>
      </c>
      <c r="K44" s="44">
        <f t="shared" si="7"/>
        <v>42</v>
      </c>
      <c r="L44" s="44">
        <f t="shared" si="7"/>
        <v>19</v>
      </c>
      <c r="M44" s="44">
        <f t="shared" si="7"/>
        <v>36</v>
      </c>
      <c r="N44" s="44">
        <f t="shared" si="7"/>
        <v>55</v>
      </c>
      <c r="O44" s="44">
        <f t="shared" si="7"/>
        <v>24</v>
      </c>
      <c r="P44" s="44">
        <f t="shared" si="7"/>
        <v>22</v>
      </c>
      <c r="Q44" s="44">
        <f t="shared" si="7"/>
        <v>12</v>
      </c>
      <c r="R44" s="44">
        <f t="shared" si="7"/>
        <v>26</v>
      </c>
      <c r="S44" s="44">
        <f t="shared" si="7"/>
        <v>2</v>
      </c>
      <c r="T44" s="44">
        <f t="shared" si="7"/>
        <v>90</v>
      </c>
      <c r="U44" s="45">
        <f>((T44+Q44+N44-R44)+(O44*2))/E44</f>
        <v>0.74583333333333335</v>
      </c>
      <c r="V44" s="46">
        <v>302</v>
      </c>
      <c r="W44" s="46" t="s">
        <v>93</v>
      </c>
      <c r="X44" s="46" t="s">
        <v>88</v>
      </c>
      <c r="Y44" s="69">
        <v>2385</v>
      </c>
      <c r="Z44" s="47"/>
      <c r="AA44" s="43" t="s">
        <v>393</v>
      </c>
      <c r="AB44" s="78" t="s">
        <v>153</v>
      </c>
    </row>
    <row r="45" spans="1:28" x14ac:dyDescent="0.3">
      <c r="A45" s="1"/>
      <c r="B45" s="1"/>
      <c r="C45" s="1"/>
      <c r="D45" s="1"/>
      <c r="F45" s="48" t="s">
        <v>40</v>
      </c>
      <c r="G45" s="49">
        <f>F44/G44</f>
        <v>0.37037037037037035</v>
      </c>
      <c r="H45" s="27"/>
      <c r="I45" s="1"/>
      <c r="J45" s="48" t="s">
        <v>41</v>
      </c>
      <c r="K45" s="50">
        <f>J44/K44</f>
        <v>0.7142857142857143</v>
      </c>
      <c r="L45" s="1"/>
      <c r="M45" s="39" t="s">
        <v>42</v>
      </c>
      <c r="N45" s="51">
        <v>10</v>
      </c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28"/>
    </row>
    <row r="47" spans="1:28" x14ac:dyDescent="0.3">
      <c r="B47" s="1"/>
      <c r="C47" s="1" t="s">
        <v>490</v>
      </c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1"/>
      <c r="AA47" s="1"/>
      <c r="AB47" s="28"/>
    </row>
    <row r="48" spans="1:28" x14ac:dyDescent="0.3">
      <c r="AB48" s="81"/>
    </row>
    <row r="49" spans="28:28" x14ac:dyDescent="0.3">
      <c r="AB49" s="81"/>
    </row>
    <row r="50" spans="28:28" x14ac:dyDescent="0.3">
      <c r="AB50" s="81"/>
    </row>
    <row r="51" spans="28:28" x14ac:dyDescent="0.3">
      <c r="AB51" s="81"/>
    </row>
    <row r="52" spans="28:28" x14ac:dyDescent="0.3">
      <c r="AB52" s="81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024DC-B0A8-4280-8515-6EB876436EA0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116</v>
      </c>
      <c r="D4" s="7" t="s">
        <v>4</v>
      </c>
      <c r="E4" s="8"/>
      <c r="F4" s="5"/>
      <c r="G4" s="1"/>
      <c r="J4" s="15" t="s">
        <v>395</v>
      </c>
      <c r="K4" s="16" t="s">
        <v>44</v>
      </c>
      <c r="L4" s="17"/>
      <c r="M4" s="18"/>
      <c r="N4" s="19">
        <v>31</v>
      </c>
      <c r="O4" s="19">
        <v>28</v>
      </c>
      <c r="P4" s="19">
        <v>26</v>
      </c>
      <c r="Q4" s="19">
        <v>21</v>
      </c>
      <c r="R4" s="19">
        <v>15</v>
      </c>
      <c r="S4" s="21">
        <f>SUM(N4:R4)</f>
        <v>121</v>
      </c>
      <c r="T4" s="22">
        <v>310</v>
      </c>
    </row>
    <row r="5" spans="1:28" x14ac:dyDescent="0.3">
      <c r="B5" s="1"/>
      <c r="C5" s="6" t="s">
        <v>106</v>
      </c>
      <c r="D5" s="7" t="s">
        <v>5</v>
      </c>
      <c r="E5" s="1"/>
      <c r="F5" s="1"/>
      <c r="G5" s="1"/>
      <c r="J5" s="15" t="s">
        <v>396</v>
      </c>
      <c r="K5" s="16" t="s">
        <v>63</v>
      </c>
      <c r="L5" s="17"/>
      <c r="M5" s="18"/>
      <c r="N5" s="19">
        <v>27</v>
      </c>
      <c r="O5" s="19">
        <v>21</v>
      </c>
      <c r="P5" s="19">
        <v>32</v>
      </c>
      <c r="Q5" s="19">
        <v>26</v>
      </c>
      <c r="R5" s="19">
        <v>13</v>
      </c>
      <c r="S5" s="21">
        <f>SUM(N5:R5)</f>
        <v>119</v>
      </c>
      <c r="T5" s="22">
        <v>310</v>
      </c>
      <c r="U5" s="1"/>
      <c r="V5" s="1"/>
      <c r="W5" s="1"/>
    </row>
    <row r="6" spans="1:28" x14ac:dyDescent="0.3">
      <c r="C6" s="23">
        <v>4161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169</v>
      </c>
      <c r="D7" s="7" t="s">
        <v>7</v>
      </c>
      <c r="G7" s="1"/>
      <c r="S7" s="1"/>
      <c r="T7" s="25" t="s">
        <v>8</v>
      </c>
      <c r="U7" s="1"/>
      <c r="V7" s="26">
        <v>310</v>
      </c>
      <c r="W7" s="1"/>
    </row>
    <row r="8" spans="1:28" x14ac:dyDescent="0.3">
      <c r="B8" s="1"/>
      <c r="C8" s="24" t="s">
        <v>394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0.1173611111111111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28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51</v>
      </c>
      <c r="D13" s="38">
        <v>30</v>
      </c>
      <c r="E13" s="27">
        <v>28</v>
      </c>
      <c r="F13" s="27">
        <v>14</v>
      </c>
      <c r="G13" s="27">
        <v>20</v>
      </c>
      <c r="H13" s="27"/>
      <c r="I13" s="27"/>
      <c r="J13" s="27">
        <v>2</v>
      </c>
      <c r="K13" s="27">
        <v>2</v>
      </c>
      <c r="L13" s="27">
        <v>1</v>
      </c>
      <c r="M13" s="27">
        <v>3</v>
      </c>
      <c r="N13" s="27">
        <f t="shared" ref="N13:N22" si="0">SUM(L13:M13)</f>
        <v>4</v>
      </c>
      <c r="O13" s="27">
        <v>3</v>
      </c>
      <c r="P13" s="39">
        <v>2</v>
      </c>
      <c r="Q13" s="27">
        <v>2</v>
      </c>
      <c r="R13" s="27">
        <v>3</v>
      </c>
      <c r="S13" s="27">
        <v>0</v>
      </c>
      <c r="T13" s="27">
        <f t="shared" ref="T13:T22" si="1">(H13*3)+((F13-H13)*2)+J13</f>
        <v>30</v>
      </c>
      <c r="U13" s="40">
        <f t="shared" ref="U13:U22" si="2">IFERROR(((T13+Q13+N13-R13)+(O13*2))/E13,"")</f>
        <v>1.3928571428571428</v>
      </c>
      <c r="V13" s="22">
        <v>310</v>
      </c>
      <c r="W13" s="22" t="s">
        <v>93</v>
      </c>
      <c r="X13" s="22" t="s">
        <v>88</v>
      </c>
      <c r="Y13" s="68">
        <v>4161</v>
      </c>
      <c r="Z13" s="36" t="s">
        <v>1</v>
      </c>
      <c r="AA13" s="1" t="s">
        <v>89</v>
      </c>
      <c r="AB13" s="28" t="s">
        <v>397</v>
      </c>
    </row>
    <row r="14" spans="1:28" x14ac:dyDescent="0.3">
      <c r="A14" s="1" t="s">
        <v>62</v>
      </c>
      <c r="B14" s="1" t="s">
        <v>45</v>
      </c>
      <c r="C14" s="27" t="s">
        <v>46</v>
      </c>
      <c r="D14" s="38">
        <v>21</v>
      </c>
      <c r="E14" s="27">
        <v>39</v>
      </c>
      <c r="F14" s="27">
        <v>3</v>
      </c>
      <c r="G14" s="27">
        <v>10</v>
      </c>
      <c r="H14" s="27"/>
      <c r="I14" s="27"/>
      <c r="J14" s="27">
        <v>2</v>
      </c>
      <c r="K14" s="27">
        <v>2</v>
      </c>
      <c r="L14" s="27">
        <v>2</v>
      </c>
      <c r="M14" s="27">
        <v>5</v>
      </c>
      <c r="N14" s="27">
        <f t="shared" si="0"/>
        <v>7</v>
      </c>
      <c r="O14" s="39">
        <v>1</v>
      </c>
      <c r="P14" s="39">
        <v>0</v>
      </c>
      <c r="Q14" s="39">
        <v>2</v>
      </c>
      <c r="R14" s="39">
        <v>2</v>
      </c>
      <c r="S14" s="39">
        <v>0</v>
      </c>
      <c r="T14" s="39">
        <f t="shared" si="1"/>
        <v>8</v>
      </c>
      <c r="U14" s="40">
        <f t="shared" si="2"/>
        <v>0.4358974358974359</v>
      </c>
      <c r="V14" s="22">
        <v>310</v>
      </c>
      <c r="W14" s="22" t="s">
        <v>93</v>
      </c>
      <c r="X14" s="22" t="s">
        <v>88</v>
      </c>
      <c r="Y14" s="68">
        <v>4161</v>
      </c>
      <c r="Z14" s="36" t="s">
        <v>1</v>
      </c>
      <c r="AA14" s="1" t="s">
        <v>89</v>
      </c>
      <c r="AB14" s="28" t="s">
        <v>397</v>
      </c>
    </row>
    <row r="15" spans="1:28" x14ac:dyDescent="0.3">
      <c r="A15" s="1" t="s">
        <v>62</v>
      </c>
      <c r="B15" s="1" t="s">
        <v>45</v>
      </c>
      <c r="C15" s="27" t="s">
        <v>55</v>
      </c>
      <c r="D15" s="38">
        <v>15</v>
      </c>
      <c r="E15" s="27">
        <v>40</v>
      </c>
      <c r="F15" s="27">
        <v>7</v>
      </c>
      <c r="G15" s="27">
        <v>20</v>
      </c>
      <c r="H15" s="27">
        <v>0</v>
      </c>
      <c r="I15" s="27">
        <v>1</v>
      </c>
      <c r="J15" s="27">
        <v>6</v>
      </c>
      <c r="K15" s="27">
        <v>8</v>
      </c>
      <c r="L15" s="27">
        <v>0</v>
      </c>
      <c r="M15" s="27">
        <v>3</v>
      </c>
      <c r="N15" s="27">
        <f t="shared" si="0"/>
        <v>3</v>
      </c>
      <c r="O15" s="39">
        <v>11</v>
      </c>
      <c r="P15" s="39">
        <v>4</v>
      </c>
      <c r="Q15" s="39">
        <v>3</v>
      </c>
      <c r="R15" s="39">
        <v>4</v>
      </c>
      <c r="S15" s="39">
        <v>0</v>
      </c>
      <c r="T15" s="39">
        <f t="shared" si="1"/>
        <v>20</v>
      </c>
      <c r="U15" s="40">
        <f t="shared" si="2"/>
        <v>1.1000000000000001</v>
      </c>
      <c r="V15" s="22">
        <v>310</v>
      </c>
      <c r="W15" s="22" t="s">
        <v>93</v>
      </c>
      <c r="X15" s="22" t="s">
        <v>88</v>
      </c>
      <c r="Y15" s="68">
        <v>4161</v>
      </c>
      <c r="Z15" s="36" t="s">
        <v>1</v>
      </c>
      <c r="AA15" s="1" t="s">
        <v>89</v>
      </c>
      <c r="AB15" s="28" t="s">
        <v>397</v>
      </c>
    </row>
    <row r="16" spans="1:28" x14ac:dyDescent="0.3">
      <c r="A16" s="1" t="s">
        <v>62</v>
      </c>
      <c r="B16" s="1" t="s">
        <v>45</v>
      </c>
      <c r="C16" s="27" t="s">
        <v>110</v>
      </c>
      <c r="D16" s="38">
        <v>10</v>
      </c>
      <c r="E16" s="27" t="s">
        <v>544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/>
      <c r="V16" s="22">
        <v>310</v>
      </c>
      <c r="W16" s="22" t="s">
        <v>93</v>
      </c>
      <c r="X16" s="22" t="s">
        <v>88</v>
      </c>
      <c r="Y16" s="68">
        <v>4161</v>
      </c>
      <c r="Z16" s="36" t="s">
        <v>1</v>
      </c>
      <c r="AA16" s="1" t="s">
        <v>89</v>
      </c>
      <c r="AB16" s="28" t="s">
        <v>397</v>
      </c>
    </row>
    <row r="17" spans="1:28" x14ac:dyDescent="0.3">
      <c r="A17" s="1" t="s">
        <v>62</v>
      </c>
      <c r="B17" s="1" t="s">
        <v>45</v>
      </c>
      <c r="C17" s="27" t="s">
        <v>50</v>
      </c>
      <c r="D17" s="38">
        <v>31</v>
      </c>
      <c r="E17" s="27">
        <v>23</v>
      </c>
      <c r="F17" s="27">
        <v>2</v>
      </c>
      <c r="G17" s="27">
        <v>6</v>
      </c>
      <c r="H17" s="27"/>
      <c r="I17" s="27"/>
      <c r="J17" s="27">
        <v>0</v>
      </c>
      <c r="K17" s="27">
        <v>0</v>
      </c>
      <c r="L17" s="27">
        <v>3</v>
      </c>
      <c r="M17" s="27">
        <v>2</v>
      </c>
      <c r="N17" s="27">
        <f t="shared" si="0"/>
        <v>5</v>
      </c>
      <c r="O17" s="39">
        <v>2</v>
      </c>
      <c r="P17" s="56">
        <v>6</v>
      </c>
      <c r="Q17" s="39">
        <v>2</v>
      </c>
      <c r="R17" s="39">
        <v>1</v>
      </c>
      <c r="S17" s="39">
        <v>0</v>
      </c>
      <c r="T17" s="39">
        <f t="shared" si="1"/>
        <v>4</v>
      </c>
      <c r="U17" s="40">
        <f t="shared" si="2"/>
        <v>0.60869565217391308</v>
      </c>
      <c r="V17" s="22">
        <v>310</v>
      </c>
      <c r="W17" s="22" t="s">
        <v>93</v>
      </c>
      <c r="X17" s="22" t="s">
        <v>88</v>
      </c>
      <c r="Y17" s="68">
        <v>4161</v>
      </c>
      <c r="Z17" s="36" t="s">
        <v>1</v>
      </c>
      <c r="AA17" s="1" t="s">
        <v>89</v>
      </c>
      <c r="AB17" s="28" t="s">
        <v>397</v>
      </c>
    </row>
    <row r="18" spans="1:28" x14ac:dyDescent="0.3">
      <c r="A18" s="1" t="s">
        <v>62</v>
      </c>
      <c r="B18" s="1" t="s">
        <v>45</v>
      </c>
      <c r="C18" s="27" t="s">
        <v>300</v>
      </c>
      <c r="D18" s="38">
        <v>41</v>
      </c>
      <c r="E18" s="27">
        <v>28</v>
      </c>
      <c r="F18" s="27">
        <v>7</v>
      </c>
      <c r="G18" s="27">
        <v>11</v>
      </c>
      <c r="H18" s="27"/>
      <c r="I18" s="27"/>
      <c r="J18" s="27">
        <v>0</v>
      </c>
      <c r="K18" s="27">
        <v>0</v>
      </c>
      <c r="L18" s="27">
        <v>0</v>
      </c>
      <c r="M18" s="27">
        <v>7</v>
      </c>
      <c r="N18" s="27">
        <f t="shared" si="0"/>
        <v>7</v>
      </c>
      <c r="O18" s="39">
        <v>0</v>
      </c>
      <c r="P18" s="39">
        <v>5</v>
      </c>
      <c r="Q18" s="39">
        <v>1</v>
      </c>
      <c r="R18" s="39">
        <v>1</v>
      </c>
      <c r="S18" s="39">
        <v>0</v>
      </c>
      <c r="T18" s="39">
        <f t="shared" si="1"/>
        <v>14</v>
      </c>
      <c r="U18" s="40">
        <f t="shared" si="2"/>
        <v>0.75</v>
      </c>
      <c r="V18" s="22">
        <v>310</v>
      </c>
      <c r="W18" s="22" t="s">
        <v>93</v>
      </c>
      <c r="X18" s="22" t="s">
        <v>88</v>
      </c>
      <c r="Y18" s="68">
        <v>4161</v>
      </c>
      <c r="Z18" s="36" t="s">
        <v>1</v>
      </c>
      <c r="AA18" s="1" t="s">
        <v>89</v>
      </c>
      <c r="AB18" s="28" t="s">
        <v>397</v>
      </c>
    </row>
    <row r="19" spans="1:28" x14ac:dyDescent="0.3">
      <c r="A19" s="1" t="s">
        <v>62</v>
      </c>
      <c r="B19" s="1" t="s">
        <v>45</v>
      </c>
      <c r="C19" s="27" t="s">
        <v>53</v>
      </c>
      <c r="D19" s="38">
        <v>24</v>
      </c>
      <c r="E19" s="27">
        <v>38</v>
      </c>
      <c r="F19" s="27">
        <v>4</v>
      </c>
      <c r="G19" s="27">
        <v>9</v>
      </c>
      <c r="H19" s="27"/>
      <c r="I19" s="27"/>
      <c r="J19" s="27">
        <v>11</v>
      </c>
      <c r="K19" s="27">
        <v>12</v>
      </c>
      <c r="L19" s="27">
        <v>6</v>
      </c>
      <c r="M19" s="27">
        <v>7</v>
      </c>
      <c r="N19" s="27">
        <f t="shared" si="0"/>
        <v>13</v>
      </c>
      <c r="O19" s="39">
        <v>1</v>
      </c>
      <c r="P19" s="39">
        <v>5</v>
      </c>
      <c r="Q19" s="39">
        <v>1</v>
      </c>
      <c r="R19" s="39">
        <v>3</v>
      </c>
      <c r="S19" s="39">
        <v>0</v>
      </c>
      <c r="T19" s="39">
        <f t="shared" si="1"/>
        <v>19</v>
      </c>
      <c r="U19" s="40">
        <f t="shared" si="2"/>
        <v>0.84210526315789469</v>
      </c>
      <c r="V19" s="22">
        <v>310</v>
      </c>
      <c r="W19" s="22" t="s">
        <v>93</v>
      </c>
      <c r="X19" s="22" t="s">
        <v>88</v>
      </c>
      <c r="Y19" s="68">
        <v>4161</v>
      </c>
      <c r="Z19" s="36" t="s">
        <v>1</v>
      </c>
      <c r="AA19" s="1" t="s">
        <v>89</v>
      </c>
      <c r="AB19" s="28" t="s">
        <v>397</v>
      </c>
    </row>
    <row r="20" spans="1:28" x14ac:dyDescent="0.3">
      <c r="A20" s="1" t="s">
        <v>62</v>
      </c>
      <c r="B20" s="1" t="s">
        <v>45</v>
      </c>
      <c r="C20" s="27" t="s">
        <v>48</v>
      </c>
      <c r="D20" s="38">
        <v>44</v>
      </c>
      <c r="E20" s="27">
        <v>32</v>
      </c>
      <c r="F20" s="27">
        <v>3</v>
      </c>
      <c r="G20" s="27">
        <v>7</v>
      </c>
      <c r="H20" s="27"/>
      <c r="I20" s="27"/>
      <c r="J20" s="27">
        <v>2</v>
      </c>
      <c r="K20" s="27">
        <v>6</v>
      </c>
      <c r="L20" s="27">
        <v>4</v>
      </c>
      <c r="M20" s="27">
        <v>7</v>
      </c>
      <c r="N20" s="27">
        <f t="shared" si="0"/>
        <v>11</v>
      </c>
      <c r="O20" s="39">
        <v>0</v>
      </c>
      <c r="P20" s="39">
        <v>3</v>
      </c>
      <c r="Q20" s="39">
        <v>3</v>
      </c>
      <c r="R20" s="39">
        <v>4</v>
      </c>
      <c r="S20" s="39">
        <v>3</v>
      </c>
      <c r="T20" s="39">
        <f t="shared" si="1"/>
        <v>8</v>
      </c>
      <c r="U20" s="40">
        <f t="shared" si="2"/>
        <v>0.5625</v>
      </c>
      <c r="V20" s="22">
        <v>310</v>
      </c>
      <c r="W20" s="22" t="s">
        <v>93</v>
      </c>
      <c r="X20" s="22" t="s">
        <v>88</v>
      </c>
      <c r="Y20" s="68">
        <v>4161</v>
      </c>
      <c r="Z20" s="36" t="s">
        <v>1</v>
      </c>
      <c r="AA20" s="1" t="s">
        <v>89</v>
      </c>
      <c r="AB20" s="28" t="s">
        <v>397</v>
      </c>
    </row>
    <row r="21" spans="1:28" x14ac:dyDescent="0.3">
      <c r="A21" s="1" t="s">
        <v>62</v>
      </c>
      <c r="B21" s="1" t="s">
        <v>45</v>
      </c>
      <c r="C21" s="27" t="s">
        <v>105</v>
      </c>
      <c r="D21" s="38">
        <v>11</v>
      </c>
      <c r="E21" s="27">
        <v>13</v>
      </c>
      <c r="F21" s="27">
        <v>0</v>
      </c>
      <c r="G21" s="27">
        <v>1</v>
      </c>
      <c r="H21" s="27"/>
      <c r="I21" s="27"/>
      <c r="J21" s="27">
        <v>0</v>
      </c>
      <c r="K21" s="27">
        <v>0</v>
      </c>
      <c r="L21" s="27">
        <v>0</v>
      </c>
      <c r="M21" s="27">
        <v>2</v>
      </c>
      <c r="N21" s="27">
        <f t="shared" si="0"/>
        <v>2</v>
      </c>
      <c r="O21" s="39">
        <v>4</v>
      </c>
      <c r="P21" s="39">
        <v>2</v>
      </c>
      <c r="Q21" s="39">
        <v>2</v>
      </c>
      <c r="R21" s="39">
        <v>4</v>
      </c>
      <c r="S21" s="39">
        <v>0</v>
      </c>
      <c r="T21" s="39">
        <f t="shared" si="1"/>
        <v>0</v>
      </c>
      <c r="U21" s="40">
        <f t="shared" si="2"/>
        <v>0.61538461538461542</v>
      </c>
      <c r="V21" s="22">
        <v>310</v>
      </c>
      <c r="W21" s="22" t="s">
        <v>93</v>
      </c>
      <c r="X21" s="22" t="s">
        <v>88</v>
      </c>
      <c r="Y21" s="68">
        <v>4161</v>
      </c>
      <c r="Z21" s="36" t="s">
        <v>1</v>
      </c>
      <c r="AA21" s="1" t="s">
        <v>89</v>
      </c>
      <c r="AB21" s="28" t="s">
        <v>397</v>
      </c>
    </row>
    <row r="22" spans="1:28" x14ac:dyDescent="0.3">
      <c r="A22" s="1" t="s">
        <v>62</v>
      </c>
      <c r="B22" s="1" t="s">
        <v>45</v>
      </c>
      <c r="C22" s="27" t="s">
        <v>47</v>
      </c>
      <c r="D22" s="38">
        <v>25</v>
      </c>
      <c r="E22" s="27">
        <v>24</v>
      </c>
      <c r="F22" s="27">
        <v>6</v>
      </c>
      <c r="G22" s="27">
        <v>18</v>
      </c>
      <c r="H22" s="27"/>
      <c r="I22" s="27"/>
      <c r="J22" s="27">
        <v>6</v>
      </c>
      <c r="K22" s="27">
        <v>6</v>
      </c>
      <c r="L22" s="27">
        <v>2</v>
      </c>
      <c r="M22" s="27">
        <v>1</v>
      </c>
      <c r="N22" s="27">
        <f t="shared" si="0"/>
        <v>3</v>
      </c>
      <c r="O22" s="39">
        <v>1</v>
      </c>
      <c r="P22" s="39">
        <v>1</v>
      </c>
      <c r="Q22" s="39">
        <v>1</v>
      </c>
      <c r="R22" s="39">
        <v>1</v>
      </c>
      <c r="S22" s="39">
        <v>0</v>
      </c>
      <c r="T22" s="39">
        <f t="shared" si="1"/>
        <v>18</v>
      </c>
      <c r="U22" s="40">
        <f t="shared" si="2"/>
        <v>0.95833333333333337</v>
      </c>
      <c r="V22" s="22">
        <v>310</v>
      </c>
      <c r="W22" s="22" t="s">
        <v>93</v>
      </c>
      <c r="X22" s="22" t="s">
        <v>88</v>
      </c>
      <c r="Y22" s="68">
        <v>4161</v>
      </c>
      <c r="Z22" s="36" t="s">
        <v>1</v>
      </c>
      <c r="AA22" s="1" t="s">
        <v>89</v>
      </c>
      <c r="AB22" s="28" t="s">
        <v>397</v>
      </c>
    </row>
    <row r="23" spans="1:28" x14ac:dyDescent="0.3">
      <c r="A23" s="43" t="s">
        <v>62</v>
      </c>
      <c r="B23" s="43" t="s">
        <v>45</v>
      </c>
      <c r="C23" s="44" t="s">
        <v>39</v>
      </c>
      <c r="D23" s="43"/>
      <c r="E23" s="44">
        <f t="shared" ref="E23:T23" si="3">SUM(E13:E22)</f>
        <v>265</v>
      </c>
      <c r="F23" s="44">
        <f t="shared" si="3"/>
        <v>46</v>
      </c>
      <c r="G23" s="44">
        <f t="shared" si="3"/>
        <v>102</v>
      </c>
      <c r="H23" s="44">
        <f t="shared" si="3"/>
        <v>0</v>
      </c>
      <c r="I23" s="44">
        <f t="shared" si="3"/>
        <v>1</v>
      </c>
      <c r="J23" s="44">
        <f t="shared" si="3"/>
        <v>29</v>
      </c>
      <c r="K23" s="44">
        <f t="shared" si="3"/>
        <v>36</v>
      </c>
      <c r="L23" s="44">
        <f t="shared" si="3"/>
        <v>18</v>
      </c>
      <c r="M23" s="44">
        <f t="shared" si="3"/>
        <v>37</v>
      </c>
      <c r="N23" s="44">
        <f t="shared" si="3"/>
        <v>55</v>
      </c>
      <c r="O23" s="44">
        <f t="shared" si="3"/>
        <v>23</v>
      </c>
      <c r="P23" s="44">
        <f t="shared" si="3"/>
        <v>28</v>
      </c>
      <c r="Q23" s="44">
        <f t="shared" si="3"/>
        <v>17</v>
      </c>
      <c r="R23" s="44">
        <f t="shared" si="3"/>
        <v>23</v>
      </c>
      <c r="S23" s="44">
        <f t="shared" si="3"/>
        <v>3</v>
      </c>
      <c r="T23" s="44">
        <f t="shared" si="3"/>
        <v>121</v>
      </c>
      <c r="U23" s="45">
        <f>((T23+Q23+N23-R23)+(O23*2))/E23</f>
        <v>0.81509433962264155</v>
      </c>
      <c r="V23" s="46">
        <v>310</v>
      </c>
      <c r="W23" s="46" t="s">
        <v>93</v>
      </c>
      <c r="X23" s="46" t="s">
        <v>88</v>
      </c>
      <c r="Y23" s="69">
        <v>4161</v>
      </c>
      <c r="Z23" s="57" t="s">
        <v>1</v>
      </c>
      <c r="AA23" s="43" t="s">
        <v>89</v>
      </c>
      <c r="AB23" s="78" t="s">
        <v>397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0.45098039215686275</v>
      </c>
      <c r="H24" s="27"/>
      <c r="I24" s="1"/>
      <c r="J24" s="48" t="s">
        <v>41</v>
      </c>
      <c r="K24" s="50">
        <f>J23/K23</f>
        <v>0.80555555555555558</v>
      </c>
      <c r="L24" s="1"/>
      <c r="M24" s="39" t="s">
        <v>42</v>
      </c>
      <c r="N24" s="51">
        <v>2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29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176</v>
      </c>
      <c r="D35" s="38">
        <v>30</v>
      </c>
      <c r="E35" s="27">
        <v>32</v>
      </c>
      <c r="F35" s="27">
        <v>12</v>
      </c>
      <c r="G35" s="27">
        <v>30</v>
      </c>
      <c r="H35" s="27"/>
      <c r="I35" s="27"/>
      <c r="J35" s="27">
        <v>6</v>
      </c>
      <c r="K35" s="27">
        <v>8</v>
      </c>
      <c r="L35" s="27">
        <v>0</v>
      </c>
      <c r="M35" s="27">
        <v>3</v>
      </c>
      <c r="N35" s="27">
        <f t="shared" ref="N35:N44" si="4">SUM(L35:M35)</f>
        <v>3</v>
      </c>
      <c r="O35" s="27">
        <v>2</v>
      </c>
      <c r="P35" s="39">
        <v>0</v>
      </c>
      <c r="Q35" s="27">
        <v>2</v>
      </c>
      <c r="R35" s="27">
        <v>6</v>
      </c>
      <c r="S35" s="27">
        <v>0</v>
      </c>
      <c r="T35" s="27">
        <f t="shared" ref="T35:T44" si="5">+(F35*2)+J35</f>
        <v>30</v>
      </c>
      <c r="U35" s="40">
        <f t="shared" ref="U35:U44" si="6">IFERROR(((T35+Q35+N35-R35)+(O35*2))/E35,"")</f>
        <v>1.03125</v>
      </c>
      <c r="V35" s="22">
        <v>310</v>
      </c>
      <c r="W35" s="22" t="s">
        <v>87</v>
      </c>
      <c r="X35" s="22" t="s">
        <v>94</v>
      </c>
      <c r="Y35" s="68">
        <v>4161</v>
      </c>
      <c r="Z35" s="36" t="s">
        <v>1</v>
      </c>
      <c r="AA35" s="1" t="s">
        <v>174</v>
      </c>
      <c r="AB35" s="28" t="s">
        <v>398</v>
      </c>
    </row>
    <row r="36" spans="1:28" x14ac:dyDescent="0.3">
      <c r="A36" s="1" t="s">
        <v>45</v>
      </c>
      <c r="B36" s="1" t="s">
        <v>62</v>
      </c>
      <c r="C36" s="27" t="s">
        <v>220</v>
      </c>
      <c r="D36" s="38">
        <v>20</v>
      </c>
      <c r="E36" s="27">
        <v>6</v>
      </c>
      <c r="F36" s="27">
        <v>1</v>
      </c>
      <c r="G36" s="27">
        <v>5</v>
      </c>
      <c r="H36" s="27"/>
      <c r="I36" s="27"/>
      <c r="J36" s="27">
        <v>0</v>
      </c>
      <c r="K36" s="27">
        <v>0</v>
      </c>
      <c r="L36" s="27">
        <v>1</v>
      </c>
      <c r="M36" s="27">
        <v>1</v>
      </c>
      <c r="N36" s="27">
        <f t="shared" si="4"/>
        <v>2</v>
      </c>
      <c r="O36" s="39">
        <v>0</v>
      </c>
      <c r="P36" s="39">
        <v>2</v>
      </c>
      <c r="Q36" s="39">
        <v>0</v>
      </c>
      <c r="R36" s="39">
        <v>3</v>
      </c>
      <c r="S36" s="39">
        <v>0</v>
      </c>
      <c r="T36" s="27">
        <f t="shared" si="5"/>
        <v>2</v>
      </c>
      <c r="U36" s="40">
        <f t="shared" si="6"/>
        <v>0.16666666666666666</v>
      </c>
      <c r="V36" s="22">
        <v>310</v>
      </c>
      <c r="W36" s="22" t="s">
        <v>87</v>
      </c>
      <c r="X36" s="22" t="s">
        <v>94</v>
      </c>
      <c r="Y36" s="68">
        <v>4161</v>
      </c>
      <c r="Z36" s="36" t="s">
        <v>1</v>
      </c>
      <c r="AA36" s="1" t="s">
        <v>174</v>
      </c>
      <c r="AB36" s="28" t="s">
        <v>398</v>
      </c>
    </row>
    <row r="37" spans="1:28" x14ac:dyDescent="0.3">
      <c r="A37" s="1" t="s">
        <v>45</v>
      </c>
      <c r="B37" s="1" t="s">
        <v>62</v>
      </c>
      <c r="C37" s="27" t="s">
        <v>177</v>
      </c>
      <c r="D37" s="38">
        <v>50</v>
      </c>
      <c r="E37" s="27">
        <v>38</v>
      </c>
      <c r="F37" s="27">
        <v>11</v>
      </c>
      <c r="G37" s="27">
        <v>15</v>
      </c>
      <c r="H37" s="27"/>
      <c r="I37" s="27"/>
      <c r="J37" s="27">
        <v>4</v>
      </c>
      <c r="K37" s="27">
        <v>4</v>
      </c>
      <c r="L37" s="27">
        <v>9</v>
      </c>
      <c r="M37" s="27">
        <v>8</v>
      </c>
      <c r="N37" s="27">
        <f t="shared" si="4"/>
        <v>17</v>
      </c>
      <c r="O37" s="39">
        <v>0</v>
      </c>
      <c r="P37" s="39">
        <v>4</v>
      </c>
      <c r="Q37" s="39">
        <v>1</v>
      </c>
      <c r="R37" s="39">
        <v>4</v>
      </c>
      <c r="S37" s="39">
        <v>0</v>
      </c>
      <c r="T37" s="27">
        <f t="shared" si="5"/>
        <v>26</v>
      </c>
      <c r="U37" s="40">
        <f t="shared" si="6"/>
        <v>1.0526315789473684</v>
      </c>
      <c r="V37" s="22">
        <v>310</v>
      </c>
      <c r="W37" s="22" t="s">
        <v>87</v>
      </c>
      <c r="X37" s="22" t="s">
        <v>94</v>
      </c>
      <c r="Y37" s="68">
        <v>4161</v>
      </c>
      <c r="Z37" s="36" t="s">
        <v>1</v>
      </c>
      <c r="AA37" s="1" t="s">
        <v>174</v>
      </c>
      <c r="AB37" s="28" t="s">
        <v>398</v>
      </c>
    </row>
    <row r="38" spans="1:28" x14ac:dyDescent="0.3">
      <c r="A38" s="1" t="s">
        <v>45</v>
      </c>
      <c r="B38" s="1" t="s">
        <v>62</v>
      </c>
      <c r="C38" s="27" t="s">
        <v>306</v>
      </c>
      <c r="D38" s="38">
        <v>22</v>
      </c>
      <c r="E38" s="27">
        <v>13</v>
      </c>
      <c r="F38" s="27">
        <v>1</v>
      </c>
      <c r="G38" s="27">
        <v>3</v>
      </c>
      <c r="H38" s="27"/>
      <c r="I38" s="27"/>
      <c r="J38" s="27">
        <v>1</v>
      </c>
      <c r="K38" s="27">
        <v>2</v>
      </c>
      <c r="L38" s="27">
        <v>2</v>
      </c>
      <c r="M38" s="27">
        <v>2</v>
      </c>
      <c r="N38" s="27">
        <f t="shared" si="4"/>
        <v>4</v>
      </c>
      <c r="O38" s="39">
        <v>3</v>
      </c>
      <c r="P38" s="39">
        <v>1</v>
      </c>
      <c r="Q38" s="39">
        <v>0</v>
      </c>
      <c r="R38" s="39">
        <v>0</v>
      </c>
      <c r="S38" s="39">
        <v>1</v>
      </c>
      <c r="T38" s="27">
        <f t="shared" si="5"/>
        <v>3</v>
      </c>
      <c r="U38" s="40">
        <f t="shared" si="6"/>
        <v>1</v>
      </c>
      <c r="V38" s="22">
        <v>310</v>
      </c>
      <c r="W38" s="22" t="s">
        <v>87</v>
      </c>
      <c r="X38" s="22" t="s">
        <v>94</v>
      </c>
      <c r="Y38" s="68">
        <v>4161</v>
      </c>
      <c r="Z38" s="36" t="s">
        <v>1</v>
      </c>
      <c r="AA38" s="1" t="s">
        <v>174</v>
      </c>
      <c r="AB38" s="28" t="s">
        <v>398</v>
      </c>
    </row>
    <row r="39" spans="1:28" x14ac:dyDescent="0.3">
      <c r="A39" s="1" t="s">
        <v>45</v>
      </c>
      <c r="B39" s="1" t="s">
        <v>62</v>
      </c>
      <c r="C39" s="27" t="s">
        <v>178</v>
      </c>
      <c r="D39" s="38">
        <v>12</v>
      </c>
      <c r="E39" s="27">
        <v>29</v>
      </c>
      <c r="F39" s="27">
        <v>5</v>
      </c>
      <c r="G39" s="27">
        <v>9</v>
      </c>
      <c r="H39" s="27"/>
      <c r="I39" s="27"/>
      <c r="J39" s="27">
        <v>2</v>
      </c>
      <c r="K39" s="27">
        <v>2</v>
      </c>
      <c r="L39" s="27">
        <v>2</v>
      </c>
      <c r="M39" s="27">
        <v>1</v>
      </c>
      <c r="N39" s="27">
        <f t="shared" si="4"/>
        <v>3</v>
      </c>
      <c r="O39" s="39">
        <v>8</v>
      </c>
      <c r="P39" s="56">
        <v>6</v>
      </c>
      <c r="Q39" s="39">
        <v>1</v>
      </c>
      <c r="R39" s="39">
        <v>6</v>
      </c>
      <c r="S39" s="39">
        <v>0</v>
      </c>
      <c r="T39" s="27">
        <f t="shared" si="5"/>
        <v>12</v>
      </c>
      <c r="U39" s="40">
        <f t="shared" si="6"/>
        <v>0.89655172413793105</v>
      </c>
      <c r="V39" s="22">
        <v>310</v>
      </c>
      <c r="W39" s="22" t="s">
        <v>87</v>
      </c>
      <c r="X39" s="22" t="s">
        <v>94</v>
      </c>
      <c r="Y39" s="68">
        <v>4161</v>
      </c>
      <c r="Z39" s="36" t="s">
        <v>1</v>
      </c>
      <c r="AA39" s="1" t="s">
        <v>174</v>
      </c>
      <c r="AB39" s="28" t="s">
        <v>398</v>
      </c>
    </row>
    <row r="40" spans="1:28" x14ac:dyDescent="0.3">
      <c r="A40" s="1" t="s">
        <v>45</v>
      </c>
      <c r="B40" s="1" t="s">
        <v>62</v>
      </c>
      <c r="C40" s="27" t="s">
        <v>179</v>
      </c>
      <c r="D40" s="38">
        <v>34</v>
      </c>
      <c r="E40" s="27">
        <v>44</v>
      </c>
      <c r="F40" s="27">
        <v>5</v>
      </c>
      <c r="G40" s="27">
        <v>11</v>
      </c>
      <c r="H40" s="27"/>
      <c r="I40" s="27"/>
      <c r="J40" s="27">
        <v>5</v>
      </c>
      <c r="K40" s="27">
        <v>7</v>
      </c>
      <c r="L40" s="27">
        <v>2</v>
      </c>
      <c r="M40" s="27">
        <v>6</v>
      </c>
      <c r="N40" s="27">
        <f t="shared" si="4"/>
        <v>8</v>
      </c>
      <c r="O40" s="39">
        <v>5</v>
      </c>
      <c r="P40" s="39">
        <v>5</v>
      </c>
      <c r="Q40" s="39">
        <v>1</v>
      </c>
      <c r="R40" s="39">
        <v>5</v>
      </c>
      <c r="S40" s="39">
        <v>0</v>
      </c>
      <c r="T40" s="27">
        <f t="shared" si="5"/>
        <v>15</v>
      </c>
      <c r="U40" s="40">
        <f t="shared" si="6"/>
        <v>0.65909090909090906</v>
      </c>
      <c r="V40" s="22">
        <v>310</v>
      </c>
      <c r="W40" s="22" t="s">
        <v>87</v>
      </c>
      <c r="X40" s="22" t="s">
        <v>94</v>
      </c>
      <c r="Y40" s="68">
        <v>4161</v>
      </c>
      <c r="Z40" s="36" t="s">
        <v>1</v>
      </c>
      <c r="AA40" s="1" t="s">
        <v>174</v>
      </c>
      <c r="AB40" s="28" t="s">
        <v>398</v>
      </c>
    </row>
    <row r="41" spans="1:28" x14ac:dyDescent="0.3">
      <c r="A41" s="1" t="s">
        <v>45</v>
      </c>
      <c r="B41" s="1" t="s">
        <v>62</v>
      </c>
      <c r="C41" s="27" t="s">
        <v>180</v>
      </c>
      <c r="D41" s="38">
        <v>44</v>
      </c>
      <c r="E41" s="27">
        <v>23</v>
      </c>
      <c r="F41" s="27">
        <v>0</v>
      </c>
      <c r="G41" s="27">
        <v>3</v>
      </c>
      <c r="H41" s="27"/>
      <c r="I41" s="27"/>
      <c r="J41" s="27">
        <v>4</v>
      </c>
      <c r="K41" s="27">
        <v>6</v>
      </c>
      <c r="L41" s="27">
        <v>1</v>
      </c>
      <c r="M41" s="27">
        <v>0</v>
      </c>
      <c r="N41" s="27">
        <f t="shared" si="4"/>
        <v>1</v>
      </c>
      <c r="O41" s="39">
        <v>3</v>
      </c>
      <c r="P41" s="39">
        <v>2</v>
      </c>
      <c r="Q41" s="39">
        <v>2</v>
      </c>
      <c r="R41" s="39">
        <v>1</v>
      </c>
      <c r="S41" s="39">
        <v>0</v>
      </c>
      <c r="T41" s="27">
        <f t="shared" si="5"/>
        <v>4</v>
      </c>
      <c r="U41" s="40">
        <f t="shared" si="6"/>
        <v>0.52173913043478259</v>
      </c>
      <c r="V41" s="22">
        <v>310</v>
      </c>
      <c r="W41" s="22" t="s">
        <v>87</v>
      </c>
      <c r="X41" s="22" t="s">
        <v>94</v>
      </c>
      <c r="Y41" s="68">
        <v>4161</v>
      </c>
      <c r="Z41" s="36" t="s">
        <v>1</v>
      </c>
      <c r="AA41" s="1" t="s">
        <v>174</v>
      </c>
      <c r="AB41" s="28" t="s">
        <v>398</v>
      </c>
    </row>
    <row r="42" spans="1:28" x14ac:dyDescent="0.3">
      <c r="A42" s="1" t="s">
        <v>45</v>
      </c>
      <c r="B42" s="1" t="s">
        <v>62</v>
      </c>
      <c r="C42" s="27" t="s">
        <v>181</v>
      </c>
      <c r="D42" s="38">
        <v>52</v>
      </c>
      <c r="E42" s="27">
        <v>35</v>
      </c>
      <c r="F42" s="27">
        <v>6</v>
      </c>
      <c r="G42" s="27">
        <v>12</v>
      </c>
      <c r="H42" s="27"/>
      <c r="I42" s="27"/>
      <c r="J42" s="27">
        <v>1</v>
      </c>
      <c r="K42" s="27">
        <v>5</v>
      </c>
      <c r="L42" s="27">
        <v>5</v>
      </c>
      <c r="M42" s="27">
        <v>9</v>
      </c>
      <c r="N42" s="27">
        <f t="shared" si="4"/>
        <v>14</v>
      </c>
      <c r="O42" s="39">
        <v>3</v>
      </c>
      <c r="P42" s="39">
        <v>3</v>
      </c>
      <c r="Q42" s="39">
        <v>1</v>
      </c>
      <c r="R42" s="39">
        <v>2</v>
      </c>
      <c r="S42" s="39">
        <v>0</v>
      </c>
      <c r="T42" s="27">
        <f t="shared" si="5"/>
        <v>13</v>
      </c>
      <c r="U42" s="40">
        <f t="shared" si="6"/>
        <v>0.91428571428571426</v>
      </c>
      <c r="V42" s="22">
        <v>310</v>
      </c>
      <c r="W42" s="22" t="s">
        <v>87</v>
      </c>
      <c r="X42" s="22" t="s">
        <v>94</v>
      </c>
      <c r="Y42" s="68">
        <v>4161</v>
      </c>
      <c r="Z42" s="36" t="s">
        <v>1</v>
      </c>
      <c r="AA42" s="1" t="s">
        <v>174</v>
      </c>
      <c r="AB42" s="28" t="s">
        <v>398</v>
      </c>
    </row>
    <row r="43" spans="1:28" x14ac:dyDescent="0.3">
      <c r="A43" s="1" t="s">
        <v>45</v>
      </c>
      <c r="B43" s="1" t="s">
        <v>62</v>
      </c>
      <c r="C43" s="27" t="s">
        <v>183</v>
      </c>
      <c r="D43" s="38">
        <v>40</v>
      </c>
      <c r="E43" s="27">
        <v>21</v>
      </c>
      <c r="F43" s="27">
        <v>6</v>
      </c>
      <c r="G43" s="27">
        <v>16</v>
      </c>
      <c r="H43" s="27"/>
      <c r="I43" s="27"/>
      <c r="J43" s="27">
        <v>0</v>
      </c>
      <c r="K43" s="27">
        <v>0</v>
      </c>
      <c r="L43" s="27">
        <v>2</v>
      </c>
      <c r="M43" s="27">
        <v>5</v>
      </c>
      <c r="N43" s="27">
        <f t="shared" si="4"/>
        <v>7</v>
      </c>
      <c r="O43" s="39">
        <v>1</v>
      </c>
      <c r="P43" s="39">
        <v>2</v>
      </c>
      <c r="Q43" s="39">
        <v>0</v>
      </c>
      <c r="R43" s="39">
        <v>3</v>
      </c>
      <c r="S43" s="39">
        <v>0</v>
      </c>
      <c r="T43" s="27">
        <f t="shared" si="5"/>
        <v>12</v>
      </c>
      <c r="U43" s="40">
        <f t="shared" si="6"/>
        <v>0.8571428571428571</v>
      </c>
      <c r="V43" s="22">
        <v>310</v>
      </c>
      <c r="W43" s="22" t="s">
        <v>87</v>
      </c>
      <c r="X43" s="22" t="s">
        <v>94</v>
      </c>
      <c r="Y43" s="68">
        <v>4161</v>
      </c>
      <c r="Z43" s="36" t="s">
        <v>1</v>
      </c>
      <c r="AA43" s="1" t="s">
        <v>174</v>
      </c>
      <c r="AB43" s="28" t="s">
        <v>398</v>
      </c>
    </row>
    <row r="44" spans="1:28" x14ac:dyDescent="0.3">
      <c r="A44" s="1" t="s">
        <v>45</v>
      </c>
      <c r="B44" s="1" t="s">
        <v>62</v>
      </c>
      <c r="C44" s="27" t="s">
        <v>184</v>
      </c>
      <c r="D44" s="38">
        <v>10</v>
      </c>
      <c r="E44" s="27">
        <v>24</v>
      </c>
      <c r="F44" s="27">
        <v>1</v>
      </c>
      <c r="G44" s="27">
        <v>5</v>
      </c>
      <c r="H44" s="27">
        <v>0</v>
      </c>
      <c r="I44" s="27">
        <v>1</v>
      </c>
      <c r="J44" s="27">
        <v>0</v>
      </c>
      <c r="K44" s="27">
        <v>0</v>
      </c>
      <c r="L44" s="27">
        <v>0</v>
      </c>
      <c r="M44" s="27">
        <v>0</v>
      </c>
      <c r="N44" s="27">
        <f t="shared" si="4"/>
        <v>0</v>
      </c>
      <c r="O44" s="39">
        <v>5</v>
      </c>
      <c r="P44" s="39">
        <v>2</v>
      </c>
      <c r="Q44" s="39">
        <v>1</v>
      </c>
      <c r="R44" s="39">
        <v>2</v>
      </c>
      <c r="S44" s="39">
        <v>0</v>
      </c>
      <c r="T44" s="27">
        <f t="shared" si="5"/>
        <v>2</v>
      </c>
      <c r="U44" s="40">
        <f t="shared" si="6"/>
        <v>0.45833333333333331</v>
      </c>
      <c r="V44" s="22">
        <v>310</v>
      </c>
      <c r="W44" s="22" t="s">
        <v>87</v>
      </c>
      <c r="X44" s="22" t="s">
        <v>94</v>
      </c>
      <c r="Y44" s="68">
        <v>4161</v>
      </c>
      <c r="Z44" s="36" t="s">
        <v>1</v>
      </c>
      <c r="AA44" s="1" t="s">
        <v>174</v>
      </c>
      <c r="AB44" s="28" t="s">
        <v>398</v>
      </c>
    </row>
    <row r="45" spans="1:28" x14ac:dyDescent="0.3">
      <c r="A45" s="43" t="s">
        <v>45</v>
      </c>
      <c r="B45" s="43" t="s">
        <v>62</v>
      </c>
      <c r="C45" s="44" t="s">
        <v>39</v>
      </c>
      <c r="D45" s="43"/>
      <c r="E45" s="44">
        <f t="shared" ref="E45:T45" si="7">SUM(E35:E44)</f>
        <v>265</v>
      </c>
      <c r="F45" s="44">
        <f t="shared" si="7"/>
        <v>48</v>
      </c>
      <c r="G45" s="44">
        <f t="shared" si="7"/>
        <v>109</v>
      </c>
      <c r="H45" s="44">
        <f t="shared" si="7"/>
        <v>0</v>
      </c>
      <c r="I45" s="44">
        <f t="shared" si="7"/>
        <v>1</v>
      </c>
      <c r="J45" s="44">
        <f t="shared" si="7"/>
        <v>23</v>
      </c>
      <c r="K45" s="44">
        <f t="shared" si="7"/>
        <v>34</v>
      </c>
      <c r="L45" s="44">
        <f t="shared" si="7"/>
        <v>24</v>
      </c>
      <c r="M45" s="44">
        <f t="shared" si="7"/>
        <v>35</v>
      </c>
      <c r="N45" s="44">
        <f t="shared" si="7"/>
        <v>59</v>
      </c>
      <c r="O45" s="44">
        <f t="shared" si="7"/>
        <v>30</v>
      </c>
      <c r="P45" s="44">
        <f t="shared" si="7"/>
        <v>27</v>
      </c>
      <c r="Q45" s="44">
        <f t="shared" si="7"/>
        <v>9</v>
      </c>
      <c r="R45" s="44">
        <f t="shared" si="7"/>
        <v>32</v>
      </c>
      <c r="S45" s="44">
        <f t="shared" si="7"/>
        <v>1</v>
      </c>
      <c r="T45" s="44">
        <f t="shared" si="7"/>
        <v>119</v>
      </c>
      <c r="U45" s="45">
        <f>((T45+Q45+N45-R45)+(O45*2))/E45</f>
        <v>0.81132075471698117</v>
      </c>
      <c r="V45" s="46">
        <v>310</v>
      </c>
      <c r="W45" s="46" t="s">
        <v>87</v>
      </c>
      <c r="X45" s="46" t="s">
        <v>94</v>
      </c>
      <c r="Y45" s="69">
        <v>4161</v>
      </c>
      <c r="Z45" s="57" t="s">
        <v>1</v>
      </c>
      <c r="AA45" s="43" t="s">
        <v>174</v>
      </c>
      <c r="AB45" s="78" t="s">
        <v>398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0.44036697247706424</v>
      </c>
      <c r="H46" s="27"/>
      <c r="I46" s="1"/>
      <c r="J46" s="48" t="s">
        <v>41</v>
      </c>
      <c r="K46" s="50">
        <f>J45/K45</f>
        <v>0.67647058823529416</v>
      </c>
      <c r="L46" s="1"/>
      <c r="M46" s="39" t="s">
        <v>42</v>
      </c>
      <c r="N46" s="51">
        <v>10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  <row r="49" spans="28:28" x14ac:dyDescent="0.3">
      <c r="AB49" s="81"/>
    </row>
  </sheetData>
  <sheetProtection sheet="1" objects="1" scenarios="1"/>
  <sortState xmlns:xlrd2="http://schemas.microsoft.com/office/spreadsheetml/2017/richdata2" ref="A35:AB44">
    <sortCondition ref="C35:C44"/>
  </sortState>
  <pageMargins left="0.2" right="0.2" top="0.75" bottom="0.25" header="0.3" footer="0.3"/>
  <pageSetup scale="6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7DC3-4945-4671-8541-DEC0B36036F7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283</v>
      </c>
      <c r="D4" s="7" t="s">
        <v>4</v>
      </c>
      <c r="E4" s="8"/>
      <c r="F4" s="5"/>
      <c r="G4" s="1"/>
      <c r="J4" s="15" t="s">
        <v>400</v>
      </c>
      <c r="K4" s="16" t="s">
        <v>44</v>
      </c>
      <c r="L4" s="17"/>
      <c r="M4" s="18"/>
      <c r="N4" s="19">
        <v>24</v>
      </c>
      <c r="O4" s="19">
        <v>31</v>
      </c>
      <c r="P4" s="19">
        <v>27</v>
      </c>
      <c r="Q4" s="19">
        <v>35</v>
      </c>
      <c r="R4" s="20"/>
      <c r="S4" s="21">
        <f>SUM(N4:R4)</f>
        <v>117</v>
      </c>
      <c r="T4" s="22">
        <v>318</v>
      </c>
    </row>
    <row r="5" spans="1:28" x14ac:dyDescent="0.3">
      <c r="B5" s="1"/>
      <c r="C5" s="6" t="s">
        <v>106</v>
      </c>
      <c r="D5" s="7" t="s">
        <v>5</v>
      </c>
      <c r="E5" s="1"/>
      <c r="F5" s="1"/>
      <c r="G5" s="1"/>
      <c r="J5" s="15" t="s">
        <v>401</v>
      </c>
      <c r="K5" s="16" t="s">
        <v>77</v>
      </c>
      <c r="L5" s="17"/>
      <c r="M5" s="18"/>
      <c r="N5" s="19">
        <v>29</v>
      </c>
      <c r="O5" s="19">
        <v>24</v>
      </c>
      <c r="P5" s="19">
        <v>30</v>
      </c>
      <c r="Q5" s="19">
        <v>23</v>
      </c>
      <c r="R5" s="20"/>
      <c r="S5" s="21">
        <f>SUM(N5:R5)</f>
        <v>106</v>
      </c>
      <c r="T5" s="22">
        <v>318</v>
      </c>
      <c r="U5" s="1"/>
      <c r="V5" s="1"/>
      <c r="W5" s="1"/>
    </row>
    <row r="6" spans="1:28" x14ac:dyDescent="0.3">
      <c r="C6" s="23">
        <v>2861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399</v>
      </c>
      <c r="D7" s="7" t="s">
        <v>7</v>
      </c>
      <c r="G7" s="1"/>
      <c r="S7" s="1"/>
      <c r="T7" s="25" t="s">
        <v>8</v>
      </c>
      <c r="U7" s="1"/>
      <c r="V7" s="26">
        <v>318</v>
      </c>
      <c r="W7" s="1"/>
    </row>
    <row r="8" spans="1:28" x14ac:dyDescent="0.3">
      <c r="B8" s="1"/>
      <c r="C8" s="24" t="s">
        <v>277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9.2361111111111116E-2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29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51</v>
      </c>
      <c r="D13" s="38">
        <v>30</v>
      </c>
      <c r="E13" s="27">
        <v>24</v>
      </c>
      <c r="F13" s="27">
        <v>3</v>
      </c>
      <c r="G13" s="27">
        <v>7</v>
      </c>
      <c r="H13" s="27"/>
      <c r="I13" s="27"/>
      <c r="J13" s="27">
        <v>5</v>
      </c>
      <c r="K13" s="27">
        <v>6</v>
      </c>
      <c r="L13" s="27">
        <v>1</v>
      </c>
      <c r="M13" s="27">
        <v>4</v>
      </c>
      <c r="N13" s="27">
        <f t="shared" ref="N13:N22" si="0">SUM(L13:M13)</f>
        <v>5</v>
      </c>
      <c r="O13" s="27">
        <v>5</v>
      </c>
      <c r="P13" s="39">
        <v>3</v>
      </c>
      <c r="Q13" s="27">
        <v>2</v>
      </c>
      <c r="R13" s="27">
        <v>2</v>
      </c>
      <c r="S13" s="27">
        <v>0</v>
      </c>
      <c r="T13" s="27">
        <f t="shared" ref="T13:T22" si="1">(H13*3)+((F13-H13)*2)+J13</f>
        <v>11</v>
      </c>
      <c r="U13" s="40">
        <f t="shared" ref="U13:U22" si="2">IFERROR(((T13+Q13+N13-R13)+(O13*2))/E13,"")</f>
        <v>1.0833333333333333</v>
      </c>
      <c r="V13" s="22">
        <v>318</v>
      </c>
      <c r="W13" s="22" t="s">
        <v>93</v>
      </c>
      <c r="X13" s="22" t="s">
        <v>88</v>
      </c>
      <c r="Y13" s="68">
        <v>2861</v>
      </c>
      <c r="Z13" s="41"/>
      <c r="AA13" s="1" t="s">
        <v>89</v>
      </c>
      <c r="AB13" s="28" t="s">
        <v>402</v>
      </c>
    </row>
    <row r="14" spans="1:28" x14ac:dyDescent="0.3">
      <c r="A14" s="1" t="s">
        <v>76</v>
      </c>
      <c r="B14" s="1" t="s">
        <v>45</v>
      </c>
      <c r="C14" s="27" t="s">
        <v>46</v>
      </c>
      <c r="D14" s="38">
        <v>21</v>
      </c>
      <c r="E14" s="27">
        <v>26</v>
      </c>
      <c r="F14" s="27">
        <v>2</v>
      </c>
      <c r="G14" s="27">
        <v>4</v>
      </c>
      <c r="H14" s="27"/>
      <c r="I14" s="27"/>
      <c r="J14" s="27">
        <v>11</v>
      </c>
      <c r="K14" s="27">
        <v>12</v>
      </c>
      <c r="L14" s="27">
        <v>0</v>
      </c>
      <c r="M14" s="27">
        <v>4</v>
      </c>
      <c r="N14" s="27">
        <f t="shared" si="0"/>
        <v>4</v>
      </c>
      <c r="O14" s="39">
        <v>2</v>
      </c>
      <c r="P14" s="39">
        <v>0</v>
      </c>
      <c r="Q14" s="39">
        <v>4</v>
      </c>
      <c r="R14" s="39">
        <v>2</v>
      </c>
      <c r="S14" s="39">
        <v>0</v>
      </c>
      <c r="T14" s="39">
        <f t="shared" si="1"/>
        <v>15</v>
      </c>
      <c r="U14" s="40">
        <f t="shared" si="2"/>
        <v>0.96153846153846156</v>
      </c>
      <c r="V14" s="22">
        <v>318</v>
      </c>
      <c r="W14" s="22" t="s">
        <v>93</v>
      </c>
      <c r="X14" s="22" t="s">
        <v>88</v>
      </c>
      <c r="Y14" s="68">
        <v>2861</v>
      </c>
      <c r="Z14" s="41"/>
      <c r="AA14" s="1" t="s">
        <v>89</v>
      </c>
      <c r="AB14" s="28" t="s">
        <v>402</v>
      </c>
    </row>
    <row r="15" spans="1:28" x14ac:dyDescent="0.3">
      <c r="A15" s="1" t="s">
        <v>76</v>
      </c>
      <c r="B15" s="1" t="s">
        <v>45</v>
      </c>
      <c r="C15" s="27" t="s">
        <v>55</v>
      </c>
      <c r="D15" s="38">
        <v>15</v>
      </c>
      <c r="E15" s="27">
        <v>37</v>
      </c>
      <c r="F15" s="27">
        <v>11</v>
      </c>
      <c r="G15" s="27">
        <v>16</v>
      </c>
      <c r="H15" s="27"/>
      <c r="I15" s="27"/>
      <c r="J15" s="27">
        <v>10</v>
      </c>
      <c r="K15" s="27">
        <v>13</v>
      </c>
      <c r="L15" s="27">
        <v>0</v>
      </c>
      <c r="M15" s="27">
        <v>1</v>
      </c>
      <c r="N15" s="27">
        <f t="shared" si="0"/>
        <v>1</v>
      </c>
      <c r="O15" s="39">
        <v>7</v>
      </c>
      <c r="P15" s="39">
        <v>3</v>
      </c>
      <c r="Q15" s="39">
        <v>0</v>
      </c>
      <c r="R15" s="39">
        <v>5</v>
      </c>
      <c r="S15" s="39">
        <v>0</v>
      </c>
      <c r="T15" s="39">
        <f t="shared" si="1"/>
        <v>32</v>
      </c>
      <c r="U15" s="40">
        <f t="shared" si="2"/>
        <v>1.1351351351351351</v>
      </c>
      <c r="V15" s="22">
        <v>318</v>
      </c>
      <c r="W15" s="22" t="s">
        <v>93</v>
      </c>
      <c r="X15" s="22" t="s">
        <v>88</v>
      </c>
      <c r="Y15" s="68">
        <v>2861</v>
      </c>
      <c r="Z15" s="41"/>
      <c r="AA15" s="1" t="s">
        <v>89</v>
      </c>
      <c r="AB15" s="28" t="s">
        <v>402</v>
      </c>
    </row>
    <row r="16" spans="1:28" x14ac:dyDescent="0.3">
      <c r="A16" s="1" t="s">
        <v>76</v>
      </c>
      <c r="B16" s="1" t="s">
        <v>45</v>
      </c>
      <c r="C16" s="27" t="s">
        <v>110</v>
      </c>
      <c r="D16" s="38">
        <v>10</v>
      </c>
      <c r="E16" s="27" t="s">
        <v>544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/>
      <c r="V16" s="22">
        <v>318</v>
      </c>
      <c r="W16" s="22" t="s">
        <v>93</v>
      </c>
      <c r="X16" s="22" t="s">
        <v>88</v>
      </c>
      <c r="Y16" s="68">
        <v>2861</v>
      </c>
      <c r="Z16" s="41"/>
      <c r="AA16" s="1" t="s">
        <v>89</v>
      </c>
      <c r="AB16" s="28" t="s">
        <v>402</v>
      </c>
    </row>
    <row r="17" spans="1:28" x14ac:dyDescent="0.3">
      <c r="A17" s="1" t="s">
        <v>76</v>
      </c>
      <c r="B17" s="1" t="s">
        <v>45</v>
      </c>
      <c r="C17" s="27" t="s">
        <v>50</v>
      </c>
      <c r="D17" s="38">
        <v>31</v>
      </c>
      <c r="E17" s="27">
        <v>28</v>
      </c>
      <c r="F17" s="27">
        <v>5</v>
      </c>
      <c r="G17" s="27">
        <v>11</v>
      </c>
      <c r="H17" s="27"/>
      <c r="I17" s="27"/>
      <c r="J17" s="27">
        <v>3</v>
      </c>
      <c r="K17" s="27">
        <v>5</v>
      </c>
      <c r="L17" s="27">
        <v>1</v>
      </c>
      <c r="M17" s="27">
        <v>2</v>
      </c>
      <c r="N17" s="27">
        <f t="shared" si="0"/>
        <v>3</v>
      </c>
      <c r="O17" s="39">
        <v>3</v>
      </c>
      <c r="P17" s="39">
        <v>5</v>
      </c>
      <c r="Q17" s="39">
        <v>5</v>
      </c>
      <c r="R17" s="39">
        <v>6</v>
      </c>
      <c r="S17" s="39">
        <v>0</v>
      </c>
      <c r="T17" s="39">
        <f t="shared" si="1"/>
        <v>13</v>
      </c>
      <c r="U17" s="40">
        <f t="shared" si="2"/>
        <v>0.75</v>
      </c>
      <c r="V17" s="22">
        <v>318</v>
      </c>
      <c r="W17" s="22" t="s">
        <v>93</v>
      </c>
      <c r="X17" s="22" t="s">
        <v>88</v>
      </c>
      <c r="Y17" s="68">
        <v>2861</v>
      </c>
      <c r="Z17" s="41"/>
      <c r="AA17" s="1" t="s">
        <v>89</v>
      </c>
      <c r="AB17" s="28" t="s">
        <v>402</v>
      </c>
    </row>
    <row r="18" spans="1:28" x14ac:dyDescent="0.3">
      <c r="A18" s="1" t="s">
        <v>76</v>
      </c>
      <c r="B18" s="1" t="s">
        <v>45</v>
      </c>
      <c r="C18" s="27" t="s">
        <v>300</v>
      </c>
      <c r="D18" s="38">
        <v>41</v>
      </c>
      <c r="E18" s="27">
        <v>30</v>
      </c>
      <c r="F18" s="27">
        <v>6</v>
      </c>
      <c r="G18" s="27">
        <v>16</v>
      </c>
      <c r="H18" s="27"/>
      <c r="I18" s="27"/>
      <c r="J18" s="27">
        <v>7</v>
      </c>
      <c r="K18" s="27">
        <v>9</v>
      </c>
      <c r="L18" s="27">
        <v>3</v>
      </c>
      <c r="M18" s="27">
        <v>8</v>
      </c>
      <c r="N18" s="27">
        <f t="shared" si="0"/>
        <v>11</v>
      </c>
      <c r="O18" s="39">
        <v>0</v>
      </c>
      <c r="P18" s="39">
        <v>4</v>
      </c>
      <c r="Q18" s="39">
        <v>1</v>
      </c>
      <c r="R18" s="39">
        <v>2</v>
      </c>
      <c r="S18" s="39">
        <v>0</v>
      </c>
      <c r="T18" s="39">
        <f t="shared" si="1"/>
        <v>19</v>
      </c>
      <c r="U18" s="40">
        <f t="shared" si="2"/>
        <v>0.96666666666666667</v>
      </c>
      <c r="V18" s="22">
        <v>318</v>
      </c>
      <c r="W18" s="22" t="s">
        <v>93</v>
      </c>
      <c r="X18" s="22" t="s">
        <v>88</v>
      </c>
      <c r="Y18" s="68">
        <v>2861</v>
      </c>
      <c r="Z18" s="41"/>
      <c r="AA18" s="1" t="s">
        <v>89</v>
      </c>
      <c r="AB18" s="28" t="s">
        <v>402</v>
      </c>
    </row>
    <row r="19" spans="1:28" x14ac:dyDescent="0.3">
      <c r="A19" s="1" t="s">
        <v>76</v>
      </c>
      <c r="B19" s="1" t="s">
        <v>45</v>
      </c>
      <c r="C19" s="27" t="s">
        <v>53</v>
      </c>
      <c r="D19" s="38">
        <v>24</v>
      </c>
      <c r="E19" s="27">
        <v>27</v>
      </c>
      <c r="F19" s="27">
        <v>4</v>
      </c>
      <c r="G19" s="27">
        <v>5</v>
      </c>
      <c r="H19" s="27"/>
      <c r="I19" s="27"/>
      <c r="J19" s="27">
        <v>1</v>
      </c>
      <c r="K19" s="27">
        <v>1</v>
      </c>
      <c r="L19" s="27">
        <v>1</v>
      </c>
      <c r="M19" s="27">
        <v>6</v>
      </c>
      <c r="N19" s="27">
        <f t="shared" si="0"/>
        <v>7</v>
      </c>
      <c r="O19" s="39">
        <v>1</v>
      </c>
      <c r="P19" s="56">
        <v>6</v>
      </c>
      <c r="Q19" s="39">
        <v>1</v>
      </c>
      <c r="R19" s="39">
        <v>3</v>
      </c>
      <c r="S19" s="39">
        <v>0</v>
      </c>
      <c r="T19" s="39">
        <f t="shared" si="1"/>
        <v>9</v>
      </c>
      <c r="U19" s="40">
        <f t="shared" si="2"/>
        <v>0.59259259259259256</v>
      </c>
      <c r="V19" s="22">
        <v>318</v>
      </c>
      <c r="W19" s="22" t="s">
        <v>93</v>
      </c>
      <c r="X19" s="22" t="s">
        <v>88</v>
      </c>
      <c r="Y19" s="68">
        <v>2861</v>
      </c>
      <c r="Z19" s="41"/>
      <c r="AA19" s="1" t="s">
        <v>89</v>
      </c>
      <c r="AB19" s="28" t="s">
        <v>402</v>
      </c>
    </row>
    <row r="20" spans="1:28" x14ac:dyDescent="0.3">
      <c r="A20" s="1" t="s">
        <v>76</v>
      </c>
      <c r="B20" s="1" t="s">
        <v>45</v>
      </c>
      <c r="C20" s="27" t="s">
        <v>48</v>
      </c>
      <c r="D20" s="38">
        <v>44</v>
      </c>
      <c r="E20" s="27">
        <v>38</v>
      </c>
      <c r="F20" s="27">
        <v>2</v>
      </c>
      <c r="G20" s="27">
        <v>11</v>
      </c>
      <c r="H20" s="27"/>
      <c r="I20" s="27"/>
      <c r="J20" s="27">
        <v>1</v>
      </c>
      <c r="K20" s="27">
        <v>2</v>
      </c>
      <c r="L20" s="27">
        <v>3</v>
      </c>
      <c r="M20" s="27">
        <v>9</v>
      </c>
      <c r="N20" s="27">
        <f t="shared" si="0"/>
        <v>12</v>
      </c>
      <c r="O20" s="39">
        <v>1</v>
      </c>
      <c r="P20" s="39">
        <v>1</v>
      </c>
      <c r="Q20" s="39">
        <v>7</v>
      </c>
      <c r="R20" s="39">
        <v>2</v>
      </c>
      <c r="S20" s="39">
        <v>0</v>
      </c>
      <c r="T20" s="39">
        <f t="shared" si="1"/>
        <v>5</v>
      </c>
      <c r="U20" s="40">
        <f t="shared" si="2"/>
        <v>0.63157894736842102</v>
      </c>
      <c r="V20" s="22">
        <v>318</v>
      </c>
      <c r="W20" s="22" t="s">
        <v>93</v>
      </c>
      <c r="X20" s="22" t="s">
        <v>88</v>
      </c>
      <c r="Y20" s="68">
        <v>2861</v>
      </c>
      <c r="Z20" s="41"/>
      <c r="AA20" s="1" t="s">
        <v>89</v>
      </c>
      <c r="AB20" s="28" t="s">
        <v>402</v>
      </c>
    </row>
    <row r="21" spans="1:28" x14ac:dyDescent="0.3">
      <c r="A21" s="1" t="s">
        <v>76</v>
      </c>
      <c r="B21" s="1" t="s">
        <v>45</v>
      </c>
      <c r="C21" s="27" t="s">
        <v>105</v>
      </c>
      <c r="D21" s="38">
        <v>11</v>
      </c>
      <c r="E21" s="27">
        <v>11</v>
      </c>
      <c r="F21" s="27">
        <v>1</v>
      </c>
      <c r="G21" s="27">
        <v>2</v>
      </c>
      <c r="H21" s="27"/>
      <c r="I21" s="27"/>
      <c r="J21" s="27">
        <v>0</v>
      </c>
      <c r="K21" s="27">
        <v>0</v>
      </c>
      <c r="L21" s="27">
        <v>2</v>
      </c>
      <c r="M21" s="27">
        <v>0</v>
      </c>
      <c r="N21" s="27">
        <f t="shared" si="0"/>
        <v>2</v>
      </c>
      <c r="O21" s="39">
        <v>2</v>
      </c>
      <c r="P21" s="39">
        <v>1</v>
      </c>
      <c r="Q21" s="39">
        <v>1</v>
      </c>
      <c r="R21" s="39">
        <v>4</v>
      </c>
      <c r="S21" s="39">
        <v>0</v>
      </c>
      <c r="T21" s="39">
        <f t="shared" si="1"/>
        <v>2</v>
      </c>
      <c r="U21" s="40">
        <f t="shared" si="2"/>
        <v>0.45454545454545453</v>
      </c>
      <c r="V21" s="22">
        <v>318</v>
      </c>
      <c r="W21" s="22" t="s">
        <v>93</v>
      </c>
      <c r="X21" s="22" t="s">
        <v>88</v>
      </c>
      <c r="Y21" s="68">
        <v>2861</v>
      </c>
      <c r="Z21" s="41"/>
      <c r="AA21" s="1" t="s">
        <v>89</v>
      </c>
      <c r="AB21" s="28" t="s">
        <v>402</v>
      </c>
    </row>
    <row r="22" spans="1:28" x14ac:dyDescent="0.3">
      <c r="A22" s="1" t="s">
        <v>76</v>
      </c>
      <c r="B22" s="1" t="s">
        <v>45</v>
      </c>
      <c r="C22" s="27" t="s">
        <v>47</v>
      </c>
      <c r="D22" s="38">
        <v>25</v>
      </c>
      <c r="E22" s="27">
        <v>19</v>
      </c>
      <c r="F22" s="27">
        <v>4</v>
      </c>
      <c r="G22" s="27">
        <v>13</v>
      </c>
      <c r="H22" s="27"/>
      <c r="I22" s="27"/>
      <c r="J22" s="27">
        <v>3</v>
      </c>
      <c r="K22" s="27">
        <v>4</v>
      </c>
      <c r="L22" s="27">
        <v>2</v>
      </c>
      <c r="M22" s="27">
        <v>1</v>
      </c>
      <c r="N22" s="27">
        <f t="shared" si="0"/>
        <v>3</v>
      </c>
      <c r="O22" s="39">
        <v>0</v>
      </c>
      <c r="P22" s="39">
        <v>2</v>
      </c>
      <c r="Q22" s="39">
        <v>0</v>
      </c>
      <c r="R22" s="39">
        <v>1</v>
      </c>
      <c r="S22" s="39">
        <v>0</v>
      </c>
      <c r="T22" s="39">
        <f t="shared" si="1"/>
        <v>11</v>
      </c>
      <c r="U22" s="40">
        <f t="shared" si="2"/>
        <v>0.68421052631578949</v>
      </c>
      <c r="V22" s="22">
        <v>318</v>
      </c>
      <c r="W22" s="22" t="s">
        <v>93</v>
      </c>
      <c r="X22" s="22" t="s">
        <v>88</v>
      </c>
      <c r="Y22" s="68">
        <v>2861</v>
      </c>
      <c r="Z22" s="41"/>
      <c r="AA22" s="1" t="s">
        <v>89</v>
      </c>
      <c r="AB22" s="28" t="s">
        <v>402</v>
      </c>
    </row>
    <row r="23" spans="1:28" x14ac:dyDescent="0.3">
      <c r="A23" s="43" t="s">
        <v>76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38</v>
      </c>
      <c r="G23" s="44">
        <f t="shared" si="3"/>
        <v>85</v>
      </c>
      <c r="H23" s="44">
        <f t="shared" si="3"/>
        <v>0</v>
      </c>
      <c r="I23" s="44">
        <f t="shared" si="3"/>
        <v>0</v>
      </c>
      <c r="J23" s="44">
        <f t="shared" si="3"/>
        <v>41</v>
      </c>
      <c r="K23" s="44">
        <f t="shared" si="3"/>
        <v>52</v>
      </c>
      <c r="L23" s="44">
        <f t="shared" si="3"/>
        <v>13</v>
      </c>
      <c r="M23" s="44">
        <f t="shared" si="3"/>
        <v>35</v>
      </c>
      <c r="N23" s="44">
        <f t="shared" si="3"/>
        <v>48</v>
      </c>
      <c r="O23" s="44">
        <f t="shared" si="3"/>
        <v>21</v>
      </c>
      <c r="P23" s="44">
        <f t="shared" si="3"/>
        <v>25</v>
      </c>
      <c r="Q23" s="44">
        <f t="shared" si="3"/>
        <v>21</v>
      </c>
      <c r="R23" s="44">
        <f t="shared" si="3"/>
        <v>27</v>
      </c>
      <c r="S23" s="44">
        <f t="shared" si="3"/>
        <v>0</v>
      </c>
      <c r="T23" s="44">
        <f t="shared" si="3"/>
        <v>117</v>
      </c>
      <c r="U23" s="45">
        <f>((T23+Q23+N23-R23)+(O23*2))/E23</f>
        <v>0.83750000000000002</v>
      </c>
      <c r="V23" s="46">
        <v>318</v>
      </c>
      <c r="W23" s="46" t="s">
        <v>93</v>
      </c>
      <c r="X23" s="46" t="s">
        <v>88</v>
      </c>
      <c r="Y23" s="69">
        <v>2861</v>
      </c>
      <c r="Z23" s="80" t="s">
        <v>515</v>
      </c>
      <c r="AA23" s="43" t="s">
        <v>89</v>
      </c>
      <c r="AB23" s="78" t="s">
        <v>402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0.44705882352941179</v>
      </c>
      <c r="H24" s="27"/>
      <c r="I24" s="1"/>
      <c r="J24" s="48" t="s">
        <v>41</v>
      </c>
      <c r="K24" s="50">
        <f>J23/K23</f>
        <v>0.78846153846153844</v>
      </c>
      <c r="L24" s="1"/>
      <c r="M24" s="39" t="s">
        <v>42</v>
      </c>
      <c r="N24" s="51">
        <v>5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 t="s">
        <v>458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27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291</v>
      </c>
      <c r="D35" s="38">
        <v>15</v>
      </c>
      <c r="E35" s="27" t="s">
        <v>527</v>
      </c>
      <c r="F35" s="27"/>
      <c r="G35" s="27"/>
      <c r="H35" s="27"/>
      <c r="I35" s="27"/>
      <c r="J35" s="27"/>
      <c r="K35" s="27"/>
      <c r="L35" s="27"/>
      <c r="M35" s="27"/>
      <c r="N35" s="27"/>
      <c r="O35" s="39"/>
      <c r="P35" s="39"/>
      <c r="Q35" s="39"/>
      <c r="R35" s="39"/>
      <c r="S35" s="39"/>
      <c r="T35" s="27"/>
      <c r="U35" s="40" t="str">
        <f t="shared" ref="U35:U45" si="4">IFERROR(((T35+Q35+N35-R35)+(O35*2))/E35,"")</f>
        <v/>
      </c>
      <c r="V35" s="22">
        <v>318</v>
      </c>
      <c r="W35" s="22" t="s">
        <v>87</v>
      </c>
      <c r="X35" s="22" t="s">
        <v>94</v>
      </c>
      <c r="Y35" s="68">
        <v>2861</v>
      </c>
      <c r="Z35" s="41"/>
      <c r="AA35" s="1" t="s">
        <v>393</v>
      </c>
      <c r="AB35" s="28" t="s">
        <v>173</v>
      </c>
    </row>
    <row r="36" spans="1:28" x14ac:dyDescent="0.3">
      <c r="A36" s="1" t="s">
        <v>45</v>
      </c>
      <c r="B36" s="1" t="s">
        <v>76</v>
      </c>
      <c r="C36" s="27" t="s">
        <v>403</v>
      </c>
      <c r="D36" s="38">
        <v>25</v>
      </c>
      <c r="E36" s="27">
        <v>6</v>
      </c>
      <c r="F36" s="27">
        <v>0</v>
      </c>
      <c r="G36" s="27">
        <v>0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ref="N36" si="5">SUM(L36:M36)</f>
        <v>0</v>
      </c>
      <c r="O36" s="39">
        <v>0</v>
      </c>
      <c r="P36" s="39">
        <v>1</v>
      </c>
      <c r="Q36" s="39">
        <v>0</v>
      </c>
      <c r="R36" s="39">
        <v>1</v>
      </c>
      <c r="S36" s="39">
        <v>0</v>
      </c>
      <c r="T36" s="27">
        <f t="shared" ref="T36" si="6">+(F36*2)+J36</f>
        <v>0</v>
      </c>
      <c r="U36" s="40">
        <f t="shared" ref="U36" si="7">IFERROR(((T36+Q36+N36-R36)+(O36*2))/E36,"")</f>
        <v>-0.16666666666666666</v>
      </c>
      <c r="V36" s="22">
        <v>318</v>
      </c>
      <c r="W36" s="22" t="s">
        <v>87</v>
      </c>
      <c r="X36" s="22" t="s">
        <v>94</v>
      </c>
      <c r="Y36" s="68">
        <v>2861</v>
      </c>
      <c r="Z36" s="41"/>
      <c r="AA36" s="1" t="s">
        <v>393</v>
      </c>
      <c r="AB36" s="28" t="s">
        <v>173</v>
      </c>
    </row>
    <row r="37" spans="1:28" x14ac:dyDescent="0.3">
      <c r="A37" s="1" t="s">
        <v>45</v>
      </c>
      <c r="B37" s="1" t="s">
        <v>76</v>
      </c>
      <c r="C37" s="27" t="s">
        <v>292</v>
      </c>
      <c r="D37" s="38">
        <v>8</v>
      </c>
      <c r="E37" s="27">
        <v>48</v>
      </c>
      <c r="F37" s="27">
        <v>6</v>
      </c>
      <c r="G37" s="27">
        <v>15</v>
      </c>
      <c r="H37" s="27"/>
      <c r="I37" s="27"/>
      <c r="J37" s="27">
        <v>2</v>
      </c>
      <c r="K37" s="27">
        <v>2</v>
      </c>
      <c r="L37" s="27">
        <v>2</v>
      </c>
      <c r="M37" s="27">
        <v>7</v>
      </c>
      <c r="N37" s="27">
        <f t="shared" ref="N37:N45" si="8">SUM(L37:M37)</f>
        <v>9</v>
      </c>
      <c r="O37" s="39">
        <v>3</v>
      </c>
      <c r="P37" s="39">
        <v>3</v>
      </c>
      <c r="Q37" s="39">
        <v>1</v>
      </c>
      <c r="R37" s="39">
        <v>6</v>
      </c>
      <c r="S37" s="39">
        <v>1</v>
      </c>
      <c r="T37" s="27">
        <f t="shared" ref="T37:T45" si="9">+(F37*2)+J37</f>
        <v>14</v>
      </c>
      <c r="U37" s="40">
        <f t="shared" si="4"/>
        <v>0.5</v>
      </c>
      <c r="V37" s="22">
        <v>318</v>
      </c>
      <c r="W37" s="22" t="s">
        <v>87</v>
      </c>
      <c r="X37" s="22" t="s">
        <v>94</v>
      </c>
      <c r="Y37" s="68">
        <v>2861</v>
      </c>
      <c r="Z37" s="41"/>
      <c r="AA37" s="1" t="s">
        <v>393</v>
      </c>
      <c r="AB37" s="28" t="s">
        <v>173</v>
      </c>
    </row>
    <row r="38" spans="1:28" x14ac:dyDescent="0.3">
      <c r="A38" s="1" t="s">
        <v>45</v>
      </c>
      <c r="B38" s="1" t="s">
        <v>76</v>
      </c>
      <c r="C38" s="27" t="s">
        <v>299</v>
      </c>
      <c r="D38" s="38">
        <v>10</v>
      </c>
      <c r="E38" s="27">
        <v>4</v>
      </c>
      <c r="F38" s="27">
        <v>0</v>
      </c>
      <c r="G38" s="27">
        <v>3</v>
      </c>
      <c r="H38" s="27"/>
      <c r="I38" s="27"/>
      <c r="J38" s="27">
        <v>0</v>
      </c>
      <c r="K38" s="27">
        <v>0</v>
      </c>
      <c r="L38" s="27">
        <v>1</v>
      </c>
      <c r="M38" s="27">
        <v>0</v>
      </c>
      <c r="N38" s="27">
        <f t="shared" si="8"/>
        <v>1</v>
      </c>
      <c r="O38" s="39">
        <v>1</v>
      </c>
      <c r="P38" s="39">
        <v>1</v>
      </c>
      <c r="Q38" s="39">
        <v>0</v>
      </c>
      <c r="R38" s="39">
        <v>0</v>
      </c>
      <c r="S38" s="39">
        <v>0</v>
      </c>
      <c r="T38" s="27">
        <f t="shared" si="9"/>
        <v>0</v>
      </c>
      <c r="U38" s="40">
        <f t="shared" si="4"/>
        <v>0.75</v>
      </c>
      <c r="V38" s="22">
        <v>318</v>
      </c>
      <c r="W38" s="22" t="s">
        <v>87</v>
      </c>
      <c r="X38" s="22" t="s">
        <v>94</v>
      </c>
      <c r="Y38" s="68">
        <v>2861</v>
      </c>
      <c r="Z38" s="41"/>
      <c r="AA38" s="1" t="s">
        <v>393</v>
      </c>
      <c r="AB38" s="28" t="s">
        <v>173</v>
      </c>
    </row>
    <row r="39" spans="1:28" x14ac:dyDescent="0.3">
      <c r="A39" s="1" t="s">
        <v>45</v>
      </c>
      <c r="B39" s="1" t="s">
        <v>76</v>
      </c>
      <c r="C39" s="27" t="s">
        <v>293</v>
      </c>
      <c r="D39" s="38">
        <v>6</v>
      </c>
      <c r="E39" s="27">
        <v>25</v>
      </c>
      <c r="F39" s="27">
        <v>5</v>
      </c>
      <c r="G39" s="27">
        <v>8</v>
      </c>
      <c r="H39" s="27"/>
      <c r="I39" s="27"/>
      <c r="J39" s="27">
        <v>3</v>
      </c>
      <c r="K39" s="27">
        <v>5</v>
      </c>
      <c r="L39" s="27">
        <v>0</v>
      </c>
      <c r="M39" s="27">
        <v>2</v>
      </c>
      <c r="N39" s="27">
        <f t="shared" si="8"/>
        <v>2</v>
      </c>
      <c r="O39" s="39">
        <v>3</v>
      </c>
      <c r="P39" s="39">
        <v>5</v>
      </c>
      <c r="Q39" s="39">
        <v>1</v>
      </c>
      <c r="R39" s="39">
        <v>4</v>
      </c>
      <c r="S39" s="39">
        <v>0</v>
      </c>
      <c r="T39" s="27">
        <f t="shared" si="9"/>
        <v>13</v>
      </c>
      <c r="U39" s="40">
        <f t="shared" si="4"/>
        <v>0.72</v>
      </c>
      <c r="V39" s="22">
        <v>318</v>
      </c>
      <c r="W39" s="22" t="s">
        <v>87</v>
      </c>
      <c r="X39" s="22" t="s">
        <v>94</v>
      </c>
      <c r="Y39" s="68">
        <v>2861</v>
      </c>
      <c r="Z39" s="41"/>
      <c r="AA39" s="1" t="s">
        <v>393</v>
      </c>
      <c r="AB39" s="28" t="s">
        <v>173</v>
      </c>
    </row>
    <row r="40" spans="1:28" x14ac:dyDescent="0.3">
      <c r="A40" s="1" t="s">
        <v>45</v>
      </c>
      <c r="B40" s="1" t="s">
        <v>76</v>
      </c>
      <c r="C40" s="27" t="s">
        <v>54</v>
      </c>
      <c r="D40" s="38">
        <v>44</v>
      </c>
      <c r="E40" s="27">
        <v>21</v>
      </c>
      <c r="F40" s="27">
        <v>2</v>
      </c>
      <c r="G40" s="27">
        <v>4</v>
      </c>
      <c r="H40" s="27"/>
      <c r="I40" s="27"/>
      <c r="J40" s="27">
        <v>2</v>
      </c>
      <c r="K40" s="27">
        <v>2</v>
      </c>
      <c r="L40" s="27">
        <v>1</v>
      </c>
      <c r="M40" s="27">
        <v>1</v>
      </c>
      <c r="N40" s="27">
        <f t="shared" si="8"/>
        <v>2</v>
      </c>
      <c r="O40" s="27">
        <v>1</v>
      </c>
      <c r="P40" s="39">
        <v>4</v>
      </c>
      <c r="Q40" s="27">
        <v>2</v>
      </c>
      <c r="R40" s="27">
        <v>0</v>
      </c>
      <c r="S40" s="27">
        <v>0</v>
      </c>
      <c r="T40" s="27">
        <f t="shared" si="9"/>
        <v>6</v>
      </c>
      <c r="U40" s="40">
        <f t="shared" si="4"/>
        <v>0.5714285714285714</v>
      </c>
      <c r="V40" s="22">
        <v>318</v>
      </c>
      <c r="W40" s="22" t="s">
        <v>87</v>
      </c>
      <c r="X40" s="22" t="s">
        <v>94</v>
      </c>
      <c r="Y40" s="68">
        <v>2861</v>
      </c>
      <c r="Z40" s="41"/>
      <c r="AA40" s="1" t="s">
        <v>393</v>
      </c>
      <c r="AB40" s="28" t="s">
        <v>173</v>
      </c>
    </row>
    <row r="41" spans="1:28" x14ac:dyDescent="0.3">
      <c r="A41" s="1" t="s">
        <v>45</v>
      </c>
      <c r="B41" s="1" t="s">
        <v>76</v>
      </c>
      <c r="C41" s="27" t="s">
        <v>294</v>
      </c>
      <c r="D41" s="38">
        <v>22</v>
      </c>
      <c r="E41" s="27">
        <v>18</v>
      </c>
      <c r="F41" s="27">
        <v>5</v>
      </c>
      <c r="G41" s="27">
        <v>11</v>
      </c>
      <c r="H41" s="27"/>
      <c r="I41" s="27"/>
      <c r="J41" s="27">
        <v>0</v>
      </c>
      <c r="K41" s="27">
        <v>0</v>
      </c>
      <c r="L41" s="27">
        <v>1</v>
      </c>
      <c r="M41" s="27">
        <v>2</v>
      </c>
      <c r="N41" s="27">
        <f t="shared" si="8"/>
        <v>3</v>
      </c>
      <c r="O41" s="39">
        <v>2</v>
      </c>
      <c r="P41" s="39">
        <v>4</v>
      </c>
      <c r="Q41" s="39">
        <v>0</v>
      </c>
      <c r="R41" s="39">
        <v>3</v>
      </c>
      <c r="S41" s="39">
        <v>0</v>
      </c>
      <c r="T41" s="27">
        <f t="shared" si="9"/>
        <v>10</v>
      </c>
      <c r="U41" s="40">
        <f t="shared" si="4"/>
        <v>0.77777777777777779</v>
      </c>
      <c r="V41" s="22">
        <v>318</v>
      </c>
      <c r="W41" s="22" t="s">
        <v>87</v>
      </c>
      <c r="X41" s="22" t="s">
        <v>94</v>
      </c>
      <c r="Y41" s="68">
        <v>2861</v>
      </c>
      <c r="Z41" s="41"/>
      <c r="AA41" s="1" t="s">
        <v>393</v>
      </c>
      <c r="AB41" s="28" t="s">
        <v>173</v>
      </c>
    </row>
    <row r="42" spans="1:28" x14ac:dyDescent="0.3">
      <c r="A42" s="1" t="s">
        <v>45</v>
      </c>
      <c r="B42" s="1" t="s">
        <v>76</v>
      </c>
      <c r="C42" s="27" t="s">
        <v>295</v>
      </c>
      <c r="D42" s="38">
        <v>28</v>
      </c>
      <c r="E42" s="27">
        <v>39</v>
      </c>
      <c r="F42" s="27">
        <v>12</v>
      </c>
      <c r="G42" s="27">
        <v>18</v>
      </c>
      <c r="H42" s="27"/>
      <c r="I42" s="27"/>
      <c r="J42" s="27">
        <v>9</v>
      </c>
      <c r="K42" s="27">
        <v>12</v>
      </c>
      <c r="L42" s="27">
        <v>4</v>
      </c>
      <c r="M42" s="27">
        <v>7</v>
      </c>
      <c r="N42" s="27">
        <f t="shared" si="8"/>
        <v>11</v>
      </c>
      <c r="O42" s="39">
        <v>3</v>
      </c>
      <c r="P42" s="39">
        <v>4</v>
      </c>
      <c r="Q42" s="39">
        <v>1</v>
      </c>
      <c r="R42" s="39">
        <v>5</v>
      </c>
      <c r="S42" s="39">
        <v>0</v>
      </c>
      <c r="T42" s="27">
        <f t="shared" si="9"/>
        <v>33</v>
      </c>
      <c r="U42" s="40">
        <f t="shared" si="4"/>
        <v>1.1794871794871795</v>
      </c>
      <c r="V42" s="22">
        <v>318</v>
      </c>
      <c r="W42" s="22" t="s">
        <v>87</v>
      </c>
      <c r="X42" s="22" t="s">
        <v>94</v>
      </c>
      <c r="Y42" s="68">
        <v>2861</v>
      </c>
      <c r="Z42" s="41"/>
      <c r="AA42" s="1" t="s">
        <v>393</v>
      </c>
      <c r="AB42" s="28" t="s">
        <v>173</v>
      </c>
    </row>
    <row r="43" spans="1:28" x14ac:dyDescent="0.3">
      <c r="A43" s="1" t="s">
        <v>45</v>
      </c>
      <c r="B43" s="1" t="s">
        <v>76</v>
      </c>
      <c r="C43" s="27" t="s">
        <v>296</v>
      </c>
      <c r="D43" s="38">
        <v>32</v>
      </c>
      <c r="E43" s="27">
        <v>15</v>
      </c>
      <c r="F43" s="27">
        <v>1</v>
      </c>
      <c r="G43" s="27">
        <v>4</v>
      </c>
      <c r="H43" s="27"/>
      <c r="I43" s="27"/>
      <c r="J43" s="27">
        <v>1</v>
      </c>
      <c r="K43" s="27">
        <v>3</v>
      </c>
      <c r="L43" s="27">
        <v>0</v>
      </c>
      <c r="M43" s="27">
        <v>3</v>
      </c>
      <c r="N43" s="27">
        <f t="shared" si="8"/>
        <v>3</v>
      </c>
      <c r="O43" s="39">
        <v>3</v>
      </c>
      <c r="P43" s="39">
        <v>3</v>
      </c>
      <c r="Q43" s="39">
        <v>0</v>
      </c>
      <c r="R43" s="39">
        <v>6</v>
      </c>
      <c r="S43" s="39">
        <v>1</v>
      </c>
      <c r="T43" s="27">
        <f t="shared" si="9"/>
        <v>3</v>
      </c>
      <c r="U43" s="40">
        <f t="shared" si="4"/>
        <v>0.4</v>
      </c>
      <c r="V43" s="22">
        <v>318</v>
      </c>
      <c r="W43" s="22" t="s">
        <v>87</v>
      </c>
      <c r="X43" s="22" t="s">
        <v>94</v>
      </c>
      <c r="Y43" s="68">
        <v>2861</v>
      </c>
      <c r="Z43" s="41"/>
      <c r="AA43" s="1" t="s">
        <v>393</v>
      </c>
      <c r="AB43" s="28" t="s">
        <v>173</v>
      </c>
    </row>
    <row r="44" spans="1:28" x14ac:dyDescent="0.3">
      <c r="A44" s="1" t="s">
        <v>45</v>
      </c>
      <c r="B44" s="1" t="s">
        <v>76</v>
      </c>
      <c r="C44" s="27" t="s">
        <v>297</v>
      </c>
      <c r="D44" s="38">
        <v>1</v>
      </c>
      <c r="E44" s="27">
        <v>33</v>
      </c>
      <c r="F44" s="27">
        <v>5</v>
      </c>
      <c r="G44" s="27">
        <v>13</v>
      </c>
      <c r="H44" s="27"/>
      <c r="I44" s="27"/>
      <c r="J44" s="27">
        <v>6</v>
      </c>
      <c r="K44" s="27">
        <v>9</v>
      </c>
      <c r="L44" s="27">
        <v>3</v>
      </c>
      <c r="M44" s="27">
        <v>4</v>
      </c>
      <c r="N44" s="27">
        <f t="shared" si="8"/>
        <v>7</v>
      </c>
      <c r="O44" s="39">
        <v>11</v>
      </c>
      <c r="P44" s="39">
        <v>3</v>
      </c>
      <c r="Q44" s="39">
        <v>1</v>
      </c>
      <c r="R44" s="39">
        <v>3</v>
      </c>
      <c r="S44" s="39">
        <v>0</v>
      </c>
      <c r="T44" s="27">
        <f t="shared" si="9"/>
        <v>16</v>
      </c>
      <c r="U44" s="40">
        <f t="shared" si="4"/>
        <v>1.303030303030303</v>
      </c>
      <c r="V44" s="22">
        <v>318</v>
      </c>
      <c r="W44" s="22" t="s">
        <v>87</v>
      </c>
      <c r="X44" s="22" t="s">
        <v>94</v>
      </c>
      <c r="Y44" s="68">
        <v>2861</v>
      </c>
      <c r="Z44" s="41"/>
      <c r="AA44" s="1" t="s">
        <v>393</v>
      </c>
      <c r="AB44" s="28" t="s">
        <v>173</v>
      </c>
    </row>
    <row r="45" spans="1:28" x14ac:dyDescent="0.3">
      <c r="A45" s="1" t="s">
        <v>45</v>
      </c>
      <c r="B45" s="1" t="s">
        <v>76</v>
      </c>
      <c r="C45" s="27" t="s">
        <v>298</v>
      </c>
      <c r="D45" s="38">
        <v>30</v>
      </c>
      <c r="E45" s="27">
        <v>31</v>
      </c>
      <c r="F45" s="27">
        <v>5</v>
      </c>
      <c r="G45" s="27">
        <v>11</v>
      </c>
      <c r="H45" s="27"/>
      <c r="I45" s="27"/>
      <c r="J45" s="27">
        <v>1</v>
      </c>
      <c r="K45" s="27">
        <v>2</v>
      </c>
      <c r="L45" s="27">
        <v>2</v>
      </c>
      <c r="M45" s="27">
        <v>4</v>
      </c>
      <c r="N45" s="27">
        <f t="shared" si="8"/>
        <v>6</v>
      </c>
      <c r="O45" s="39">
        <v>3</v>
      </c>
      <c r="P45" s="39">
        <v>5</v>
      </c>
      <c r="Q45" s="39">
        <v>5</v>
      </c>
      <c r="R45" s="39">
        <v>6</v>
      </c>
      <c r="S45" s="39">
        <v>1</v>
      </c>
      <c r="T45" s="27">
        <f t="shared" si="9"/>
        <v>11</v>
      </c>
      <c r="U45" s="40">
        <f t="shared" si="4"/>
        <v>0.70967741935483875</v>
      </c>
      <c r="V45" s="22">
        <v>318</v>
      </c>
      <c r="W45" s="22" t="s">
        <v>87</v>
      </c>
      <c r="X45" s="22" t="s">
        <v>94</v>
      </c>
      <c r="Y45" s="68">
        <v>2861</v>
      </c>
      <c r="Z45" s="41"/>
      <c r="AA45" s="1" t="s">
        <v>393</v>
      </c>
      <c r="AB45" s="28" t="s">
        <v>173</v>
      </c>
    </row>
    <row r="46" spans="1:28" x14ac:dyDescent="0.3">
      <c r="A46" s="43" t="s">
        <v>45</v>
      </c>
      <c r="B46" s="43" t="s">
        <v>76</v>
      </c>
      <c r="C46" s="44" t="s">
        <v>39</v>
      </c>
      <c r="D46" s="43"/>
      <c r="E46" s="44">
        <f t="shared" ref="E46:T46" si="10">SUM(E35:E45)</f>
        <v>240</v>
      </c>
      <c r="F46" s="44">
        <f t="shared" si="10"/>
        <v>41</v>
      </c>
      <c r="G46" s="44">
        <f t="shared" si="10"/>
        <v>87</v>
      </c>
      <c r="H46" s="44">
        <f t="shared" si="10"/>
        <v>0</v>
      </c>
      <c r="I46" s="44">
        <f t="shared" si="10"/>
        <v>0</v>
      </c>
      <c r="J46" s="44">
        <f t="shared" si="10"/>
        <v>24</v>
      </c>
      <c r="K46" s="44">
        <f t="shared" si="10"/>
        <v>35</v>
      </c>
      <c r="L46" s="44">
        <f t="shared" si="10"/>
        <v>14</v>
      </c>
      <c r="M46" s="44">
        <f t="shared" si="10"/>
        <v>30</v>
      </c>
      <c r="N46" s="44">
        <f t="shared" si="10"/>
        <v>44</v>
      </c>
      <c r="O46" s="44">
        <f t="shared" si="10"/>
        <v>30</v>
      </c>
      <c r="P46" s="44">
        <f t="shared" si="10"/>
        <v>33</v>
      </c>
      <c r="Q46" s="44">
        <f t="shared" si="10"/>
        <v>11</v>
      </c>
      <c r="R46" s="44">
        <f t="shared" si="10"/>
        <v>34</v>
      </c>
      <c r="S46" s="44">
        <f t="shared" si="10"/>
        <v>3</v>
      </c>
      <c r="T46" s="44">
        <f t="shared" si="10"/>
        <v>106</v>
      </c>
      <c r="U46" s="45">
        <f>((T46+Q46+N46-R46)+(O46*2))/E46</f>
        <v>0.77916666666666667</v>
      </c>
      <c r="V46" s="46">
        <v>318</v>
      </c>
      <c r="W46" s="46" t="s">
        <v>87</v>
      </c>
      <c r="X46" s="46" t="s">
        <v>94</v>
      </c>
      <c r="Y46" s="69">
        <v>2861</v>
      </c>
      <c r="Z46" s="47"/>
      <c r="AA46" s="43" t="s">
        <v>393</v>
      </c>
      <c r="AB46" s="78" t="s">
        <v>173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0.47126436781609193</v>
      </c>
      <c r="H47" s="27"/>
      <c r="I47" s="1"/>
      <c r="J47" s="48" t="s">
        <v>41</v>
      </c>
      <c r="K47" s="50">
        <f>J46/K46</f>
        <v>0.68571428571428572</v>
      </c>
      <c r="L47" s="1"/>
      <c r="M47" s="39" t="s">
        <v>42</v>
      </c>
      <c r="N47" s="51">
        <v>5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sortState xmlns:xlrd2="http://schemas.microsoft.com/office/spreadsheetml/2017/richdata2" ref="A35:AB45">
    <sortCondition ref="C35:C45"/>
  </sortState>
  <pageMargins left="0.2" right="0.2" top="0.75" bottom="0.2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B59E-50AB-4130-AA23-72F2BB0ED5BB}">
  <sheetPr>
    <tabColor rgb="FF92D050"/>
    <pageSetUpPr fitToPage="1"/>
  </sheetPr>
  <dimension ref="A1:AB49"/>
  <sheetViews>
    <sheetView workbookViewId="0">
      <selection activeCell="A19" sqref="A19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149</v>
      </c>
      <c r="D4" s="7" t="s">
        <v>4</v>
      </c>
      <c r="E4" s="8"/>
      <c r="F4" s="5"/>
      <c r="G4" s="1"/>
      <c r="J4" s="15" t="s">
        <v>151</v>
      </c>
      <c r="K4" s="16" t="s">
        <v>44</v>
      </c>
      <c r="L4" s="17"/>
      <c r="M4" s="18"/>
      <c r="N4" s="19">
        <v>21</v>
      </c>
      <c r="O4" s="19">
        <v>30</v>
      </c>
      <c r="P4" s="19">
        <v>18</v>
      </c>
      <c r="Q4" s="19">
        <v>26</v>
      </c>
      <c r="R4" s="20"/>
      <c r="S4" s="21">
        <f>SUM(N4:R4)</f>
        <v>95</v>
      </c>
      <c r="T4" s="22">
        <v>150</v>
      </c>
    </row>
    <row r="5" spans="1:28" x14ac:dyDescent="0.3">
      <c r="B5" s="1"/>
      <c r="C5" s="6" t="s">
        <v>150</v>
      </c>
      <c r="D5" s="7" t="s">
        <v>5</v>
      </c>
      <c r="E5" s="1"/>
      <c r="F5" s="1"/>
      <c r="G5" s="1"/>
      <c r="J5" s="15" t="s">
        <v>152</v>
      </c>
      <c r="K5" s="16" t="s">
        <v>61</v>
      </c>
      <c r="L5" s="17"/>
      <c r="M5" s="18"/>
      <c r="N5" s="19">
        <v>35</v>
      </c>
      <c r="O5" s="19">
        <v>28</v>
      </c>
      <c r="P5" s="19">
        <v>21</v>
      </c>
      <c r="Q5" s="19">
        <v>30</v>
      </c>
      <c r="R5" s="20"/>
      <c r="S5" s="21">
        <f>SUM(N5:R5)</f>
        <v>114</v>
      </c>
      <c r="T5" s="22">
        <v>150</v>
      </c>
      <c r="U5" s="1"/>
      <c r="V5" s="1"/>
      <c r="W5" s="1"/>
    </row>
    <row r="6" spans="1:28" x14ac:dyDescent="0.3">
      <c r="C6" s="23">
        <v>1138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156</v>
      </c>
      <c r="D7" s="7" t="s">
        <v>7</v>
      </c>
      <c r="G7" s="1"/>
      <c r="S7" s="1"/>
      <c r="T7" s="25" t="s">
        <v>8</v>
      </c>
      <c r="U7" s="1"/>
      <c r="V7" s="26">
        <v>150</v>
      </c>
      <c r="W7" s="1"/>
    </row>
    <row r="8" spans="1:28" x14ac:dyDescent="0.3">
      <c r="B8" s="1"/>
      <c r="C8" s="24" t="s">
        <v>157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51</v>
      </c>
      <c r="D13" s="38">
        <v>30</v>
      </c>
      <c r="E13" s="27">
        <v>14</v>
      </c>
      <c r="F13" s="27">
        <v>2</v>
      </c>
      <c r="G13" s="27">
        <v>4</v>
      </c>
      <c r="H13" s="27"/>
      <c r="I13" s="27"/>
      <c r="J13" s="27">
        <v>1</v>
      </c>
      <c r="K13" s="27">
        <v>2</v>
      </c>
      <c r="L13" s="27">
        <v>0</v>
      </c>
      <c r="M13" s="27">
        <v>2</v>
      </c>
      <c r="N13" s="27">
        <f t="shared" ref="N13:N24" si="0">SUM(L13:M13)</f>
        <v>2</v>
      </c>
      <c r="O13" s="27">
        <v>0</v>
      </c>
      <c r="P13" s="39">
        <v>1</v>
      </c>
      <c r="Q13" s="27">
        <v>0</v>
      </c>
      <c r="R13" s="27">
        <v>2</v>
      </c>
      <c r="S13" s="27">
        <v>0</v>
      </c>
      <c r="T13" s="27">
        <f t="shared" ref="T13:T24" si="1">(H13*3)+((F13-H13)*2)+J13</f>
        <v>5</v>
      </c>
      <c r="U13" s="40">
        <f t="shared" ref="U13:U24" si="2">IFERROR(((T13+Q13+N13-R13)+(O13*2))/E13,"")</f>
        <v>0.35714285714285715</v>
      </c>
      <c r="V13" s="22">
        <v>150</v>
      </c>
      <c r="W13" s="22" t="s">
        <v>87</v>
      </c>
      <c r="X13" s="22" t="s">
        <v>94</v>
      </c>
      <c r="Y13" s="68">
        <v>1138</v>
      </c>
      <c r="Z13" s="41"/>
      <c r="AA13" s="1" t="s">
        <v>89</v>
      </c>
      <c r="AB13" s="28" t="s">
        <v>153</v>
      </c>
    </row>
    <row r="14" spans="1:28" x14ac:dyDescent="0.3">
      <c r="A14" s="1" t="s">
        <v>60</v>
      </c>
      <c r="B14" s="1" t="s">
        <v>45</v>
      </c>
      <c r="C14" s="27" t="s">
        <v>46</v>
      </c>
      <c r="D14" s="38">
        <v>21</v>
      </c>
      <c r="E14" s="27">
        <v>38</v>
      </c>
      <c r="F14" s="27">
        <v>5</v>
      </c>
      <c r="G14" s="27">
        <v>11</v>
      </c>
      <c r="H14" s="27"/>
      <c r="I14" s="27"/>
      <c r="J14" s="27">
        <v>2</v>
      </c>
      <c r="K14" s="27">
        <v>3</v>
      </c>
      <c r="L14" s="27">
        <v>3</v>
      </c>
      <c r="M14" s="27">
        <v>5</v>
      </c>
      <c r="N14" s="27">
        <f t="shared" si="0"/>
        <v>8</v>
      </c>
      <c r="O14" s="39">
        <v>0</v>
      </c>
      <c r="P14" s="39">
        <v>2</v>
      </c>
      <c r="Q14" s="39">
        <v>0</v>
      </c>
      <c r="R14" s="39">
        <v>3</v>
      </c>
      <c r="S14" s="39">
        <v>0</v>
      </c>
      <c r="T14" s="39">
        <f t="shared" si="1"/>
        <v>12</v>
      </c>
      <c r="U14" s="40">
        <f t="shared" si="2"/>
        <v>0.44736842105263158</v>
      </c>
      <c r="V14" s="22">
        <v>150</v>
      </c>
      <c r="W14" s="22" t="s">
        <v>87</v>
      </c>
      <c r="X14" s="22" t="s">
        <v>94</v>
      </c>
      <c r="Y14" s="68">
        <v>1138</v>
      </c>
      <c r="Z14" s="41"/>
      <c r="AA14" s="1" t="s">
        <v>89</v>
      </c>
      <c r="AB14" s="28" t="s">
        <v>153</v>
      </c>
    </row>
    <row r="15" spans="1:28" x14ac:dyDescent="0.3">
      <c r="A15" s="1" t="s">
        <v>60</v>
      </c>
      <c r="B15" s="1" t="s">
        <v>45</v>
      </c>
      <c r="C15" s="27" t="s">
        <v>55</v>
      </c>
      <c r="D15" s="38">
        <v>15</v>
      </c>
      <c r="E15" s="27">
        <v>36</v>
      </c>
      <c r="F15" s="27">
        <v>9</v>
      </c>
      <c r="G15" s="27">
        <v>16</v>
      </c>
      <c r="H15" s="27"/>
      <c r="I15" s="27"/>
      <c r="J15" s="27">
        <v>9</v>
      </c>
      <c r="K15" s="27">
        <v>11</v>
      </c>
      <c r="L15" s="27">
        <v>2</v>
      </c>
      <c r="M15" s="27">
        <v>3</v>
      </c>
      <c r="N15" s="27">
        <f t="shared" si="0"/>
        <v>5</v>
      </c>
      <c r="O15" s="39">
        <v>8</v>
      </c>
      <c r="P15" s="39">
        <v>3</v>
      </c>
      <c r="Q15" s="39">
        <v>3</v>
      </c>
      <c r="R15" s="39">
        <v>9</v>
      </c>
      <c r="S15" s="39">
        <v>0</v>
      </c>
      <c r="T15" s="39">
        <f t="shared" si="1"/>
        <v>27</v>
      </c>
      <c r="U15" s="40">
        <f t="shared" si="2"/>
        <v>1.1666666666666667</v>
      </c>
      <c r="V15" s="22">
        <v>150</v>
      </c>
      <c r="W15" s="22" t="s">
        <v>87</v>
      </c>
      <c r="X15" s="22" t="s">
        <v>94</v>
      </c>
      <c r="Y15" s="68">
        <v>1138</v>
      </c>
      <c r="Z15" s="41"/>
      <c r="AA15" s="1" t="s">
        <v>89</v>
      </c>
      <c r="AB15" s="28" t="s">
        <v>153</v>
      </c>
    </row>
    <row r="16" spans="1:28" x14ac:dyDescent="0.3">
      <c r="A16" s="1" t="s">
        <v>60</v>
      </c>
      <c r="B16" s="1" t="s">
        <v>45</v>
      </c>
      <c r="C16" s="27" t="s">
        <v>110</v>
      </c>
      <c r="D16" s="38">
        <v>10</v>
      </c>
      <c r="E16" s="27">
        <v>20</v>
      </c>
      <c r="F16" s="27">
        <v>2</v>
      </c>
      <c r="G16" s="27">
        <v>8</v>
      </c>
      <c r="H16" s="27"/>
      <c r="I16" s="27"/>
      <c r="J16" s="27">
        <v>1</v>
      </c>
      <c r="K16" s="27">
        <v>2</v>
      </c>
      <c r="L16" s="27">
        <v>3</v>
      </c>
      <c r="M16" s="27">
        <v>2</v>
      </c>
      <c r="N16" s="27">
        <f t="shared" si="0"/>
        <v>5</v>
      </c>
      <c r="O16" s="39">
        <v>1</v>
      </c>
      <c r="P16" s="39">
        <v>4</v>
      </c>
      <c r="Q16" s="39">
        <v>2</v>
      </c>
      <c r="R16" s="39">
        <v>5</v>
      </c>
      <c r="S16" s="39">
        <v>0</v>
      </c>
      <c r="T16" s="39">
        <f t="shared" si="1"/>
        <v>5</v>
      </c>
      <c r="U16" s="40">
        <f t="shared" si="2"/>
        <v>0.45</v>
      </c>
      <c r="V16" s="22">
        <v>150</v>
      </c>
      <c r="W16" s="22" t="s">
        <v>87</v>
      </c>
      <c r="X16" s="22" t="s">
        <v>94</v>
      </c>
      <c r="Y16" s="68">
        <v>1138</v>
      </c>
      <c r="Z16" s="41"/>
      <c r="AA16" s="1" t="s">
        <v>89</v>
      </c>
      <c r="AB16" s="28" t="s">
        <v>153</v>
      </c>
    </row>
    <row r="17" spans="1:28" x14ac:dyDescent="0.3">
      <c r="A17" s="1" t="s">
        <v>60</v>
      </c>
      <c r="B17" s="1" t="s">
        <v>45</v>
      </c>
      <c r="C17" s="27" t="s">
        <v>50</v>
      </c>
      <c r="D17" s="38">
        <v>31</v>
      </c>
      <c r="E17" s="27">
        <v>44</v>
      </c>
      <c r="F17" s="27">
        <v>7</v>
      </c>
      <c r="G17" s="27">
        <v>18</v>
      </c>
      <c r="H17" s="27"/>
      <c r="I17" s="27"/>
      <c r="J17" s="27">
        <v>4</v>
      </c>
      <c r="K17" s="27">
        <v>7</v>
      </c>
      <c r="L17" s="27">
        <v>5</v>
      </c>
      <c r="M17" s="27">
        <v>8</v>
      </c>
      <c r="N17" s="27">
        <f t="shared" si="0"/>
        <v>13</v>
      </c>
      <c r="O17" s="39">
        <v>3</v>
      </c>
      <c r="P17" s="39">
        <v>5</v>
      </c>
      <c r="Q17" s="39">
        <v>2</v>
      </c>
      <c r="R17" s="39">
        <v>3</v>
      </c>
      <c r="S17" s="39">
        <v>0</v>
      </c>
      <c r="T17" s="39">
        <f t="shared" si="1"/>
        <v>18</v>
      </c>
      <c r="U17" s="40">
        <f t="shared" si="2"/>
        <v>0.81818181818181823</v>
      </c>
      <c r="V17" s="22">
        <v>150</v>
      </c>
      <c r="W17" s="22" t="s">
        <v>87</v>
      </c>
      <c r="X17" s="22" t="s">
        <v>94</v>
      </c>
      <c r="Y17" s="68">
        <v>1138</v>
      </c>
      <c r="Z17" s="41"/>
      <c r="AA17" s="1" t="s">
        <v>89</v>
      </c>
      <c r="AB17" s="28" t="s">
        <v>153</v>
      </c>
    </row>
    <row r="18" spans="1:28" x14ac:dyDescent="0.3">
      <c r="A18" s="1" t="s">
        <v>60</v>
      </c>
      <c r="B18" s="1" t="s">
        <v>45</v>
      </c>
      <c r="C18" s="27" t="s">
        <v>49</v>
      </c>
      <c r="D18" s="38">
        <v>22</v>
      </c>
      <c r="E18" s="27">
        <v>7</v>
      </c>
      <c r="F18" s="27">
        <v>1</v>
      </c>
      <c r="G18" s="27">
        <v>4</v>
      </c>
      <c r="H18" s="27"/>
      <c r="I18" s="27"/>
      <c r="J18" s="27">
        <v>3</v>
      </c>
      <c r="K18" s="27">
        <v>4</v>
      </c>
      <c r="L18" s="27">
        <v>0</v>
      </c>
      <c r="M18" s="27">
        <v>1</v>
      </c>
      <c r="N18" s="27">
        <f t="shared" si="0"/>
        <v>1</v>
      </c>
      <c r="O18" s="39">
        <v>2</v>
      </c>
      <c r="P18" s="39">
        <v>1</v>
      </c>
      <c r="Q18" s="39">
        <v>4</v>
      </c>
      <c r="R18" s="39">
        <v>5</v>
      </c>
      <c r="S18" s="39">
        <v>0</v>
      </c>
      <c r="T18" s="39">
        <f t="shared" si="1"/>
        <v>5</v>
      </c>
      <c r="U18" s="40">
        <f t="shared" si="2"/>
        <v>1.2857142857142858</v>
      </c>
      <c r="V18" s="22">
        <v>150</v>
      </c>
      <c r="W18" s="22" t="s">
        <v>87</v>
      </c>
      <c r="X18" s="22" t="s">
        <v>94</v>
      </c>
      <c r="Y18" s="68">
        <v>1138</v>
      </c>
      <c r="Z18" s="41"/>
      <c r="AA18" s="1" t="s">
        <v>89</v>
      </c>
      <c r="AB18" s="28" t="s">
        <v>153</v>
      </c>
    </row>
    <row r="19" spans="1:28" x14ac:dyDescent="0.3">
      <c r="A19" s="1" t="s">
        <v>60</v>
      </c>
      <c r="B19" s="1" t="s">
        <v>45</v>
      </c>
      <c r="C19" s="27" t="s">
        <v>54</v>
      </c>
      <c r="D19" s="38">
        <v>11</v>
      </c>
      <c r="E19" s="27">
        <v>6</v>
      </c>
      <c r="F19" s="27">
        <v>0</v>
      </c>
      <c r="G19" s="27">
        <v>2</v>
      </c>
      <c r="H19" s="27"/>
      <c r="I19" s="27"/>
      <c r="J19" s="27">
        <v>0</v>
      </c>
      <c r="K19" s="27">
        <v>0</v>
      </c>
      <c r="L19" s="27">
        <v>0</v>
      </c>
      <c r="M19" s="27">
        <v>0</v>
      </c>
      <c r="N19" s="27">
        <f t="shared" si="0"/>
        <v>0</v>
      </c>
      <c r="O19" s="39">
        <v>1</v>
      </c>
      <c r="P19" s="39">
        <v>1</v>
      </c>
      <c r="Q19" s="39">
        <v>0</v>
      </c>
      <c r="R19" s="39">
        <v>1</v>
      </c>
      <c r="S19" s="39">
        <v>0</v>
      </c>
      <c r="T19" s="39">
        <f t="shared" si="1"/>
        <v>0</v>
      </c>
      <c r="U19" s="40">
        <f t="shared" si="2"/>
        <v>0.16666666666666666</v>
      </c>
      <c r="V19" s="22">
        <v>150</v>
      </c>
      <c r="W19" s="22" t="s">
        <v>87</v>
      </c>
      <c r="X19" s="22" t="s">
        <v>94</v>
      </c>
      <c r="Y19" s="68">
        <v>1138</v>
      </c>
      <c r="Z19" s="41"/>
      <c r="AA19" s="1" t="s">
        <v>89</v>
      </c>
      <c r="AB19" s="28" t="s">
        <v>153</v>
      </c>
    </row>
    <row r="20" spans="1:28" x14ac:dyDescent="0.3">
      <c r="A20" s="1" t="s">
        <v>60</v>
      </c>
      <c r="B20" s="1" t="s">
        <v>45</v>
      </c>
      <c r="C20" s="27" t="s">
        <v>52</v>
      </c>
      <c r="D20" s="38">
        <v>26</v>
      </c>
      <c r="E20" s="27">
        <v>36</v>
      </c>
      <c r="F20" s="27">
        <v>6</v>
      </c>
      <c r="G20" s="27">
        <v>12</v>
      </c>
      <c r="H20" s="27"/>
      <c r="I20" s="27"/>
      <c r="J20" s="27">
        <v>7</v>
      </c>
      <c r="K20" s="27">
        <v>10</v>
      </c>
      <c r="L20" s="27">
        <v>3</v>
      </c>
      <c r="M20" s="27">
        <v>7</v>
      </c>
      <c r="N20" s="27">
        <f t="shared" si="0"/>
        <v>10</v>
      </c>
      <c r="O20" s="39">
        <v>0</v>
      </c>
      <c r="P20" s="39">
        <v>3</v>
      </c>
      <c r="Q20" s="39">
        <v>2</v>
      </c>
      <c r="R20" s="39">
        <v>4</v>
      </c>
      <c r="S20" s="39">
        <v>0</v>
      </c>
      <c r="T20" s="39">
        <f t="shared" si="1"/>
        <v>19</v>
      </c>
      <c r="U20" s="40">
        <f t="shared" si="2"/>
        <v>0.75</v>
      </c>
      <c r="V20" s="22">
        <v>150</v>
      </c>
      <c r="W20" s="22" t="s">
        <v>87</v>
      </c>
      <c r="X20" s="22" t="s">
        <v>94</v>
      </c>
      <c r="Y20" s="68">
        <v>1138</v>
      </c>
      <c r="Z20" s="41"/>
      <c r="AA20" s="1" t="s">
        <v>89</v>
      </c>
      <c r="AB20" s="28" t="s">
        <v>153</v>
      </c>
    </row>
    <row r="21" spans="1:28" x14ac:dyDescent="0.3">
      <c r="A21" s="1" t="s">
        <v>60</v>
      </c>
      <c r="B21" s="1" t="s">
        <v>45</v>
      </c>
      <c r="C21" s="27" t="s">
        <v>53</v>
      </c>
      <c r="D21" s="38">
        <v>24</v>
      </c>
      <c r="E21" s="27">
        <v>17</v>
      </c>
      <c r="F21" s="27">
        <v>0</v>
      </c>
      <c r="G21" s="27">
        <v>3</v>
      </c>
      <c r="H21" s="27"/>
      <c r="I21" s="27"/>
      <c r="J21" s="27">
        <v>0</v>
      </c>
      <c r="K21" s="27">
        <v>0</v>
      </c>
      <c r="L21" s="27">
        <v>1</v>
      </c>
      <c r="M21" s="27">
        <v>1</v>
      </c>
      <c r="N21" s="27">
        <f t="shared" si="0"/>
        <v>2</v>
      </c>
      <c r="O21" s="39">
        <v>0</v>
      </c>
      <c r="P21" s="39">
        <v>0</v>
      </c>
      <c r="Q21" s="39">
        <v>1</v>
      </c>
      <c r="R21" s="39">
        <v>1</v>
      </c>
      <c r="S21" s="39">
        <v>0</v>
      </c>
      <c r="T21" s="39">
        <f t="shared" si="1"/>
        <v>0</v>
      </c>
      <c r="U21" s="40">
        <f t="shared" si="2"/>
        <v>0.11764705882352941</v>
      </c>
      <c r="V21" s="22">
        <v>150</v>
      </c>
      <c r="W21" s="22" t="s">
        <v>87</v>
      </c>
      <c r="X21" s="22" t="s">
        <v>94</v>
      </c>
      <c r="Y21" s="68">
        <v>1138</v>
      </c>
      <c r="Z21" s="41"/>
      <c r="AA21" s="1" t="s">
        <v>89</v>
      </c>
      <c r="AB21" s="28" t="s">
        <v>153</v>
      </c>
    </row>
    <row r="22" spans="1:28" x14ac:dyDescent="0.3">
      <c r="A22" s="1" t="s">
        <v>60</v>
      </c>
      <c r="B22" s="1" t="s">
        <v>45</v>
      </c>
      <c r="C22" s="27" t="s">
        <v>131</v>
      </c>
      <c r="D22" s="38">
        <v>41</v>
      </c>
      <c r="E22" s="27">
        <v>1</v>
      </c>
      <c r="F22" s="27">
        <v>0</v>
      </c>
      <c r="G22" s="27">
        <v>0</v>
      </c>
      <c r="H22" s="27"/>
      <c r="I22" s="27"/>
      <c r="J22" s="27">
        <v>1</v>
      </c>
      <c r="K22" s="27">
        <v>3</v>
      </c>
      <c r="L22" s="27">
        <v>1</v>
      </c>
      <c r="M22" s="27">
        <v>0</v>
      </c>
      <c r="N22" s="27">
        <f t="shared" si="0"/>
        <v>1</v>
      </c>
      <c r="O22" s="39">
        <v>0</v>
      </c>
      <c r="P22" s="39">
        <v>1</v>
      </c>
      <c r="Q22" s="39">
        <v>0</v>
      </c>
      <c r="R22" s="39">
        <v>0</v>
      </c>
      <c r="S22" s="39">
        <v>0</v>
      </c>
      <c r="T22" s="39">
        <f t="shared" si="1"/>
        <v>1</v>
      </c>
      <c r="U22" s="40">
        <f t="shared" si="2"/>
        <v>2</v>
      </c>
      <c r="V22" s="22">
        <v>150</v>
      </c>
      <c r="W22" s="22" t="s">
        <v>87</v>
      </c>
      <c r="X22" s="22" t="s">
        <v>94</v>
      </c>
      <c r="Y22" s="68">
        <v>1138</v>
      </c>
      <c r="Z22" s="41"/>
      <c r="AA22" s="1" t="s">
        <v>89</v>
      </c>
      <c r="AB22" s="28" t="s">
        <v>153</v>
      </c>
    </row>
    <row r="23" spans="1:28" x14ac:dyDescent="0.3">
      <c r="A23" s="1" t="s">
        <v>60</v>
      </c>
      <c r="B23" s="1" t="s">
        <v>45</v>
      </c>
      <c r="C23" s="27" t="s">
        <v>130</v>
      </c>
      <c r="D23" s="38">
        <v>12</v>
      </c>
      <c r="E23" s="27">
        <v>6</v>
      </c>
      <c r="F23" s="27">
        <v>0</v>
      </c>
      <c r="G23" s="27">
        <v>0</v>
      </c>
      <c r="H23" s="27"/>
      <c r="I23" s="27"/>
      <c r="J23" s="27">
        <v>0</v>
      </c>
      <c r="K23" s="27">
        <v>0</v>
      </c>
      <c r="L23" s="27">
        <v>0</v>
      </c>
      <c r="M23" s="27">
        <v>0</v>
      </c>
      <c r="N23" s="27">
        <f t="shared" si="0"/>
        <v>0</v>
      </c>
      <c r="O23" s="39">
        <v>0</v>
      </c>
      <c r="P23" s="39">
        <v>2</v>
      </c>
      <c r="Q23" s="39">
        <v>0</v>
      </c>
      <c r="R23" s="39">
        <v>0</v>
      </c>
      <c r="S23" s="39">
        <v>0</v>
      </c>
      <c r="T23" s="39">
        <f t="shared" si="1"/>
        <v>0</v>
      </c>
      <c r="U23" s="40">
        <f t="shared" si="2"/>
        <v>0</v>
      </c>
      <c r="V23" s="22">
        <v>150</v>
      </c>
      <c r="W23" s="22" t="s">
        <v>87</v>
      </c>
      <c r="X23" s="22" t="s">
        <v>94</v>
      </c>
      <c r="Y23" s="68">
        <v>1138</v>
      </c>
      <c r="Z23" s="41"/>
      <c r="AA23" s="1" t="s">
        <v>89</v>
      </c>
      <c r="AB23" s="28" t="s">
        <v>153</v>
      </c>
    </row>
    <row r="24" spans="1:28" x14ac:dyDescent="0.3">
      <c r="A24" s="1" t="s">
        <v>60</v>
      </c>
      <c r="B24" s="1" t="s">
        <v>45</v>
      </c>
      <c r="C24" s="27" t="s">
        <v>47</v>
      </c>
      <c r="D24" s="38">
        <v>25</v>
      </c>
      <c r="E24" s="27">
        <v>15</v>
      </c>
      <c r="F24" s="27">
        <v>1</v>
      </c>
      <c r="G24" s="27">
        <v>8</v>
      </c>
      <c r="H24" s="27"/>
      <c r="I24" s="27"/>
      <c r="J24" s="27">
        <v>1</v>
      </c>
      <c r="K24" s="27">
        <v>2</v>
      </c>
      <c r="L24" s="27">
        <v>2</v>
      </c>
      <c r="M24" s="27">
        <v>1</v>
      </c>
      <c r="N24" s="27">
        <f t="shared" si="0"/>
        <v>3</v>
      </c>
      <c r="O24" s="39">
        <v>0</v>
      </c>
      <c r="P24" s="39">
        <v>1</v>
      </c>
      <c r="Q24" s="39">
        <v>0</v>
      </c>
      <c r="R24" s="39">
        <v>1</v>
      </c>
      <c r="S24" s="39">
        <v>0</v>
      </c>
      <c r="T24" s="39">
        <f t="shared" si="1"/>
        <v>3</v>
      </c>
      <c r="U24" s="40">
        <f t="shared" si="2"/>
        <v>0.33333333333333331</v>
      </c>
      <c r="V24" s="22">
        <v>150</v>
      </c>
      <c r="W24" s="22" t="s">
        <v>87</v>
      </c>
      <c r="X24" s="22" t="s">
        <v>94</v>
      </c>
      <c r="Y24" s="68">
        <v>1138</v>
      </c>
      <c r="Z24" s="41"/>
      <c r="AA24" s="1" t="s">
        <v>89</v>
      </c>
      <c r="AB24" s="28" t="s">
        <v>153</v>
      </c>
    </row>
    <row r="25" spans="1:28" x14ac:dyDescent="0.3">
      <c r="A25" s="43" t="s">
        <v>60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33</v>
      </c>
      <c r="G25" s="44">
        <f t="shared" si="3"/>
        <v>86</v>
      </c>
      <c r="H25" s="44">
        <f t="shared" si="3"/>
        <v>0</v>
      </c>
      <c r="I25" s="44">
        <f t="shared" si="3"/>
        <v>0</v>
      </c>
      <c r="J25" s="44">
        <f t="shared" si="3"/>
        <v>29</v>
      </c>
      <c r="K25" s="44">
        <f t="shared" si="3"/>
        <v>44</v>
      </c>
      <c r="L25" s="44">
        <f t="shared" si="3"/>
        <v>20</v>
      </c>
      <c r="M25" s="44">
        <f t="shared" si="3"/>
        <v>30</v>
      </c>
      <c r="N25" s="44">
        <f t="shared" si="3"/>
        <v>50</v>
      </c>
      <c r="O25" s="44">
        <f t="shared" si="3"/>
        <v>15</v>
      </c>
      <c r="P25" s="44">
        <f t="shared" si="3"/>
        <v>24</v>
      </c>
      <c r="Q25" s="44">
        <f t="shared" si="3"/>
        <v>14</v>
      </c>
      <c r="R25" s="44">
        <f t="shared" si="3"/>
        <v>34</v>
      </c>
      <c r="S25" s="44">
        <f t="shared" si="3"/>
        <v>0</v>
      </c>
      <c r="T25" s="44">
        <f t="shared" si="3"/>
        <v>95</v>
      </c>
      <c r="U25" s="45">
        <f>((T25+Q25+N25-R25)+(O25*2))/E25</f>
        <v>0.64583333333333337</v>
      </c>
      <c r="V25" s="46">
        <v>150</v>
      </c>
      <c r="W25" s="46" t="s">
        <v>87</v>
      </c>
      <c r="X25" s="46" t="s">
        <v>94</v>
      </c>
      <c r="Y25" s="69">
        <v>1138</v>
      </c>
      <c r="Z25" s="47"/>
      <c r="AA25" s="43" t="s">
        <v>89</v>
      </c>
      <c r="AB25" s="78" t="s">
        <v>153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0.38372093023255816</v>
      </c>
      <c r="H26" s="27"/>
      <c r="I26" s="1"/>
      <c r="J26" s="48" t="s">
        <v>41</v>
      </c>
      <c r="K26" s="50">
        <f>J25/K25</f>
        <v>0.65909090909090906</v>
      </c>
      <c r="L26" s="1"/>
      <c r="M26" s="39" t="s">
        <v>42</v>
      </c>
      <c r="N26" s="51">
        <v>10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53" t="s">
        <v>61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2</v>
      </c>
      <c r="W32" s="1"/>
      <c r="X32" s="1"/>
      <c r="Y32" s="31"/>
      <c r="Z32" s="41"/>
      <c r="AA32" s="1"/>
      <c r="AB32" s="1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60</v>
      </c>
      <c r="C34" s="27" t="s">
        <v>158</v>
      </c>
      <c r="D34" s="38">
        <v>22</v>
      </c>
      <c r="E34" s="27">
        <v>31</v>
      </c>
      <c r="F34" s="27">
        <v>3</v>
      </c>
      <c r="G34" s="27">
        <v>9</v>
      </c>
      <c r="H34" s="27"/>
      <c r="I34" s="27"/>
      <c r="J34" s="27">
        <v>2</v>
      </c>
      <c r="K34" s="27">
        <v>3</v>
      </c>
      <c r="L34" s="27">
        <v>1</v>
      </c>
      <c r="M34" s="27">
        <v>10</v>
      </c>
      <c r="N34" s="27">
        <f t="shared" ref="N34:N45" si="4">SUM(L34:M34)</f>
        <v>11</v>
      </c>
      <c r="O34" s="27">
        <v>4</v>
      </c>
      <c r="P34" s="39">
        <v>4</v>
      </c>
      <c r="Q34" s="27">
        <v>1</v>
      </c>
      <c r="R34" s="27">
        <v>3</v>
      </c>
      <c r="S34" s="27">
        <v>5</v>
      </c>
      <c r="T34" s="27">
        <f t="shared" ref="T34:T45" si="5">+(F34*2)+J34</f>
        <v>8</v>
      </c>
      <c r="U34" s="40">
        <f t="shared" ref="U34:U45" si="6">IFERROR(((T34+Q34+N34-R34)+(O34*2))/E34,"")</f>
        <v>0.80645161290322576</v>
      </c>
      <c r="V34" s="22">
        <v>150</v>
      </c>
      <c r="W34" s="22" t="s">
        <v>93</v>
      </c>
      <c r="X34" s="22" t="s">
        <v>88</v>
      </c>
      <c r="Y34" s="68">
        <v>1138</v>
      </c>
      <c r="Z34" s="41"/>
      <c r="AA34" s="1" t="s">
        <v>154</v>
      </c>
      <c r="AB34" s="28" t="s">
        <v>155</v>
      </c>
    </row>
    <row r="35" spans="1:28" x14ac:dyDescent="0.3">
      <c r="A35" s="1" t="s">
        <v>45</v>
      </c>
      <c r="B35" s="1" t="s">
        <v>60</v>
      </c>
      <c r="C35" s="27" t="s">
        <v>159</v>
      </c>
      <c r="D35" s="38">
        <v>35</v>
      </c>
      <c r="E35" s="27">
        <v>24</v>
      </c>
      <c r="F35" s="27">
        <v>4</v>
      </c>
      <c r="G35" s="27">
        <v>8</v>
      </c>
      <c r="H35" s="27"/>
      <c r="I35" s="27"/>
      <c r="J35" s="27">
        <v>4</v>
      </c>
      <c r="K35" s="27">
        <v>5</v>
      </c>
      <c r="L35" s="27">
        <v>3</v>
      </c>
      <c r="M35" s="27">
        <v>2</v>
      </c>
      <c r="N35" s="27">
        <f t="shared" si="4"/>
        <v>5</v>
      </c>
      <c r="O35" s="39">
        <v>2</v>
      </c>
      <c r="P35" s="39">
        <v>4</v>
      </c>
      <c r="Q35" s="39">
        <v>1</v>
      </c>
      <c r="R35" s="39">
        <v>2</v>
      </c>
      <c r="S35" s="39">
        <v>0</v>
      </c>
      <c r="T35" s="27">
        <f t="shared" si="5"/>
        <v>12</v>
      </c>
      <c r="U35" s="40">
        <f t="shared" si="6"/>
        <v>0.83333333333333337</v>
      </c>
      <c r="V35" s="22">
        <v>150</v>
      </c>
      <c r="W35" s="22" t="s">
        <v>93</v>
      </c>
      <c r="X35" s="22" t="s">
        <v>88</v>
      </c>
      <c r="Y35" s="68">
        <v>1138</v>
      </c>
      <c r="Z35" s="41"/>
      <c r="AA35" s="1" t="s">
        <v>154</v>
      </c>
      <c r="AB35" s="28" t="s">
        <v>155</v>
      </c>
    </row>
    <row r="36" spans="1:28" x14ac:dyDescent="0.3">
      <c r="A36" s="1" t="s">
        <v>45</v>
      </c>
      <c r="B36" s="1" t="s">
        <v>60</v>
      </c>
      <c r="C36" s="27" t="s">
        <v>506</v>
      </c>
      <c r="D36" s="38">
        <v>6</v>
      </c>
      <c r="E36" s="27">
        <v>1</v>
      </c>
      <c r="F36" s="27">
        <v>0</v>
      </c>
      <c r="G36" s="27">
        <v>0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si="4"/>
        <v>0</v>
      </c>
      <c r="O36" s="39">
        <v>1</v>
      </c>
      <c r="P36" s="39">
        <v>0</v>
      </c>
      <c r="Q36" s="39">
        <v>0</v>
      </c>
      <c r="R36" s="39">
        <v>0</v>
      </c>
      <c r="S36" s="39">
        <v>0</v>
      </c>
      <c r="T36" s="27">
        <f t="shared" si="5"/>
        <v>0</v>
      </c>
      <c r="U36" s="40">
        <f t="shared" si="6"/>
        <v>2</v>
      </c>
      <c r="V36" s="22">
        <v>150</v>
      </c>
      <c r="W36" s="22" t="s">
        <v>93</v>
      </c>
      <c r="X36" s="22" t="s">
        <v>88</v>
      </c>
      <c r="Y36" s="68">
        <v>1138</v>
      </c>
      <c r="Z36" s="41"/>
      <c r="AA36" s="1" t="s">
        <v>154</v>
      </c>
      <c r="AB36" s="28" t="s">
        <v>155</v>
      </c>
    </row>
    <row r="37" spans="1:28" x14ac:dyDescent="0.3">
      <c r="A37" s="1" t="s">
        <v>45</v>
      </c>
      <c r="B37" s="1" t="s">
        <v>60</v>
      </c>
      <c r="C37" s="27" t="s">
        <v>160</v>
      </c>
      <c r="D37" s="38">
        <v>34</v>
      </c>
      <c r="E37" s="27">
        <v>45</v>
      </c>
      <c r="F37" s="27">
        <v>8</v>
      </c>
      <c r="G37" s="27">
        <v>13</v>
      </c>
      <c r="H37" s="27"/>
      <c r="I37" s="27"/>
      <c r="J37" s="27">
        <v>5</v>
      </c>
      <c r="K37" s="27">
        <v>7</v>
      </c>
      <c r="L37" s="27">
        <v>3</v>
      </c>
      <c r="M37" s="27">
        <v>6</v>
      </c>
      <c r="N37" s="27">
        <f t="shared" si="4"/>
        <v>9</v>
      </c>
      <c r="O37" s="39">
        <v>3</v>
      </c>
      <c r="P37" s="39">
        <v>5</v>
      </c>
      <c r="Q37" s="39">
        <v>4</v>
      </c>
      <c r="R37" s="39">
        <v>5</v>
      </c>
      <c r="S37" s="39">
        <v>0</v>
      </c>
      <c r="T37" s="27">
        <f t="shared" si="5"/>
        <v>21</v>
      </c>
      <c r="U37" s="40">
        <f t="shared" si="6"/>
        <v>0.77777777777777779</v>
      </c>
      <c r="V37" s="22">
        <v>150</v>
      </c>
      <c r="W37" s="22" t="s">
        <v>93</v>
      </c>
      <c r="X37" s="22" t="s">
        <v>88</v>
      </c>
      <c r="Y37" s="68">
        <v>1138</v>
      </c>
      <c r="Z37" s="41"/>
      <c r="AA37" s="1" t="s">
        <v>154</v>
      </c>
      <c r="AB37" s="28" t="s">
        <v>155</v>
      </c>
    </row>
    <row r="38" spans="1:28" x14ac:dyDescent="0.3">
      <c r="A38" s="1" t="s">
        <v>45</v>
      </c>
      <c r="B38" s="1" t="s">
        <v>60</v>
      </c>
      <c r="C38" s="27" t="s">
        <v>507</v>
      </c>
      <c r="D38" s="38">
        <v>3</v>
      </c>
      <c r="E38" s="27">
        <v>2</v>
      </c>
      <c r="F38" s="27">
        <v>0</v>
      </c>
      <c r="G38" s="27">
        <v>0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0</v>
      </c>
      <c r="P38" s="39">
        <v>1</v>
      </c>
      <c r="Q38" s="39">
        <v>0</v>
      </c>
      <c r="R38" s="39">
        <v>0</v>
      </c>
      <c r="S38" s="39">
        <v>0</v>
      </c>
      <c r="T38" s="27">
        <f t="shared" si="5"/>
        <v>0</v>
      </c>
      <c r="U38" s="40">
        <f t="shared" si="6"/>
        <v>0</v>
      </c>
      <c r="V38" s="22">
        <v>150</v>
      </c>
      <c r="W38" s="22" t="s">
        <v>93</v>
      </c>
      <c r="X38" s="22" t="s">
        <v>88</v>
      </c>
      <c r="Y38" s="68">
        <v>1138</v>
      </c>
      <c r="Z38" s="41"/>
      <c r="AA38" s="1" t="s">
        <v>154</v>
      </c>
      <c r="AB38" s="28" t="s">
        <v>155</v>
      </c>
    </row>
    <row r="39" spans="1:28" x14ac:dyDescent="0.3">
      <c r="A39" s="1" t="s">
        <v>45</v>
      </c>
      <c r="B39" s="1" t="s">
        <v>60</v>
      </c>
      <c r="C39" s="27" t="s">
        <v>161</v>
      </c>
      <c r="D39" s="38">
        <v>4</v>
      </c>
      <c r="E39" s="27">
        <v>30</v>
      </c>
      <c r="F39" s="27">
        <v>6</v>
      </c>
      <c r="G39" s="27">
        <v>19</v>
      </c>
      <c r="H39" s="27"/>
      <c r="I39" s="27"/>
      <c r="J39" s="27">
        <v>1</v>
      </c>
      <c r="K39" s="27">
        <v>2</v>
      </c>
      <c r="L39" s="27">
        <v>3</v>
      </c>
      <c r="M39" s="27">
        <v>1</v>
      </c>
      <c r="N39" s="27">
        <f t="shared" si="4"/>
        <v>4</v>
      </c>
      <c r="O39" s="39">
        <v>6</v>
      </c>
      <c r="P39" s="39">
        <v>4</v>
      </c>
      <c r="Q39" s="39">
        <v>6</v>
      </c>
      <c r="R39" s="39">
        <v>5</v>
      </c>
      <c r="S39" s="39">
        <v>0</v>
      </c>
      <c r="T39" s="27">
        <f t="shared" si="5"/>
        <v>13</v>
      </c>
      <c r="U39" s="40">
        <f t="shared" si="6"/>
        <v>1</v>
      </c>
      <c r="V39" s="22">
        <v>150</v>
      </c>
      <c r="W39" s="22" t="s">
        <v>93</v>
      </c>
      <c r="X39" s="22" t="s">
        <v>88</v>
      </c>
      <c r="Y39" s="68">
        <v>1138</v>
      </c>
      <c r="Z39" s="41"/>
      <c r="AA39" s="1" t="s">
        <v>154</v>
      </c>
      <c r="AB39" s="28" t="s">
        <v>155</v>
      </c>
    </row>
    <row r="40" spans="1:28" x14ac:dyDescent="0.3">
      <c r="A40" s="1" t="s">
        <v>45</v>
      </c>
      <c r="B40" s="1" t="s">
        <v>60</v>
      </c>
      <c r="C40" s="27" t="s">
        <v>162</v>
      </c>
      <c r="D40" s="38">
        <v>24</v>
      </c>
      <c r="E40" s="27">
        <v>17</v>
      </c>
      <c r="F40" s="27">
        <v>5</v>
      </c>
      <c r="G40" s="27">
        <v>6</v>
      </c>
      <c r="H40" s="27"/>
      <c r="I40" s="27"/>
      <c r="J40" s="27">
        <v>2</v>
      </c>
      <c r="K40" s="27">
        <v>3</v>
      </c>
      <c r="L40" s="27">
        <v>0</v>
      </c>
      <c r="M40" s="27">
        <v>1</v>
      </c>
      <c r="N40" s="27">
        <f t="shared" si="4"/>
        <v>1</v>
      </c>
      <c r="O40" s="39">
        <v>0</v>
      </c>
      <c r="P40" s="39">
        <v>3</v>
      </c>
      <c r="Q40" s="39">
        <v>0</v>
      </c>
      <c r="R40" s="39">
        <v>0</v>
      </c>
      <c r="S40" s="39">
        <v>0</v>
      </c>
      <c r="T40" s="27">
        <f t="shared" si="5"/>
        <v>12</v>
      </c>
      <c r="U40" s="40">
        <f t="shared" si="6"/>
        <v>0.76470588235294112</v>
      </c>
      <c r="V40" s="22">
        <v>150</v>
      </c>
      <c r="W40" s="22" t="s">
        <v>93</v>
      </c>
      <c r="X40" s="22" t="s">
        <v>88</v>
      </c>
      <c r="Y40" s="68">
        <v>1138</v>
      </c>
      <c r="Z40" s="41"/>
      <c r="AA40" s="1" t="s">
        <v>154</v>
      </c>
      <c r="AB40" s="28" t="s">
        <v>155</v>
      </c>
    </row>
    <row r="41" spans="1:28" x14ac:dyDescent="0.3">
      <c r="A41" s="1" t="s">
        <v>45</v>
      </c>
      <c r="B41" s="1" t="s">
        <v>60</v>
      </c>
      <c r="C41" s="27" t="s">
        <v>163</v>
      </c>
      <c r="D41" s="38">
        <v>14</v>
      </c>
      <c r="E41" s="27">
        <v>47</v>
      </c>
      <c r="F41" s="27">
        <v>11</v>
      </c>
      <c r="G41" s="27">
        <v>26</v>
      </c>
      <c r="H41" s="27"/>
      <c r="I41" s="27"/>
      <c r="J41" s="27">
        <v>6</v>
      </c>
      <c r="K41" s="27">
        <v>8</v>
      </c>
      <c r="L41" s="27">
        <v>2</v>
      </c>
      <c r="M41" s="27">
        <v>11</v>
      </c>
      <c r="N41" s="27">
        <f t="shared" si="4"/>
        <v>13</v>
      </c>
      <c r="O41" s="39">
        <v>8</v>
      </c>
      <c r="P41" s="39">
        <v>5</v>
      </c>
      <c r="Q41" s="39">
        <v>5</v>
      </c>
      <c r="R41" s="39">
        <v>7</v>
      </c>
      <c r="S41" s="39">
        <v>2</v>
      </c>
      <c r="T41" s="27">
        <f t="shared" si="5"/>
        <v>28</v>
      </c>
      <c r="U41" s="40">
        <f t="shared" si="6"/>
        <v>1.1702127659574468</v>
      </c>
      <c r="V41" s="22">
        <v>150</v>
      </c>
      <c r="W41" s="22" t="s">
        <v>93</v>
      </c>
      <c r="X41" s="22" t="s">
        <v>88</v>
      </c>
      <c r="Y41" s="68">
        <v>1138</v>
      </c>
      <c r="Z41" s="41"/>
      <c r="AA41" s="1" t="s">
        <v>154</v>
      </c>
      <c r="AB41" s="28" t="s">
        <v>155</v>
      </c>
    </row>
    <row r="42" spans="1:28" x14ac:dyDescent="0.3">
      <c r="A42" s="1" t="s">
        <v>45</v>
      </c>
      <c r="B42" s="1" t="s">
        <v>60</v>
      </c>
      <c r="C42" s="27" t="s">
        <v>166</v>
      </c>
      <c r="D42" s="38">
        <v>5</v>
      </c>
      <c r="E42" s="27">
        <v>2</v>
      </c>
      <c r="F42" s="27">
        <v>0</v>
      </c>
      <c r="G42" s="27">
        <v>0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 t="shared" si="4"/>
        <v>1</v>
      </c>
      <c r="O42" s="39">
        <v>0</v>
      </c>
      <c r="P42" s="39">
        <v>1</v>
      </c>
      <c r="Q42" s="39">
        <v>0</v>
      </c>
      <c r="R42" s="39">
        <v>0</v>
      </c>
      <c r="S42" s="39">
        <v>0</v>
      </c>
      <c r="T42" s="27">
        <f t="shared" si="5"/>
        <v>0</v>
      </c>
      <c r="U42" s="40">
        <f t="shared" si="6"/>
        <v>0.5</v>
      </c>
      <c r="V42" s="22">
        <v>150</v>
      </c>
      <c r="W42" s="22" t="s">
        <v>93</v>
      </c>
      <c r="X42" s="22" t="s">
        <v>88</v>
      </c>
      <c r="Y42" s="68">
        <v>1138</v>
      </c>
      <c r="Z42" s="41"/>
      <c r="AA42" s="1" t="s">
        <v>154</v>
      </c>
      <c r="AB42" s="28" t="s">
        <v>155</v>
      </c>
    </row>
    <row r="43" spans="1:28" x14ac:dyDescent="0.3">
      <c r="A43" s="1" t="s">
        <v>45</v>
      </c>
      <c r="B43" s="1" t="s">
        <v>60</v>
      </c>
      <c r="C43" s="27" t="s">
        <v>167</v>
      </c>
      <c r="D43" s="38">
        <v>12</v>
      </c>
      <c r="E43" s="27">
        <v>2</v>
      </c>
      <c r="F43" s="27">
        <v>0</v>
      </c>
      <c r="G43" s="27">
        <v>0</v>
      </c>
      <c r="H43" s="27"/>
      <c r="I43" s="27"/>
      <c r="J43" s="27">
        <v>0</v>
      </c>
      <c r="K43" s="27">
        <v>0</v>
      </c>
      <c r="L43" s="27">
        <v>0</v>
      </c>
      <c r="M43" s="27">
        <v>0</v>
      </c>
      <c r="N43" s="27">
        <f t="shared" si="4"/>
        <v>0</v>
      </c>
      <c r="O43" s="39">
        <v>0</v>
      </c>
      <c r="P43" s="39">
        <v>1</v>
      </c>
      <c r="Q43" s="39">
        <v>0</v>
      </c>
      <c r="R43" s="39">
        <v>0</v>
      </c>
      <c r="S43" s="39">
        <v>0</v>
      </c>
      <c r="T43" s="27">
        <f t="shared" si="5"/>
        <v>0</v>
      </c>
      <c r="U43" s="40">
        <f t="shared" si="6"/>
        <v>0</v>
      </c>
      <c r="V43" s="22">
        <v>150</v>
      </c>
      <c r="W43" s="22" t="s">
        <v>93</v>
      </c>
      <c r="X43" s="22" t="s">
        <v>88</v>
      </c>
      <c r="Y43" s="68">
        <v>1138</v>
      </c>
      <c r="Z43" s="41"/>
      <c r="AA43" s="1" t="s">
        <v>154</v>
      </c>
      <c r="AB43" s="28" t="s">
        <v>155</v>
      </c>
    </row>
    <row r="44" spans="1:28" x14ac:dyDescent="0.3">
      <c r="A44" s="1" t="s">
        <v>45</v>
      </c>
      <c r="B44" s="1" t="s">
        <v>60</v>
      </c>
      <c r="C44" s="27" t="s">
        <v>165</v>
      </c>
      <c r="D44" s="38">
        <v>23</v>
      </c>
      <c r="E44" s="27">
        <v>38</v>
      </c>
      <c r="F44" s="27">
        <v>7</v>
      </c>
      <c r="G44" s="27">
        <v>10</v>
      </c>
      <c r="H44" s="27"/>
      <c r="I44" s="27"/>
      <c r="J44" s="27">
        <v>6</v>
      </c>
      <c r="K44" s="27">
        <v>8</v>
      </c>
      <c r="L44" s="27">
        <v>1</v>
      </c>
      <c r="M44" s="27">
        <v>5</v>
      </c>
      <c r="N44" s="27">
        <f t="shared" si="4"/>
        <v>6</v>
      </c>
      <c r="O44" s="39">
        <v>6</v>
      </c>
      <c r="P44" s="39">
        <v>4</v>
      </c>
      <c r="Q44" s="39">
        <v>1</v>
      </c>
      <c r="R44" s="39">
        <v>4</v>
      </c>
      <c r="S44" s="39">
        <v>0</v>
      </c>
      <c r="T44" s="27">
        <f t="shared" si="5"/>
        <v>20</v>
      </c>
      <c r="U44" s="40">
        <f t="shared" si="6"/>
        <v>0.92105263157894735</v>
      </c>
      <c r="V44" s="22">
        <v>150</v>
      </c>
      <c r="W44" s="22" t="s">
        <v>93</v>
      </c>
      <c r="X44" s="22" t="s">
        <v>88</v>
      </c>
      <c r="Y44" s="68">
        <v>1138</v>
      </c>
      <c r="Z44" s="41"/>
      <c r="AA44" s="1" t="s">
        <v>154</v>
      </c>
      <c r="AB44" s="28" t="s">
        <v>155</v>
      </c>
    </row>
    <row r="45" spans="1:28" x14ac:dyDescent="0.3">
      <c r="A45" s="1" t="s">
        <v>45</v>
      </c>
      <c r="B45" s="1" t="s">
        <v>60</v>
      </c>
      <c r="C45" s="27" t="s">
        <v>164</v>
      </c>
      <c r="D45" s="38">
        <v>21</v>
      </c>
      <c r="E45" s="27">
        <v>1</v>
      </c>
      <c r="F45" s="27">
        <v>0</v>
      </c>
      <c r="G45" s="27">
        <v>1</v>
      </c>
      <c r="H45" s="27"/>
      <c r="I45" s="27"/>
      <c r="J45" s="27">
        <v>0</v>
      </c>
      <c r="K45" s="27">
        <v>0</v>
      </c>
      <c r="L45" s="27">
        <v>0</v>
      </c>
      <c r="M45" s="27">
        <v>0</v>
      </c>
      <c r="N45" s="27">
        <f t="shared" si="4"/>
        <v>0</v>
      </c>
      <c r="O45" s="39">
        <v>0</v>
      </c>
      <c r="P45" s="39">
        <v>0</v>
      </c>
      <c r="Q45" s="39">
        <v>0</v>
      </c>
      <c r="R45" s="39">
        <v>2</v>
      </c>
      <c r="S45" s="39">
        <v>0</v>
      </c>
      <c r="T45" s="27">
        <f t="shared" si="5"/>
        <v>0</v>
      </c>
      <c r="U45" s="86">
        <f t="shared" si="6"/>
        <v>-2</v>
      </c>
      <c r="V45" s="22">
        <v>150</v>
      </c>
      <c r="W45" s="22" t="s">
        <v>93</v>
      </c>
      <c r="X45" s="22" t="s">
        <v>88</v>
      </c>
      <c r="Y45" s="68">
        <v>1138</v>
      </c>
      <c r="Z45" s="41"/>
      <c r="AA45" s="1" t="s">
        <v>154</v>
      </c>
      <c r="AB45" s="28" t="s">
        <v>155</v>
      </c>
    </row>
    <row r="46" spans="1:28" x14ac:dyDescent="0.3">
      <c r="A46" s="43">
        <v>0</v>
      </c>
      <c r="B46" s="43" t="s">
        <v>60</v>
      </c>
      <c r="C46" s="44" t="s">
        <v>39</v>
      </c>
      <c r="D46" s="43"/>
      <c r="E46" s="44">
        <f t="shared" ref="E46:T46" si="7">SUM(E34:E45)</f>
        <v>240</v>
      </c>
      <c r="F46" s="44">
        <f t="shared" si="7"/>
        <v>44</v>
      </c>
      <c r="G46" s="44">
        <f t="shared" si="7"/>
        <v>92</v>
      </c>
      <c r="H46" s="44">
        <f t="shared" si="7"/>
        <v>0</v>
      </c>
      <c r="I46" s="44">
        <f t="shared" si="7"/>
        <v>0</v>
      </c>
      <c r="J46" s="44">
        <f t="shared" si="7"/>
        <v>26</v>
      </c>
      <c r="K46" s="44">
        <f t="shared" si="7"/>
        <v>36</v>
      </c>
      <c r="L46" s="44">
        <f t="shared" si="7"/>
        <v>13</v>
      </c>
      <c r="M46" s="44">
        <f t="shared" si="7"/>
        <v>37</v>
      </c>
      <c r="N46" s="44">
        <f t="shared" si="7"/>
        <v>50</v>
      </c>
      <c r="O46" s="44">
        <f t="shared" si="7"/>
        <v>30</v>
      </c>
      <c r="P46" s="44">
        <f t="shared" si="7"/>
        <v>32</v>
      </c>
      <c r="Q46" s="44">
        <f t="shared" si="7"/>
        <v>18</v>
      </c>
      <c r="R46" s="44">
        <f t="shared" si="7"/>
        <v>28</v>
      </c>
      <c r="S46" s="44">
        <f t="shared" si="7"/>
        <v>7</v>
      </c>
      <c r="T46" s="44">
        <f t="shared" si="7"/>
        <v>114</v>
      </c>
      <c r="U46" s="45">
        <f>((T46+Q46+N46-R46)+(O46*2))/E46</f>
        <v>0.89166666666666672</v>
      </c>
      <c r="V46" s="46">
        <v>150</v>
      </c>
      <c r="W46" s="46" t="s">
        <v>93</v>
      </c>
      <c r="X46" s="46" t="s">
        <v>88</v>
      </c>
      <c r="Y46" s="69">
        <v>1138</v>
      </c>
      <c r="Z46" s="47"/>
      <c r="AA46" s="43" t="s">
        <v>154</v>
      </c>
      <c r="AB46" s="78" t="s">
        <v>155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0.47826086956521741</v>
      </c>
      <c r="H47" s="27"/>
      <c r="I47" s="1"/>
      <c r="J47" s="48" t="s">
        <v>41</v>
      </c>
      <c r="K47" s="50">
        <f>J46/K46</f>
        <v>0.72222222222222221</v>
      </c>
      <c r="L47" s="1"/>
      <c r="M47" s="39" t="s">
        <v>42</v>
      </c>
      <c r="N47" s="51">
        <v>15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sortState xmlns:xlrd2="http://schemas.microsoft.com/office/spreadsheetml/2017/richdata2" ref="A13:AB24">
    <sortCondition ref="C13:C24"/>
  </sortState>
  <pageMargins left="0.2" right="0.2" top="0.75" bottom="0.25" header="0.3" footer="0.3"/>
  <pageSetup scale="6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31F44-0C31-4BF1-9DA4-75938FA8A0C5}">
  <sheetPr>
    <tabColor rgb="FF92D050"/>
  </sheetPr>
  <dimension ref="A1:AB47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334</v>
      </c>
      <c r="D4" s="7" t="s">
        <v>4</v>
      </c>
      <c r="E4" s="8"/>
      <c r="F4" s="5"/>
      <c r="G4" s="1"/>
      <c r="J4" s="15" t="s">
        <v>406</v>
      </c>
      <c r="K4" s="16" t="s">
        <v>44</v>
      </c>
      <c r="L4" s="17"/>
      <c r="M4" s="18"/>
      <c r="N4" s="19">
        <v>28</v>
      </c>
      <c r="O4" s="19">
        <v>26</v>
      </c>
      <c r="P4" s="19">
        <v>28</v>
      </c>
      <c r="Q4" s="19">
        <v>21</v>
      </c>
      <c r="R4" s="20"/>
      <c r="S4" s="21">
        <f>SUM(N4:R4)</f>
        <v>103</v>
      </c>
      <c r="T4" s="22">
        <v>321</v>
      </c>
    </row>
    <row r="5" spans="1:28" x14ac:dyDescent="0.3">
      <c r="B5" s="1"/>
      <c r="C5" s="6" t="s">
        <v>404</v>
      </c>
      <c r="D5" s="7" t="s">
        <v>5</v>
      </c>
      <c r="E5" s="1"/>
      <c r="F5" s="1"/>
      <c r="G5" s="1"/>
      <c r="J5" s="15" t="s">
        <v>407</v>
      </c>
      <c r="K5" s="16" t="s">
        <v>80</v>
      </c>
      <c r="L5" s="17"/>
      <c r="M5" s="18"/>
      <c r="N5" s="19">
        <v>31</v>
      </c>
      <c r="O5" s="19">
        <v>20</v>
      </c>
      <c r="P5" s="19">
        <v>37</v>
      </c>
      <c r="Q5" s="19">
        <v>27</v>
      </c>
      <c r="R5" s="20"/>
      <c r="S5" s="21">
        <f>SUM(N5:R5)</f>
        <v>115</v>
      </c>
      <c r="T5" s="22">
        <v>321</v>
      </c>
      <c r="U5" s="1"/>
      <c r="V5" s="1"/>
      <c r="W5" s="1"/>
    </row>
    <row r="6" spans="1:28" x14ac:dyDescent="0.3">
      <c r="C6" s="23">
        <v>389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405</v>
      </c>
      <c r="D7" s="7" t="s">
        <v>7</v>
      </c>
      <c r="G7" s="1"/>
      <c r="S7" s="1"/>
      <c r="T7" s="25" t="s">
        <v>8</v>
      </c>
      <c r="U7" s="1"/>
      <c r="V7" s="26">
        <v>321</v>
      </c>
      <c r="W7" s="1"/>
    </row>
    <row r="8" spans="1:28" x14ac:dyDescent="0.3">
      <c r="B8" s="1"/>
      <c r="C8" s="24" t="s">
        <v>543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9.1666666666666674E-2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30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79</v>
      </c>
      <c r="B13" s="1" t="s">
        <v>45</v>
      </c>
      <c r="C13" s="27" t="s">
        <v>51</v>
      </c>
      <c r="D13" s="38">
        <v>30</v>
      </c>
      <c r="E13" s="27">
        <v>20</v>
      </c>
      <c r="F13" s="27">
        <v>4</v>
      </c>
      <c r="G13" s="27">
        <v>8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 t="shared" ref="N13:N22" si="0">SUM(L13:M13)</f>
        <v>0</v>
      </c>
      <c r="O13" s="27">
        <v>1</v>
      </c>
      <c r="P13" s="39">
        <v>1</v>
      </c>
      <c r="Q13" s="27">
        <v>1</v>
      </c>
      <c r="R13" s="27">
        <v>0</v>
      </c>
      <c r="S13" s="27">
        <v>0</v>
      </c>
      <c r="T13" s="27">
        <f t="shared" ref="T13:T22" si="1">(H13*3)+((F13-H13)*2)+J13</f>
        <v>8</v>
      </c>
      <c r="U13" s="40">
        <f t="shared" ref="U13:U22" si="2">IFERROR(((T13+Q13+N13-R13)+(O13*2))/E13,"")</f>
        <v>0.55000000000000004</v>
      </c>
      <c r="V13" s="22">
        <v>321</v>
      </c>
      <c r="W13" s="22" t="s">
        <v>87</v>
      </c>
      <c r="X13" s="22" t="s">
        <v>94</v>
      </c>
      <c r="Y13" s="68">
        <v>389</v>
      </c>
      <c r="Z13" s="41"/>
      <c r="AA13" s="1" t="s">
        <v>89</v>
      </c>
      <c r="AB13" s="28" t="s">
        <v>408</v>
      </c>
    </row>
    <row r="14" spans="1:28" x14ac:dyDescent="0.3">
      <c r="A14" s="1" t="s">
        <v>79</v>
      </c>
      <c r="B14" s="1" t="s">
        <v>45</v>
      </c>
      <c r="C14" s="27" t="s">
        <v>46</v>
      </c>
      <c r="D14" s="38">
        <v>21</v>
      </c>
      <c r="E14" s="27">
        <v>27</v>
      </c>
      <c r="F14" s="27">
        <v>5</v>
      </c>
      <c r="G14" s="27">
        <v>10</v>
      </c>
      <c r="H14" s="27"/>
      <c r="I14" s="27"/>
      <c r="J14" s="27">
        <v>2</v>
      </c>
      <c r="K14" s="27">
        <v>2</v>
      </c>
      <c r="L14" s="27">
        <v>2</v>
      </c>
      <c r="M14" s="27">
        <v>1</v>
      </c>
      <c r="N14" s="27">
        <f t="shared" si="0"/>
        <v>3</v>
      </c>
      <c r="O14" s="39">
        <v>0</v>
      </c>
      <c r="P14" s="39">
        <v>5</v>
      </c>
      <c r="Q14" s="39">
        <v>1</v>
      </c>
      <c r="R14" s="39">
        <v>0</v>
      </c>
      <c r="S14" s="39">
        <v>0</v>
      </c>
      <c r="T14" s="39">
        <f t="shared" si="1"/>
        <v>12</v>
      </c>
      <c r="U14" s="40">
        <f t="shared" si="2"/>
        <v>0.59259259259259256</v>
      </c>
      <c r="V14" s="22">
        <v>321</v>
      </c>
      <c r="W14" s="22" t="s">
        <v>87</v>
      </c>
      <c r="X14" s="22" t="s">
        <v>94</v>
      </c>
      <c r="Y14" s="68">
        <v>389</v>
      </c>
      <c r="Z14" s="41"/>
      <c r="AA14" s="1" t="s">
        <v>89</v>
      </c>
      <c r="AB14" s="28" t="s">
        <v>408</v>
      </c>
    </row>
    <row r="15" spans="1:28" x14ac:dyDescent="0.3">
      <c r="A15" s="1" t="s">
        <v>79</v>
      </c>
      <c r="B15" s="1" t="s">
        <v>45</v>
      </c>
      <c r="C15" s="27" t="s">
        <v>55</v>
      </c>
      <c r="D15" s="38">
        <v>15</v>
      </c>
      <c r="E15" s="27">
        <v>48</v>
      </c>
      <c r="F15" s="27">
        <v>9</v>
      </c>
      <c r="G15" s="27">
        <v>15</v>
      </c>
      <c r="H15" s="27"/>
      <c r="I15" s="27"/>
      <c r="J15" s="27">
        <v>14</v>
      </c>
      <c r="K15" s="27">
        <v>15</v>
      </c>
      <c r="L15" s="27">
        <v>0</v>
      </c>
      <c r="M15" s="27">
        <v>3</v>
      </c>
      <c r="N15" s="27">
        <f t="shared" si="0"/>
        <v>3</v>
      </c>
      <c r="O15" s="39">
        <v>9</v>
      </c>
      <c r="P15" s="39">
        <v>5</v>
      </c>
      <c r="Q15" s="39">
        <v>3</v>
      </c>
      <c r="R15" s="39">
        <v>14</v>
      </c>
      <c r="S15" s="39">
        <v>0</v>
      </c>
      <c r="T15" s="39">
        <f t="shared" si="1"/>
        <v>32</v>
      </c>
      <c r="U15" s="40">
        <f t="shared" si="2"/>
        <v>0.875</v>
      </c>
      <c r="V15" s="22">
        <v>321</v>
      </c>
      <c r="W15" s="22" t="s">
        <v>87</v>
      </c>
      <c r="X15" s="22" t="s">
        <v>94</v>
      </c>
      <c r="Y15" s="68">
        <v>389</v>
      </c>
      <c r="Z15" s="41"/>
      <c r="AA15" s="1" t="s">
        <v>89</v>
      </c>
      <c r="AB15" s="28" t="s">
        <v>408</v>
      </c>
    </row>
    <row r="16" spans="1:28" x14ac:dyDescent="0.3">
      <c r="A16" s="1" t="s">
        <v>79</v>
      </c>
      <c r="B16" s="1" t="s">
        <v>45</v>
      </c>
      <c r="C16" s="27" t="s">
        <v>110</v>
      </c>
      <c r="D16" s="38">
        <v>10</v>
      </c>
      <c r="E16" s="27">
        <v>4</v>
      </c>
      <c r="F16" s="27">
        <v>0</v>
      </c>
      <c r="G16" s="27">
        <v>1</v>
      </c>
      <c r="H16" s="27">
        <v>0</v>
      </c>
      <c r="I16" s="27">
        <v>1</v>
      </c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f t="shared" si="1"/>
        <v>0</v>
      </c>
      <c r="U16" s="40">
        <f t="shared" si="2"/>
        <v>0</v>
      </c>
      <c r="V16" s="22">
        <v>321</v>
      </c>
      <c r="W16" s="22" t="s">
        <v>87</v>
      </c>
      <c r="X16" s="22" t="s">
        <v>94</v>
      </c>
      <c r="Y16" s="68">
        <v>389</v>
      </c>
      <c r="Z16" s="41"/>
      <c r="AA16" s="1" t="s">
        <v>89</v>
      </c>
      <c r="AB16" s="28" t="s">
        <v>408</v>
      </c>
    </row>
    <row r="17" spans="1:28" x14ac:dyDescent="0.3">
      <c r="A17" s="1" t="s">
        <v>79</v>
      </c>
      <c r="B17" s="1" t="s">
        <v>45</v>
      </c>
      <c r="C17" s="27" t="s">
        <v>50</v>
      </c>
      <c r="D17" s="38">
        <v>31</v>
      </c>
      <c r="E17" s="27">
        <v>39</v>
      </c>
      <c r="F17" s="27">
        <v>3</v>
      </c>
      <c r="G17" s="27">
        <v>15</v>
      </c>
      <c r="H17" s="27"/>
      <c r="I17" s="27"/>
      <c r="J17" s="27">
        <v>4</v>
      </c>
      <c r="K17" s="27">
        <v>5</v>
      </c>
      <c r="L17" s="27">
        <v>4</v>
      </c>
      <c r="M17" s="27">
        <v>5</v>
      </c>
      <c r="N17" s="27">
        <f t="shared" si="0"/>
        <v>9</v>
      </c>
      <c r="O17" s="39">
        <v>1</v>
      </c>
      <c r="P17" s="39">
        <v>5</v>
      </c>
      <c r="Q17" s="39">
        <v>5</v>
      </c>
      <c r="R17" s="39">
        <v>2</v>
      </c>
      <c r="S17" s="39">
        <v>0</v>
      </c>
      <c r="T17" s="39">
        <f t="shared" si="1"/>
        <v>10</v>
      </c>
      <c r="U17" s="40">
        <f t="shared" si="2"/>
        <v>0.61538461538461542</v>
      </c>
      <c r="V17" s="22">
        <v>321</v>
      </c>
      <c r="W17" s="22" t="s">
        <v>87</v>
      </c>
      <c r="X17" s="22" t="s">
        <v>94</v>
      </c>
      <c r="Y17" s="68">
        <v>389</v>
      </c>
      <c r="Z17" s="41"/>
      <c r="AA17" s="1" t="s">
        <v>89</v>
      </c>
      <c r="AB17" s="28" t="s">
        <v>408</v>
      </c>
    </row>
    <row r="18" spans="1:28" x14ac:dyDescent="0.3">
      <c r="A18" s="1" t="s">
        <v>79</v>
      </c>
      <c r="B18" s="1" t="s">
        <v>45</v>
      </c>
      <c r="C18" s="27" t="s">
        <v>300</v>
      </c>
      <c r="D18" s="38">
        <v>41</v>
      </c>
      <c r="E18" s="27">
        <v>19</v>
      </c>
      <c r="F18" s="27">
        <v>6</v>
      </c>
      <c r="G18" s="27">
        <v>7</v>
      </c>
      <c r="H18" s="27"/>
      <c r="I18" s="27"/>
      <c r="J18" s="27">
        <v>2</v>
      </c>
      <c r="K18" s="27">
        <v>2</v>
      </c>
      <c r="L18" s="27">
        <v>2</v>
      </c>
      <c r="M18" s="27">
        <v>5</v>
      </c>
      <c r="N18" s="27">
        <f t="shared" si="0"/>
        <v>7</v>
      </c>
      <c r="O18" s="39">
        <v>0</v>
      </c>
      <c r="P18" s="56">
        <v>6</v>
      </c>
      <c r="Q18" s="39">
        <v>1</v>
      </c>
      <c r="R18" s="39">
        <v>1</v>
      </c>
      <c r="S18" s="39">
        <v>2</v>
      </c>
      <c r="T18" s="39">
        <f t="shared" si="1"/>
        <v>14</v>
      </c>
      <c r="U18" s="40">
        <f t="shared" si="2"/>
        <v>1.1052631578947369</v>
      </c>
      <c r="V18" s="22">
        <v>321</v>
      </c>
      <c r="W18" s="22" t="s">
        <v>87</v>
      </c>
      <c r="X18" s="22" t="s">
        <v>94</v>
      </c>
      <c r="Y18" s="68">
        <v>389</v>
      </c>
      <c r="Z18" s="41"/>
      <c r="AA18" s="1" t="s">
        <v>89</v>
      </c>
      <c r="AB18" s="28" t="s">
        <v>408</v>
      </c>
    </row>
    <row r="19" spans="1:28" x14ac:dyDescent="0.3">
      <c r="A19" s="1" t="s">
        <v>79</v>
      </c>
      <c r="B19" s="1" t="s">
        <v>45</v>
      </c>
      <c r="C19" s="27" t="s">
        <v>53</v>
      </c>
      <c r="D19" s="38">
        <v>24</v>
      </c>
      <c r="E19" s="27">
        <v>29</v>
      </c>
      <c r="F19" s="27">
        <v>1</v>
      </c>
      <c r="G19" s="27">
        <v>8</v>
      </c>
      <c r="H19" s="27"/>
      <c r="I19" s="27"/>
      <c r="J19" s="27">
        <v>1</v>
      </c>
      <c r="K19" s="27">
        <v>3</v>
      </c>
      <c r="L19" s="27">
        <v>4</v>
      </c>
      <c r="M19" s="27">
        <v>7</v>
      </c>
      <c r="N19" s="27">
        <f t="shared" si="0"/>
        <v>11</v>
      </c>
      <c r="O19" s="39">
        <v>1</v>
      </c>
      <c r="P19" s="39">
        <v>3</v>
      </c>
      <c r="Q19" s="39">
        <v>0</v>
      </c>
      <c r="R19" s="39">
        <v>1</v>
      </c>
      <c r="S19" s="39">
        <v>0</v>
      </c>
      <c r="T19" s="39">
        <f t="shared" si="1"/>
        <v>3</v>
      </c>
      <c r="U19" s="40">
        <f t="shared" si="2"/>
        <v>0.51724137931034486</v>
      </c>
      <c r="V19" s="22">
        <v>321</v>
      </c>
      <c r="W19" s="22" t="s">
        <v>87</v>
      </c>
      <c r="X19" s="22" t="s">
        <v>94</v>
      </c>
      <c r="Y19" s="68">
        <v>389</v>
      </c>
      <c r="Z19" s="41"/>
      <c r="AA19" s="1" t="s">
        <v>89</v>
      </c>
      <c r="AB19" s="28" t="s">
        <v>408</v>
      </c>
    </row>
    <row r="20" spans="1:28" x14ac:dyDescent="0.3">
      <c r="A20" s="1" t="s">
        <v>79</v>
      </c>
      <c r="B20" s="1" t="s">
        <v>45</v>
      </c>
      <c r="C20" s="27" t="s">
        <v>48</v>
      </c>
      <c r="D20" s="38">
        <v>44</v>
      </c>
      <c r="E20" s="27">
        <v>26</v>
      </c>
      <c r="F20" s="27">
        <v>0</v>
      </c>
      <c r="G20" s="27">
        <v>5</v>
      </c>
      <c r="H20" s="27"/>
      <c r="I20" s="27"/>
      <c r="J20" s="27">
        <v>0</v>
      </c>
      <c r="K20" s="27">
        <v>0</v>
      </c>
      <c r="L20" s="27">
        <v>5</v>
      </c>
      <c r="M20" s="27">
        <v>7</v>
      </c>
      <c r="N20" s="27">
        <f t="shared" si="0"/>
        <v>12</v>
      </c>
      <c r="O20" s="39">
        <v>0</v>
      </c>
      <c r="P20" s="56">
        <v>6</v>
      </c>
      <c r="Q20" s="39">
        <v>0</v>
      </c>
      <c r="R20" s="39">
        <v>1</v>
      </c>
      <c r="S20" s="39">
        <v>0</v>
      </c>
      <c r="T20" s="39">
        <f t="shared" si="1"/>
        <v>0</v>
      </c>
      <c r="U20" s="40">
        <f t="shared" si="2"/>
        <v>0.42307692307692307</v>
      </c>
      <c r="V20" s="22">
        <v>321</v>
      </c>
      <c r="W20" s="22" t="s">
        <v>87</v>
      </c>
      <c r="X20" s="22" t="s">
        <v>94</v>
      </c>
      <c r="Y20" s="68">
        <v>389</v>
      </c>
      <c r="Z20" s="41"/>
      <c r="AA20" s="1" t="s">
        <v>89</v>
      </c>
      <c r="AB20" s="28" t="s">
        <v>408</v>
      </c>
    </row>
    <row r="21" spans="1:28" x14ac:dyDescent="0.3">
      <c r="A21" s="1" t="s">
        <v>79</v>
      </c>
      <c r="B21" s="1" t="s">
        <v>45</v>
      </c>
      <c r="C21" s="27" t="s">
        <v>105</v>
      </c>
      <c r="D21" s="38">
        <v>11</v>
      </c>
      <c r="E21" s="27" t="s">
        <v>544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56"/>
      <c r="Q21" s="39"/>
      <c r="R21" s="39"/>
      <c r="S21" s="39"/>
      <c r="T21" s="39"/>
      <c r="U21" s="40"/>
      <c r="V21" s="22">
        <v>321</v>
      </c>
      <c r="W21" s="22" t="s">
        <v>87</v>
      </c>
      <c r="X21" s="22" t="s">
        <v>94</v>
      </c>
      <c r="Y21" s="68">
        <v>389</v>
      </c>
      <c r="Z21" s="41"/>
      <c r="AA21" s="1" t="s">
        <v>89</v>
      </c>
      <c r="AB21" s="28" t="s">
        <v>408</v>
      </c>
    </row>
    <row r="22" spans="1:28" x14ac:dyDescent="0.3">
      <c r="A22" s="1" t="s">
        <v>79</v>
      </c>
      <c r="B22" s="1" t="s">
        <v>45</v>
      </c>
      <c r="C22" s="27" t="s">
        <v>47</v>
      </c>
      <c r="D22" s="38">
        <v>25</v>
      </c>
      <c r="E22" s="27">
        <v>28</v>
      </c>
      <c r="F22" s="27">
        <v>8</v>
      </c>
      <c r="G22" s="27">
        <v>24</v>
      </c>
      <c r="H22" s="27"/>
      <c r="I22" s="27"/>
      <c r="J22" s="27">
        <v>8</v>
      </c>
      <c r="K22" s="27">
        <v>10</v>
      </c>
      <c r="L22" s="27">
        <v>1</v>
      </c>
      <c r="M22" s="27">
        <v>4</v>
      </c>
      <c r="N22" s="27">
        <f t="shared" si="0"/>
        <v>5</v>
      </c>
      <c r="O22" s="39">
        <v>0</v>
      </c>
      <c r="P22" s="39">
        <v>5</v>
      </c>
      <c r="Q22" s="39">
        <v>0</v>
      </c>
      <c r="R22" s="39">
        <v>1</v>
      </c>
      <c r="S22" s="39">
        <v>0</v>
      </c>
      <c r="T22" s="39">
        <f t="shared" si="1"/>
        <v>24</v>
      </c>
      <c r="U22" s="40">
        <f t="shared" si="2"/>
        <v>1</v>
      </c>
      <c r="V22" s="22">
        <v>321</v>
      </c>
      <c r="W22" s="22" t="s">
        <v>87</v>
      </c>
      <c r="X22" s="22" t="s">
        <v>94</v>
      </c>
      <c r="Y22" s="68">
        <v>389</v>
      </c>
      <c r="Z22" s="41"/>
      <c r="AA22" s="1" t="s">
        <v>89</v>
      </c>
      <c r="AB22" s="28" t="s">
        <v>408</v>
      </c>
    </row>
    <row r="23" spans="1:28" x14ac:dyDescent="0.3">
      <c r="A23" s="43" t="s">
        <v>79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36</v>
      </c>
      <c r="G23" s="44">
        <f t="shared" si="3"/>
        <v>93</v>
      </c>
      <c r="H23" s="44">
        <f t="shared" si="3"/>
        <v>0</v>
      </c>
      <c r="I23" s="44">
        <f t="shared" si="3"/>
        <v>1</v>
      </c>
      <c r="J23" s="44">
        <f t="shared" si="3"/>
        <v>31</v>
      </c>
      <c r="K23" s="44">
        <f t="shared" si="3"/>
        <v>37</v>
      </c>
      <c r="L23" s="44">
        <f t="shared" si="3"/>
        <v>18</v>
      </c>
      <c r="M23" s="44">
        <f t="shared" si="3"/>
        <v>32</v>
      </c>
      <c r="N23" s="44">
        <f t="shared" si="3"/>
        <v>50</v>
      </c>
      <c r="O23" s="44">
        <f t="shared" si="3"/>
        <v>12</v>
      </c>
      <c r="P23" s="44">
        <f t="shared" si="3"/>
        <v>36</v>
      </c>
      <c r="Q23" s="44">
        <f t="shared" si="3"/>
        <v>11</v>
      </c>
      <c r="R23" s="44">
        <f t="shared" si="3"/>
        <v>20</v>
      </c>
      <c r="S23" s="44">
        <f t="shared" si="3"/>
        <v>2</v>
      </c>
      <c r="T23" s="44">
        <f t="shared" si="3"/>
        <v>103</v>
      </c>
      <c r="U23" s="45">
        <f>((T23+Q23+N23-R23)+(O23*2))/E23</f>
        <v>0.7</v>
      </c>
      <c r="V23" s="46">
        <v>321</v>
      </c>
      <c r="W23" s="46" t="s">
        <v>87</v>
      </c>
      <c r="X23" s="46" t="s">
        <v>94</v>
      </c>
      <c r="Y23" s="69">
        <v>389</v>
      </c>
      <c r="Z23" s="80" t="s">
        <v>410</v>
      </c>
      <c r="AA23" s="43" t="s">
        <v>89</v>
      </c>
      <c r="AB23" s="78" t="s">
        <v>408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0.38709677419354838</v>
      </c>
      <c r="H24" s="27"/>
      <c r="I24" s="1"/>
      <c r="J24" s="48" t="s">
        <v>41</v>
      </c>
      <c r="K24" s="50">
        <f>J23/K23</f>
        <v>0.83783783783783783</v>
      </c>
      <c r="L24" s="1"/>
      <c r="M24" s="39" t="s">
        <v>42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28"/>
    </row>
    <row r="26" spans="1:28" x14ac:dyDescent="0.3">
      <c r="B26" s="1"/>
      <c r="C26" s="1" t="s">
        <v>491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1"/>
      <c r="AA26" s="1"/>
      <c r="AB26" s="28"/>
    </row>
    <row r="27" spans="1:28" x14ac:dyDescent="0.3">
      <c r="C27" s="1" t="s">
        <v>492</v>
      </c>
    </row>
    <row r="28" spans="1:28" x14ac:dyDescent="0.3">
      <c r="C28" s="1"/>
    </row>
    <row r="29" spans="1:28" x14ac:dyDescent="0.3">
      <c r="C29" s="1"/>
    </row>
    <row r="30" spans="1:28" x14ac:dyDescent="0.3">
      <c r="C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80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29</v>
      </c>
      <c r="AB33" s="8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79</v>
      </c>
      <c r="C35" s="27" t="s">
        <v>365</v>
      </c>
      <c r="D35" s="38">
        <v>11</v>
      </c>
      <c r="E35" s="27">
        <v>46</v>
      </c>
      <c r="F35" s="27">
        <v>6</v>
      </c>
      <c r="G35" s="27">
        <v>15</v>
      </c>
      <c r="H35" s="27"/>
      <c r="I35" s="27"/>
      <c r="J35" s="27">
        <v>6</v>
      </c>
      <c r="K35" s="27">
        <v>8</v>
      </c>
      <c r="L35" s="27">
        <v>0</v>
      </c>
      <c r="M35" s="27">
        <v>6</v>
      </c>
      <c r="N35" s="27">
        <f>SUM(L35:M35)</f>
        <v>6</v>
      </c>
      <c r="O35" s="27">
        <v>9</v>
      </c>
      <c r="P35" s="39">
        <v>3</v>
      </c>
      <c r="Q35" s="27">
        <v>2</v>
      </c>
      <c r="R35" s="27">
        <v>9</v>
      </c>
      <c r="S35" s="27">
        <v>0</v>
      </c>
      <c r="T35" s="27">
        <f>+(F35*2)+J35</f>
        <v>18</v>
      </c>
      <c r="U35" s="40">
        <f>IFERROR(((T35+Q35+N35-R35)+(O35*2))/E35,"")</f>
        <v>0.76086956521739135</v>
      </c>
      <c r="V35" s="22">
        <v>321</v>
      </c>
      <c r="W35" s="22" t="s">
        <v>93</v>
      </c>
      <c r="X35" s="22" t="s">
        <v>88</v>
      </c>
      <c r="Y35" s="68">
        <v>389</v>
      </c>
      <c r="Z35" s="41"/>
      <c r="AA35" s="1" t="s">
        <v>364</v>
      </c>
      <c r="AB35" s="28" t="s">
        <v>409</v>
      </c>
    </row>
    <row r="36" spans="1:28" x14ac:dyDescent="0.3">
      <c r="A36" s="1" t="s">
        <v>45</v>
      </c>
      <c r="B36" s="1" t="s">
        <v>79</v>
      </c>
      <c r="C36" s="27" t="s">
        <v>366</v>
      </c>
      <c r="D36" s="38">
        <v>24</v>
      </c>
      <c r="E36" s="27">
        <v>39</v>
      </c>
      <c r="F36" s="27">
        <v>8</v>
      </c>
      <c r="G36" s="27">
        <v>18</v>
      </c>
      <c r="H36" s="27"/>
      <c r="I36" s="27"/>
      <c r="J36" s="27">
        <v>9</v>
      </c>
      <c r="K36" s="27">
        <v>11</v>
      </c>
      <c r="L36" s="27">
        <v>7</v>
      </c>
      <c r="M36" s="27">
        <v>5</v>
      </c>
      <c r="N36" s="27">
        <f t="shared" ref="N36:N41" si="4">SUM(L36:M36)</f>
        <v>12</v>
      </c>
      <c r="O36" s="39">
        <v>2</v>
      </c>
      <c r="P36" s="39">
        <v>2</v>
      </c>
      <c r="Q36" s="39">
        <v>1</v>
      </c>
      <c r="R36" s="39">
        <v>3</v>
      </c>
      <c r="S36" s="39">
        <v>0</v>
      </c>
      <c r="T36" s="27">
        <f t="shared" ref="T36:T43" si="5">+(F36*2)+J36</f>
        <v>25</v>
      </c>
      <c r="U36" s="40">
        <f t="shared" ref="U36:U43" si="6">IFERROR(((T36+Q36+N36-R36)+(O36*2))/E36,"")</f>
        <v>1</v>
      </c>
      <c r="V36" s="22">
        <v>321</v>
      </c>
      <c r="W36" s="22" t="s">
        <v>93</v>
      </c>
      <c r="X36" s="22" t="s">
        <v>88</v>
      </c>
      <c r="Y36" s="68">
        <v>389</v>
      </c>
      <c r="Z36" s="41"/>
      <c r="AA36" s="1" t="s">
        <v>364</v>
      </c>
      <c r="AB36" s="28" t="s">
        <v>409</v>
      </c>
    </row>
    <row r="37" spans="1:28" x14ac:dyDescent="0.3">
      <c r="A37" s="1" t="s">
        <v>45</v>
      </c>
      <c r="B37" s="1" t="s">
        <v>79</v>
      </c>
      <c r="C37" s="27" t="s">
        <v>367</v>
      </c>
      <c r="D37" s="38">
        <v>22</v>
      </c>
      <c r="E37" s="27">
        <v>31</v>
      </c>
      <c r="F37" s="27">
        <v>7</v>
      </c>
      <c r="G37" s="27">
        <v>15</v>
      </c>
      <c r="H37" s="27">
        <v>0</v>
      </c>
      <c r="I37" s="27">
        <v>1</v>
      </c>
      <c r="J37" s="27">
        <v>6</v>
      </c>
      <c r="K37" s="27">
        <v>7</v>
      </c>
      <c r="L37" s="27">
        <v>1</v>
      </c>
      <c r="M37" s="27">
        <v>3</v>
      </c>
      <c r="N37" s="27">
        <f t="shared" si="4"/>
        <v>4</v>
      </c>
      <c r="O37" s="39">
        <v>2</v>
      </c>
      <c r="P37" s="39">
        <v>5</v>
      </c>
      <c r="Q37" s="39">
        <v>3</v>
      </c>
      <c r="R37" s="39">
        <v>2</v>
      </c>
      <c r="S37" s="39">
        <v>0</v>
      </c>
      <c r="T37" s="27">
        <f t="shared" si="5"/>
        <v>20</v>
      </c>
      <c r="U37" s="40">
        <f t="shared" si="6"/>
        <v>0.93548387096774188</v>
      </c>
      <c r="V37" s="22">
        <v>321</v>
      </c>
      <c r="W37" s="22" t="s">
        <v>93</v>
      </c>
      <c r="X37" s="22" t="s">
        <v>88</v>
      </c>
      <c r="Y37" s="68">
        <v>389</v>
      </c>
      <c r="Z37" s="41"/>
      <c r="AA37" s="1" t="s">
        <v>364</v>
      </c>
      <c r="AB37" s="28" t="s">
        <v>409</v>
      </c>
    </row>
    <row r="38" spans="1:28" x14ac:dyDescent="0.3">
      <c r="A38" s="1" t="s">
        <v>45</v>
      </c>
      <c r="B38" s="1" t="s">
        <v>79</v>
      </c>
      <c r="C38" s="27" t="s">
        <v>368</v>
      </c>
      <c r="D38" s="38">
        <v>3</v>
      </c>
      <c r="E38" s="27">
        <v>8</v>
      </c>
      <c r="F38" s="27">
        <v>0</v>
      </c>
      <c r="G38" s="27">
        <v>0</v>
      </c>
      <c r="H38" s="27"/>
      <c r="I38" s="27"/>
      <c r="J38" s="27">
        <v>1</v>
      </c>
      <c r="K38" s="27">
        <v>2</v>
      </c>
      <c r="L38" s="27">
        <v>0</v>
      </c>
      <c r="M38" s="27">
        <v>1</v>
      </c>
      <c r="N38" s="27">
        <f t="shared" si="4"/>
        <v>1</v>
      </c>
      <c r="O38" s="39">
        <v>0</v>
      </c>
      <c r="P38" s="39">
        <v>3</v>
      </c>
      <c r="Q38" s="39">
        <v>0</v>
      </c>
      <c r="R38" s="39">
        <v>1</v>
      </c>
      <c r="S38" s="39">
        <v>0</v>
      </c>
      <c r="T38" s="27">
        <f t="shared" si="5"/>
        <v>1</v>
      </c>
      <c r="U38" s="40">
        <f t="shared" si="6"/>
        <v>0.125</v>
      </c>
      <c r="V38" s="22">
        <v>321</v>
      </c>
      <c r="W38" s="22" t="s">
        <v>93</v>
      </c>
      <c r="X38" s="22" t="s">
        <v>88</v>
      </c>
      <c r="Y38" s="68">
        <v>389</v>
      </c>
      <c r="Z38" s="41"/>
      <c r="AA38" s="1" t="s">
        <v>364</v>
      </c>
      <c r="AB38" s="28" t="s">
        <v>409</v>
      </c>
    </row>
    <row r="39" spans="1:28" x14ac:dyDescent="0.3">
      <c r="A39" s="1" t="s">
        <v>45</v>
      </c>
      <c r="B39" s="1" t="s">
        <v>79</v>
      </c>
      <c r="C39" s="27" t="s">
        <v>411</v>
      </c>
      <c r="D39" s="38">
        <v>45</v>
      </c>
      <c r="E39" s="27">
        <v>22</v>
      </c>
      <c r="F39" s="27">
        <v>1</v>
      </c>
      <c r="G39" s="27">
        <v>4</v>
      </c>
      <c r="H39" s="27"/>
      <c r="I39" s="27"/>
      <c r="J39" s="27">
        <v>0</v>
      </c>
      <c r="K39" s="27">
        <v>0</v>
      </c>
      <c r="L39" s="27">
        <v>3</v>
      </c>
      <c r="M39" s="27">
        <v>5</v>
      </c>
      <c r="N39" s="27">
        <f t="shared" si="4"/>
        <v>8</v>
      </c>
      <c r="O39" s="39">
        <v>2</v>
      </c>
      <c r="P39" s="39">
        <v>3</v>
      </c>
      <c r="Q39" s="39">
        <v>1</v>
      </c>
      <c r="R39" s="39">
        <v>3</v>
      </c>
      <c r="S39" s="39">
        <v>0</v>
      </c>
      <c r="T39" s="27">
        <f t="shared" si="5"/>
        <v>2</v>
      </c>
      <c r="U39" s="40">
        <f t="shared" si="6"/>
        <v>0.54545454545454541</v>
      </c>
      <c r="V39" s="22">
        <v>321</v>
      </c>
      <c r="W39" s="22" t="s">
        <v>93</v>
      </c>
      <c r="X39" s="22" t="s">
        <v>88</v>
      </c>
      <c r="Y39" s="68">
        <v>389</v>
      </c>
      <c r="Z39" s="41"/>
      <c r="AA39" s="1" t="s">
        <v>364</v>
      </c>
      <c r="AB39" s="28" t="s">
        <v>409</v>
      </c>
    </row>
    <row r="40" spans="1:28" x14ac:dyDescent="0.3">
      <c r="A40" s="1" t="s">
        <v>45</v>
      </c>
      <c r="B40" s="1" t="s">
        <v>79</v>
      </c>
      <c r="C40" s="27" t="s">
        <v>369</v>
      </c>
      <c r="D40" s="38">
        <v>23</v>
      </c>
      <c r="E40" s="27">
        <v>20</v>
      </c>
      <c r="F40" s="27">
        <v>2</v>
      </c>
      <c r="G40" s="27">
        <v>7</v>
      </c>
      <c r="H40" s="27"/>
      <c r="I40" s="27"/>
      <c r="J40" s="27">
        <v>2</v>
      </c>
      <c r="K40" s="27">
        <v>2</v>
      </c>
      <c r="L40" s="27">
        <v>0</v>
      </c>
      <c r="M40" s="27">
        <v>2</v>
      </c>
      <c r="N40" s="27">
        <f t="shared" si="4"/>
        <v>2</v>
      </c>
      <c r="O40" s="39">
        <v>3</v>
      </c>
      <c r="P40" s="39">
        <v>4</v>
      </c>
      <c r="Q40" s="39">
        <v>3</v>
      </c>
      <c r="R40" s="39">
        <v>1</v>
      </c>
      <c r="S40" s="39">
        <v>0</v>
      </c>
      <c r="T40" s="27">
        <f t="shared" si="5"/>
        <v>6</v>
      </c>
      <c r="U40" s="40">
        <f t="shared" si="6"/>
        <v>0.8</v>
      </c>
      <c r="V40" s="22">
        <v>321</v>
      </c>
      <c r="W40" s="22" t="s">
        <v>93</v>
      </c>
      <c r="X40" s="22" t="s">
        <v>88</v>
      </c>
      <c r="Y40" s="68">
        <v>389</v>
      </c>
      <c r="Z40" s="41"/>
      <c r="AA40" s="1" t="s">
        <v>364</v>
      </c>
      <c r="AB40" s="28" t="s">
        <v>409</v>
      </c>
    </row>
    <row r="41" spans="1:28" x14ac:dyDescent="0.3">
      <c r="A41" s="1" t="s">
        <v>45</v>
      </c>
      <c r="B41" s="1" t="s">
        <v>79</v>
      </c>
      <c r="C41" s="27" t="s">
        <v>370</v>
      </c>
      <c r="D41" s="38">
        <v>40</v>
      </c>
      <c r="E41" s="27">
        <v>21</v>
      </c>
      <c r="F41" s="27">
        <v>3</v>
      </c>
      <c r="G41" s="27">
        <v>6</v>
      </c>
      <c r="H41" s="27"/>
      <c r="I41" s="27"/>
      <c r="J41" s="27">
        <v>2</v>
      </c>
      <c r="K41" s="27">
        <v>4</v>
      </c>
      <c r="L41" s="27">
        <v>0</v>
      </c>
      <c r="M41" s="27">
        <v>3</v>
      </c>
      <c r="N41" s="27">
        <f t="shared" si="4"/>
        <v>3</v>
      </c>
      <c r="O41" s="39">
        <v>2</v>
      </c>
      <c r="P41" s="39">
        <v>3</v>
      </c>
      <c r="Q41" s="39">
        <v>0</v>
      </c>
      <c r="R41" s="39">
        <v>2</v>
      </c>
      <c r="S41" s="39">
        <v>1</v>
      </c>
      <c r="T41" s="27">
        <f t="shared" si="5"/>
        <v>8</v>
      </c>
      <c r="U41" s="40">
        <f t="shared" si="6"/>
        <v>0.61904761904761907</v>
      </c>
      <c r="V41" s="22">
        <v>321</v>
      </c>
      <c r="W41" s="22" t="s">
        <v>93</v>
      </c>
      <c r="X41" s="22" t="s">
        <v>88</v>
      </c>
      <c r="Y41" s="68">
        <v>389</v>
      </c>
      <c r="Z41" s="41"/>
      <c r="AA41" s="1" t="s">
        <v>364</v>
      </c>
      <c r="AB41" s="28" t="s">
        <v>409</v>
      </c>
    </row>
    <row r="42" spans="1:28" x14ac:dyDescent="0.3">
      <c r="A42" s="1" t="s">
        <v>45</v>
      </c>
      <c r="B42" s="1" t="s">
        <v>79</v>
      </c>
      <c r="C42" s="27" t="s">
        <v>371</v>
      </c>
      <c r="D42" s="38">
        <v>10</v>
      </c>
      <c r="E42" s="27">
        <v>39</v>
      </c>
      <c r="F42" s="27">
        <v>10</v>
      </c>
      <c r="G42" s="27">
        <v>22</v>
      </c>
      <c r="H42" s="27"/>
      <c r="I42" s="27"/>
      <c r="J42" s="27">
        <v>12</v>
      </c>
      <c r="K42" s="27">
        <v>15</v>
      </c>
      <c r="L42" s="27">
        <v>10</v>
      </c>
      <c r="M42" s="27">
        <v>7</v>
      </c>
      <c r="N42" s="27">
        <f>SUM(L42:M42)</f>
        <v>17</v>
      </c>
      <c r="O42" s="39">
        <v>1</v>
      </c>
      <c r="P42" s="39">
        <v>3</v>
      </c>
      <c r="Q42" s="39">
        <v>2</v>
      </c>
      <c r="R42" s="39">
        <v>2</v>
      </c>
      <c r="S42" s="39">
        <v>1</v>
      </c>
      <c r="T42" s="27">
        <f t="shared" si="5"/>
        <v>32</v>
      </c>
      <c r="U42" s="40">
        <f t="shared" si="6"/>
        <v>1.3076923076923077</v>
      </c>
      <c r="V42" s="22">
        <v>321</v>
      </c>
      <c r="W42" s="22" t="s">
        <v>93</v>
      </c>
      <c r="X42" s="22" t="s">
        <v>88</v>
      </c>
      <c r="Y42" s="68">
        <v>389</v>
      </c>
      <c r="Z42" s="41"/>
      <c r="AA42" s="1" t="s">
        <v>364</v>
      </c>
      <c r="AB42" s="28" t="s">
        <v>409</v>
      </c>
    </row>
    <row r="43" spans="1:28" x14ac:dyDescent="0.3">
      <c r="A43" s="1" t="s">
        <v>45</v>
      </c>
      <c r="B43" s="1" t="s">
        <v>79</v>
      </c>
      <c r="C43" s="27" t="s">
        <v>372</v>
      </c>
      <c r="D43" s="38">
        <v>15</v>
      </c>
      <c r="E43" s="27">
        <v>14</v>
      </c>
      <c r="F43" s="27">
        <v>1</v>
      </c>
      <c r="G43" s="27">
        <v>4</v>
      </c>
      <c r="H43" s="27"/>
      <c r="I43" s="27"/>
      <c r="J43" s="27">
        <v>1</v>
      </c>
      <c r="K43" s="27">
        <v>1</v>
      </c>
      <c r="L43" s="27">
        <v>1</v>
      </c>
      <c r="M43" s="27">
        <v>0</v>
      </c>
      <c r="N43" s="27">
        <f>SUM(L43:M43)</f>
        <v>1</v>
      </c>
      <c r="O43" s="39">
        <v>3</v>
      </c>
      <c r="P43" s="39">
        <v>0</v>
      </c>
      <c r="Q43" s="39">
        <v>0</v>
      </c>
      <c r="R43" s="39">
        <v>3</v>
      </c>
      <c r="S43" s="39">
        <v>0</v>
      </c>
      <c r="T43" s="27">
        <f t="shared" si="5"/>
        <v>3</v>
      </c>
      <c r="U43" s="40">
        <f t="shared" si="6"/>
        <v>0.5</v>
      </c>
      <c r="V43" s="22">
        <v>321</v>
      </c>
      <c r="W43" s="22" t="s">
        <v>93</v>
      </c>
      <c r="X43" s="22" t="s">
        <v>88</v>
      </c>
      <c r="Y43" s="68">
        <v>389</v>
      </c>
      <c r="Z43" s="41"/>
      <c r="AA43" s="1" t="s">
        <v>364</v>
      </c>
      <c r="AB43" s="28" t="s">
        <v>409</v>
      </c>
    </row>
    <row r="44" spans="1:28" x14ac:dyDescent="0.3">
      <c r="A44" s="43" t="s">
        <v>45</v>
      </c>
      <c r="B44" s="43" t="s">
        <v>79</v>
      </c>
      <c r="C44" s="44" t="s">
        <v>39</v>
      </c>
      <c r="D44" s="43"/>
      <c r="E44" s="44">
        <f t="shared" ref="E44:T44" si="7">SUM(E35:E43)</f>
        <v>240</v>
      </c>
      <c r="F44" s="44">
        <f t="shared" si="7"/>
        <v>38</v>
      </c>
      <c r="G44" s="44">
        <f t="shared" si="7"/>
        <v>91</v>
      </c>
      <c r="H44" s="44">
        <f t="shared" si="7"/>
        <v>0</v>
      </c>
      <c r="I44" s="44">
        <f t="shared" si="7"/>
        <v>1</v>
      </c>
      <c r="J44" s="44">
        <f t="shared" si="7"/>
        <v>39</v>
      </c>
      <c r="K44" s="44">
        <f t="shared" si="7"/>
        <v>50</v>
      </c>
      <c r="L44" s="44">
        <f t="shared" si="7"/>
        <v>22</v>
      </c>
      <c r="M44" s="44">
        <f t="shared" si="7"/>
        <v>32</v>
      </c>
      <c r="N44" s="44">
        <f t="shared" si="7"/>
        <v>54</v>
      </c>
      <c r="O44" s="44">
        <f t="shared" si="7"/>
        <v>24</v>
      </c>
      <c r="P44" s="44">
        <f t="shared" si="7"/>
        <v>26</v>
      </c>
      <c r="Q44" s="44">
        <f t="shared" si="7"/>
        <v>12</v>
      </c>
      <c r="R44" s="44">
        <f t="shared" si="7"/>
        <v>26</v>
      </c>
      <c r="S44" s="44">
        <f t="shared" si="7"/>
        <v>2</v>
      </c>
      <c r="T44" s="44">
        <f t="shared" si="7"/>
        <v>115</v>
      </c>
      <c r="U44" s="45">
        <f>((T44+Q44+N44-R44)+(O44*2))/E44</f>
        <v>0.84583333333333333</v>
      </c>
      <c r="V44" s="46">
        <v>321</v>
      </c>
      <c r="W44" s="46" t="s">
        <v>93</v>
      </c>
      <c r="X44" s="46" t="s">
        <v>88</v>
      </c>
      <c r="Y44" s="69">
        <v>389</v>
      </c>
      <c r="Z44" s="47"/>
      <c r="AA44" s="43" t="s">
        <v>364</v>
      </c>
      <c r="AB44" s="78" t="s">
        <v>409</v>
      </c>
    </row>
    <row r="45" spans="1:28" x14ac:dyDescent="0.3">
      <c r="A45" s="1"/>
      <c r="B45" s="1"/>
      <c r="C45" s="1"/>
      <c r="D45" s="1"/>
      <c r="F45" s="48" t="s">
        <v>40</v>
      </c>
      <c r="G45" s="49">
        <f>F44/G44</f>
        <v>0.4175824175824176</v>
      </c>
      <c r="H45" s="27"/>
      <c r="I45" s="1"/>
      <c r="J45" s="48" t="s">
        <v>41</v>
      </c>
      <c r="K45" s="50">
        <f>J44/K44</f>
        <v>0.78</v>
      </c>
      <c r="L45" s="1"/>
      <c r="M45" s="39" t="s">
        <v>42</v>
      </c>
      <c r="N45" s="51">
        <v>5</v>
      </c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28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1"/>
      <c r="AA47" s="1"/>
      <c r="AB47" s="1"/>
    </row>
  </sheetData>
  <sheetProtection sheet="1" objects="1" scenarios="1"/>
  <sortState xmlns:xlrd2="http://schemas.microsoft.com/office/spreadsheetml/2017/richdata2" ref="A13:AB22">
    <sortCondition ref="C13:C22"/>
  </sortState>
  <pageMargins left="0.7" right="0.7" top="0.75" bottom="0.75" header="0.3" footer="0.3"/>
  <pageSetup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AF36F-D5A4-4510-A6D0-3D4DFC2A0EB7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116</v>
      </c>
      <c r="D4" s="7" t="s">
        <v>4</v>
      </c>
      <c r="E4" s="8"/>
      <c r="F4" s="5"/>
      <c r="G4" s="1"/>
      <c r="J4" s="15" t="s">
        <v>412</v>
      </c>
      <c r="K4" s="16" t="s">
        <v>44</v>
      </c>
      <c r="L4" s="17"/>
      <c r="M4" s="18"/>
      <c r="N4" s="19">
        <v>28</v>
      </c>
      <c r="O4" s="19">
        <v>27</v>
      </c>
      <c r="P4" s="19">
        <v>27</v>
      </c>
      <c r="Q4" s="19">
        <v>30</v>
      </c>
      <c r="R4" s="20"/>
      <c r="S4" s="21">
        <f>SUM(N4:R4)</f>
        <v>112</v>
      </c>
      <c r="T4" s="22">
        <v>324</v>
      </c>
    </row>
    <row r="5" spans="1:28" x14ac:dyDescent="0.3">
      <c r="B5" s="1"/>
      <c r="C5" s="6" t="s">
        <v>106</v>
      </c>
      <c r="D5" s="7" t="s">
        <v>5</v>
      </c>
      <c r="E5" s="1"/>
      <c r="F5" s="1"/>
      <c r="G5" s="1"/>
      <c r="J5" s="15" t="s">
        <v>413</v>
      </c>
      <c r="K5" s="16" t="s">
        <v>71</v>
      </c>
      <c r="L5" s="17"/>
      <c r="M5" s="18"/>
      <c r="N5" s="19">
        <v>20</v>
      </c>
      <c r="O5" s="19">
        <v>23</v>
      </c>
      <c r="P5" s="19">
        <v>31</v>
      </c>
      <c r="Q5" s="19">
        <v>21</v>
      </c>
      <c r="R5" s="20"/>
      <c r="S5" s="21">
        <f>SUM(N5:R5)</f>
        <v>95</v>
      </c>
      <c r="T5" s="22">
        <v>324</v>
      </c>
      <c r="U5" s="1"/>
      <c r="V5" s="1"/>
      <c r="W5" s="1"/>
    </row>
    <row r="6" spans="1:28" x14ac:dyDescent="0.3">
      <c r="C6" s="23">
        <v>1873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356</v>
      </c>
      <c r="D7" s="7" t="s">
        <v>7</v>
      </c>
      <c r="G7" s="1"/>
      <c r="S7" s="1"/>
      <c r="T7" s="25" t="s">
        <v>8</v>
      </c>
      <c r="U7" s="1"/>
      <c r="V7" s="26">
        <v>324</v>
      </c>
      <c r="W7" s="1"/>
    </row>
    <row r="8" spans="1:28" x14ac:dyDescent="0.3">
      <c r="B8" s="1"/>
      <c r="C8" s="24" t="s">
        <v>268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31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51</v>
      </c>
      <c r="D13" s="38">
        <v>30</v>
      </c>
      <c r="E13" s="27">
        <v>18</v>
      </c>
      <c r="F13" s="27">
        <v>3</v>
      </c>
      <c r="G13" s="27">
        <v>13</v>
      </c>
      <c r="H13" s="27"/>
      <c r="I13" s="27"/>
      <c r="J13" s="27">
        <v>0</v>
      </c>
      <c r="K13" s="27">
        <v>0</v>
      </c>
      <c r="L13" s="27">
        <v>5</v>
      </c>
      <c r="M13" s="27">
        <v>1</v>
      </c>
      <c r="N13" s="27">
        <f>SUM(L13:M13)</f>
        <v>6</v>
      </c>
      <c r="O13" s="27">
        <v>3</v>
      </c>
      <c r="P13" s="39">
        <v>1</v>
      </c>
      <c r="Q13" s="27">
        <v>0</v>
      </c>
      <c r="R13" s="27">
        <v>1</v>
      </c>
      <c r="S13" s="27">
        <v>0</v>
      </c>
      <c r="T13" s="27">
        <f>(H13*3)+((F13-H13)*2)+J13</f>
        <v>6</v>
      </c>
      <c r="U13" s="40">
        <f>IFERROR(((T13+Q13+N13-R13)+(O13*2))/E13,"")</f>
        <v>0.94444444444444442</v>
      </c>
      <c r="V13" s="22">
        <v>324</v>
      </c>
      <c r="W13" s="22" t="s">
        <v>93</v>
      </c>
      <c r="X13" s="22" t="s">
        <v>88</v>
      </c>
      <c r="Y13" s="68">
        <v>1873</v>
      </c>
      <c r="Z13" s="41"/>
      <c r="AA13" s="1" t="s">
        <v>89</v>
      </c>
      <c r="AB13" s="28" t="s">
        <v>414</v>
      </c>
    </row>
    <row r="14" spans="1:28" x14ac:dyDescent="0.3">
      <c r="A14" s="1" t="s">
        <v>70</v>
      </c>
      <c r="B14" s="1" t="s">
        <v>45</v>
      </c>
      <c r="C14" s="27" t="s">
        <v>46</v>
      </c>
      <c r="D14" s="38">
        <v>21</v>
      </c>
      <c r="E14" s="27">
        <v>33</v>
      </c>
      <c r="F14" s="27">
        <v>6</v>
      </c>
      <c r="G14" s="27">
        <v>10</v>
      </c>
      <c r="H14" s="27"/>
      <c r="I14" s="27"/>
      <c r="J14" s="27">
        <v>7</v>
      </c>
      <c r="K14" s="27">
        <v>8</v>
      </c>
      <c r="L14" s="27">
        <v>3</v>
      </c>
      <c r="M14" s="27">
        <v>7</v>
      </c>
      <c r="N14" s="27">
        <f t="shared" ref="N14:N19" si="0">SUM(L14:M14)</f>
        <v>10</v>
      </c>
      <c r="O14" s="39">
        <v>3</v>
      </c>
      <c r="P14" s="39">
        <v>5</v>
      </c>
      <c r="Q14" s="39">
        <v>0</v>
      </c>
      <c r="R14" s="39">
        <v>1</v>
      </c>
      <c r="S14" s="39">
        <v>0</v>
      </c>
      <c r="T14" s="39">
        <f t="shared" ref="T14:T19" si="1">(H14*3)+((F14-H14)*2)+J14</f>
        <v>19</v>
      </c>
      <c r="U14" s="40">
        <f t="shared" ref="U14:U22" si="2">IFERROR(((T14+Q14+N14-R14)+(O14*2))/E14,"")</f>
        <v>1.0303030303030303</v>
      </c>
      <c r="V14" s="22">
        <v>324</v>
      </c>
      <c r="W14" s="22" t="s">
        <v>93</v>
      </c>
      <c r="X14" s="22" t="s">
        <v>88</v>
      </c>
      <c r="Y14" s="68">
        <v>1873</v>
      </c>
      <c r="Z14" s="41"/>
      <c r="AA14" s="1" t="s">
        <v>89</v>
      </c>
      <c r="AB14" s="28" t="s">
        <v>414</v>
      </c>
    </row>
    <row r="15" spans="1:28" x14ac:dyDescent="0.3">
      <c r="A15" s="1" t="s">
        <v>70</v>
      </c>
      <c r="B15" s="1" t="s">
        <v>45</v>
      </c>
      <c r="C15" s="27" t="s">
        <v>55</v>
      </c>
      <c r="D15" s="38">
        <v>15</v>
      </c>
      <c r="E15" s="27">
        <v>43</v>
      </c>
      <c r="F15" s="27">
        <v>2</v>
      </c>
      <c r="G15" s="27">
        <v>8</v>
      </c>
      <c r="H15" s="27"/>
      <c r="I15" s="27"/>
      <c r="J15" s="27">
        <v>10</v>
      </c>
      <c r="K15" s="27">
        <v>14</v>
      </c>
      <c r="L15" s="27">
        <v>0</v>
      </c>
      <c r="M15" s="27">
        <v>3</v>
      </c>
      <c r="N15" s="27">
        <f t="shared" si="0"/>
        <v>3</v>
      </c>
      <c r="O15" s="39">
        <v>15</v>
      </c>
      <c r="P15" s="39">
        <v>1</v>
      </c>
      <c r="Q15" s="39">
        <v>0</v>
      </c>
      <c r="R15" s="39">
        <v>8</v>
      </c>
      <c r="S15" s="39">
        <v>0</v>
      </c>
      <c r="T15" s="39">
        <f t="shared" si="1"/>
        <v>14</v>
      </c>
      <c r="U15" s="40">
        <f t="shared" si="2"/>
        <v>0.90697674418604646</v>
      </c>
      <c r="V15" s="22">
        <v>324</v>
      </c>
      <c r="W15" s="22" t="s">
        <v>93</v>
      </c>
      <c r="X15" s="22" t="s">
        <v>88</v>
      </c>
      <c r="Y15" s="68">
        <v>1873</v>
      </c>
      <c r="Z15" s="41"/>
      <c r="AA15" s="1" t="s">
        <v>89</v>
      </c>
      <c r="AB15" s="28" t="s">
        <v>414</v>
      </c>
    </row>
    <row r="16" spans="1:28" x14ac:dyDescent="0.3">
      <c r="A16" s="1" t="s">
        <v>70</v>
      </c>
      <c r="B16" s="1" t="s">
        <v>45</v>
      </c>
      <c r="C16" s="27" t="s">
        <v>110</v>
      </c>
      <c r="D16" s="38">
        <v>10</v>
      </c>
      <c r="E16" s="27">
        <v>9</v>
      </c>
      <c r="F16" s="27">
        <v>0</v>
      </c>
      <c r="G16" s="27">
        <v>5</v>
      </c>
      <c r="H16" s="27">
        <v>0</v>
      </c>
      <c r="I16" s="27">
        <v>3</v>
      </c>
      <c r="J16" s="27">
        <v>0</v>
      </c>
      <c r="K16" s="27">
        <v>0</v>
      </c>
      <c r="L16" s="27">
        <v>0</v>
      </c>
      <c r="M16" s="27">
        <v>1</v>
      </c>
      <c r="N16" s="27">
        <f t="shared" si="0"/>
        <v>1</v>
      </c>
      <c r="O16" s="39">
        <v>2</v>
      </c>
      <c r="P16" s="39">
        <v>1</v>
      </c>
      <c r="Q16" s="39">
        <v>0</v>
      </c>
      <c r="R16" s="39">
        <v>3</v>
      </c>
      <c r="S16" s="39">
        <v>0</v>
      </c>
      <c r="T16" s="39">
        <f t="shared" si="1"/>
        <v>0</v>
      </c>
      <c r="U16" s="40">
        <f t="shared" si="2"/>
        <v>0.22222222222222221</v>
      </c>
      <c r="V16" s="22">
        <v>324</v>
      </c>
      <c r="W16" s="22" t="s">
        <v>93</v>
      </c>
      <c r="X16" s="22" t="s">
        <v>88</v>
      </c>
      <c r="Y16" s="68">
        <v>1873</v>
      </c>
      <c r="Z16" s="41"/>
      <c r="AA16" s="1" t="s">
        <v>89</v>
      </c>
      <c r="AB16" s="28" t="s">
        <v>414</v>
      </c>
    </row>
    <row r="17" spans="1:28" x14ac:dyDescent="0.3">
      <c r="A17" s="1" t="s">
        <v>70</v>
      </c>
      <c r="B17" s="1" t="s">
        <v>45</v>
      </c>
      <c r="C17" s="27" t="s">
        <v>50</v>
      </c>
      <c r="D17" s="38">
        <v>31</v>
      </c>
      <c r="E17" s="27">
        <v>36</v>
      </c>
      <c r="F17" s="27">
        <v>6</v>
      </c>
      <c r="G17" s="27">
        <v>12</v>
      </c>
      <c r="H17" s="27"/>
      <c r="I17" s="27"/>
      <c r="J17" s="27">
        <v>3</v>
      </c>
      <c r="K17" s="27">
        <v>4</v>
      </c>
      <c r="L17" s="27">
        <v>2</v>
      </c>
      <c r="M17" s="27">
        <v>5</v>
      </c>
      <c r="N17" s="27">
        <f t="shared" si="0"/>
        <v>7</v>
      </c>
      <c r="O17" s="39">
        <v>1</v>
      </c>
      <c r="P17" s="39">
        <v>4</v>
      </c>
      <c r="Q17" s="39">
        <v>3</v>
      </c>
      <c r="R17" s="39">
        <v>3</v>
      </c>
      <c r="S17" s="39">
        <v>1</v>
      </c>
      <c r="T17" s="39">
        <f t="shared" si="1"/>
        <v>15</v>
      </c>
      <c r="U17" s="40">
        <f t="shared" si="2"/>
        <v>0.66666666666666663</v>
      </c>
      <c r="V17" s="22">
        <v>324</v>
      </c>
      <c r="W17" s="22" t="s">
        <v>93</v>
      </c>
      <c r="X17" s="22" t="s">
        <v>88</v>
      </c>
      <c r="Y17" s="68">
        <v>1873</v>
      </c>
      <c r="Z17" s="41"/>
      <c r="AA17" s="1" t="s">
        <v>89</v>
      </c>
      <c r="AB17" s="28" t="s">
        <v>414</v>
      </c>
    </row>
    <row r="18" spans="1:28" x14ac:dyDescent="0.3">
      <c r="A18" s="1" t="s">
        <v>70</v>
      </c>
      <c r="B18" s="1" t="s">
        <v>45</v>
      </c>
      <c r="C18" s="27" t="s">
        <v>300</v>
      </c>
      <c r="D18" s="38">
        <v>41</v>
      </c>
      <c r="E18" s="27">
        <v>30</v>
      </c>
      <c r="F18" s="27">
        <v>8</v>
      </c>
      <c r="G18" s="27">
        <v>17</v>
      </c>
      <c r="H18" s="27"/>
      <c r="I18" s="27"/>
      <c r="J18" s="27">
        <v>8</v>
      </c>
      <c r="K18" s="27">
        <v>10</v>
      </c>
      <c r="L18" s="27">
        <v>5</v>
      </c>
      <c r="M18" s="27">
        <v>9</v>
      </c>
      <c r="N18" s="27">
        <f t="shared" si="0"/>
        <v>14</v>
      </c>
      <c r="O18" s="39">
        <v>0</v>
      </c>
      <c r="P18" s="39">
        <v>5</v>
      </c>
      <c r="Q18" s="39">
        <v>1</v>
      </c>
      <c r="R18" s="39">
        <v>0</v>
      </c>
      <c r="S18" s="39">
        <v>2</v>
      </c>
      <c r="T18" s="39">
        <f t="shared" si="1"/>
        <v>24</v>
      </c>
      <c r="U18" s="40">
        <f t="shared" si="2"/>
        <v>1.3</v>
      </c>
      <c r="V18" s="22">
        <v>324</v>
      </c>
      <c r="W18" s="22" t="s">
        <v>93</v>
      </c>
      <c r="X18" s="22" t="s">
        <v>88</v>
      </c>
      <c r="Y18" s="68">
        <v>1873</v>
      </c>
      <c r="Z18" s="41"/>
      <c r="AA18" s="1" t="s">
        <v>89</v>
      </c>
      <c r="AB18" s="28" t="s">
        <v>414</v>
      </c>
    </row>
    <row r="19" spans="1:28" x14ac:dyDescent="0.3">
      <c r="A19" s="1" t="s">
        <v>70</v>
      </c>
      <c r="B19" s="1" t="s">
        <v>45</v>
      </c>
      <c r="C19" s="27" t="s">
        <v>53</v>
      </c>
      <c r="D19" s="38">
        <v>24</v>
      </c>
      <c r="E19" s="27">
        <v>18</v>
      </c>
      <c r="F19" s="27">
        <v>3</v>
      </c>
      <c r="G19" s="27">
        <v>4</v>
      </c>
      <c r="H19" s="27"/>
      <c r="I19" s="27"/>
      <c r="J19" s="27">
        <v>3</v>
      </c>
      <c r="K19" s="27">
        <v>3</v>
      </c>
      <c r="L19" s="27">
        <v>3</v>
      </c>
      <c r="M19" s="27">
        <v>3</v>
      </c>
      <c r="N19" s="27">
        <f t="shared" si="0"/>
        <v>6</v>
      </c>
      <c r="O19" s="39">
        <v>0</v>
      </c>
      <c r="P19" s="39">
        <v>4</v>
      </c>
      <c r="Q19" s="39">
        <v>0</v>
      </c>
      <c r="R19" s="39">
        <v>2</v>
      </c>
      <c r="S19" s="39">
        <v>0</v>
      </c>
      <c r="T19" s="39">
        <f t="shared" si="1"/>
        <v>9</v>
      </c>
      <c r="U19" s="40">
        <f t="shared" si="2"/>
        <v>0.72222222222222221</v>
      </c>
      <c r="V19" s="22">
        <v>324</v>
      </c>
      <c r="W19" s="22" t="s">
        <v>93</v>
      </c>
      <c r="X19" s="22" t="s">
        <v>88</v>
      </c>
      <c r="Y19" s="68">
        <v>1873</v>
      </c>
      <c r="Z19" s="41"/>
      <c r="AA19" s="1" t="s">
        <v>89</v>
      </c>
      <c r="AB19" s="28" t="s">
        <v>414</v>
      </c>
    </row>
    <row r="20" spans="1:28" x14ac:dyDescent="0.3">
      <c r="A20" s="1" t="s">
        <v>70</v>
      </c>
      <c r="B20" s="1" t="s">
        <v>45</v>
      </c>
      <c r="C20" s="27" t="s">
        <v>48</v>
      </c>
      <c r="D20" s="38">
        <v>44</v>
      </c>
      <c r="E20" s="27">
        <v>26</v>
      </c>
      <c r="F20" s="27">
        <v>0</v>
      </c>
      <c r="G20" s="27">
        <v>8</v>
      </c>
      <c r="H20" s="27"/>
      <c r="I20" s="27"/>
      <c r="J20" s="27">
        <v>2</v>
      </c>
      <c r="K20" s="27">
        <v>5</v>
      </c>
      <c r="L20" s="27">
        <v>1</v>
      </c>
      <c r="M20" s="27">
        <v>7</v>
      </c>
      <c r="N20" s="27">
        <f>SUM(L20:M20)</f>
        <v>8</v>
      </c>
      <c r="O20" s="39">
        <v>0</v>
      </c>
      <c r="P20" s="39">
        <v>3</v>
      </c>
      <c r="Q20" s="39">
        <v>2</v>
      </c>
      <c r="R20" s="39">
        <v>4</v>
      </c>
      <c r="S20" s="39">
        <v>0</v>
      </c>
      <c r="T20" s="39">
        <f>(H20*3)+((F20-H20)*2)+J20</f>
        <v>2</v>
      </c>
      <c r="U20" s="40">
        <f t="shared" si="2"/>
        <v>0.30769230769230771</v>
      </c>
      <c r="V20" s="22">
        <v>324</v>
      </c>
      <c r="W20" s="22" t="s">
        <v>93</v>
      </c>
      <c r="X20" s="22" t="s">
        <v>88</v>
      </c>
      <c r="Y20" s="68">
        <v>1873</v>
      </c>
      <c r="Z20" s="41"/>
      <c r="AA20" s="1" t="s">
        <v>89</v>
      </c>
      <c r="AB20" s="28" t="s">
        <v>414</v>
      </c>
    </row>
    <row r="21" spans="1:28" x14ac:dyDescent="0.3">
      <c r="A21" s="1" t="s">
        <v>70</v>
      </c>
      <c r="B21" s="1" t="s">
        <v>45</v>
      </c>
      <c r="C21" s="27" t="s">
        <v>105</v>
      </c>
      <c r="D21" s="38">
        <v>11</v>
      </c>
      <c r="E21" s="27" t="s">
        <v>546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39"/>
      <c r="U21" s="40"/>
      <c r="V21" s="22">
        <v>324</v>
      </c>
      <c r="W21" s="22" t="s">
        <v>93</v>
      </c>
      <c r="X21" s="22" t="s">
        <v>88</v>
      </c>
      <c r="Y21" s="68">
        <v>1873</v>
      </c>
      <c r="Z21" s="41"/>
      <c r="AA21" s="1" t="s">
        <v>89</v>
      </c>
      <c r="AB21" s="28" t="s">
        <v>414</v>
      </c>
    </row>
    <row r="22" spans="1:28" x14ac:dyDescent="0.3">
      <c r="A22" s="1" t="s">
        <v>70</v>
      </c>
      <c r="B22" s="1" t="s">
        <v>45</v>
      </c>
      <c r="C22" s="27" t="s">
        <v>47</v>
      </c>
      <c r="D22" s="38">
        <v>25</v>
      </c>
      <c r="E22" s="27">
        <v>27</v>
      </c>
      <c r="F22" s="27">
        <v>11</v>
      </c>
      <c r="G22" s="27">
        <v>25</v>
      </c>
      <c r="H22" s="27"/>
      <c r="I22" s="27"/>
      <c r="J22" s="27">
        <v>1</v>
      </c>
      <c r="K22" s="27">
        <v>2</v>
      </c>
      <c r="L22" s="27">
        <v>3</v>
      </c>
      <c r="M22" s="27">
        <v>6</v>
      </c>
      <c r="N22" s="27">
        <f>SUM(L22:M22)</f>
        <v>9</v>
      </c>
      <c r="O22" s="39">
        <v>0</v>
      </c>
      <c r="P22" s="39">
        <v>3</v>
      </c>
      <c r="Q22" s="39">
        <v>1</v>
      </c>
      <c r="R22" s="39">
        <v>4</v>
      </c>
      <c r="S22" s="39">
        <v>0</v>
      </c>
      <c r="T22" s="39">
        <f>(H22*3)+((F22-H22)*2)+J22</f>
        <v>23</v>
      </c>
      <c r="U22" s="40">
        <f t="shared" si="2"/>
        <v>1.0740740740740742</v>
      </c>
      <c r="V22" s="22">
        <v>324</v>
      </c>
      <c r="W22" s="22" t="s">
        <v>93</v>
      </c>
      <c r="X22" s="22" t="s">
        <v>88</v>
      </c>
      <c r="Y22" s="68">
        <v>1873</v>
      </c>
      <c r="Z22" s="41"/>
      <c r="AA22" s="1" t="s">
        <v>89</v>
      </c>
      <c r="AB22" s="28" t="s">
        <v>414</v>
      </c>
    </row>
    <row r="23" spans="1:28" x14ac:dyDescent="0.3">
      <c r="A23" s="43" t="s">
        <v>70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39</v>
      </c>
      <c r="G23" s="44">
        <f t="shared" si="3"/>
        <v>102</v>
      </c>
      <c r="H23" s="44">
        <f t="shared" si="3"/>
        <v>0</v>
      </c>
      <c r="I23" s="44">
        <f t="shared" si="3"/>
        <v>3</v>
      </c>
      <c r="J23" s="44">
        <f t="shared" si="3"/>
        <v>34</v>
      </c>
      <c r="K23" s="44">
        <f t="shared" si="3"/>
        <v>46</v>
      </c>
      <c r="L23" s="44">
        <f t="shared" si="3"/>
        <v>22</v>
      </c>
      <c r="M23" s="44">
        <f t="shared" si="3"/>
        <v>42</v>
      </c>
      <c r="N23" s="44">
        <f t="shared" si="3"/>
        <v>64</v>
      </c>
      <c r="O23" s="44">
        <f t="shared" si="3"/>
        <v>24</v>
      </c>
      <c r="P23" s="44">
        <f t="shared" si="3"/>
        <v>27</v>
      </c>
      <c r="Q23" s="44">
        <f t="shared" si="3"/>
        <v>7</v>
      </c>
      <c r="R23" s="44">
        <f t="shared" si="3"/>
        <v>26</v>
      </c>
      <c r="S23" s="44">
        <f t="shared" si="3"/>
        <v>3</v>
      </c>
      <c r="T23" s="44">
        <f t="shared" si="3"/>
        <v>112</v>
      </c>
      <c r="U23" s="45">
        <f>((T23+Q23+N23-R23)+(O23*2))/E23</f>
        <v>0.85416666666666663</v>
      </c>
      <c r="V23" s="46">
        <v>324</v>
      </c>
      <c r="W23" s="46" t="s">
        <v>93</v>
      </c>
      <c r="X23" s="46" t="s">
        <v>88</v>
      </c>
      <c r="Y23" s="69">
        <v>1873</v>
      </c>
      <c r="Z23" s="47"/>
      <c r="AA23" s="43" t="s">
        <v>89</v>
      </c>
      <c r="AB23" s="78" t="s">
        <v>414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0.38235294117647056</v>
      </c>
      <c r="H24" s="27"/>
      <c r="I24" s="1"/>
      <c r="J24" s="48" t="s">
        <v>41</v>
      </c>
      <c r="K24" s="50">
        <f>J23/K23</f>
        <v>0.73913043478260865</v>
      </c>
      <c r="L24" s="1"/>
      <c r="M24" s="39" t="s">
        <v>42</v>
      </c>
      <c r="N24" s="51">
        <v>9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27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70</v>
      </c>
      <c r="C35" s="27" t="s">
        <v>252</v>
      </c>
      <c r="D35" s="38">
        <v>21</v>
      </c>
      <c r="E35" s="27">
        <v>28</v>
      </c>
      <c r="F35" s="27">
        <v>6</v>
      </c>
      <c r="G35" s="27">
        <v>11</v>
      </c>
      <c r="H35" s="27"/>
      <c r="I35" s="27"/>
      <c r="J35" s="27">
        <v>1</v>
      </c>
      <c r="K35" s="27">
        <v>3</v>
      </c>
      <c r="L35" s="27">
        <v>2</v>
      </c>
      <c r="M35" s="27">
        <v>7</v>
      </c>
      <c r="N35" s="27">
        <f t="shared" ref="N35:N44" si="4">SUM(L35:M35)</f>
        <v>9</v>
      </c>
      <c r="O35" s="27">
        <v>0</v>
      </c>
      <c r="P35" s="56">
        <v>6</v>
      </c>
      <c r="Q35" s="27">
        <v>0</v>
      </c>
      <c r="R35" s="27">
        <v>2</v>
      </c>
      <c r="S35" s="27">
        <v>1</v>
      </c>
      <c r="T35" s="27">
        <f t="shared" ref="T35:T44" si="5">+(F35*2)+J35</f>
        <v>13</v>
      </c>
      <c r="U35" s="40">
        <f t="shared" ref="U35:U44" si="6">IFERROR(((T35+Q35+N35-R35)+(O35*2))/E35,"")</f>
        <v>0.7142857142857143</v>
      </c>
      <c r="V35" s="22">
        <v>324</v>
      </c>
      <c r="W35" s="22" t="s">
        <v>87</v>
      </c>
      <c r="X35" s="22" t="s">
        <v>94</v>
      </c>
      <c r="Y35" s="68">
        <v>1873</v>
      </c>
      <c r="Z35" s="41"/>
      <c r="AA35" s="1" t="s">
        <v>249</v>
      </c>
      <c r="AB35" s="28" t="s">
        <v>415</v>
      </c>
    </row>
    <row r="36" spans="1:28" x14ac:dyDescent="0.3">
      <c r="A36" s="1" t="s">
        <v>45</v>
      </c>
      <c r="B36" s="1" t="s">
        <v>70</v>
      </c>
      <c r="C36" s="27" t="s">
        <v>253</v>
      </c>
      <c r="D36" s="38">
        <v>32</v>
      </c>
      <c r="E36" s="27">
        <v>19</v>
      </c>
      <c r="F36" s="27">
        <v>0</v>
      </c>
      <c r="G36" s="27">
        <v>1</v>
      </c>
      <c r="H36" s="27">
        <v>0</v>
      </c>
      <c r="I36" s="27">
        <v>1</v>
      </c>
      <c r="J36" s="27">
        <v>4</v>
      </c>
      <c r="K36" s="27">
        <v>5</v>
      </c>
      <c r="L36" s="27">
        <v>0</v>
      </c>
      <c r="M36" s="27">
        <v>1</v>
      </c>
      <c r="N36" s="27">
        <f t="shared" si="4"/>
        <v>1</v>
      </c>
      <c r="O36" s="39">
        <v>7</v>
      </c>
      <c r="P36" s="39">
        <v>3</v>
      </c>
      <c r="Q36" s="39">
        <v>1</v>
      </c>
      <c r="R36" s="39">
        <v>5</v>
      </c>
      <c r="S36" s="39">
        <v>0</v>
      </c>
      <c r="T36" s="27">
        <f t="shared" si="5"/>
        <v>4</v>
      </c>
      <c r="U36" s="40">
        <f t="shared" si="6"/>
        <v>0.78947368421052633</v>
      </c>
      <c r="V36" s="22">
        <v>324</v>
      </c>
      <c r="W36" s="22" t="s">
        <v>87</v>
      </c>
      <c r="X36" s="22" t="s">
        <v>94</v>
      </c>
      <c r="Y36" s="68">
        <v>1873</v>
      </c>
      <c r="Z36" s="41"/>
      <c r="AA36" s="1" t="s">
        <v>249</v>
      </c>
      <c r="AB36" s="28" t="s">
        <v>415</v>
      </c>
    </row>
    <row r="37" spans="1:28" x14ac:dyDescent="0.3">
      <c r="A37" s="1" t="s">
        <v>45</v>
      </c>
      <c r="B37" s="1" t="s">
        <v>70</v>
      </c>
      <c r="C37" s="27" t="s">
        <v>255</v>
      </c>
      <c r="D37" s="38">
        <v>42</v>
      </c>
      <c r="E37" s="27">
        <v>22</v>
      </c>
      <c r="F37" s="27">
        <v>4</v>
      </c>
      <c r="G37" s="27">
        <v>11</v>
      </c>
      <c r="H37" s="27"/>
      <c r="I37" s="27"/>
      <c r="J37" s="27">
        <v>3</v>
      </c>
      <c r="K37" s="27">
        <v>4</v>
      </c>
      <c r="L37" s="27">
        <v>4</v>
      </c>
      <c r="M37" s="27">
        <v>4</v>
      </c>
      <c r="N37" s="27">
        <f t="shared" si="4"/>
        <v>8</v>
      </c>
      <c r="O37" s="39">
        <v>0</v>
      </c>
      <c r="P37" s="39">
        <v>5</v>
      </c>
      <c r="Q37" s="39">
        <v>1</v>
      </c>
      <c r="R37" s="39">
        <v>5</v>
      </c>
      <c r="S37" s="39">
        <v>1</v>
      </c>
      <c r="T37" s="27">
        <f t="shared" si="5"/>
        <v>11</v>
      </c>
      <c r="U37" s="40">
        <f t="shared" si="6"/>
        <v>0.68181818181818177</v>
      </c>
      <c r="V37" s="22">
        <v>324</v>
      </c>
      <c r="W37" s="22" t="s">
        <v>87</v>
      </c>
      <c r="X37" s="22" t="s">
        <v>94</v>
      </c>
      <c r="Y37" s="68">
        <v>1873</v>
      </c>
      <c r="Z37" s="41"/>
      <c r="AA37" s="1" t="s">
        <v>249</v>
      </c>
      <c r="AB37" s="28" t="s">
        <v>415</v>
      </c>
    </row>
    <row r="38" spans="1:28" x14ac:dyDescent="0.3">
      <c r="A38" s="1" t="s">
        <v>45</v>
      </c>
      <c r="B38" s="1" t="s">
        <v>70</v>
      </c>
      <c r="C38" s="27" t="s">
        <v>416</v>
      </c>
      <c r="D38" s="38">
        <v>13</v>
      </c>
      <c r="E38" s="27">
        <v>29</v>
      </c>
      <c r="F38" s="27">
        <v>1</v>
      </c>
      <c r="G38" s="27">
        <v>8</v>
      </c>
      <c r="H38" s="27"/>
      <c r="I38" s="27"/>
      <c r="J38" s="27">
        <v>4</v>
      </c>
      <c r="K38" s="27">
        <v>4</v>
      </c>
      <c r="L38" s="27">
        <v>2</v>
      </c>
      <c r="M38" s="27">
        <v>3</v>
      </c>
      <c r="N38" s="27">
        <f t="shared" si="4"/>
        <v>5</v>
      </c>
      <c r="O38" s="39">
        <v>4</v>
      </c>
      <c r="P38" s="39">
        <v>4</v>
      </c>
      <c r="Q38" s="39">
        <v>2</v>
      </c>
      <c r="R38" s="39">
        <v>5</v>
      </c>
      <c r="S38" s="39">
        <v>0</v>
      </c>
      <c r="T38" s="27">
        <f t="shared" si="5"/>
        <v>6</v>
      </c>
      <c r="U38" s="40">
        <f t="shared" si="6"/>
        <v>0.55172413793103448</v>
      </c>
      <c r="V38" s="22">
        <v>324</v>
      </c>
      <c r="W38" s="22" t="s">
        <v>87</v>
      </c>
      <c r="X38" s="22" t="s">
        <v>94</v>
      </c>
      <c r="Y38" s="68">
        <v>1873</v>
      </c>
      <c r="Z38" s="41"/>
      <c r="AA38" s="1" t="s">
        <v>249</v>
      </c>
      <c r="AB38" s="28" t="s">
        <v>415</v>
      </c>
    </row>
    <row r="39" spans="1:28" x14ac:dyDescent="0.3">
      <c r="A39" s="1" t="s">
        <v>45</v>
      </c>
      <c r="B39" s="1" t="s">
        <v>70</v>
      </c>
      <c r="C39" s="27" t="s">
        <v>256</v>
      </c>
      <c r="D39" s="38">
        <v>53</v>
      </c>
      <c r="E39" s="27">
        <v>31</v>
      </c>
      <c r="F39" s="27">
        <v>8</v>
      </c>
      <c r="G39" s="27">
        <v>24</v>
      </c>
      <c r="H39" s="27"/>
      <c r="I39" s="27"/>
      <c r="J39" s="27">
        <v>7</v>
      </c>
      <c r="K39" s="27">
        <v>8</v>
      </c>
      <c r="L39" s="27">
        <v>4</v>
      </c>
      <c r="M39" s="27">
        <v>4</v>
      </c>
      <c r="N39" s="27">
        <f t="shared" si="4"/>
        <v>8</v>
      </c>
      <c r="O39" s="39">
        <v>2</v>
      </c>
      <c r="P39" s="39">
        <v>4</v>
      </c>
      <c r="Q39" s="39">
        <v>0</v>
      </c>
      <c r="R39" s="39">
        <v>3</v>
      </c>
      <c r="S39" s="39">
        <v>0</v>
      </c>
      <c r="T39" s="27">
        <f t="shared" si="5"/>
        <v>23</v>
      </c>
      <c r="U39" s="40">
        <f t="shared" si="6"/>
        <v>1.032258064516129</v>
      </c>
      <c r="V39" s="22">
        <v>324</v>
      </c>
      <c r="W39" s="22" t="s">
        <v>87</v>
      </c>
      <c r="X39" s="22" t="s">
        <v>94</v>
      </c>
      <c r="Y39" s="68">
        <v>1873</v>
      </c>
      <c r="Z39" s="41"/>
      <c r="AA39" s="1" t="s">
        <v>249</v>
      </c>
      <c r="AB39" s="28" t="s">
        <v>415</v>
      </c>
    </row>
    <row r="40" spans="1:28" x14ac:dyDescent="0.3">
      <c r="A40" s="1" t="s">
        <v>45</v>
      </c>
      <c r="B40" s="1" t="s">
        <v>70</v>
      </c>
      <c r="C40" s="27" t="s">
        <v>257</v>
      </c>
      <c r="D40" s="38">
        <v>33</v>
      </c>
      <c r="E40" s="27">
        <v>31</v>
      </c>
      <c r="F40" s="27">
        <v>2</v>
      </c>
      <c r="G40" s="27">
        <v>5</v>
      </c>
      <c r="H40" s="27"/>
      <c r="I40" s="27"/>
      <c r="J40" s="27">
        <v>1</v>
      </c>
      <c r="K40" s="27">
        <v>2</v>
      </c>
      <c r="L40" s="27">
        <v>3</v>
      </c>
      <c r="M40" s="27">
        <v>5</v>
      </c>
      <c r="N40" s="27">
        <f t="shared" si="4"/>
        <v>8</v>
      </c>
      <c r="O40" s="39">
        <v>1</v>
      </c>
      <c r="P40" s="39">
        <v>1</v>
      </c>
      <c r="Q40" s="39">
        <v>0</v>
      </c>
      <c r="R40" s="39">
        <v>0</v>
      </c>
      <c r="S40" s="39">
        <v>4</v>
      </c>
      <c r="T40" s="27">
        <f t="shared" si="5"/>
        <v>5</v>
      </c>
      <c r="U40" s="40">
        <f t="shared" si="6"/>
        <v>0.4838709677419355</v>
      </c>
      <c r="V40" s="22">
        <v>324</v>
      </c>
      <c r="W40" s="22" t="s">
        <v>87</v>
      </c>
      <c r="X40" s="22" t="s">
        <v>94</v>
      </c>
      <c r="Y40" s="68">
        <v>1873</v>
      </c>
      <c r="Z40" s="41"/>
      <c r="AA40" s="1" t="s">
        <v>249</v>
      </c>
      <c r="AB40" s="28" t="s">
        <v>415</v>
      </c>
    </row>
    <row r="41" spans="1:28" x14ac:dyDescent="0.3">
      <c r="A41" s="1" t="s">
        <v>45</v>
      </c>
      <c r="B41" s="1" t="s">
        <v>70</v>
      </c>
      <c r="C41" s="27" t="s">
        <v>417</v>
      </c>
      <c r="D41" s="38">
        <v>44</v>
      </c>
      <c r="E41" s="27">
        <v>14</v>
      </c>
      <c r="F41" s="27">
        <v>3</v>
      </c>
      <c r="G41" s="27">
        <v>8</v>
      </c>
      <c r="H41" s="27"/>
      <c r="I41" s="27"/>
      <c r="J41" s="27">
        <v>0</v>
      </c>
      <c r="K41" s="27">
        <v>0</v>
      </c>
      <c r="L41" s="27">
        <v>1</v>
      </c>
      <c r="M41" s="27">
        <v>2</v>
      </c>
      <c r="N41" s="27">
        <f t="shared" si="4"/>
        <v>3</v>
      </c>
      <c r="O41" s="39">
        <v>2</v>
      </c>
      <c r="P41" s="39">
        <v>3</v>
      </c>
      <c r="Q41" s="39">
        <v>1</v>
      </c>
      <c r="R41" s="39">
        <v>0</v>
      </c>
      <c r="S41" s="39">
        <v>0</v>
      </c>
      <c r="T41" s="27">
        <f t="shared" si="5"/>
        <v>6</v>
      </c>
      <c r="U41" s="40">
        <f t="shared" si="6"/>
        <v>1</v>
      </c>
      <c r="V41" s="22">
        <v>324</v>
      </c>
      <c r="W41" s="22" t="s">
        <v>87</v>
      </c>
      <c r="X41" s="22" t="s">
        <v>94</v>
      </c>
      <c r="Y41" s="68">
        <v>1873</v>
      </c>
      <c r="Z41" s="41"/>
      <c r="AA41" s="1" t="s">
        <v>249</v>
      </c>
      <c r="AB41" s="28" t="s">
        <v>415</v>
      </c>
    </row>
    <row r="42" spans="1:28" x14ac:dyDescent="0.3">
      <c r="A42" s="1" t="s">
        <v>45</v>
      </c>
      <c r="B42" s="1" t="s">
        <v>70</v>
      </c>
      <c r="C42" s="27" t="s">
        <v>111</v>
      </c>
      <c r="D42" s="38">
        <v>10</v>
      </c>
      <c r="E42" s="27">
        <v>23</v>
      </c>
      <c r="F42" s="27">
        <v>6</v>
      </c>
      <c r="G42" s="27">
        <v>11</v>
      </c>
      <c r="H42" s="27"/>
      <c r="I42" s="27"/>
      <c r="J42" s="27">
        <v>2</v>
      </c>
      <c r="K42" s="27">
        <v>4</v>
      </c>
      <c r="L42" s="27">
        <v>0</v>
      </c>
      <c r="M42" s="27">
        <v>4</v>
      </c>
      <c r="N42" s="27">
        <f t="shared" si="4"/>
        <v>4</v>
      </c>
      <c r="O42" s="39">
        <v>2</v>
      </c>
      <c r="P42" s="39">
        <v>5</v>
      </c>
      <c r="Q42" s="39">
        <v>0</v>
      </c>
      <c r="R42" s="39">
        <v>1</v>
      </c>
      <c r="S42" s="39">
        <v>1</v>
      </c>
      <c r="T42" s="27">
        <f t="shared" si="5"/>
        <v>14</v>
      </c>
      <c r="U42" s="40">
        <f t="shared" si="6"/>
        <v>0.91304347826086951</v>
      </c>
      <c r="V42" s="22">
        <v>324</v>
      </c>
      <c r="W42" s="22" t="s">
        <v>87</v>
      </c>
      <c r="X42" s="22" t="s">
        <v>94</v>
      </c>
      <c r="Y42" s="68">
        <v>1873</v>
      </c>
      <c r="Z42" s="41"/>
      <c r="AA42" s="1" t="s">
        <v>249</v>
      </c>
      <c r="AB42" s="28" t="s">
        <v>415</v>
      </c>
    </row>
    <row r="43" spans="1:28" x14ac:dyDescent="0.3">
      <c r="A43" s="1" t="s">
        <v>45</v>
      </c>
      <c r="B43" s="1" t="s">
        <v>70</v>
      </c>
      <c r="C43" s="27" t="s">
        <v>258</v>
      </c>
      <c r="D43" s="38">
        <v>12</v>
      </c>
      <c r="E43" s="27">
        <v>10</v>
      </c>
      <c r="F43" s="27">
        <v>1</v>
      </c>
      <c r="G43" s="27">
        <v>5</v>
      </c>
      <c r="H43" s="27"/>
      <c r="I43" s="27"/>
      <c r="J43" s="27">
        <v>0</v>
      </c>
      <c r="K43" s="27">
        <v>0</v>
      </c>
      <c r="L43" s="27">
        <v>1</v>
      </c>
      <c r="M43" s="27">
        <v>1</v>
      </c>
      <c r="N43" s="27">
        <f t="shared" si="4"/>
        <v>2</v>
      </c>
      <c r="O43" s="39">
        <v>1</v>
      </c>
      <c r="P43" s="39">
        <v>0</v>
      </c>
      <c r="Q43" s="39">
        <v>0</v>
      </c>
      <c r="R43" s="39">
        <v>2</v>
      </c>
      <c r="S43" s="39">
        <v>1</v>
      </c>
      <c r="T43" s="27">
        <f t="shared" si="5"/>
        <v>2</v>
      </c>
      <c r="U43" s="40">
        <f t="shared" si="6"/>
        <v>0.4</v>
      </c>
      <c r="V43" s="22">
        <v>324</v>
      </c>
      <c r="W43" s="22" t="s">
        <v>87</v>
      </c>
      <c r="X43" s="22" t="s">
        <v>94</v>
      </c>
      <c r="Y43" s="68">
        <v>1873</v>
      </c>
      <c r="Z43" s="41"/>
      <c r="AA43" s="1" t="s">
        <v>249</v>
      </c>
      <c r="AB43" s="28" t="s">
        <v>415</v>
      </c>
    </row>
    <row r="44" spans="1:28" x14ac:dyDescent="0.3">
      <c r="A44" s="1" t="s">
        <v>45</v>
      </c>
      <c r="B44" s="1" t="s">
        <v>70</v>
      </c>
      <c r="C44" s="27" t="s">
        <v>259</v>
      </c>
      <c r="D44" s="38">
        <v>11</v>
      </c>
      <c r="E44" s="27">
        <v>33</v>
      </c>
      <c r="F44" s="27">
        <v>4</v>
      </c>
      <c r="G44" s="27">
        <v>16</v>
      </c>
      <c r="H44" s="27"/>
      <c r="I44" s="27"/>
      <c r="J44" s="27">
        <v>3</v>
      </c>
      <c r="K44" s="27">
        <v>3</v>
      </c>
      <c r="L44" s="27">
        <v>1</v>
      </c>
      <c r="M44" s="27">
        <v>6</v>
      </c>
      <c r="N44" s="27">
        <f t="shared" si="4"/>
        <v>7</v>
      </c>
      <c r="O44" s="39">
        <v>2</v>
      </c>
      <c r="P44" s="39">
        <v>2</v>
      </c>
      <c r="Q44" s="39">
        <v>0</v>
      </c>
      <c r="R44" s="39">
        <v>5</v>
      </c>
      <c r="S44" s="39">
        <v>0</v>
      </c>
      <c r="T44" s="27">
        <f t="shared" si="5"/>
        <v>11</v>
      </c>
      <c r="U44" s="40">
        <f t="shared" si="6"/>
        <v>0.51515151515151514</v>
      </c>
      <c r="V44" s="22">
        <v>324</v>
      </c>
      <c r="W44" s="22" t="s">
        <v>87</v>
      </c>
      <c r="X44" s="22" t="s">
        <v>94</v>
      </c>
      <c r="Y44" s="68">
        <v>1873</v>
      </c>
      <c r="Z44" s="41"/>
      <c r="AA44" s="1" t="s">
        <v>249</v>
      </c>
      <c r="AB44" s="28" t="s">
        <v>415</v>
      </c>
    </row>
    <row r="45" spans="1:28" x14ac:dyDescent="0.3">
      <c r="A45" s="43" t="s">
        <v>45</v>
      </c>
      <c r="B45" s="43" t="s">
        <v>70</v>
      </c>
      <c r="C45" s="44" t="s">
        <v>39</v>
      </c>
      <c r="D45" s="43"/>
      <c r="E45" s="44">
        <f t="shared" ref="E45:T45" si="7">SUM(E35:E44)</f>
        <v>240</v>
      </c>
      <c r="F45" s="44">
        <f t="shared" si="7"/>
        <v>35</v>
      </c>
      <c r="G45" s="44">
        <f t="shared" si="7"/>
        <v>100</v>
      </c>
      <c r="H45" s="44">
        <f t="shared" si="7"/>
        <v>0</v>
      </c>
      <c r="I45" s="44">
        <f t="shared" si="7"/>
        <v>1</v>
      </c>
      <c r="J45" s="44">
        <f t="shared" si="7"/>
        <v>25</v>
      </c>
      <c r="K45" s="44">
        <f t="shared" si="7"/>
        <v>33</v>
      </c>
      <c r="L45" s="44">
        <f t="shared" si="7"/>
        <v>18</v>
      </c>
      <c r="M45" s="44">
        <f t="shared" si="7"/>
        <v>37</v>
      </c>
      <c r="N45" s="44">
        <f t="shared" si="7"/>
        <v>55</v>
      </c>
      <c r="O45" s="44">
        <f t="shared" si="7"/>
        <v>21</v>
      </c>
      <c r="P45" s="44">
        <f t="shared" si="7"/>
        <v>33</v>
      </c>
      <c r="Q45" s="44">
        <f t="shared" si="7"/>
        <v>5</v>
      </c>
      <c r="R45" s="44">
        <f t="shared" si="7"/>
        <v>28</v>
      </c>
      <c r="S45" s="44">
        <f t="shared" si="7"/>
        <v>8</v>
      </c>
      <c r="T45" s="44">
        <f t="shared" si="7"/>
        <v>95</v>
      </c>
      <c r="U45" s="45">
        <f>((T45+Q45+N45-R45)+(O45*2))/E45</f>
        <v>0.70416666666666672</v>
      </c>
      <c r="V45" s="46">
        <v>324</v>
      </c>
      <c r="W45" s="46" t="s">
        <v>87</v>
      </c>
      <c r="X45" s="46" t="s">
        <v>94</v>
      </c>
      <c r="Y45" s="69">
        <v>1873</v>
      </c>
      <c r="Z45" s="47"/>
      <c r="AA45" s="43" t="s">
        <v>249</v>
      </c>
      <c r="AB45" s="78" t="s">
        <v>415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0.35</v>
      </c>
      <c r="H46" s="27"/>
      <c r="I46" s="1"/>
      <c r="J46" s="48" t="s">
        <v>41</v>
      </c>
      <c r="K46" s="50">
        <f>J45/K45</f>
        <v>0.75757575757575757</v>
      </c>
      <c r="L46" s="1"/>
      <c r="M46" s="39" t="s">
        <v>42</v>
      </c>
      <c r="N46" s="51">
        <v>3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  <row r="49" spans="28:28" x14ac:dyDescent="0.3">
      <c r="AB49" s="81"/>
    </row>
    <row r="50" spans="28:28" x14ac:dyDescent="0.3">
      <c r="AB50" s="81"/>
    </row>
  </sheetData>
  <sheetProtection sheet="1" objects="1" scenarios="1"/>
  <sortState xmlns:xlrd2="http://schemas.microsoft.com/office/spreadsheetml/2017/richdata2" ref="A35:AB44">
    <sortCondition ref="C35:C44"/>
  </sortState>
  <pageMargins left="0.2" right="0.2" top="0.75" bottom="0.25" header="0.3" footer="0.3"/>
  <pageSetup scale="6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F52A-041F-417F-BB7A-EAD15BA36193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493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418</v>
      </c>
      <c r="D4" s="7" t="s">
        <v>4</v>
      </c>
      <c r="E4" s="8"/>
      <c r="F4" s="5"/>
      <c r="G4" s="1"/>
      <c r="J4" s="15" t="s">
        <v>419</v>
      </c>
      <c r="K4" s="16" t="s">
        <v>44</v>
      </c>
      <c r="L4" s="17"/>
      <c r="M4" s="18"/>
      <c r="N4" s="19">
        <v>16</v>
      </c>
      <c r="O4" s="19">
        <v>26</v>
      </c>
      <c r="P4" s="19">
        <v>18</v>
      </c>
      <c r="Q4" s="19">
        <v>23</v>
      </c>
      <c r="R4" s="20"/>
      <c r="S4" s="21">
        <f>SUM(N4:R4)</f>
        <v>83</v>
      </c>
      <c r="T4" s="22">
        <v>331</v>
      </c>
    </row>
    <row r="5" spans="1:28" x14ac:dyDescent="0.3">
      <c r="B5" s="1"/>
      <c r="C5" s="6" t="s">
        <v>168</v>
      </c>
      <c r="D5" s="7" t="s">
        <v>5</v>
      </c>
      <c r="E5" s="1"/>
      <c r="F5" s="1"/>
      <c r="G5" s="1"/>
      <c r="J5" s="15" t="s">
        <v>420</v>
      </c>
      <c r="K5" s="16" t="s">
        <v>63</v>
      </c>
      <c r="L5" s="17"/>
      <c r="M5" s="18"/>
      <c r="N5" s="19">
        <v>30</v>
      </c>
      <c r="O5" s="19">
        <v>22</v>
      </c>
      <c r="P5" s="19">
        <v>38</v>
      </c>
      <c r="Q5" s="19">
        <v>27</v>
      </c>
      <c r="R5" s="20"/>
      <c r="S5" s="21">
        <f>SUM(N5:R5)</f>
        <v>117</v>
      </c>
      <c r="T5" s="22">
        <v>331</v>
      </c>
      <c r="U5" s="1"/>
      <c r="V5" s="1"/>
      <c r="W5" s="1"/>
    </row>
    <row r="6" spans="1:28" x14ac:dyDescent="0.3">
      <c r="C6" s="23">
        <v>1554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331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32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51</v>
      </c>
      <c r="D13" s="38">
        <v>30</v>
      </c>
      <c r="E13" s="72"/>
      <c r="F13" s="27">
        <v>7</v>
      </c>
      <c r="G13" s="72"/>
      <c r="H13" s="72"/>
      <c r="I13" s="72"/>
      <c r="J13" s="27">
        <v>0</v>
      </c>
      <c r="K13" s="27">
        <v>0</v>
      </c>
      <c r="L13" s="72"/>
      <c r="M13" s="72"/>
      <c r="N13" s="27">
        <f t="shared" ref="N13:N22" si="0">SUM(L13:M13)</f>
        <v>0</v>
      </c>
      <c r="O13" s="72"/>
      <c r="P13" s="73"/>
      <c r="Q13" s="72"/>
      <c r="R13" s="72"/>
      <c r="S13" s="72"/>
      <c r="T13" s="27">
        <f t="shared" ref="T13:T22" si="1">(H13*3)+((F13-H13)*2)+J13</f>
        <v>14</v>
      </c>
      <c r="U13" s="40" t="str">
        <f t="shared" ref="U13:U22" si="2">IFERROR(((T13+Q13+N13-R13)+(O13*2))/E13,"")</f>
        <v/>
      </c>
      <c r="V13" s="22">
        <v>331</v>
      </c>
      <c r="W13" s="22" t="s">
        <v>87</v>
      </c>
      <c r="X13" s="22" t="s">
        <v>94</v>
      </c>
      <c r="Y13" s="68">
        <v>1554</v>
      </c>
      <c r="Z13" s="41"/>
      <c r="AA13" s="1" t="s">
        <v>89</v>
      </c>
      <c r="AB13" s="28" t="s">
        <v>421</v>
      </c>
    </row>
    <row r="14" spans="1:28" x14ac:dyDescent="0.3">
      <c r="A14" s="1" t="s">
        <v>62</v>
      </c>
      <c r="B14" s="1" t="s">
        <v>45</v>
      </c>
      <c r="C14" s="27" t="s">
        <v>46</v>
      </c>
      <c r="D14" s="38">
        <v>21</v>
      </c>
      <c r="E14" s="72"/>
      <c r="F14" s="27">
        <v>7</v>
      </c>
      <c r="G14" s="72"/>
      <c r="H14" s="72"/>
      <c r="I14" s="72"/>
      <c r="J14" s="27">
        <v>1</v>
      </c>
      <c r="K14" s="27">
        <v>1</v>
      </c>
      <c r="L14" s="72"/>
      <c r="M14" s="72"/>
      <c r="N14" s="27">
        <f t="shared" si="0"/>
        <v>0</v>
      </c>
      <c r="O14" s="73"/>
      <c r="P14" s="73"/>
      <c r="Q14" s="73"/>
      <c r="R14" s="73"/>
      <c r="S14" s="73"/>
      <c r="T14" s="39">
        <f t="shared" si="1"/>
        <v>15</v>
      </c>
      <c r="U14" s="40" t="str">
        <f t="shared" si="2"/>
        <v/>
      </c>
      <c r="V14" s="22">
        <v>331</v>
      </c>
      <c r="W14" s="22" t="s">
        <v>87</v>
      </c>
      <c r="X14" s="22" t="s">
        <v>94</v>
      </c>
      <c r="Y14" s="68">
        <v>1554</v>
      </c>
      <c r="Z14" s="41"/>
      <c r="AA14" s="1" t="s">
        <v>89</v>
      </c>
      <c r="AB14" s="28" t="s">
        <v>421</v>
      </c>
    </row>
    <row r="15" spans="1:28" x14ac:dyDescent="0.3">
      <c r="A15" s="1" t="s">
        <v>62</v>
      </c>
      <c r="B15" s="1" t="s">
        <v>45</v>
      </c>
      <c r="C15" s="27" t="s">
        <v>55</v>
      </c>
      <c r="D15" s="38">
        <v>15</v>
      </c>
      <c r="E15" s="72"/>
      <c r="F15" s="27">
        <v>4</v>
      </c>
      <c r="G15" s="72"/>
      <c r="H15" s="72"/>
      <c r="I15" s="72"/>
      <c r="J15" s="27">
        <v>2</v>
      </c>
      <c r="K15" s="27">
        <v>2</v>
      </c>
      <c r="L15" s="72"/>
      <c r="M15" s="72"/>
      <c r="N15" s="27">
        <f t="shared" si="0"/>
        <v>0</v>
      </c>
      <c r="O15" s="73"/>
      <c r="P15" s="73"/>
      <c r="Q15" s="73"/>
      <c r="R15" s="73"/>
      <c r="S15" s="73"/>
      <c r="T15" s="39">
        <f t="shared" si="1"/>
        <v>10</v>
      </c>
      <c r="U15" s="40" t="str">
        <f t="shared" si="2"/>
        <v/>
      </c>
      <c r="V15" s="22">
        <v>331</v>
      </c>
      <c r="W15" s="22" t="s">
        <v>87</v>
      </c>
      <c r="X15" s="22" t="s">
        <v>94</v>
      </c>
      <c r="Y15" s="68">
        <v>1554</v>
      </c>
      <c r="Z15" s="41"/>
      <c r="AA15" s="1" t="s">
        <v>89</v>
      </c>
      <c r="AB15" s="28" t="s">
        <v>421</v>
      </c>
    </row>
    <row r="16" spans="1:28" x14ac:dyDescent="0.3">
      <c r="A16" s="1" t="s">
        <v>62</v>
      </c>
      <c r="B16" s="1" t="s">
        <v>45</v>
      </c>
      <c r="C16" s="27" t="s">
        <v>110</v>
      </c>
      <c r="D16" s="38">
        <v>10</v>
      </c>
      <c r="E16" s="72"/>
      <c r="F16" s="27">
        <v>1</v>
      </c>
      <c r="G16" s="72"/>
      <c r="H16" s="72"/>
      <c r="I16" s="72"/>
      <c r="J16" s="27">
        <v>2</v>
      </c>
      <c r="K16" s="27">
        <v>3</v>
      </c>
      <c r="L16" s="72"/>
      <c r="M16" s="72"/>
      <c r="N16" s="27">
        <f t="shared" si="0"/>
        <v>0</v>
      </c>
      <c r="O16" s="73"/>
      <c r="P16" s="73"/>
      <c r="Q16" s="73"/>
      <c r="R16" s="73"/>
      <c r="S16" s="73"/>
      <c r="T16" s="39">
        <f t="shared" si="1"/>
        <v>4</v>
      </c>
      <c r="U16" s="40" t="str">
        <f t="shared" si="2"/>
        <v/>
      </c>
      <c r="V16" s="22">
        <v>331</v>
      </c>
      <c r="W16" s="22" t="s">
        <v>87</v>
      </c>
      <c r="X16" s="22" t="s">
        <v>94</v>
      </c>
      <c r="Y16" s="68">
        <v>1554</v>
      </c>
      <c r="Z16" s="41"/>
      <c r="AA16" s="1" t="s">
        <v>89</v>
      </c>
      <c r="AB16" s="28" t="s">
        <v>421</v>
      </c>
    </row>
    <row r="17" spans="1:28" x14ac:dyDescent="0.3">
      <c r="A17" s="1" t="s">
        <v>62</v>
      </c>
      <c r="B17" s="1" t="s">
        <v>45</v>
      </c>
      <c r="C17" s="27" t="s">
        <v>50</v>
      </c>
      <c r="D17" s="38">
        <v>31</v>
      </c>
      <c r="E17" s="72"/>
      <c r="F17" s="27">
        <v>2</v>
      </c>
      <c r="G17" s="72"/>
      <c r="H17" s="72"/>
      <c r="I17" s="72"/>
      <c r="J17" s="27">
        <v>2</v>
      </c>
      <c r="K17" s="27">
        <v>2</v>
      </c>
      <c r="L17" s="72"/>
      <c r="M17" s="72"/>
      <c r="N17" s="27">
        <f t="shared" si="0"/>
        <v>0</v>
      </c>
      <c r="O17" s="73"/>
      <c r="P17" s="73"/>
      <c r="Q17" s="73"/>
      <c r="R17" s="73"/>
      <c r="S17" s="73"/>
      <c r="T17" s="39">
        <f t="shared" si="1"/>
        <v>6</v>
      </c>
      <c r="U17" s="40" t="str">
        <f t="shared" si="2"/>
        <v/>
      </c>
      <c r="V17" s="22">
        <v>331</v>
      </c>
      <c r="W17" s="22" t="s">
        <v>87</v>
      </c>
      <c r="X17" s="22" t="s">
        <v>94</v>
      </c>
      <c r="Y17" s="68">
        <v>1554</v>
      </c>
      <c r="Z17" s="41"/>
      <c r="AA17" s="1" t="s">
        <v>89</v>
      </c>
      <c r="AB17" s="28" t="s">
        <v>421</v>
      </c>
    </row>
    <row r="18" spans="1:28" x14ac:dyDescent="0.3">
      <c r="A18" s="1" t="s">
        <v>62</v>
      </c>
      <c r="B18" s="1" t="s">
        <v>45</v>
      </c>
      <c r="C18" s="27" t="s">
        <v>300</v>
      </c>
      <c r="D18" s="38">
        <v>41</v>
      </c>
      <c r="E18" s="72"/>
      <c r="F18" s="27">
        <v>4</v>
      </c>
      <c r="G18" s="72"/>
      <c r="H18" s="72"/>
      <c r="I18" s="72"/>
      <c r="J18" s="27">
        <v>0</v>
      </c>
      <c r="K18" s="27">
        <v>0</v>
      </c>
      <c r="L18" s="72"/>
      <c r="M18" s="72"/>
      <c r="N18" s="27">
        <f t="shared" si="0"/>
        <v>0</v>
      </c>
      <c r="O18" s="73"/>
      <c r="P18" s="56">
        <v>6</v>
      </c>
      <c r="Q18" s="73"/>
      <c r="R18" s="73"/>
      <c r="S18" s="73"/>
      <c r="T18" s="39">
        <f t="shared" si="1"/>
        <v>8</v>
      </c>
      <c r="U18" s="40" t="str">
        <f t="shared" si="2"/>
        <v/>
      </c>
      <c r="V18" s="22">
        <v>331</v>
      </c>
      <c r="W18" s="22" t="s">
        <v>87</v>
      </c>
      <c r="X18" s="22" t="s">
        <v>94</v>
      </c>
      <c r="Y18" s="68">
        <v>1554</v>
      </c>
      <c r="Z18" s="41"/>
      <c r="AA18" s="1" t="s">
        <v>89</v>
      </c>
      <c r="AB18" s="28" t="s">
        <v>421</v>
      </c>
    </row>
    <row r="19" spans="1:28" x14ac:dyDescent="0.3">
      <c r="A19" s="1" t="s">
        <v>62</v>
      </c>
      <c r="B19" s="1" t="s">
        <v>45</v>
      </c>
      <c r="C19" s="27" t="s">
        <v>53</v>
      </c>
      <c r="D19" s="38">
        <v>24</v>
      </c>
      <c r="E19" s="72"/>
      <c r="F19" s="27">
        <v>2</v>
      </c>
      <c r="G19" s="72"/>
      <c r="H19" s="72"/>
      <c r="I19" s="72"/>
      <c r="J19" s="27">
        <v>1</v>
      </c>
      <c r="K19" s="27">
        <v>2</v>
      </c>
      <c r="L19" s="72"/>
      <c r="M19" s="72"/>
      <c r="N19" s="27">
        <f t="shared" si="0"/>
        <v>0</v>
      </c>
      <c r="O19" s="73"/>
      <c r="P19" s="73"/>
      <c r="Q19" s="73"/>
      <c r="R19" s="73"/>
      <c r="S19" s="73"/>
      <c r="T19" s="39">
        <f t="shared" si="1"/>
        <v>5</v>
      </c>
      <c r="U19" s="40" t="str">
        <f t="shared" si="2"/>
        <v/>
      </c>
      <c r="V19" s="22">
        <v>331</v>
      </c>
      <c r="W19" s="22" t="s">
        <v>87</v>
      </c>
      <c r="X19" s="22" t="s">
        <v>94</v>
      </c>
      <c r="Y19" s="68">
        <v>1554</v>
      </c>
      <c r="Z19" s="41"/>
      <c r="AA19" s="1" t="s">
        <v>89</v>
      </c>
      <c r="AB19" s="28" t="s">
        <v>421</v>
      </c>
    </row>
    <row r="20" spans="1:28" x14ac:dyDescent="0.3">
      <c r="A20" s="1" t="s">
        <v>62</v>
      </c>
      <c r="B20" s="1" t="s">
        <v>45</v>
      </c>
      <c r="C20" s="27" t="s">
        <v>48</v>
      </c>
      <c r="D20" s="38">
        <v>44</v>
      </c>
      <c r="E20" s="72"/>
      <c r="F20" s="27">
        <v>4</v>
      </c>
      <c r="G20" s="72"/>
      <c r="H20" s="72"/>
      <c r="I20" s="72"/>
      <c r="J20" s="27">
        <v>0</v>
      </c>
      <c r="K20" s="27">
        <v>0</v>
      </c>
      <c r="L20" s="72"/>
      <c r="M20" s="72"/>
      <c r="N20" s="27">
        <f t="shared" si="0"/>
        <v>0</v>
      </c>
      <c r="O20" s="73"/>
      <c r="P20" s="73"/>
      <c r="Q20" s="73"/>
      <c r="R20" s="73"/>
      <c r="S20" s="73"/>
      <c r="T20" s="39">
        <f t="shared" si="1"/>
        <v>8</v>
      </c>
      <c r="U20" s="40" t="str">
        <f t="shared" si="2"/>
        <v/>
      </c>
      <c r="V20" s="22">
        <v>331</v>
      </c>
      <c r="W20" s="22" t="s">
        <v>87</v>
      </c>
      <c r="X20" s="22" t="s">
        <v>94</v>
      </c>
      <c r="Y20" s="68">
        <v>1554</v>
      </c>
      <c r="Z20" s="41"/>
      <c r="AA20" s="1" t="s">
        <v>89</v>
      </c>
      <c r="AB20" s="28" t="s">
        <v>421</v>
      </c>
    </row>
    <row r="21" spans="1:28" x14ac:dyDescent="0.3">
      <c r="A21" s="1" t="s">
        <v>62</v>
      </c>
      <c r="B21" s="1" t="s">
        <v>45</v>
      </c>
      <c r="C21" s="27" t="s">
        <v>105</v>
      </c>
      <c r="D21" s="38">
        <v>11</v>
      </c>
      <c r="E21" s="72"/>
      <c r="F21" s="27">
        <v>0</v>
      </c>
      <c r="G21" s="72"/>
      <c r="H21" s="72"/>
      <c r="I21" s="72"/>
      <c r="J21" s="27">
        <v>0</v>
      </c>
      <c r="K21" s="27">
        <v>0</v>
      </c>
      <c r="L21" s="72"/>
      <c r="M21" s="72"/>
      <c r="N21" s="27">
        <f t="shared" si="0"/>
        <v>0</v>
      </c>
      <c r="O21" s="73"/>
      <c r="P21" s="73"/>
      <c r="Q21" s="73"/>
      <c r="R21" s="73"/>
      <c r="S21" s="73"/>
      <c r="T21" s="39">
        <f t="shared" si="1"/>
        <v>0</v>
      </c>
      <c r="U21" s="40" t="str">
        <f t="shared" si="2"/>
        <v/>
      </c>
      <c r="V21" s="22">
        <v>331</v>
      </c>
      <c r="W21" s="22" t="s">
        <v>87</v>
      </c>
      <c r="X21" s="22" t="s">
        <v>94</v>
      </c>
      <c r="Y21" s="68">
        <v>1554</v>
      </c>
      <c r="Z21" s="41"/>
      <c r="AA21" s="1" t="s">
        <v>89</v>
      </c>
      <c r="AB21" s="28" t="s">
        <v>421</v>
      </c>
    </row>
    <row r="22" spans="1:28" x14ac:dyDescent="0.3">
      <c r="A22" s="1" t="s">
        <v>62</v>
      </c>
      <c r="B22" s="1" t="s">
        <v>45</v>
      </c>
      <c r="C22" s="27" t="s">
        <v>47</v>
      </c>
      <c r="D22" s="38">
        <v>25</v>
      </c>
      <c r="E22" s="72"/>
      <c r="F22" s="27">
        <v>5</v>
      </c>
      <c r="G22" s="72"/>
      <c r="H22" s="72"/>
      <c r="I22" s="72"/>
      <c r="J22" s="27">
        <v>3</v>
      </c>
      <c r="K22" s="27">
        <v>4</v>
      </c>
      <c r="L22" s="72"/>
      <c r="M22" s="72"/>
      <c r="N22" s="27">
        <f t="shared" si="0"/>
        <v>0</v>
      </c>
      <c r="O22" s="73"/>
      <c r="P22" s="73"/>
      <c r="Q22" s="73"/>
      <c r="R22" s="73"/>
      <c r="S22" s="73"/>
      <c r="T22" s="39">
        <f t="shared" si="1"/>
        <v>13</v>
      </c>
      <c r="U22" s="40" t="str">
        <f t="shared" si="2"/>
        <v/>
      </c>
      <c r="V22" s="22">
        <v>331</v>
      </c>
      <c r="W22" s="22" t="s">
        <v>87</v>
      </c>
      <c r="X22" s="22" t="s">
        <v>94</v>
      </c>
      <c r="Y22" s="68">
        <v>1554</v>
      </c>
      <c r="Z22" s="41"/>
      <c r="AA22" s="1" t="s">
        <v>89</v>
      </c>
      <c r="AB22" s="28" t="s">
        <v>421</v>
      </c>
    </row>
    <row r="23" spans="1:28" x14ac:dyDescent="0.3">
      <c r="A23" s="1" t="s">
        <v>62</v>
      </c>
      <c r="B23" s="1" t="s">
        <v>45</v>
      </c>
      <c r="C23" s="56" t="s">
        <v>38</v>
      </c>
      <c r="D23" s="1"/>
      <c r="E23" s="56">
        <v>240</v>
      </c>
      <c r="F23" s="56"/>
      <c r="G23" s="56">
        <v>93</v>
      </c>
      <c r="H23" s="56"/>
      <c r="I23" s="56"/>
      <c r="J23" s="56"/>
      <c r="K23" s="56"/>
      <c r="L23" s="56"/>
      <c r="M23" s="56">
        <v>48</v>
      </c>
      <c r="N23" s="56">
        <v>48</v>
      </c>
      <c r="O23" s="56"/>
      <c r="P23" s="56">
        <v>25</v>
      </c>
      <c r="Q23" s="56"/>
      <c r="R23" s="42"/>
      <c r="S23" s="42"/>
      <c r="T23" s="42"/>
      <c r="U23" s="40" t="str">
        <f t="shared" ref="U23" si="3">_xlfn.IFNA("",((T23+Q23+N23-R23)+(O23*2))/E23)</f>
        <v/>
      </c>
      <c r="V23" s="22">
        <v>331</v>
      </c>
      <c r="W23" s="22" t="s">
        <v>87</v>
      </c>
      <c r="X23" s="22" t="s">
        <v>94</v>
      </c>
      <c r="Y23" s="68">
        <v>1554</v>
      </c>
      <c r="Z23" s="41"/>
      <c r="AA23" s="1" t="s">
        <v>89</v>
      </c>
      <c r="AB23" s="28" t="s">
        <v>421</v>
      </c>
    </row>
    <row r="24" spans="1:28" x14ac:dyDescent="0.3">
      <c r="A24" s="43" t="s">
        <v>62</v>
      </c>
      <c r="B24" s="43" t="s">
        <v>45</v>
      </c>
      <c r="C24" s="44" t="s">
        <v>39</v>
      </c>
      <c r="D24" s="43"/>
      <c r="E24" s="44">
        <f t="shared" ref="E24:T24" si="4">SUM(E13:E23)</f>
        <v>240</v>
      </c>
      <c r="F24" s="44">
        <f t="shared" si="4"/>
        <v>36</v>
      </c>
      <c r="G24" s="44">
        <f t="shared" si="4"/>
        <v>93</v>
      </c>
      <c r="H24" s="44">
        <f t="shared" si="4"/>
        <v>0</v>
      </c>
      <c r="I24" s="44">
        <f t="shared" si="4"/>
        <v>0</v>
      </c>
      <c r="J24" s="44">
        <f t="shared" si="4"/>
        <v>11</v>
      </c>
      <c r="K24" s="44">
        <f t="shared" si="4"/>
        <v>14</v>
      </c>
      <c r="L24" s="44">
        <f t="shared" si="4"/>
        <v>0</v>
      </c>
      <c r="M24" s="44">
        <f t="shared" si="4"/>
        <v>48</v>
      </c>
      <c r="N24" s="44">
        <f t="shared" si="4"/>
        <v>48</v>
      </c>
      <c r="O24" s="44">
        <f t="shared" si="4"/>
        <v>0</v>
      </c>
      <c r="P24" s="44">
        <f t="shared" si="4"/>
        <v>31</v>
      </c>
      <c r="Q24" s="44">
        <f t="shared" si="4"/>
        <v>0</v>
      </c>
      <c r="R24" s="44">
        <f t="shared" si="4"/>
        <v>0</v>
      </c>
      <c r="S24" s="44">
        <f t="shared" si="4"/>
        <v>0</v>
      </c>
      <c r="T24" s="44">
        <f t="shared" si="4"/>
        <v>83</v>
      </c>
      <c r="U24" s="45">
        <f>((T24+Q24+N24-R24)+(O24*2))/E24</f>
        <v>0.54583333333333328</v>
      </c>
      <c r="V24" s="46">
        <v>331</v>
      </c>
      <c r="W24" s="46" t="s">
        <v>87</v>
      </c>
      <c r="X24" s="46" t="s">
        <v>94</v>
      </c>
      <c r="Y24" s="69">
        <v>1554</v>
      </c>
      <c r="Z24" s="47"/>
      <c r="AA24" s="43" t="s">
        <v>89</v>
      </c>
      <c r="AB24" s="78" t="s">
        <v>421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0.38709677419354838</v>
      </c>
      <c r="H25" s="27"/>
      <c r="I25" s="1"/>
      <c r="J25" s="48" t="s">
        <v>41</v>
      </c>
      <c r="K25" s="50">
        <f>J24/K24</f>
        <v>0.7857142857142857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33</v>
      </c>
      <c r="AB33" s="8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176</v>
      </c>
      <c r="D35" s="38">
        <v>30</v>
      </c>
      <c r="E35" s="72"/>
      <c r="F35" s="27">
        <v>13</v>
      </c>
      <c r="G35" s="27">
        <v>18</v>
      </c>
      <c r="H35" s="72" t="s">
        <v>528</v>
      </c>
      <c r="I35" s="72"/>
      <c r="J35" s="27">
        <v>2</v>
      </c>
      <c r="K35" s="27">
        <v>2</v>
      </c>
      <c r="L35" s="72"/>
      <c r="M35" s="27">
        <v>3</v>
      </c>
      <c r="N35" s="27">
        <f t="shared" ref="N35:N45" si="5">SUM(L35:M35)</f>
        <v>3</v>
      </c>
      <c r="O35" s="72"/>
      <c r="P35" s="73"/>
      <c r="Q35" s="27">
        <v>8</v>
      </c>
      <c r="R35" s="72"/>
      <c r="S35" s="72"/>
      <c r="T35" s="27">
        <f t="shared" ref="T35:T45" si="6">+(F35*2)+J35</f>
        <v>28</v>
      </c>
      <c r="U35" s="40" t="str">
        <f t="shared" ref="U35:U45" si="7">IFERROR(((T35+Q35+N35-R35)+(O35*2))/E35,"")</f>
        <v/>
      </c>
      <c r="V35" s="22">
        <v>331</v>
      </c>
      <c r="W35" s="22" t="s">
        <v>93</v>
      </c>
      <c r="X35" s="22" t="s">
        <v>88</v>
      </c>
      <c r="Y35" s="68">
        <v>1554</v>
      </c>
      <c r="Z35" s="41"/>
      <c r="AA35" s="1" t="s">
        <v>174</v>
      </c>
      <c r="AB35" s="28" t="s">
        <v>423</v>
      </c>
    </row>
    <row r="36" spans="1:28" x14ac:dyDescent="0.3">
      <c r="A36" s="1" t="s">
        <v>45</v>
      </c>
      <c r="B36" s="1" t="s">
        <v>62</v>
      </c>
      <c r="C36" s="27" t="s">
        <v>220</v>
      </c>
      <c r="D36" s="38">
        <v>20</v>
      </c>
      <c r="E36" s="72"/>
      <c r="F36" s="27">
        <v>6</v>
      </c>
      <c r="G36" s="72"/>
      <c r="H36" s="72"/>
      <c r="I36" s="72"/>
      <c r="J36" s="27">
        <v>1</v>
      </c>
      <c r="K36" s="27">
        <v>7</v>
      </c>
      <c r="L36" s="72"/>
      <c r="M36" s="27">
        <v>13</v>
      </c>
      <c r="N36" s="27">
        <f t="shared" si="5"/>
        <v>13</v>
      </c>
      <c r="O36" s="73"/>
      <c r="P36" s="73"/>
      <c r="Q36" s="73"/>
      <c r="R36" s="73"/>
      <c r="S36" s="73"/>
      <c r="T36" s="27">
        <f t="shared" si="6"/>
        <v>13</v>
      </c>
      <c r="U36" s="40" t="str">
        <f t="shared" si="7"/>
        <v/>
      </c>
      <c r="V36" s="22">
        <v>331</v>
      </c>
      <c r="W36" s="22" t="s">
        <v>93</v>
      </c>
      <c r="X36" s="22" t="s">
        <v>88</v>
      </c>
      <c r="Y36" s="68">
        <v>1554</v>
      </c>
      <c r="Z36" s="41"/>
      <c r="AA36" s="1" t="s">
        <v>174</v>
      </c>
      <c r="AB36" s="28" t="s">
        <v>423</v>
      </c>
    </row>
    <row r="37" spans="1:28" x14ac:dyDescent="0.3">
      <c r="A37" s="1" t="s">
        <v>45</v>
      </c>
      <c r="B37" s="1" t="s">
        <v>62</v>
      </c>
      <c r="C37" s="27" t="s">
        <v>422</v>
      </c>
      <c r="D37" s="38">
        <v>24</v>
      </c>
      <c r="E37" s="72"/>
      <c r="F37" s="27">
        <v>1</v>
      </c>
      <c r="G37" s="72"/>
      <c r="H37" s="72"/>
      <c r="I37" s="72"/>
      <c r="J37" s="27">
        <v>2</v>
      </c>
      <c r="K37" s="27">
        <v>3</v>
      </c>
      <c r="L37" s="72"/>
      <c r="M37" s="72"/>
      <c r="N37" s="27">
        <f t="shared" si="5"/>
        <v>0</v>
      </c>
      <c r="O37" s="73"/>
      <c r="P37" s="73"/>
      <c r="Q37" s="73"/>
      <c r="R37" s="73"/>
      <c r="S37" s="73"/>
      <c r="T37" s="27">
        <f t="shared" si="6"/>
        <v>4</v>
      </c>
      <c r="U37" s="40" t="str">
        <f t="shared" si="7"/>
        <v/>
      </c>
      <c r="V37" s="22">
        <v>331</v>
      </c>
      <c r="W37" s="22" t="s">
        <v>93</v>
      </c>
      <c r="X37" s="22" t="s">
        <v>88</v>
      </c>
      <c r="Y37" s="68">
        <v>1554</v>
      </c>
      <c r="Z37" s="41"/>
      <c r="AA37" s="1" t="s">
        <v>174</v>
      </c>
      <c r="AB37" s="28" t="s">
        <v>423</v>
      </c>
    </row>
    <row r="38" spans="1:28" x14ac:dyDescent="0.3">
      <c r="A38" s="1" t="s">
        <v>45</v>
      </c>
      <c r="B38" s="1" t="s">
        <v>62</v>
      </c>
      <c r="C38" s="27" t="s">
        <v>177</v>
      </c>
      <c r="D38" s="38">
        <v>50</v>
      </c>
      <c r="E38" s="72"/>
      <c r="F38" s="27">
        <v>5</v>
      </c>
      <c r="G38" s="72"/>
      <c r="H38" s="72"/>
      <c r="I38" s="72"/>
      <c r="J38" s="27">
        <v>9</v>
      </c>
      <c r="K38" s="27">
        <v>10</v>
      </c>
      <c r="L38" s="72"/>
      <c r="M38" s="27">
        <v>14</v>
      </c>
      <c r="N38" s="27">
        <f t="shared" si="5"/>
        <v>14</v>
      </c>
      <c r="O38" s="73"/>
      <c r="P38" s="73"/>
      <c r="Q38" s="73"/>
      <c r="R38" s="73"/>
      <c r="S38" s="73"/>
      <c r="T38" s="27">
        <f t="shared" si="6"/>
        <v>19</v>
      </c>
      <c r="U38" s="40" t="str">
        <f t="shared" si="7"/>
        <v/>
      </c>
      <c r="V38" s="22">
        <v>331</v>
      </c>
      <c r="W38" s="22" t="s">
        <v>93</v>
      </c>
      <c r="X38" s="22" t="s">
        <v>88</v>
      </c>
      <c r="Y38" s="68">
        <v>1554</v>
      </c>
      <c r="Z38" s="41"/>
      <c r="AA38" s="1" t="s">
        <v>174</v>
      </c>
      <c r="AB38" s="28" t="s">
        <v>423</v>
      </c>
    </row>
    <row r="39" spans="1:28" x14ac:dyDescent="0.3">
      <c r="A39" s="1" t="s">
        <v>45</v>
      </c>
      <c r="B39" s="1" t="s">
        <v>62</v>
      </c>
      <c r="C39" s="27" t="s">
        <v>306</v>
      </c>
      <c r="D39" s="38">
        <v>22</v>
      </c>
      <c r="E39" s="72"/>
      <c r="F39" s="27">
        <v>1</v>
      </c>
      <c r="G39" s="72"/>
      <c r="H39" s="72"/>
      <c r="I39" s="72"/>
      <c r="J39" s="27">
        <v>0</v>
      </c>
      <c r="K39" s="27">
        <v>0</v>
      </c>
      <c r="L39" s="72"/>
      <c r="M39" s="72"/>
      <c r="N39" s="27">
        <f t="shared" si="5"/>
        <v>0</v>
      </c>
      <c r="O39" s="73"/>
      <c r="P39" s="73"/>
      <c r="Q39" s="73"/>
      <c r="R39" s="73"/>
      <c r="S39" s="73"/>
      <c r="T39" s="27">
        <f t="shared" si="6"/>
        <v>2</v>
      </c>
      <c r="U39" s="40" t="str">
        <f t="shared" si="7"/>
        <v/>
      </c>
      <c r="V39" s="22">
        <v>331</v>
      </c>
      <c r="W39" s="22" t="s">
        <v>93</v>
      </c>
      <c r="X39" s="22" t="s">
        <v>88</v>
      </c>
      <c r="Y39" s="68">
        <v>1554</v>
      </c>
      <c r="Z39" s="41"/>
      <c r="AA39" s="1" t="s">
        <v>174</v>
      </c>
      <c r="AB39" s="28" t="s">
        <v>423</v>
      </c>
    </row>
    <row r="40" spans="1:28" x14ac:dyDescent="0.3">
      <c r="A40" s="1" t="s">
        <v>45</v>
      </c>
      <c r="B40" s="1" t="s">
        <v>62</v>
      </c>
      <c r="C40" s="27" t="s">
        <v>178</v>
      </c>
      <c r="D40" s="38">
        <v>12</v>
      </c>
      <c r="E40" s="72"/>
      <c r="F40" s="27">
        <v>7</v>
      </c>
      <c r="G40" s="27">
        <v>13</v>
      </c>
      <c r="H40" s="72"/>
      <c r="I40" s="72"/>
      <c r="J40" s="27">
        <v>2</v>
      </c>
      <c r="K40" s="27">
        <v>3</v>
      </c>
      <c r="L40" s="72"/>
      <c r="M40" s="72"/>
      <c r="N40" s="27">
        <f t="shared" si="5"/>
        <v>0</v>
      </c>
      <c r="O40" s="73"/>
      <c r="P40" s="73"/>
      <c r="Q40" s="73"/>
      <c r="R40" s="73"/>
      <c r="S40" s="73"/>
      <c r="T40" s="27">
        <f t="shared" si="6"/>
        <v>16</v>
      </c>
      <c r="U40" s="40" t="str">
        <f t="shared" si="7"/>
        <v/>
      </c>
      <c r="V40" s="22">
        <v>331</v>
      </c>
      <c r="W40" s="22" t="s">
        <v>93</v>
      </c>
      <c r="X40" s="22" t="s">
        <v>88</v>
      </c>
      <c r="Y40" s="68">
        <v>1554</v>
      </c>
      <c r="Z40" s="41"/>
      <c r="AA40" s="1" t="s">
        <v>174</v>
      </c>
      <c r="AB40" s="28" t="s">
        <v>423</v>
      </c>
    </row>
    <row r="41" spans="1:28" x14ac:dyDescent="0.3">
      <c r="A41" s="1" t="s">
        <v>45</v>
      </c>
      <c r="B41" s="1" t="s">
        <v>62</v>
      </c>
      <c r="C41" s="27" t="s">
        <v>179</v>
      </c>
      <c r="D41" s="38">
        <v>34</v>
      </c>
      <c r="E41" s="72"/>
      <c r="F41" s="27">
        <v>0</v>
      </c>
      <c r="G41" s="72"/>
      <c r="H41" s="72"/>
      <c r="I41" s="72"/>
      <c r="J41" s="27">
        <v>2</v>
      </c>
      <c r="K41" s="27">
        <v>2</v>
      </c>
      <c r="L41" s="72"/>
      <c r="M41" s="72"/>
      <c r="N41" s="27">
        <f t="shared" si="5"/>
        <v>0</v>
      </c>
      <c r="O41" s="73"/>
      <c r="P41" s="73"/>
      <c r="Q41" s="73"/>
      <c r="R41" s="73"/>
      <c r="S41" s="73"/>
      <c r="T41" s="27">
        <f t="shared" si="6"/>
        <v>2</v>
      </c>
      <c r="U41" s="40" t="str">
        <f t="shared" si="7"/>
        <v/>
      </c>
      <c r="V41" s="22">
        <v>331</v>
      </c>
      <c r="W41" s="22" t="s">
        <v>93</v>
      </c>
      <c r="X41" s="22" t="s">
        <v>88</v>
      </c>
      <c r="Y41" s="68">
        <v>1554</v>
      </c>
      <c r="Z41" s="41" t="s">
        <v>529</v>
      </c>
      <c r="AA41" s="1" t="s">
        <v>174</v>
      </c>
      <c r="AB41" s="28" t="s">
        <v>423</v>
      </c>
    </row>
    <row r="42" spans="1:28" x14ac:dyDescent="0.3">
      <c r="A42" s="1" t="s">
        <v>45</v>
      </c>
      <c r="B42" s="1" t="s">
        <v>62</v>
      </c>
      <c r="C42" s="27" t="s">
        <v>180</v>
      </c>
      <c r="D42" s="38">
        <v>44</v>
      </c>
      <c r="E42" s="72"/>
      <c r="F42" s="27">
        <v>4</v>
      </c>
      <c r="G42" s="72"/>
      <c r="H42" s="72"/>
      <c r="I42" s="72"/>
      <c r="J42" s="27">
        <v>2</v>
      </c>
      <c r="K42" s="27">
        <v>2</v>
      </c>
      <c r="L42" s="72"/>
      <c r="M42" s="27">
        <v>15</v>
      </c>
      <c r="N42" s="27">
        <f t="shared" si="5"/>
        <v>15</v>
      </c>
      <c r="O42" s="73"/>
      <c r="P42" s="73"/>
      <c r="Q42" s="73"/>
      <c r="R42" s="73"/>
      <c r="S42" s="73"/>
      <c r="T42" s="27">
        <f t="shared" si="6"/>
        <v>10</v>
      </c>
      <c r="U42" s="40" t="str">
        <f t="shared" si="7"/>
        <v/>
      </c>
      <c r="V42" s="22">
        <v>331</v>
      </c>
      <c r="W42" s="22" t="s">
        <v>93</v>
      </c>
      <c r="X42" s="22" t="s">
        <v>88</v>
      </c>
      <c r="Y42" s="68">
        <v>1554</v>
      </c>
      <c r="Z42" s="41"/>
      <c r="AA42" s="1" t="s">
        <v>174</v>
      </c>
      <c r="AB42" s="28" t="s">
        <v>423</v>
      </c>
    </row>
    <row r="43" spans="1:28" x14ac:dyDescent="0.3">
      <c r="A43" s="1" t="s">
        <v>45</v>
      </c>
      <c r="B43" s="1" t="s">
        <v>62</v>
      </c>
      <c r="C43" s="27" t="s">
        <v>181</v>
      </c>
      <c r="D43" s="38">
        <v>52</v>
      </c>
      <c r="E43" s="72"/>
      <c r="F43" s="27">
        <v>3</v>
      </c>
      <c r="G43" s="72"/>
      <c r="H43" s="72"/>
      <c r="I43" s="72"/>
      <c r="J43" s="27">
        <v>1</v>
      </c>
      <c r="K43" s="27">
        <v>1</v>
      </c>
      <c r="L43" s="72"/>
      <c r="M43" s="72"/>
      <c r="N43" s="27">
        <f t="shared" si="5"/>
        <v>0</v>
      </c>
      <c r="O43" s="73"/>
      <c r="P43" s="73"/>
      <c r="Q43" s="73"/>
      <c r="R43" s="73"/>
      <c r="S43" s="73"/>
      <c r="T43" s="27">
        <f t="shared" si="6"/>
        <v>7</v>
      </c>
      <c r="U43" s="40" t="str">
        <f t="shared" si="7"/>
        <v/>
      </c>
      <c r="V43" s="22">
        <v>331</v>
      </c>
      <c r="W43" s="22" t="s">
        <v>93</v>
      </c>
      <c r="X43" s="22" t="s">
        <v>88</v>
      </c>
      <c r="Y43" s="68">
        <v>1554</v>
      </c>
      <c r="Z43" s="41"/>
      <c r="AA43" s="1" t="s">
        <v>174</v>
      </c>
      <c r="AB43" s="28" t="s">
        <v>423</v>
      </c>
    </row>
    <row r="44" spans="1:28" x14ac:dyDescent="0.3">
      <c r="A44" s="1" t="s">
        <v>45</v>
      </c>
      <c r="B44" s="1" t="s">
        <v>62</v>
      </c>
      <c r="C44" s="27" t="s">
        <v>183</v>
      </c>
      <c r="D44" s="38">
        <v>40</v>
      </c>
      <c r="E44" s="72"/>
      <c r="F44" s="27">
        <v>4</v>
      </c>
      <c r="G44" s="72"/>
      <c r="H44" s="72"/>
      <c r="I44" s="72"/>
      <c r="J44" s="27">
        <v>2</v>
      </c>
      <c r="K44" s="27">
        <v>4</v>
      </c>
      <c r="L44" s="72"/>
      <c r="M44" s="72"/>
      <c r="N44" s="27">
        <f t="shared" si="5"/>
        <v>0</v>
      </c>
      <c r="O44" s="73"/>
      <c r="P44" s="73"/>
      <c r="Q44" s="73"/>
      <c r="R44" s="73"/>
      <c r="S44" s="73"/>
      <c r="T44" s="27">
        <f t="shared" si="6"/>
        <v>10</v>
      </c>
      <c r="U44" s="40" t="str">
        <f t="shared" si="7"/>
        <v/>
      </c>
      <c r="V44" s="22">
        <v>331</v>
      </c>
      <c r="W44" s="22" t="s">
        <v>93</v>
      </c>
      <c r="X44" s="22" t="s">
        <v>88</v>
      </c>
      <c r="Y44" s="68">
        <v>1554</v>
      </c>
      <c r="Z44" s="41"/>
      <c r="AA44" s="1" t="s">
        <v>174</v>
      </c>
      <c r="AB44" s="28" t="s">
        <v>423</v>
      </c>
    </row>
    <row r="45" spans="1:28" x14ac:dyDescent="0.3">
      <c r="A45" s="1" t="s">
        <v>45</v>
      </c>
      <c r="B45" s="1" t="s">
        <v>62</v>
      </c>
      <c r="C45" s="27" t="s">
        <v>184</v>
      </c>
      <c r="D45" s="38">
        <v>10</v>
      </c>
      <c r="E45" s="72"/>
      <c r="F45" s="27">
        <v>2</v>
      </c>
      <c r="G45" s="72"/>
      <c r="H45" s="72"/>
      <c r="I45" s="72"/>
      <c r="J45" s="27">
        <v>2</v>
      </c>
      <c r="K45" s="27">
        <v>2</v>
      </c>
      <c r="L45" s="72"/>
      <c r="M45" s="72"/>
      <c r="N45" s="27">
        <f t="shared" si="5"/>
        <v>0</v>
      </c>
      <c r="O45" s="73"/>
      <c r="P45" s="73"/>
      <c r="Q45" s="73"/>
      <c r="R45" s="73"/>
      <c r="S45" s="73"/>
      <c r="T45" s="27">
        <f t="shared" si="6"/>
        <v>6</v>
      </c>
      <c r="U45" s="40" t="str">
        <f t="shared" si="7"/>
        <v/>
      </c>
      <c r="V45" s="22">
        <v>331</v>
      </c>
      <c r="W45" s="22" t="s">
        <v>93</v>
      </c>
      <c r="X45" s="22" t="s">
        <v>88</v>
      </c>
      <c r="Y45" s="68">
        <v>1554</v>
      </c>
      <c r="Z45" s="41"/>
      <c r="AA45" s="1" t="s">
        <v>174</v>
      </c>
      <c r="AB45" s="28" t="s">
        <v>423</v>
      </c>
    </row>
    <row r="46" spans="1:28" x14ac:dyDescent="0.3">
      <c r="A46" s="1" t="s">
        <v>45</v>
      </c>
      <c r="B46" s="1" t="s">
        <v>62</v>
      </c>
      <c r="C46" s="56" t="s">
        <v>38</v>
      </c>
      <c r="D46" s="1"/>
      <c r="E46" s="56">
        <v>240</v>
      </c>
      <c r="F46" s="56"/>
      <c r="G46" s="56">
        <v>59</v>
      </c>
      <c r="H46" s="56"/>
      <c r="I46" s="56"/>
      <c r="J46" s="56"/>
      <c r="K46" s="56"/>
      <c r="L46" s="56"/>
      <c r="M46" s="56">
        <v>16</v>
      </c>
      <c r="N46" s="56">
        <v>16</v>
      </c>
      <c r="O46" s="56"/>
      <c r="P46" s="56">
        <v>16</v>
      </c>
      <c r="Q46" s="42"/>
      <c r="R46" s="42"/>
      <c r="S46" s="42"/>
      <c r="T46" s="27"/>
      <c r="U46" s="40" t="str">
        <f t="shared" ref="U46" si="8">_xlfn.IFNA("",((T46+Q46+N46-R46)+(O46*2))/E46)</f>
        <v/>
      </c>
      <c r="V46" s="22">
        <v>331</v>
      </c>
      <c r="W46" s="22" t="s">
        <v>93</v>
      </c>
      <c r="X46" s="22" t="s">
        <v>88</v>
      </c>
      <c r="Y46" s="68">
        <v>1554</v>
      </c>
      <c r="Z46" s="41"/>
      <c r="AA46" s="1" t="s">
        <v>174</v>
      </c>
      <c r="AB46" s="28" t="s">
        <v>423</v>
      </c>
    </row>
    <row r="47" spans="1:28" x14ac:dyDescent="0.3">
      <c r="A47" s="43" t="s">
        <v>45</v>
      </c>
      <c r="B47" s="43" t="s">
        <v>62</v>
      </c>
      <c r="C47" s="44" t="s">
        <v>39</v>
      </c>
      <c r="D47" s="43"/>
      <c r="E47" s="44">
        <f t="shared" ref="E47:T47" si="9">SUM(E35:E46)</f>
        <v>240</v>
      </c>
      <c r="F47" s="44">
        <f t="shared" si="9"/>
        <v>46</v>
      </c>
      <c r="G47" s="44">
        <f t="shared" si="9"/>
        <v>90</v>
      </c>
      <c r="H47" s="44">
        <f t="shared" si="9"/>
        <v>0</v>
      </c>
      <c r="I47" s="44">
        <f t="shared" si="9"/>
        <v>0</v>
      </c>
      <c r="J47" s="44">
        <f t="shared" si="9"/>
        <v>25</v>
      </c>
      <c r="K47" s="44">
        <f t="shared" si="9"/>
        <v>36</v>
      </c>
      <c r="L47" s="44">
        <f t="shared" si="9"/>
        <v>0</v>
      </c>
      <c r="M47" s="44">
        <f t="shared" si="9"/>
        <v>61</v>
      </c>
      <c r="N47" s="44">
        <f t="shared" si="9"/>
        <v>61</v>
      </c>
      <c r="O47" s="44">
        <f t="shared" si="9"/>
        <v>0</v>
      </c>
      <c r="P47" s="44">
        <f t="shared" si="9"/>
        <v>16</v>
      </c>
      <c r="Q47" s="44">
        <f t="shared" si="9"/>
        <v>8</v>
      </c>
      <c r="R47" s="44">
        <f t="shared" si="9"/>
        <v>0</v>
      </c>
      <c r="S47" s="44">
        <f t="shared" si="9"/>
        <v>0</v>
      </c>
      <c r="T47" s="44">
        <f t="shared" si="9"/>
        <v>117</v>
      </c>
      <c r="U47" s="45">
        <f>((T47+Q47+N47-R47)+(O47*2))/E47</f>
        <v>0.77500000000000002</v>
      </c>
      <c r="V47" s="46">
        <v>331</v>
      </c>
      <c r="W47" s="46" t="s">
        <v>93</v>
      </c>
      <c r="X47" s="46" t="s">
        <v>88</v>
      </c>
      <c r="Y47" s="69">
        <v>1554</v>
      </c>
      <c r="Z47" s="47"/>
      <c r="AA47" s="43" t="s">
        <v>174</v>
      </c>
      <c r="AB47" s="78" t="s">
        <v>423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0.51111111111111107</v>
      </c>
      <c r="H48" s="27"/>
      <c r="I48" s="1"/>
      <c r="J48" s="48" t="s">
        <v>41</v>
      </c>
      <c r="K48" s="50">
        <f>J47/K47</f>
        <v>0.69444444444444442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sortState xmlns:xlrd2="http://schemas.microsoft.com/office/spreadsheetml/2017/richdata2" ref="A35:AB45">
    <sortCondition ref="C35:C45"/>
  </sortState>
  <pageMargins left="0.2" right="0.2" top="0.75" bottom="0.25" header="0.3" footer="0.3"/>
  <pageSetup scale="65"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E5F94-6428-413C-80F0-229EDC01B2E4}">
  <sheetPr>
    <tabColor rgb="FF92D050"/>
    <pageSetUpPr fitToPage="1"/>
  </sheetPr>
  <dimension ref="A1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334</v>
      </c>
      <c r="D4" s="7" t="s">
        <v>4</v>
      </c>
      <c r="E4" s="8"/>
      <c r="F4" s="5"/>
      <c r="G4" s="1"/>
      <c r="J4" s="15" t="s">
        <v>425</v>
      </c>
      <c r="K4" s="16" t="s">
        <v>44</v>
      </c>
      <c r="L4" s="17"/>
      <c r="M4" s="18"/>
      <c r="N4" s="19">
        <v>22</v>
      </c>
      <c r="O4" s="19">
        <v>16</v>
      </c>
      <c r="P4" s="19">
        <v>20</v>
      </c>
      <c r="Q4" s="19">
        <v>29</v>
      </c>
      <c r="R4" s="20"/>
      <c r="S4" s="21">
        <f>SUM(N4:R4)</f>
        <v>87</v>
      </c>
      <c r="T4" s="22">
        <v>335</v>
      </c>
    </row>
    <row r="5" spans="1:28" x14ac:dyDescent="0.3">
      <c r="B5" s="1"/>
      <c r="C5" s="6" t="s">
        <v>106</v>
      </c>
      <c r="D5" s="7" t="s">
        <v>5</v>
      </c>
      <c r="E5" s="1"/>
      <c r="F5" s="1"/>
      <c r="G5" s="1"/>
      <c r="J5" s="15" t="s">
        <v>426</v>
      </c>
      <c r="K5" s="16" t="s">
        <v>71</v>
      </c>
      <c r="L5" s="17"/>
      <c r="M5" s="18"/>
      <c r="N5" s="19">
        <v>29</v>
      </c>
      <c r="O5" s="19">
        <v>22</v>
      </c>
      <c r="P5" s="19">
        <v>27</v>
      </c>
      <c r="Q5" s="19">
        <v>25</v>
      </c>
      <c r="R5" s="20"/>
      <c r="S5" s="21">
        <f>SUM(N5:R5)</f>
        <v>103</v>
      </c>
      <c r="T5" s="22">
        <v>335</v>
      </c>
      <c r="U5" s="1"/>
      <c r="V5" s="1"/>
      <c r="W5" s="1"/>
    </row>
    <row r="6" spans="1:28" x14ac:dyDescent="0.3">
      <c r="C6" s="23">
        <v>1429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373</v>
      </c>
      <c r="D7" s="7" t="s">
        <v>7</v>
      </c>
      <c r="G7" s="1"/>
      <c r="S7" s="1"/>
      <c r="T7" s="25" t="s">
        <v>8</v>
      </c>
      <c r="U7" s="1"/>
      <c r="V7" s="26">
        <v>335</v>
      </c>
      <c r="W7" s="1"/>
    </row>
    <row r="8" spans="1:28" x14ac:dyDescent="0.3">
      <c r="B8" s="1"/>
      <c r="C8" s="24" t="s">
        <v>424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33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51</v>
      </c>
      <c r="D13" s="38">
        <v>30</v>
      </c>
      <c r="E13" s="27">
        <v>27</v>
      </c>
      <c r="F13" s="27">
        <v>7</v>
      </c>
      <c r="G13" s="27">
        <v>13</v>
      </c>
      <c r="H13" s="27"/>
      <c r="I13" s="27"/>
      <c r="J13" s="27">
        <v>3</v>
      </c>
      <c r="K13" s="27">
        <v>4</v>
      </c>
      <c r="L13" s="27">
        <v>0</v>
      </c>
      <c r="M13" s="27">
        <v>1</v>
      </c>
      <c r="N13" s="27">
        <f t="shared" ref="N13:N22" si="0">SUM(L13:M13)</f>
        <v>1</v>
      </c>
      <c r="O13" s="27">
        <v>1</v>
      </c>
      <c r="P13" s="39">
        <v>1</v>
      </c>
      <c r="Q13" s="27">
        <v>0</v>
      </c>
      <c r="R13" s="27">
        <v>3</v>
      </c>
      <c r="S13" s="27">
        <v>2</v>
      </c>
      <c r="T13" s="27">
        <f t="shared" ref="T13:T22" si="1">(H13*3)+((F13-H13)*2)+J13</f>
        <v>17</v>
      </c>
      <c r="U13" s="40">
        <f t="shared" ref="U13:U22" si="2">IFERROR(((T13+Q13+N13-R13)+(O13*2))/E13,"")</f>
        <v>0.62962962962962965</v>
      </c>
      <c r="V13" s="22">
        <v>335</v>
      </c>
      <c r="W13" s="22" t="s">
        <v>93</v>
      </c>
      <c r="X13" s="22" t="s">
        <v>94</v>
      </c>
      <c r="Y13" s="68">
        <v>1429</v>
      </c>
      <c r="Z13" s="41"/>
      <c r="AA13" s="1" t="s">
        <v>89</v>
      </c>
      <c r="AB13" s="28" t="s">
        <v>427</v>
      </c>
    </row>
    <row r="14" spans="1:28" x14ac:dyDescent="0.3">
      <c r="A14" s="1" t="s">
        <v>70</v>
      </c>
      <c r="B14" s="1" t="s">
        <v>45</v>
      </c>
      <c r="C14" s="27" t="s">
        <v>46</v>
      </c>
      <c r="D14" s="38">
        <v>21</v>
      </c>
      <c r="E14" s="27">
        <v>24</v>
      </c>
      <c r="F14" s="27">
        <v>2</v>
      </c>
      <c r="G14" s="27">
        <v>7</v>
      </c>
      <c r="H14" s="27"/>
      <c r="I14" s="27"/>
      <c r="J14" s="27">
        <v>1</v>
      </c>
      <c r="K14" s="27">
        <v>2</v>
      </c>
      <c r="L14" s="27">
        <v>3</v>
      </c>
      <c r="M14" s="27">
        <v>4</v>
      </c>
      <c r="N14" s="27">
        <f t="shared" si="0"/>
        <v>7</v>
      </c>
      <c r="O14" s="39">
        <v>1</v>
      </c>
      <c r="P14" s="39">
        <v>4</v>
      </c>
      <c r="Q14" s="39">
        <v>0</v>
      </c>
      <c r="R14" s="39">
        <v>2</v>
      </c>
      <c r="S14" s="39">
        <v>1</v>
      </c>
      <c r="T14" s="39">
        <f t="shared" si="1"/>
        <v>5</v>
      </c>
      <c r="U14" s="40">
        <f t="shared" si="2"/>
        <v>0.5</v>
      </c>
      <c r="V14" s="22">
        <v>335</v>
      </c>
      <c r="W14" s="22" t="s">
        <v>93</v>
      </c>
      <c r="X14" s="22" t="s">
        <v>94</v>
      </c>
      <c r="Y14" s="68">
        <v>1429</v>
      </c>
      <c r="Z14" s="41"/>
      <c r="AA14" s="1" t="s">
        <v>89</v>
      </c>
      <c r="AB14" s="28" t="s">
        <v>427</v>
      </c>
    </row>
    <row r="15" spans="1:28" x14ac:dyDescent="0.3">
      <c r="A15" s="1" t="s">
        <v>70</v>
      </c>
      <c r="B15" s="1" t="s">
        <v>45</v>
      </c>
      <c r="C15" s="27" t="s">
        <v>55</v>
      </c>
      <c r="D15" s="38">
        <v>15</v>
      </c>
      <c r="E15" s="27">
        <v>39</v>
      </c>
      <c r="F15" s="27">
        <v>1</v>
      </c>
      <c r="G15" s="27">
        <v>9</v>
      </c>
      <c r="H15" s="27">
        <v>0</v>
      </c>
      <c r="I15" s="27">
        <v>2</v>
      </c>
      <c r="J15" s="27">
        <v>4</v>
      </c>
      <c r="K15" s="27">
        <v>5</v>
      </c>
      <c r="L15" s="27">
        <v>1</v>
      </c>
      <c r="M15" s="27">
        <v>0</v>
      </c>
      <c r="N15" s="27">
        <f t="shared" si="0"/>
        <v>1</v>
      </c>
      <c r="O15" s="39">
        <v>7</v>
      </c>
      <c r="P15" s="39">
        <v>3</v>
      </c>
      <c r="Q15" s="39">
        <v>0</v>
      </c>
      <c r="R15" s="39">
        <v>5</v>
      </c>
      <c r="S15" s="39">
        <v>0</v>
      </c>
      <c r="T15" s="39">
        <f t="shared" si="1"/>
        <v>6</v>
      </c>
      <c r="U15" s="40">
        <f t="shared" si="2"/>
        <v>0.41025641025641024</v>
      </c>
      <c r="V15" s="22">
        <v>335</v>
      </c>
      <c r="W15" s="22" t="s">
        <v>93</v>
      </c>
      <c r="X15" s="22" t="s">
        <v>94</v>
      </c>
      <c r="Y15" s="68">
        <v>1429</v>
      </c>
      <c r="Z15" s="41"/>
      <c r="AA15" s="1" t="s">
        <v>89</v>
      </c>
      <c r="AB15" s="28" t="s">
        <v>427</v>
      </c>
    </row>
    <row r="16" spans="1:28" x14ac:dyDescent="0.3">
      <c r="A16" s="1" t="s">
        <v>70</v>
      </c>
      <c r="B16" s="1" t="s">
        <v>45</v>
      </c>
      <c r="C16" s="27" t="s">
        <v>110</v>
      </c>
      <c r="D16" s="38">
        <v>10</v>
      </c>
      <c r="E16" s="27">
        <v>15</v>
      </c>
      <c r="F16" s="27">
        <v>2</v>
      </c>
      <c r="G16" s="27">
        <v>7</v>
      </c>
      <c r="H16" s="27">
        <v>1</v>
      </c>
      <c r="I16" s="27">
        <v>4</v>
      </c>
      <c r="J16" s="27">
        <v>2</v>
      </c>
      <c r="K16" s="27">
        <v>4</v>
      </c>
      <c r="L16" s="27">
        <v>1</v>
      </c>
      <c r="M16" s="27">
        <v>1</v>
      </c>
      <c r="N16" s="27">
        <f t="shared" si="0"/>
        <v>2</v>
      </c>
      <c r="O16" s="39">
        <v>1</v>
      </c>
      <c r="P16" s="39">
        <v>1</v>
      </c>
      <c r="Q16" s="39">
        <v>0</v>
      </c>
      <c r="R16" s="39">
        <v>3</v>
      </c>
      <c r="S16" s="39">
        <v>1</v>
      </c>
      <c r="T16" s="39">
        <f t="shared" si="1"/>
        <v>7</v>
      </c>
      <c r="U16" s="40">
        <f t="shared" si="2"/>
        <v>0.53333333333333333</v>
      </c>
      <c r="V16" s="22">
        <v>335</v>
      </c>
      <c r="W16" s="22" t="s">
        <v>93</v>
      </c>
      <c r="X16" s="22" t="s">
        <v>94</v>
      </c>
      <c r="Y16" s="68">
        <v>1429</v>
      </c>
      <c r="Z16" s="41"/>
      <c r="AA16" s="1" t="s">
        <v>89</v>
      </c>
      <c r="AB16" s="28" t="s">
        <v>427</v>
      </c>
    </row>
    <row r="17" spans="1:28" x14ac:dyDescent="0.3">
      <c r="A17" s="1" t="s">
        <v>70</v>
      </c>
      <c r="B17" s="1" t="s">
        <v>45</v>
      </c>
      <c r="C17" s="27" t="s">
        <v>50</v>
      </c>
      <c r="D17" s="38">
        <v>31</v>
      </c>
      <c r="E17" s="27">
        <v>43</v>
      </c>
      <c r="F17" s="27">
        <v>4</v>
      </c>
      <c r="G17" s="27">
        <v>10</v>
      </c>
      <c r="H17" s="27"/>
      <c r="I17" s="27"/>
      <c r="J17" s="27">
        <v>3</v>
      </c>
      <c r="K17" s="27">
        <v>6</v>
      </c>
      <c r="L17" s="27">
        <v>4</v>
      </c>
      <c r="M17" s="27">
        <v>4</v>
      </c>
      <c r="N17" s="27">
        <f t="shared" si="0"/>
        <v>8</v>
      </c>
      <c r="O17" s="39">
        <v>1</v>
      </c>
      <c r="P17" s="39">
        <v>5</v>
      </c>
      <c r="Q17" s="39">
        <v>3</v>
      </c>
      <c r="R17" s="39">
        <v>2</v>
      </c>
      <c r="S17" s="39">
        <v>0</v>
      </c>
      <c r="T17" s="39">
        <f t="shared" si="1"/>
        <v>11</v>
      </c>
      <c r="U17" s="40">
        <f t="shared" si="2"/>
        <v>0.51162790697674421</v>
      </c>
      <c r="V17" s="22">
        <v>335</v>
      </c>
      <c r="W17" s="22" t="s">
        <v>93</v>
      </c>
      <c r="X17" s="22" t="s">
        <v>94</v>
      </c>
      <c r="Y17" s="68">
        <v>1429</v>
      </c>
      <c r="Z17" s="41"/>
      <c r="AA17" s="1" t="s">
        <v>89</v>
      </c>
      <c r="AB17" s="28" t="s">
        <v>427</v>
      </c>
    </row>
    <row r="18" spans="1:28" x14ac:dyDescent="0.3">
      <c r="A18" s="1" t="s">
        <v>70</v>
      </c>
      <c r="B18" s="1" t="s">
        <v>45</v>
      </c>
      <c r="C18" s="27" t="s">
        <v>300</v>
      </c>
      <c r="D18" s="38">
        <v>41</v>
      </c>
      <c r="E18" s="27">
        <v>23</v>
      </c>
      <c r="F18" s="27">
        <v>6</v>
      </c>
      <c r="G18" s="27">
        <v>15</v>
      </c>
      <c r="H18" s="27"/>
      <c r="I18" s="27"/>
      <c r="J18" s="27">
        <v>6</v>
      </c>
      <c r="K18" s="27">
        <v>10</v>
      </c>
      <c r="L18" s="27">
        <v>5</v>
      </c>
      <c r="M18" s="27">
        <v>4</v>
      </c>
      <c r="N18" s="27">
        <f t="shared" si="0"/>
        <v>9</v>
      </c>
      <c r="O18" s="39">
        <v>0</v>
      </c>
      <c r="P18" s="39">
        <v>3</v>
      </c>
      <c r="Q18" s="39">
        <v>3</v>
      </c>
      <c r="R18" s="39">
        <v>3</v>
      </c>
      <c r="S18" s="39">
        <v>0</v>
      </c>
      <c r="T18" s="39">
        <f t="shared" si="1"/>
        <v>18</v>
      </c>
      <c r="U18" s="40">
        <f t="shared" si="2"/>
        <v>1.173913043478261</v>
      </c>
      <c r="V18" s="22">
        <v>335</v>
      </c>
      <c r="W18" s="22" t="s">
        <v>93</v>
      </c>
      <c r="X18" s="22" t="s">
        <v>94</v>
      </c>
      <c r="Y18" s="68">
        <v>1429</v>
      </c>
      <c r="Z18" s="41"/>
      <c r="AA18" s="1" t="s">
        <v>89</v>
      </c>
      <c r="AB18" s="28" t="s">
        <v>427</v>
      </c>
    </row>
    <row r="19" spans="1:28" x14ac:dyDescent="0.3">
      <c r="A19" s="1" t="s">
        <v>70</v>
      </c>
      <c r="B19" s="1" t="s">
        <v>45</v>
      </c>
      <c r="C19" s="27" t="s">
        <v>53</v>
      </c>
      <c r="D19" s="38">
        <v>24</v>
      </c>
      <c r="E19" s="27">
        <v>26</v>
      </c>
      <c r="F19" s="27">
        <v>1</v>
      </c>
      <c r="G19" s="27">
        <v>5</v>
      </c>
      <c r="H19" s="27"/>
      <c r="I19" s="27"/>
      <c r="J19" s="27">
        <v>5</v>
      </c>
      <c r="K19" s="27">
        <v>8</v>
      </c>
      <c r="L19" s="27">
        <v>1</v>
      </c>
      <c r="M19" s="27">
        <v>1</v>
      </c>
      <c r="N19" s="27">
        <f t="shared" si="0"/>
        <v>2</v>
      </c>
      <c r="O19" s="39">
        <v>0</v>
      </c>
      <c r="P19" s="39">
        <v>2</v>
      </c>
      <c r="Q19" s="39">
        <v>1</v>
      </c>
      <c r="R19" s="39">
        <v>1</v>
      </c>
      <c r="S19" s="39">
        <v>0</v>
      </c>
      <c r="T19" s="39">
        <f t="shared" si="1"/>
        <v>7</v>
      </c>
      <c r="U19" s="40">
        <f t="shared" si="2"/>
        <v>0.34615384615384615</v>
      </c>
      <c r="V19" s="22">
        <v>335</v>
      </c>
      <c r="W19" s="22" t="s">
        <v>93</v>
      </c>
      <c r="X19" s="22" t="s">
        <v>94</v>
      </c>
      <c r="Y19" s="68">
        <v>1429</v>
      </c>
      <c r="Z19" s="41"/>
      <c r="AA19" s="1" t="s">
        <v>89</v>
      </c>
      <c r="AB19" s="28" t="s">
        <v>427</v>
      </c>
    </row>
    <row r="20" spans="1:28" x14ac:dyDescent="0.3">
      <c r="A20" s="1" t="s">
        <v>70</v>
      </c>
      <c r="B20" s="1" t="s">
        <v>45</v>
      </c>
      <c r="C20" s="27" t="s">
        <v>48</v>
      </c>
      <c r="D20" s="38">
        <v>44</v>
      </c>
      <c r="E20" s="27">
        <v>30</v>
      </c>
      <c r="F20" s="27">
        <v>4</v>
      </c>
      <c r="G20" s="27">
        <v>9</v>
      </c>
      <c r="H20" s="27"/>
      <c r="I20" s="27"/>
      <c r="J20" s="27">
        <v>2</v>
      </c>
      <c r="K20" s="27">
        <v>2</v>
      </c>
      <c r="L20" s="27">
        <v>4</v>
      </c>
      <c r="M20" s="27">
        <v>5</v>
      </c>
      <c r="N20" s="27">
        <f t="shared" si="0"/>
        <v>9</v>
      </c>
      <c r="O20" s="39">
        <v>0</v>
      </c>
      <c r="P20" s="39">
        <v>5</v>
      </c>
      <c r="Q20" s="39">
        <v>3</v>
      </c>
      <c r="R20" s="39">
        <v>6</v>
      </c>
      <c r="S20" s="39">
        <v>1</v>
      </c>
      <c r="T20" s="39">
        <f t="shared" si="1"/>
        <v>10</v>
      </c>
      <c r="U20" s="40">
        <f t="shared" si="2"/>
        <v>0.53333333333333333</v>
      </c>
      <c r="V20" s="22">
        <v>335</v>
      </c>
      <c r="W20" s="22" t="s">
        <v>93</v>
      </c>
      <c r="X20" s="22" t="s">
        <v>94</v>
      </c>
      <c r="Y20" s="68">
        <v>1429</v>
      </c>
      <c r="Z20" s="41"/>
      <c r="AA20" s="1" t="s">
        <v>89</v>
      </c>
      <c r="AB20" s="28" t="s">
        <v>427</v>
      </c>
    </row>
    <row r="21" spans="1:28" x14ac:dyDescent="0.3">
      <c r="A21" s="1" t="s">
        <v>70</v>
      </c>
      <c r="B21" s="1" t="s">
        <v>45</v>
      </c>
      <c r="C21" s="27" t="s">
        <v>105</v>
      </c>
      <c r="D21" s="38">
        <v>11</v>
      </c>
      <c r="E21" s="27" t="s">
        <v>546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39"/>
      <c r="U21" s="40"/>
      <c r="V21" s="22">
        <v>335</v>
      </c>
      <c r="W21" s="22" t="s">
        <v>93</v>
      </c>
      <c r="X21" s="22" t="s">
        <v>94</v>
      </c>
      <c r="Y21" s="68">
        <v>1429</v>
      </c>
      <c r="Z21" s="41"/>
      <c r="AA21" s="1" t="s">
        <v>89</v>
      </c>
      <c r="AB21" s="28" t="s">
        <v>427</v>
      </c>
    </row>
    <row r="22" spans="1:28" x14ac:dyDescent="0.3">
      <c r="A22" s="1" t="s">
        <v>70</v>
      </c>
      <c r="B22" s="1" t="s">
        <v>45</v>
      </c>
      <c r="C22" s="27" t="s">
        <v>47</v>
      </c>
      <c r="D22" s="38">
        <v>25</v>
      </c>
      <c r="E22" s="27">
        <v>13</v>
      </c>
      <c r="F22" s="27">
        <v>3</v>
      </c>
      <c r="G22" s="27">
        <v>7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 t="shared" si="0"/>
        <v>0</v>
      </c>
      <c r="O22" s="39">
        <v>0</v>
      </c>
      <c r="P22" s="39">
        <v>1</v>
      </c>
      <c r="Q22" s="39">
        <v>1</v>
      </c>
      <c r="R22" s="39">
        <v>2</v>
      </c>
      <c r="S22" s="39">
        <v>0</v>
      </c>
      <c r="T22" s="39">
        <f t="shared" si="1"/>
        <v>6</v>
      </c>
      <c r="U22" s="40">
        <f t="shared" si="2"/>
        <v>0.38461538461538464</v>
      </c>
      <c r="V22" s="22">
        <v>335</v>
      </c>
      <c r="W22" s="22" t="s">
        <v>93</v>
      </c>
      <c r="X22" s="22" t="s">
        <v>94</v>
      </c>
      <c r="Y22" s="68">
        <v>1429</v>
      </c>
      <c r="Z22" s="41"/>
      <c r="AA22" s="1" t="s">
        <v>89</v>
      </c>
      <c r="AB22" s="28" t="s">
        <v>427</v>
      </c>
    </row>
    <row r="23" spans="1:28" x14ac:dyDescent="0.3">
      <c r="A23" s="43" t="s">
        <v>70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30</v>
      </c>
      <c r="G23" s="44">
        <f t="shared" si="3"/>
        <v>82</v>
      </c>
      <c r="H23" s="44">
        <f t="shared" si="3"/>
        <v>1</v>
      </c>
      <c r="I23" s="44">
        <f t="shared" si="3"/>
        <v>6</v>
      </c>
      <c r="J23" s="44">
        <f t="shared" si="3"/>
        <v>26</v>
      </c>
      <c r="K23" s="44">
        <f t="shared" si="3"/>
        <v>41</v>
      </c>
      <c r="L23" s="44">
        <f t="shared" si="3"/>
        <v>19</v>
      </c>
      <c r="M23" s="44">
        <f t="shared" si="3"/>
        <v>20</v>
      </c>
      <c r="N23" s="44">
        <f t="shared" si="3"/>
        <v>39</v>
      </c>
      <c r="O23" s="44">
        <f t="shared" si="3"/>
        <v>11</v>
      </c>
      <c r="P23" s="44">
        <f t="shared" si="3"/>
        <v>25</v>
      </c>
      <c r="Q23" s="44">
        <f t="shared" si="3"/>
        <v>11</v>
      </c>
      <c r="R23" s="44">
        <f t="shared" si="3"/>
        <v>27</v>
      </c>
      <c r="S23" s="44">
        <f t="shared" si="3"/>
        <v>5</v>
      </c>
      <c r="T23" s="44">
        <f t="shared" si="3"/>
        <v>87</v>
      </c>
      <c r="U23" s="45">
        <f>((T23+Q23+N23-R23)+(O23*2))/E23</f>
        <v>0.55000000000000004</v>
      </c>
      <c r="V23" s="46">
        <v>335</v>
      </c>
      <c r="W23" s="46" t="s">
        <v>93</v>
      </c>
      <c r="X23" s="46" t="s">
        <v>94</v>
      </c>
      <c r="Y23" s="69">
        <v>1429</v>
      </c>
      <c r="Z23" s="47"/>
      <c r="AA23" s="43" t="s">
        <v>89</v>
      </c>
      <c r="AB23" s="78" t="s">
        <v>427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0.36585365853658536</v>
      </c>
      <c r="H24" s="27"/>
      <c r="I24" s="1"/>
      <c r="J24" s="48" t="s">
        <v>41</v>
      </c>
      <c r="K24" s="50">
        <f>J23/K23</f>
        <v>0.63414634146341464</v>
      </c>
      <c r="L24" s="1"/>
      <c r="M24" s="39" t="s">
        <v>42</v>
      </c>
      <c r="N24" s="51">
        <v>8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30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70</v>
      </c>
      <c r="C35" s="27" t="s">
        <v>252</v>
      </c>
      <c r="D35" s="38">
        <v>21</v>
      </c>
      <c r="E35" s="27">
        <v>13</v>
      </c>
      <c r="F35" s="27">
        <v>0</v>
      </c>
      <c r="G35" s="27">
        <v>4</v>
      </c>
      <c r="H35" s="27"/>
      <c r="I35" s="27"/>
      <c r="J35" s="27">
        <v>0</v>
      </c>
      <c r="K35" s="27">
        <v>0</v>
      </c>
      <c r="L35" s="27">
        <v>1</v>
      </c>
      <c r="M35" s="27">
        <v>1</v>
      </c>
      <c r="N35" s="27">
        <f>SUM(L35:M35)</f>
        <v>2</v>
      </c>
      <c r="O35" s="27">
        <v>3</v>
      </c>
      <c r="P35" s="39">
        <v>1</v>
      </c>
      <c r="Q35" s="27">
        <v>0</v>
      </c>
      <c r="R35" s="27">
        <v>0</v>
      </c>
      <c r="S35" s="27">
        <v>0</v>
      </c>
      <c r="T35" s="27">
        <f>+(F35*2)+J35</f>
        <v>0</v>
      </c>
      <c r="U35" s="40">
        <f>IFERROR(((T35+Q35+N35-R35)+(O35*2))/E35,"")</f>
        <v>0.61538461538461542</v>
      </c>
      <c r="V35" s="22">
        <v>335</v>
      </c>
      <c r="W35" s="22" t="s">
        <v>87</v>
      </c>
      <c r="X35" s="22" t="s">
        <v>88</v>
      </c>
      <c r="Y35" s="68">
        <v>1429</v>
      </c>
      <c r="Z35" s="41"/>
      <c r="AA35" s="1" t="s">
        <v>249</v>
      </c>
      <c r="AB35" s="28" t="s">
        <v>428</v>
      </c>
    </row>
    <row r="36" spans="1:28" x14ac:dyDescent="0.3">
      <c r="A36" s="1" t="s">
        <v>45</v>
      </c>
      <c r="B36" s="1" t="s">
        <v>70</v>
      </c>
      <c r="C36" s="27" t="s">
        <v>253</v>
      </c>
      <c r="D36" s="38">
        <v>32</v>
      </c>
      <c r="E36" s="27">
        <v>35</v>
      </c>
      <c r="F36" s="27">
        <v>2</v>
      </c>
      <c r="G36" s="27">
        <v>6</v>
      </c>
      <c r="H36" s="27"/>
      <c r="I36" s="27"/>
      <c r="J36" s="27">
        <v>3</v>
      </c>
      <c r="K36" s="27">
        <v>5</v>
      </c>
      <c r="L36" s="27">
        <v>0</v>
      </c>
      <c r="M36" s="27">
        <v>3</v>
      </c>
      <c r="N36" s="27">
        <f t="shared" ref="N36:N40" si="4">SUM(L36:M36)</f>
        <v>3</v>
      </c>
      <c r="O36" s="39">
        <v>5</v>
      </c>
      <c r="P36" s="39">
        <v>2</v>
      </c>
      <c r="Q36" s="39">
        <v>4</v>
      </c>
      <c r="R36" s="39">
        <v>5</v>
      </c>
      <c r="S36" s="39">
        <v>0</v>
      </c>
      <c r="T36" s="27">
        <f t="shared" ref="T36:T44" si="5">+(F36*2)+J36</f>
        <v>7</v>
      </c>
      <c r="U36" s="40">
        <f t="shared" ref="U36:U44" si="6">IFERROR(((T36+Q36+N36-R36)+(O36*2))/E36,"")</f>
        <v>0.54285714285714282</v>
      </c>
      <c r="V36" s="22">
        <v>335</v>
      </c>
      <c r="W36" s="22" t="s">
        <v>87</v>
      </c>
      <c r="X36" s="22" t="s">
        <v>88</v>
      </c>
      <c r="Y36" s="68">
        <v>1429</v>
      </c>
      <c r="Z36" s="41"/>
      <c r="AA36" s="1" t="s">
        <v>249</v>
      </c>
      <c r="AB36" s="28" t="s">
        <v>428</v>
      </c>
    </row>
    <row r="37" spans="1:28" x14ac:dyDescent="0.3">
      <c r="A37" s="1" t="s">
        <v>45</v>
      </c>
      <c r="B37" s="1" t="s">
        <v>70</v>
      </c>
      <c r="C37" s="27" t="s">
        <v>255</v>
      </c>
      <c r="D37" s="38">
        <v>42</v>
      </c>
      <c r="E37" s="27">
        <v>20</v>
      </c>
      <c r="F37" s="27">
        <v>6</v>
      </c>
      <c r="G37" s="27">
        <v>11</v>
      </c>
      <c r="H37" s="27"/>
      <c r="I37" s="27"/>
      <c r="J37" s="27">
        <v>2</v>
      </c>
      <c r="K37" s="27">
        <v>3</v>
      </c>
      <c r="L37" s="27">
        <v>1</v>
      </c>
      <c r="M37" s="27">
        <v>3</v>
      </c>
      <c r="N37" s="27">
        <f t="shared" si="4"/>
        <v>4</v>
      </c>
      <c r="O37" s="39">
        <v>2</v>
      </c>
      <c r="P37" s="56">
        <v>6</v>
      </c>
      <c r="Q37" s="39">
        <v>1</v>
      </c>
      <c r="R37" s="39">
        <v>2</v>
      </c>
      <c r="S37" s="39">
        <v>0</v>
      </c>
      <c r="T37" s="27">
        <f t="shared" si="5"/>
        <v>14</v>
      </c>
      <c r="U37" s="40">
        <f t="shared" si="6"/>
        <v>1.05</v>
      </c>
      <c r="V37" s="22">
        <v>335</v>
      </c>
      <c r="W37" s="22" t="s">
        <v>87</v>
      </c>
      <c r="X37" s="22" t="s">
        <v>88</v>
      </c>
      <c r="Y37" s="68">
        <v>1429</v>
      </c>
      <c r="Z37" s="41"/>
      <c r="AA37" s="1" t="s">
        <v>249</v>
      </c>
      <c r="AB37" s="28" t="s">
        <v>428</v>
      </c>
    </row>
    <row r="38" spans="1:28" x14ac:dyDescent="0.3">
      <c r="A38" s="1" t="s">
        <v>45</v>
      </c>
      <c r="B38" s="1" t="s">
        <v>70</v>
      </c>
      <c r="C38" s="27" t="s">
        <v>256</v>
      </c>
      <c r="D38" s="38">
        <v>53</v>
      </c>
      <c r="E38" s="27">
        <v>34</v>
      </c>
      <c r="F38" s="27">
        <v>8</v>
      </c>
      <c r="G38" s="27">
        <v>13</v>
      </c>
      <c r="H38" s="27"/>
      <c r="I38" s="27"/>
      <c r="J38" s="27">
        <v>4</v>
      </c>
      <c r="K38" s="27">
        <v>6</v>
      </c>
      <c r="L38" s="27">
        <v>0</v>
      </c>
      <c r="M38" s="27">
        <v>7</v>
      </c>
      <c r="N38" s="27">
        <f t="shared" si="4"/>
        <v>7</v>
      </c>
      <c r="O38" s="39">
        <v>2</v>
      </c>
      <c r="P38" s="39">
        <v>6</v>
      </c>
      <c r="Q38" s="39">
        <v>0</v>
      </c>
      <c r="R38" s="39">
        <v>3</v>
      </c>
      <c r="S38" s="39">
        <v>0</v>
      </c>
      <c r="T38" s="27">
        <f t="shared" si="5"/>
        <v>20</v>
      </c>
      <c r="U38" s="40">
        <f t="shared" si="6"/>
        <v>0.82352941176470584</v>
      </c>
      <c r="V38" s="22">
        <v>335</v>
      </c>
      <c r="W38" s="22" t="s">
        <v>87</v>
      </c>
      <c r="X38" s="22" t="s">
        <v>88</v>
      </c>
      <c r="Y38" s="68">
        <v>1429</v>
      </c>
      <c r="Z38" s="41"/>
      <c r="AA38" s="1" t="s">
        <v>249</v>
      </c>
      <c r="AB38" s="28" t="s">
        <v>428</v>
      </c>
    </row>
    <row r="39" spans="1:28" x14ac:dyDescent="0.3">
      <c r="A39" s="1" t="s">
        <v>45</v>
      </c>
      <c r="B39" s="1" t="s">
        <v>70</v>
      </c>
      <c r="C39" s="27" t="s">
        <v>257</v>
      </c>
      <c r="D39" s="38">
        <v>33</v>
      </c>
      <c r="E39" s="27">
        <v>26</v>
      </c>
      <c r="F39" s="27">
        <v>4</v>
      </c>
      <c r="G39" s="27">
        <v>7</v>
      </c>
      <c r="H39" s="27"/>
      <c r="I39" s="27"/>
      <c r="J39" s="27">
        <v>4</v>
      </c>
      <c r="K39" s="27">
        <v>7</v>
      </c>
      <c r="L39" s="27">
        <v>2</v>
      </c>
      <c r="M39" s="27">
        <v>6</v>
      </c>
      <c r="N39" s="27">
        <f t="shared" si="4"/>
        <v>8</v>
      </c>
      <c r="O39" s="39">
        <v>1</v>
      </c>
      <c r="P39" s="39">
        <v>3</v>
      </c>
      <c r="Q39" s="39">
        <v>0</v>
      </c>
      <c r="R39" s="39">
        <v>4</v>
      </c>
      <c r="S39" s="39">
        <v>4</v>
      </c>
      <c r="T39" s="27">
        <f t="shared" si="5"/>
        <v>12</v>
      </c>
      <c r="U39" s="40">
        <f t="shared" si="6"/>
        <v>0.69230769230769229</v>
      </c>
      <c r="V39" s="22">
        <v>335</v>
      </c>
      <c r="W39" s="22" t="s">
        <v>87</v>
      </c>
      <c r="X39" s="22" t="s">
        <v>88</v>
      </c>
      <c r="Y39" s="68">
        <v>1429</v>
      </c>
      <c r="Z39" s="41"/>
      <c r="AA39" s="1" t="s">
        <v>249</v>
      </c>
      <c r="AB39" s="28" t="s">
        <v>428</v>
      </c>
    </row>
    <row r="40" spans="1:28" x14ac:dyDescent="0.3">
      <c r="A40" s="1" t="s">
        <v>45</v>
      </c>
      <c r="B40" s="1" t="s">
        <v>70</v>
      </c>
      <c r="C40" s="27" t="s">
        <v>417</v>
      </c>
      <c r="D40" s="38">
        <v>44</v>
      </c>
      <c r="E40" s="27">
        <v>16</v>
      </c>
      <c r="F40" s="27">
        <v>7</v>
      </c>
      <c r="G40" s="27">
        <v>10</v>
      </c>
      <c r="H40" s="27"/>
      <c r="I40" s="27"/>
      <c r="J40" s="27">
        <v>2</v>
      </c>
      <c r="K40" s="27">
        <v>2</v>
      </c>
      <c r="L40" s="27">
        <v>1</v>
      </c>
      <c r="M40" s="27">
        <v>1</v>
      </c>
      <c r="N40" s="27">
        <f t="shared" si="4"/>
        <v>2</v>
      </c>
      <c r="O40" s="39">
        <v>3</v>
      </c>
      <c r="P40" s="39">
        <v>5</v>
      </c>
      <c r="Q40" s="39">
        <v>3</v>
      </c>
      <c r="R40" s="39">
        <v>2</v>
      </c>
      <c r="S40" s="39">
        <v>0</v>
      </c>
      <c r="T40" s="27">
        <f t="shared" si="5"/>
        <v>16</v>
      </c>
      <c r="U40" s="40">
        <f t="shared" si="6"/>
        <v>1.5625</v>
      </c>
      <c r="V40" s="22">
        <v>335</v>
      </c>
      <c r="W40" s="22" t="s">
        <v>87</v>
      </c>
      <c r="X40" s="22" t="s">
        <v>88</v>
      </c>
      <c r="Y40" s="68">
        <v>1429</v>
      </c>
      <c r="Z40" s="41"/>
      <c r="AA40" s="1" t="s">
        <v>249</v>
      </c>
      <c r="AB40" s="28" t="s">
        <v>428</v>
      </c>
    </row>
    <row r="41" spans="1:28" x14ac:dyDescent="0.3">
      <c r="A41" s="1" t="s">
        <v>45</v>
      </c>
      <c r="B41" s="1" t="s">
        <v>70</v>
      </c>
      <c r="C41" s="27" t="s">
        <v>111</v>
      </c>
      <c r="D41" s="38">
        <v>10</v>
      </c>
      <c r="E41" s="27">
        <v>25</v>
      </c>
      <c r="F41" s="27">
        <v>3</v>
      </c>
      <c r="G41" s="27">
        <v>6</v>
      </c>
      <c r="H41" s="27"/>
      <c r="I41" s="27"/>
      <c r="J41" s="27">
        <v>0</v>
      </c>
      <c r="K41" s="27">
        <v>0</v>
      </c>
      <c r="L41" s="27">
        <v>1</v>
      </c>
      <c r="M41" s="27">
        <v>3</v>
      </c>
      <c r="N41" s="27">
        <f>SUM(L41:M41)</f>
        <v>4</v>
      </c>
      <c r="O41" s="39">
        <v>5</v>
      </c>
      <c r="P41" s="39">
        <v>5</v>
      </c>
      <c r="Q41" s="39">
        <v>2</v>
      </c>
      <c r="R41" s="39">
        <v>4</v>
      </c>
      <c r="S41" s="39">
        <v>1</v>
      </c>
      <c r="T41" s="27">
        <f t="shared" si="5"/>
        <v>6</v>
      </c>
      <c r="U41" s="40">
        <f t="shared" si="6"/>
        <v>0.72</v>
      </c>
      <c r="V41" s="22">
        <v>335</v>
      </c>
      <c r="W41" s="22" t="s">
        <v>87</v>
      </c>
      <c r="X41" s="22" t="s">
        <v>88</v>
      </c>
      <c r="Y41" s="68">
        <v>1429</v>
      </c>
      <c r="Z41" s="41"/>
      <c r="AA41" s="1" t="s">
        <v>249</v>
      </c>
      <c r="AB41" s="28" t="s">
        <v>428</v>
      </c>
    </row>
    <row r="42" spans="1:28" x14ac:dyDescent="0.3">
      <c r="A42" s="1" t="s">
        <v>45</v>
      </c>
      <c r="B42" s="1" t="s">
        <v>70</v>
      </c>
      <c r="C42" s="27" t="s">
        <v>258</v>
      </c>
      <c r="D42" s="38">
        <v>12</v>
      </c>
      <c r="E42" s="27">
        <v>22</v>
      </c>
      <c r="F42" s="27">
        <v>4</v>
      </c>
      <c r="G42" s="27">
        <v>7</v>
      </c>
      <c r="H42" s="27"/>
      <c r="I42" s="27"/>
      <c r="J42" s="27">
        <v>0</v>
      </c>
      <c r="K42" s="27">
        <v>0</v>
      </c>
      <c r="L42" s="27">
        <v>2</v>
      </c>
      <c r="M42" s="27">
        <v>0</v>
      </c>
      <c r="N42" s="27">
        <f>SUM(L42:M42)</f>
        <v>2</v>
      </c>
      <c r="O42" s="39">
        <v>2</v>
      </c>
      <c r="P42" s="39">
        <v>3</v>
      </c>
      <c r="Q42" s="39">
        <v>1</v>
      </c>
      <c r="R42" s="39">
        <v>2</v>
      </c>
      <c r="S42" s="39">
        <v>0</v>
      </c>
      <c r="T42" s="27">
        <f t="shared" si="5"/>
        <v>8</v>
      </c>
      <c r="U42" s="40">
        <f t="shared" si="6"/>
        <v>0.59090909090909094</v>
      </c>
      <c r="V42" s="22">
        <v>335</v>
      </c>
      <c r="W42" s="22" t="s">
        <v>87</v>
      </c>
      <c r="X42" s="22" t="s">
        <v>88</v>
      </c>
      <c r="Y42" s="68">
        <v>1429</v>
      </c>
      <c r="Z42" s="41"/>
      <c r="AA42" s="1" t="s">
        <v>249</v>
      </c>
      <c r="AB42" s="28" t="s">
        <v>428</v>
      </c>
    </row>
    <row r="43" spans="1:28" x14ac:dyDescent="0.3">
      <c r="A43" s="1" t="s">
        <v>45</v>
      </c>
      <c r="B43" s="1" t="s">
        <v>70</v>
      </c>
      <c r="C43" s="27" t="s">
        <v>259</v>
      </c>
      <c r="D43" s="38">
        <v>11</v>
      </c>
      <c r="E43" s="27">
        <v>44</v>
      </c>
      <c r="F43" s="27">
        <v>7</v>
      </c>
      <c r="G43" s="27">
        <v>18</v>
      </c>
      <c r="H43" s="27"/>
      <c r="I43" s="27"/>
      <c r="J43" s="27">
        <v>4</v>
      </c>
      <c r="K43" s="27">
        <v>4</v>
      </c>
      <c r="L43" s="27">
        <v>4</v>
      </c>
      <c r="M43" s="27">
        <v>8</v>
      </c>
      <c r="N43" s="27">
        <f>SUM(L43:M43)</f>
        <v>12</v>
      </c>
      <c r="O43" s="39">
        <v>6</v>
      </c>
      <c r="P43" s="39">
        <v>3</v>
      </c>
      <c r="Q43" s="39">
        <v>2</v>
      </c>
      <c r="R43" s="39">
        <v>3</v>
      </c>
      <c r="S43" s="39">
        <v>1</v>
      </c>
      <c r="T43" s="27">
        <f t="shared" si="5"/>
        <v>18</v>
      </c>
      <c r="U43" s="40">
        <f t="shared" si="6"/>
        <v>0.93181818181818177</v>
      </c>
      <c r="V43" s="22">
        <v>335</v>
      </c>
      <c r="W43" s="22" t="s">
        <v>87</v>
      </c>
      <c r="X43" s="22" t="s">
        <v>88</v>
      </c>
      <c r="Y43" s="68">
        <v>1429</v>
      </c>
      <c r="Z43" s="41"/>
      <c r="AA43" s="1" t="s">
        <v>249</v>
      </c>
      <c r="AB43" s="28" t="s">
        <v>428</v>
      </c>
    </row>
    <row r="44" spans="1:28" x14ac:dyDescent="0.3">
      <c r="A44" s="1" t="s">
        <v>45</v>
      </c>
      <c r="B44" s="1" t="s">
        <v>70</v>
      </c>
      <c r="C44" s="27" t="s">
        <v>185</v>
      </c>
      <c r="D44" s="38">
        <v>13</v>
      </c>
      <c r="E44" s="27">
        <v>5</v>
      </c>
      <c r="F44" s="27">
        <v>0</v>
      </c>
      <c r="G44" s="27">
        <v>1</v>
      </c>
      <c r="H44" s="27"/>
      <c r="I44" s="27"/>
      <c r="J44" s="27">
        <v>2</v>
      </c>
      <c r="K44" s="27">
        <v>2</v>
      </c>
      <c r="L44" s="27">
        <v>0</v>
      </c>
      <c r="M44" s="27">
        <v>0</v>
      </c>
      <c r="N44" s="27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27">
        <f t="shared" si="5"/>
        <v>2</v>
      </c>
      <c r="U44" s="40">
        <f t="shared" si="6"/>
        <v>0.4</v>
      </c>
      <c r="V44" s="22">
        <v>335</v>
      </c>
      <c r="W44" s="22" t="s">
        <v>87</v>
      </c>
      <c r="X44" s="22" t="s">
        <v>88</v>
      </c>
      <c r="Y44" s="68">
        <v>1429</v>
      </c>
      <c r="Z44" s="41"/>
      <c r="AA44" s="1" t="s">
        <v>249</v>
      </c>
      <c r="AB44" s="28" t="s">
        <v>428</v>
      </c>
    </row>
    <row r="45" spans="1:28" x14ac:dyDescent="0.3">
      <c r="A45" s="43" t="s">
        <v>45</v>
      </c>
      <c r="B45" s="43" t="s">
        <v>70</v>
      </c>
      <c r="C45" s="44" t="s">
        <v>39</v>
      </c>
      <c r="D45" s="43"/>
      <c r="E45" s="44">
        <f t="shared" ref="E45:T45" si="7">SUM(E35:E44)</f>
        <v>240</v>
      </c>
      <c r="F45" s="44">
        <f t="shared" si="7"/>
        <v>41</v>
      </c>
      <c r="G45" s="44">
        <f t="shared" si="7"/>
        <v>83</v>
      </c>
      <c r="H45" s="44">
        <f t="shared" si="7"/>
        <v>0</v>
      </c>
      <c r="I45" s="44">
        <f t="shared" si="7"/>
        <v>0</v>
      </c>
      <c r="J45" s="44">
        <f t="shared" si="7"/>
        <v>21</v>
      </c>
      <c r="K45" s="44">
        <f t="shared" si="7"/>
        <v>29</v>
      </c>
      <c r="L45" s="44">
        <f t="shared" si="7"/>
        <v>12</v>
      </c>
      <c r="M45" s="44">
        <f t="shared" si="7"/>
        <v>32</v>
      </c>
      <c r="N45" s="44">
        <f t="shared" si="7"/>
        <v>44</v>
      </c>
      <c r="O45" s="44">
        <f t="shared" si="7"/>
        <v>29</v>
      </c>
      <c r="P45" s="44">
        <f t="shared" si="7"/>
        <v>34</v>
      </c>
      <c r="Q45" s="44">
        <f t="shared" si="7"/>
        <v>13</v>
      </c>
      <c r="R45" s="44">
        <f t="shared" si="7"/>
        <v>25</v>
      </c>
      <c r="S45" s="44">
        <f t="shared" si="7"/>
        <v>6</v>
      </c>
      <c r="T45" s="44">
        <f t="shared" si="7"/>
        <v>103</v>
      </c>
      <c r="U45" s="45">
        <f>((T45+Q45+N45-R45)+(O45*2))/E45</f>
        <v>0.8041666666666667</v>
      </c>
      <c r="V45" s="46">
        <v>335</v>
      </c>
      <c r="W45" s="46" t="s">
        <v>87</v>
      </c>
      <c r="X45" s="46" t="s">
        <v>88</v>
      </c>
      <c r="Y45" s="69">
        <v>1429</v>
      </c>
      <c r="Z45" s="47"/>
      <c r="AA45" s="43" t="s">
        <v>249</v>
      </c>
      <c r="AB45" s="78" t="s">
        <v>428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0.49397590361445781</v>
      </c>
      <c r="H46" s="27"/>
      <c r="I46" s="1"/>
      <c r="J46" s="48" t="s">
        <v>41</v>
      </c>
      <c r="K46" s="50">
        <f>J45/K45</f>
        <v>0.72413793103448276</v>
      </c>
      <c r="L46" s="1"/>
      <c r="M46" s="39" t="s">
        <v>42</v>
      </c>
      <c r="N46" s="51">
        <v>8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</sheetData>
  <sheetProtection sheet="1" objects="1" scenarios="1"/>
  <sortState xmlns:xlrd2="http://schemas.microsoft.com/office/spreadsheetml/2017/richdata2" ref="A13:AB22">
    <sortCondition ref="C13:C22"/>
  </sortState>
  <pageMargins left="0.2" right="0.2" top="0.75" bottom="0.25" header="0.3" footer="0.3"/>
  <pageSetup scale="6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A9E0C-9B17-4D80-B04D-2DCD29E0DA89}">
  <sheetPr>
    <tabColor rgb="FF92D050"/>
    <pageSetUpPr fitToPage="1"/>
  </sheetPr>
  <dimension ref="A1:AB48"/>
  <sheetViews>
    <sheetView topLeftCell="A3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116</v>
      </c>
      <c r="D4" s="7" t="s">
        <v>4</v>
      </c>
      <c r="E4" s="8"/>
      <c r="F4" s="5"/>
      <c r="G4" s="1"/>
      <c r="J4" s="15" t="s">
        <v>429</v>
      </c>
      <c r="K4" s="16" t="s">
        <v>44</v>
      </c>
      <c r="L4" s="17"/>
      <c r="M4" s="18"/>
      <c r="N4" s="19">
        <v>34</v>
      </c>
      <c r="O4" s="19">
        <v>30</v>
      </c>
      <c r="P4" s="19">
        <v>20</v>
      </c>
      <c r="Q4" s="19">
        <v>28</v>
      </c>
      <c r="R4" s="19">
        <v>16</v>
      </c>
      <c r="S4" s="21">
        <f>SUM(N4:R4)</f>
        <v>128</v>
      </c>
      <c r="T4" s="22">
        <v>339</v>
      </c>
    </row>
    <row r="5" spans="1:28" x14ac:dyDescent="0.3">
      <c r="B5" s="1"/>
      <c r="C5" s="6" t="s">
        <v>106</v>
      </c>
      <c r="D5" s="7" t="s">
        <v>5</v>
      </c>
      <c r="E5" s="1"/>
      <c r="F5" s="1" t="s">
        <v>530</v>
      </c>
      <c r="G5" s="1"/>
      <c r="J5" s="15" t="s">
        <v>430</v>
      </c>
      <c r="K5" s="16" t="s">
        <v>67</v>
      </c>
      <c r="L5" s="17"/>
      <c r="M5" s="18"/>
      <c r="N5" s="19">
        <v>32</v>
      </c>
      <c r="O5" s="19">
        <v>18</v>
      </c>
      <c r="P5" s="19">
        <v>30</v>
      </c>
      <c r="Q5" s="19">
        <v>32</v>
      </c>
      <c r="R5" s="19">
        <v>11</v>
      </c>
      <c r="S5" s="21">
        <f>SUM(N5:R5)</f>
        <v>123</v>
      </c>
      <c r="T5" s="22">
        <v>339</v>
      </c>
      <c r="U5" s="1"/>
      <c r="V5" s="1"/>
      <c r="W5" s="1"/>
    </row>
    <row r="6" spans="1:28" x14ac:dyDescent="0.3">
      <c r="C6" s="23">
        <v>2142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361</v>
      </c>
      <c r="D7" s="7" t="s">
        <v>7</v>
      </c>
      <c r="G7" s="1"/>
      <c r="S7" s="1"/>
      <c r="T7" s="25" t="s">
        <v>8</v>
      </c>
      <c r="U7" s="1"/>
      <c r="V7" s="26">
        <v>339</v>
      </c>
      <c r="W7" s="1"/>
    </row>
    <row r="8" spans="1:28" x14ac:dyDescent="0.3">
      <c r="B8" s="1"/>
      <c r="C8" s="24" t="s">
        <v>268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0.11805555555555557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34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51</v>
      </c>
      <c r="D13" s="38">
        <v>30</v>
      </c>
      <c r="E13" s="27">
        <v>13</v>
      </c>
      <c r="F13" s="27">
        <v>4</v>
      </c>
      <c r="G13" s="27">
        <v>4</v>
      </c>
      <c r="H13" s="27"/>
      <c r="I13" s="27"/>
      <c r="J13" s="27">
        <v>2</v>
      </c>
      <c r="K13" s="27">
        <v>2</v>
      </c>
      <c r="L13" s="27">
        <v>1</v>
      </c>
      <c r="M13" s="27">
        <v>2</v>
      </c>
      <c r="N13" s="27">
        <f>SUM(L13:M13)</f>
        <v>3</v>
      </c>
      <c r="O13" s="27">
        <v>4</v>
      </c>
      <c r="P13" s="39">
        <v>0</v>
      </c>
      <c r="Q13" s="27">
        <v>1</v>
      </c>
      <c r="R13" s="27">
        <v>1</v>
      </c>
      <c r="S13" s="27">
        <v>1</v>
      </c>
      <c r="T13" s="27">
        <f>(H13*3)+((F13-H13)*2)+J13</f>
        <v>10</v>
      </c>
      <c r="U13" s="40">
        <f>IFERROR(((T13+Q13+N13-R13)+(O13*2))/E13,"")</f>
        <v>1.6153846153846154</v>
      </c>
      <c r="V13" s="22">
        <v>339</v>
      </c>
      <c r="W13" s="22" t="s">
        <v>93</v>
      </c>
      <c r="X13" s="22" t="s">
        <v>88</v>
      </c>
      <c r="Y13" s="68">
        <v>2142</v>
      </c>
      <c r="Z13" s="36" t="s">
        <v>1</v>
      </c>
      <c r="AA13" s="1" t="s">
        <v>89</v>
      </c>
      <c r="AB13" s="28" t="s">
        <v>431</v>
      </c>
    </row>
    <row r="14" spans="1:28" x14ac:dyDescent="0.3">
      <c r="A14" s="1" t="s">
        <v>66</v>
      </c>
      <c r="B14" s="1" t="s">
        <v>45</v>
      </c>
      <c r="C14" s="27" t="s">
        <v>46</v>
      </c>
      <c r="D14" s="38">
        <v>21</v>
      </c>
      <c r="E14" s="27">
        <v>23</v>
      </c>
      <c r="F14" s="27">
        <v>5</v>
      </c>
      <c r="G14" s="27">
        <v>5</v>
      </c>
      <c r="H14" s="27"/>
      <c r="I14" s="27"/>
      <c r="J14" s="27">
        <v>6</v>
      </c>
      <c r="K14" s="27">
        <v>7</v>
      </c>
      <c r="L14" s="27">
        <v>4</v>
      </c>
      <c r="M14" s="27">
        <v>3</v>
      </c>
      <c r="N14" s="27">
        <f t="shared" ref="N14:N19" si="0">SUM(L14:M14)</f>
        <v>7</v>
      </c>
      <c r="O14" s="39">
        <v>1</v>
      </c>
      <c r="P14" s="39">
        <v>3</v>
      </c>
      <c r="Q14" s="39">
        <v>0</v>
      </c>
      <c r="R14" s="39">
        <v>2</v>
      </c>
      <c r="S14" s="39">
        <v>0</v>
      </c>
      <c r="T14" s="39">
        <f t="shared" ref="T14:T19" si="1">(H14*3)+((F14-H14)*2)+J14</f>
        <v>16</v>
      </c>
      <c r="U14" s="40">
        <f t="shared" ref="U14:U23" si="2">IFERROR(((T14+Q14+N14-R14)+(O14*2))/E14,"")</f>
        <v>1</v>
      </c>
      <c r="V14" s="22">
        <v>339</v>
      </c>
      <c r="W14" s="22" t="s">
        <v>93</v>
      </c>
      <c r="X14" s="22" t="s">
        <v>88</v>
      </c>
      <c r="Y14" s="68">
        <v>2142</v>
      </c>
      <c r="Z14" s="36" t="s">
        <v>1</v>
      </c>
      <c r="AA14" s="1" t="s">
        <v>89</v>
      </c>
      <c r="AB14" s="28" t="s">
        <v>431</v>
      </c>
    </row>
    <row r="15" spans="1:28" x14ac:dyDescent="0.3">
      <c r="A15" s="1" t="s">
        <v>66</v>
      </c>
      <c r="B15" s="1" t="s">
        <v>45</v>
      </c>
      <c r="C15" s="27" t="s">
        <v>55</v>
      </c>
      <c r="D15" s="38">
        <v>15</v>
      </c>
      <c r="E15" s="27">
        <v>42</v>
      </c>
      <c r="F15" s="27">
        <v>4</v>
      </c>
      <c r="G15" s="27">
        <v>16</v>
      </c>
      <c r="H15" s="27"/>
      <c r="I15" s="27"/>
      <c r="J15" s="27">
        <v>8</v>
      </c>
      <c r="K15" s="27">
        <v>11</v>
      </c>
      <c r="L15" s="27">
        <v>1</v>
      </c>
      <c r="M15" s="27">
        <v>2</v>
      </c>
      <c r="N15" s="27">
        <f t="shared" si="0"/>
        <v>3</v>
      </c>
      <c r="O15" s="39">
        <v>10</v>
      </c>
      <c r="P15" s="39">
        <v>2</v>
      </c>
      <c r="Q15" s="39">
        <v>2</v>
      </c>
      <c r="R15" s="39">
        <v>7</v>
      </c>
      <c r="S15" s="39">
        <v>0</v>
      </c>
      <c r="T15" s="39">
        <f t="shared" si="1"/>
        <v>16</v>
      </c>
      <c r="U15" s="40">
        <f t="shared" si="2"/>
        <v>0.80952380952380953</v>
      </c>
      <c r="V15" s="22">
        <v>339</v>
      </c>
      <c r="W15" s="22" t="s">
        <v>93</v>
      </c>
      <c r="X15" s="22" t="s">
        <v>88</v>
      </c>
      <c r="Y15" s="68">
        <v>2142</v>
      </c>
      <c r="Z15" s="36" t="s">
        <v>1</v>
      </c>
      <c r="AA15" s="1" t="s">
        <v>89</v>
      </c>
      <c r="AB15" s="28" t="s">
        <v>431</v>
      </c>
    </row>
    <row r="16" spans="1:28" x14ac:dyDescent="0.3">
      <c r="A16" s="1" t="s">
        <v>66</v>
      </c>
      <c r="B16" s="1" t="s">
        <v>45</v>
      </c>
      <c r="C16" s="27" t="s">
        <v>110</v>
      </c>
      <c r="D16" s="38">
        <v>10</v>
      </c>
      <c r="E16" s="27">
        <v>38</v>
      </c>
      <c r="F16" s="27">
        <v>10</v>
      </c>
      <c r="G16" s="27">
        <v>19</v>
      </c>
      <c r="H16" s="27"/>
      <c r="I16" s="27"/>
      <c r="J16" s="27">
        <v>2</v>
      </c>
      <c r="K16" s="27">
        <v>3</v>
      </c>
      <c r="L16" s="27">
        <v>1</v>
      </c>
      <c r="M16" s="27">
        <v>3</v>
      </c>
      <c r="N16" s="27">
        <f t="shared" si="0"/>
        <v>4</v>
      </c>
      <c r="O16" s="39">
        <v>3</v>
      </c>
      <c r="P16" s="39">
        <v>3</v>
      </c>
      <c r="Q16" s="39">
        <v>2</v>
      </c>
      <c r="R16" s="39">
        <v>2</v>
      </c>
      <c r="S16" s="39">
        <v>0</v>
      </c>
      <c r="T16" s="39">
        <f t="shared" si="1"/>
        <v>22</v>
      </c>
      <c r="U16" s="40">
        <f t="shared" si="2"/>
        <v>0.84210526315789469</v>
      </c>
      <c r="V16" s="22">
        <v>339</v>
      </c>
      <c r="W16" s="22" t="s">
        <v>93</v>
      </c>
      <c r="X16" s="22" t="s">
        <v>88</v>
      </c>
      <c r="Y16" s="68">
        <v>2142</v>
      </c>
      <c r="Z16" s="36" t="s">
        <v>1</v>
      </c>
      <c r="AA16" s="1" t="s">
        <v>89</v>
      </c>
      <c r="AB16" s="28" t="s">
        <v>431</v>
      </c>
    </row>
    <row r="17" spans="1:28" x14ac:dyDescent="0.3">
      <c r="A17" s="1" t="s">
        <v>66</v>
      </c>
      <c r="B17" s="1" t="s">
        <v>45</v>
      </c>
      <c r="C17" s="27" t="s">
        <v>50</v>
      </c>
      <c r="D17" s="38">
        <v>31</v>
      </c>
      <c r="E17" s="27">
        <v>25</v>
      </c>
      <c r="F17" s="27">
        <v>5</v>
      </c>
      <c r="G17" s="27">
        <v>10</v>
      </c>
      <c r="H17" s="27"/>
      <c r="I17" s="27"/>
      <c r="J17" s="27">
        <v>3</v>
      </c>
      <c r="K17" s="27">
        <v>6</v>
      </c>
      <c r="L17" s="27">
        <v>3</v>
      </c>
      <c r="M17" s="27">
        <v>2</v>
      </c>
      <c r="N17" s="27">
        <f t="shared" si="0"/>
        <v>5</v>
      </c>
      <c r="O17" s="39">
        <v>3</v>
      </c>
      <c r="P17" s="39">
        <v>4</v>
      </c>
      <c r="Q17" s="39">
        <v>3</v>
      </c>
      <c r="R17" s="39">
        <v>3</v>
      </c>
      <c r="S17" s="39">
        <v>1</v>
      </c>
      <c r="T17" s="39">
        <f t="shared" si="1"/>
        <v>13</v>
      </c>
      <c r="U17" s="40">
        <f t="shared" si="2"/>
        <v>0.96</v>
      </c>
      <c r="V17" s="22">
        <v>339</v>
      </c>
      <c r="W17" s="22" t="s">
        <v>93</v>
      </c>
      <c r="X17" s="22" t="s">
        <v>88</v>
      </c>
      <c r="Y17" s="68">
        <v>2142</v>
      </c>
      <c r="Z17" s="36" t="s">
        <v>1</v>
      </c>
      <c r="AA17" s="1" t="s">
        <v>89</v>
      </c>
      <c r="AB17" s="28" t="s">
        <v>431</v>
      </c>
    </row>
    <row r="18" spans="1:28" x14ac:dyDescent="0.3">
      <c r="A18" s="1" t="s">
        <v>66</v>
      </c>
      <c r="B18" s="1" t="s">
        <v>45</v>
      </c>
      <c r="C18" s="27" t="s">
        <v>300</v>
      </c>
      <c r="D18" s="38">
        <v>41</v>
      </c>
      <c r="E18" s="27">
        <v>33</v>
      </c>
      <c r="F18" s="27">
        <v>6</v>
      </c>
      <c r="G18" s="27">
        <v>18</v>
      </c>
      <c r="H18" s="27"/>
      <c r="I18" s="27"/>
      <c r="J18" s="27">
        <v>2</v>
      </c>
      <c r="K18" s="27">
        <v>2</v>
      </c>
      <c r="L18" s="27">
        <v>3</v>
      </c>
      <c r="M18" s="27">
        <v>4</v>
      </c>
      <c r="N18" s="27">
        <f t="shared" si="0"/>
        <v>7</v>
      </c>
      <c r="O18" s="39">
        <v>1</v>
      </c>
      <c r="P18" s="39">
        <v>3</v>
      </c>
      <c r="Q18" s="39">
        <v>0</v>
      </c>
      <c r="R18" s="39">
        <v>1</v>
      </c>
      <c r="S18" s="39">
        <v>1</v>
      </c>
      <c r="T18" s="39">
        <f t="shared" si="1"/>
        <v>14</v>
      </c>
      <c r="U18" s="40">
        <f t="shared" si="2"/>
        <v>0.66666666666666663</v>
      </c>
      <c r="V18" s="22">
        <v>339</v>
      </c>
      <c r="W18" s="22" t="s">
        <v>93</v>
      </c>
      <c r="X18" s="22" t="s">
        <v>88</v>
      </c>
      <c r="Y18" s="68">
        <v>2142</v>
      </c>
      <c r="Z18" s="36" t="s">
        <v>1</v>
      </c>
      <c r="AA18" s="1" t="s">
        <v>89</v>
      </c>
      <c r="AB18" s="28" t="s">
        <v>431</v>
      </c>
    </row>
    <row r="19" spans="1:28" x14ac:dyDescent="0.3">
      <c r="A19" s="1" t="s">
        <v>66</v>
      </c>
      <c r="B19" s="1" t="s">
        <v>45</v>
      </c>
      <c r="C19" s="27" t="s">
        <v>53</v>
      </c>
      <c r="D19" s="38">
        <v>24</v>
      </c>
      <c r="E19" s="27">
        <v>28</v>
      </c>
      <c r="F19" s="27">
        <v>4</v>
      </c>
      <c r="G19" s="27">
        <v>7</v>
      </c>
      <c r="H19" s="27"/>
      <c r="I19" s="27"/>
      <c r="J19" s="27">
        <v>1</v>
      </c>
      <c r="K19" s="27">
        <v>1</v>
      </c>
      <c r="L19" s="27">
        <v>3</v>
      </c>
      <c r="M19" s="27">
        <v>1</v>
      </c>
      <c r="N19" s="27">
        <f t="shared" si="0"/>
        <v>4</v>
      </c>
      <c r="O19" s="39">
        <v>0</v>
      </c>
      <c r="P19" s="39">
        <v>5</v>
      </c>
      <c r="Q19" s="39">
        <v>1</v>
      </c>
      <c r="R19" s="39">
        <v>0</v>
      </c>
      <c r="S19" s="39">
        <v>1</v>
      </c>
      <c r="T19" s="39">
        <f t="shared" si="1"/>
        <v>9</v>
      </c>
      <c r="U19" s="40">
        <f t="shared" si="2"/>
        <v>0.5</v>
      </c>
      <c r="V19" s="22">
        <v>339</v>
      </c>
      <c r="W19" s="22" t="s">
        <v>93</v>
      </c>
      <c r="X19" s="22" t="s">
        <v>88</v>
      </c>
      <c r="Y19" s="68">
        <v>2142</v>
      </c>
      <c r="Z19" s="36" t="s">
        <v>1</v>
      </c>
      <c r="AA19" s="1" t="s">
        <v>89</v>
      </c>
      <c r="AB19" s="28" t="s">
        <v>431</v>
      </c>
    </row>
    <row r="20" spans="1:28" x14ac:dyDescent="0.3">
      <c r="A20" s="1" t="s">
        <v>66</v>
      </c>
      <c r="B20" s="1" t="s">
        <v>45</v>
      </c>
      <c r="C20" s="27" t="s">
        <v>48</v>
      </c>
      <c r="D20" s="38">
        <v>44</v>
      </c>
      <c r="E20" s="27">
        <v>30</v>
      </c>
      <c r="F20" s="27">
        <v>2</v>
      </c>
      <c r="G20" s="27">
        <v>5</v>
      </c>
      <c r="H20" s="27"/>
      <c r="I20" s="27"/>
      <c r="J20" s="27">
        <v>1</v>
      </c>
      <c r="K20" s="27">
        <v>1</v>
      </c>
      <c r="L20" s="27">
        <v>3</v>
      </c>
      <c r="M20" s="27">
        <v>6</v>
      </c>
      <c r="N20" s="27">
        <f>SUM(L20:M20)</f>
        <v>9</v>
      </c>
      <c r="O20" s="39">
        <v>2</v>
      </c>
      <c r="P20" s="39">
        <v>4</v>
      </c>
      <c r="Q20" s="39">
        <v>2</v>
      </c>
      <c r="R20" s="39">
        <v>1</v>
      </c>
      <c r="S20" s="39">
        <v>2</v>
      </c>
      <c r="T20" s="39">
        <f>(H20*3)+((F20-H20)*2)+J20</f>
        <v>5</v>
      </c>
      <c r="U20" s="40">
        <f t="shared" si="2"/>
        <v>0.6333333333333333</v>
      </c>
      <c r="V20" s="22">
        <v>339</v>
      </c>
      <c r="W20" s="22" t="s">
        <v>93</v>
      </c>
      <c r="X20" s="22" t="s">
        <v>88</v>
      </c>
      <c r="Y20" s="68">
        <v>2142</v>
      </c>
      <c r="Z20" s="36" t="s">
        <v>1</v>
      </c>
      <c r="AA20" s="1" t="s">
        <v>89</v>
      </c>
      <c r="AB20" s="28" t="s">
        <v>431</v>
      </c>
    </row>
    <row r="21" spans="1:28" x14ac:dyDescent="0.3">
      <c r="A21" s="1" t="s">
        <v>66</v>
      </c>
      <c r="B21" s="1" t="s">
        <v>45</v>
      </c>
      <c r="C21" s="27" t="s">
        <v>105</v>
      </c>
      <c r="D21" s="38">
        <v>11</v>
      </c>
      <c r="E21" s="27" t="s">
        <v>546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39"/>
      <c r="U21" s="40"/>
      <c r="V21" s="22">
        <v>339</v>
      </c>
      <c r="W21" s="22" t="s">
        <v>93</v>
      </c>
      <c r="X21" s="22" t="s">
        <v>88</v>
      </c>
      <c r="Y21" s="68">
        <v>2142</v>
      </c>
      <c r="Z21" s="36" t="s">
        <v>1</v>
      </c>
      <c r="AA21" s="1" t="s">
        <v>89</v>
      </c>
      <c r="AB21" s="28" t="s">
        <v>431</v>
      </c>
    </row>
    <row r="22" spans="1:28" x14ac:dyDescent="0.3">
      <c r="A22" s="1" t="s">
        <v>66</v>
      </c>
      <c r="B22" s="1" t="s">
        <v>45</v>
      </c>
      <c r="C22" s="27" t="s">
        <v>130</v>
      </c>
      <c r="D22" s="38">
        <v>12</v>
      </c>
      <c r="E22" s="27" t="s">
        <v>546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39"/>
      <c r="U22" s="40"/>
      <c r="V22" s="22">
        <v>339</v>
      </c>
      <c r="W22" s="22" t="s">
        <v>93</v>
      </c>
      <c r="X22" s="22" t="s">
        <v>88</v>
      </c>
      <c r="Y22" s="68">
        <v>2142</v>
      </c>
      <c r="Z22" s="36" t="s">
        <v>1</v>
      </c>
      <c r="AA22" s="1" t="s">
        <v>89</v>
      </c>
      <c r="AB22" s="28" t="s">
        <v>431</v>
      </c>
    </row>
    <row r="23" spans="1:28" x14ac:dyDescent="0.3">
      <c r="A23" s="1" t="s">
        <v>66</v>
      </c>
      <c r="B23" s="1" t="s">
        <v>45</v>
      </c>
      <c r="C23" s="27" t="s">
        <v>47</v>
      </c>
      <c r="D23" s="38">
        <v>25</v>
      </c>
      <c r="E23" s="27">
        <v>33</v>
      </c>
      <c r="F23" s="27">
        <v>10</v>
      </c>
      <c r="G23" s="27">
        <v>26</v>
      </c>
      <c r="H23" s="27"/>
      <c r="I23" s="27"/>
      <c r="J23" s="27">
        <v>3</v>
      </c>
      <c r="K23" s="27">
        <v>6</v>
      </c>
      <c r="L23" s="27">
        <v>4</v>
      </c>
      <c r="M23" s="27">
        <v>1</v>
      </c>
      <c r="N23" s="27">
        <f>SUM(L23:M23)</f>
        <v>5</v>
      </c>
      <c r="O23" s="39">
        <v>1</v>
      </c>
      <c r="P23" s="39">
        <v>5</v>
      </c>
      <c r="Q23" s="39">
        <v>2</v>
      </c>
      <c r="R23" s="39">
        <v>0</v>
      </c>
      <c r="S23" s="39">
        <v>1</v>
      </c>
      <c r="T23" s="39">
        <f>(H23*3)+((F23-H23)*2)+J23</f>
        <v>23</v>
      </c>
      <c r="U23" s="40">
        <f t="shared" si="2"/>
        <v>0.96969696969696972</v>
      </c>
      <c r="V23" s="22">
        <v>339</v>
      </c>
      <c r="W23" s="22" t="s">
        <v>93</v>
      </c>
      <c r="X23" s="22" t="s">
        <v>88</v>
      </c>
      <c r="Y23" s="68">
        <v>2142</v>
      </c>
      <c r="Z23" s="36" t="s">
        <v>1</v>
      </c>
      <c r="AA23" s="1" t="s">
        <v>89</v>
      </c>
      <c r="AB23" s="28" t="s">
        <v>431</v>
      </c>
    </row>
    <row r="24" spans="1:28" x14ac:dyDescent="0.3">
      <c r="A24" s="43" t="s">
        <v>66</v>
      </c>
      <c r="B24" s="43" t="s">
        <v>45</v>
      </c>
      <c r="C24" s="44" t="s">
        <v>39</v>
      </c>
      <c r="D24" s="43"/>
      <c r="E24" s="44">
        <f t="shared" ref="E24:T24" si="3">SUM(E13:E23)</f>
        <v>265</v>
      </c>
      <c r="F24" s="44">
        <f t="shared" si="3"/>
        <v>50</v>
      </c>
      <c r="G24" s="44">
        <f t="shared" si="3"/>
        <v>110</v>
      </c>
      <c r="H24" s="44">
        <f t="shared" si="3"/>
        <v>0</v>
      </c>
      <c r="I24" s="44">
        <f t="shared" si="3"/>
        <v>0</v>
      </c>
      <c r="J24" s="44">
        <f t="shared" si="3"/>
        <v>28</v>
      </c>
      <c r="K24" s="44">
        <f t="shared" si="3"/>
        <v>39</v>
      </c>
      <c r="L24" s="44">
        <f t="shared" si="3"/>
        <v>23</v>
      </c>
      <c r="M24" s="44">
        <f t="shared" si="3"/>
        <v>24</v>
      </c>
      <c r="N24" s="44">
        <f t="shared" si="3"/>
        <v>47</v>
      </c>
      <c r="O24" s="44">
        <f t="shared" si="3"/>
        <v>25</v>
      </c>
      <c r="P24" s="44">
        <f t="shared" si="3"/>
        <v>29</v>
      </c>
      <c r="Q24" s="44">
        <f t="shared" si="3"/>
        <v>13</v>
      </c>
      <c r="R24" s="44">
        <f t="shared" si="3"/>
        <v>17</v>
      </c>
      <c r="S24" s="44">
        <f t="shared" si="3"/>
        <v>7</v>
      </c>
      <c r="T24" s="44">
        <f t="shared" si="3"/>
        <v>128</v>
      </c>
      <c r="U24" s="45">
        <f>((T24+Q24+N24-R24)+(O24*2))/E24</f>
        <v>0.83396226415094343</v>
      </c>
      <c r="V24" s="46">
        <v>339</v>
      </c>
      <c r="W24" s="46" t="s">
        <v>93</v>
      </c>
      <c r="X24" s="46" t="s">
        <v>88</v>
      </c>
      <c r="Y24" s="69">
        <v>2142</v>
      </c>
      <c r="Z24" s="80" t="s">
        <v>531</v>
      </c>
      <c r="AA24" s="43" t="s">
        <v>89</v>
      </c>
      <c r="AB24" s="78" t="s">
        <v>431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0.45454545454545453</v>
      </c>
      <c r="H25" s="27"/>
      <c r="I25" s="1"/>
      <c r="J25" s="48" t="s">
        <v>41</v>
      </c>
      <c r="K25" s="50">
        <f>J24/K24</f>
        <v>0.71794871794871795</v>
      </c>
      <c r="L25" s="1"/>
      <c r="M25" s="39" t="s">
        <v>42</v>
      </c>
      <c r="N25" s="51">
        <v>6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 t="s">
        <v>433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434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 t="s">
        <v>532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67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33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66</v>
      </c>
      <c r="C36" s="27" t="s">
        <v>221</v>
      </c>
      <c r="D36" s="38">
        <v>1</v>
      </c>
      <c r="E36" s="27">
        <v>34</v>
      </c>
      <c r="F36" s="27">
        <v>3</v>
      </c>
      <c r="G36" s="27">
        <v>12</v>
      </c>
      <c r="H36" s="27">
        <v>0</v>
      </c>
      <c r="I36" s="27">
        <v>1</v>
      </c>
      <c r="J36" s="27">
        <v>3</v>
      </c>
      <c r="K36" s="27">
        <v>3</v>
      </c>
      <c r="L36" s="27">
        <v>0</v>
      </c>
      <c r="M36" s="27">
        <v>5</v>
      </c>
      <c r="N36" s="27">
        <f t="shared" ref="N36:N44" si="4">SUM(L36:M36)</f>
        <v>5</v>
      </c>
      <c r="O36" s="39">
        <v>3</v>
      </c>
      <c r="P36" s="39">
        <v>3</v>
      </c>
      <c r="Q36" s="39">
        <v>3</v>
      </c>
      <c r="R36" s="39">
        <v>4</v>
      </c>
      <c r="S36" s="39">
        <v>0</v>
      </c>
      <c r="T36" s="27">
        <f t="shared" ref="T36:T44" si="5">+(F36*2)+J36</f>
        <v>9</v>
      </c>
      <c r="U36" s="40">
        <f t="shared" ref="U36:U44" si="6">IFERROR(((T36+Q36+N36-R36)+(O36*2))/E36,"")</f>
        <v>0.55882352941176472</v>
      </c>
      <c r="V36" s="22">
        <v>339</v>
      </c>
      <c r="W36" s="22" t="s">
        <v>87</v>
      </c>
      <c r="X36" s="22" t="s">
        <v>94</v>
      </c>
      <c r="Y36" s="68">
        <v>2142</v>
      </c>
      <c r="Z36" s="36" t="s">
        <v>1</v>
      </c>
      <c r="AA36" s="1" t="s">
        <v>219</v>
      </c>
      <c r="AB36" s="28" t="s">
        <v>432</v>
      </c>
    </row>
    <row r="37" spans="1:28" x14ac:dyDescent="0.3">
      <c r="A37" s="1" t="s">
        <v>45</v>
      </c>
      <c r="B37" s="1" t="s">
        <v>66</v>
      </c>
      <c r="C37" s="27" t="s">
        <v>235</v>
      </c>
      <c r="D37" s="38">
        <v>6</v>
      </c>
      <c r="E37" s="27">
        <v>34</v>
      </c>
      <c r="F37" s="27">
        <v>7</v>
      </c>
      <c r="G37" s="27">
        <v>9</v>
      </c>
      <c r="H37" s="27"/>
      <c r="I37" s="27"/>
      <c r="J37" s="27">
        <v>3</v>
      </c>
      <c r="K37" s="27">
        <v>5</v>
      </c>
      <c r="L37" s="27">
        <v>0</v>
      </c>
      <c r="M37" s="27">
        <v>7</v>
      </c>
      <c r="N37" s="27">
        <f t="shared" si="4"/>
        <v>7</v>
      </c>
      <c r="O37" s="27">
        <v>0</v>
      </c>
      <c r="P37" s="39">
        <v>5</v>
      </c>
      <c r="Q37" s="27">
        <v>0</v>
      </c>
      <c r="R37" s="27">
        <v>4</v>
      </c>
      <c r="S37" s="27">
        <v>1</v>
      </c>
      <c r="T37" s="27">
        <f t="shared" si="5"/>
        <v>17</v>
      </c>
      <c r="U37" s="40">
        <f t="shared" si="6"/>
        <v>0.58823529411764708</v>
      </c>
      <c r="V37" s="22">
        <v>339</v>
      </c>
      <c r="W37" s="22" t="s">
        <v>87</v>
      </c>
      <c r="X37" s="22" t="s">
        <v>94</v>
      </c>
      <c r="Y37" s="68">
        <v>2142</v>
      </c>
      <c r="Z37" s="36" t="s">
        <v>1</v>
      </c>
      <c r="AA37" s="1" t="s">
        <v>219</v>
      </c>
      <c r="AB37" s="28" t="s">
        <v>432</v>
      </c>
    </row>
    <row r="38" spans="1:28" x14ac:dyDescent="0.3">
      <c r="A38" s="1" t="s">
        <v>45</v>
      </c>
      <c r="B38" s="1" t="s">
        <v>66</v>
      </c>
      <c r="C38" s="27" t="s">
        <v>299</v>
      </c>
      <c r="D38" s="38">
        <v>31</v>
      </c>
      <c r="E38" s="27">
        <v>35</v>
      </c>
      <c r="F38" s="27">
        <v>5</v>
      </c>
      <c r="G38" s="27">
        <v>10</v>
      </c>
      <c r="H38" s="27"/>
      <c r="I38" s="27"/>
      <c r="J38" s="27">
        <v>2</v>
      </c>
      <c r="K38" s="27">
        <v>2</v>
      </c>
      <c r="L38" s="27">
        <v>2</v>
      </c>
      <c r="M38" s="27">
        <v>2</v>
      </c>
      <c r="N38" s="27">
        <f t="shared" si="4"/>
        <v>4</v>
      </c>
      <c r="O38" s="39">
        <v>3</v>
      </c>
      <c r="P38" s="39">
        <v>3</v>
      </c>
      <c r="Q38" s="39">
        <v>2</v>
      </c>
      <c r="R38" s="39">
        <v>7</v>
      </c>
      <c r="S38" s="39">
        <v>0</v>
      </c>
      <c r="T38" s="27">
        <f t="shared" si="5"/>
        <v>12</v>
      </c>
      <c r="U38" s="40">
        <f t="shared" si="6"/>
        <v>0.48571428571428571</v>
      </c>
      <c r="V38" s="22">
        <v>339</v>
      </c>
      <c r="W38" s="22" t="s">
        <v>87</v>
      </c>
      <c r="X38" s="22" t="s">
        <v>94</v>
      </c>
      <c r="Y38" s="68">
        <v>2142</v>
      </c>
      <c r="Z38" s="36" t="s">
        <v>1</v>
      </c>
      <c r="AA38" s="1" t="s">
        <v>219</v>
      </c>
      <c r="AB38" s="28" t="s">
        <v>432</v>
      </c>
    </row>
    <row r="39" spans="1:28" x14ac:dyDescent="0.3">
      <c r="A39" s="1" t="s">
        <v>45</v>
      </c>
      <c r="B39" s="1" t="s">
        <v>66</v>
      </c>
      <c r="C39" s="27" t="s">
        <v>162</v>
      </c>
      <c r="D39" s="38">
        <v>11</v>
      </c>
      <c r="E39" s="27">
        <v>37</v>
      </c>
      <c r="F39" s="27">
        <v>9</v>
      </c>
      <c r="G39" s="27">
        <v>19</v>
      </c>
      <c r="H39" s="27">
        <v>0</v>
      </c>
      <c r="I39" s="27">
        <v>1</v>
      </c>
      <c r="J39" s="27">
        <v>7</v>
      </c>
      <c r="K39" s="27">
        <v>8</v>
      </c>
      <c r="L39" s="27">
        <v>1</v>
      </c>
      <c r="M39" s="27">
        <v>1</v>
      </c>
      <c r="N39" s="27">
        <f t="shared" si="4"/>
        <v>2</v>
      </c>
      <c r="O39" s="39">
        <v>5</v>
      </c>
      <c r="P39" s="39">
        <v>0</v>
      </c>
      <c r="Q39" s="39">
        <v>2</v>
      </c>
      <c r="R39" s="39">
        <v>2</v>
      </c>
      <c r="S39" s="39">
        <v>0</v>
      </c>
      <c r="T39" s="27">
        <f t="shared" si="5"/>
        <v>25</v>
      </c>
      <c r="U39" s="40">
        <f t="shared" si="6"/>
        <v>1</v>
      </c>
      <c r="V39" s="22">
        <v>339</v>
      </c>
      <c r="W39" s="22" t="s">
        <v>87</v>
      </c>
      <c r="X39" s="22" t="s">
        <v>94</v>
      </c>
      <c r="Y39" s="68">
        <v>2142</v>
      </c>
      <c r="Z39" s="36" t="s">
        <v>1</v>
      </c>
      <c r="AA39" s="1" t="s">
        <v>219</v>
      </c>
      <c r="AB39" s="28" t="s">
        <v>432</v>
      </c>
    </row>
    <row r="40" spans="1:28" x14ac:dyDescent="0.3">
      <c r="A40" s="1" t="s">
        <v>45</v>
      </c>
      <c r="B40" s="1" t="s">
        <v>66</v>
      </c>
      <c r="C40" s="27" t="s">
        <v>436</v>
      </c>
      <c r="D40" s="38">
        <v>15</v>
      </c>
      <c r="E40" s="27">
        <v>14</v>
      </c>
      <c r="F40" s="27">
        <v>3</v>
      </c>
      <c r="G40" s="27">
        <v>7</v>
      </c>
      <c r="H40" s="27"/>
      <c r="I40" s="27"/>
      <c r="J40" s="27">
        <v>2</v>
      </c>
      <c r="K40" s="27">
        <v>2</v>
      </c>
      <c r="L40" s="27">
        <v>0</v>
      </c>
      <c r="M40" s="27">
        <v>3</v>
      </c>
      <c r="N40" s="27">
        <f t="shared" si="4"/>
        <v>3</v>
      </c>
      <c r="O40" s="39">
        <v>1</v>
      </c>
      <c r="P40" s="39">
        <v>2</v>
      </c>
      <c r="Q40" s="39">
        <v>0</v>
      </c>
      <c r="R40" s="39">
        <v>0</v>
      </c>
      <c r="S40" s="39">
        <v>1</v>
      </c>
      <c r="T40" s="27">
        <f t="shared" si="5"/>
        <v>8</v>
      </c>
      <c r="U40" s="40">
        <f t="shared" si="6"/>
        <v>0.9285714285714286</v>
      </c>
      <c r="V40" s="22">
        <v>339</v>
      </c>
      <c r="W40" s="22" t="s">
        <v>87</v>
      </c>
      <c r="X40" s="22" t="s">
        <v>94</v>
      </c>
      <c r="Y40" s="68">
        <v>2142</v>
      </c>
      <c r="Z40" s="36" t="s">
        <v>1</v>
      </c>
      <c r="AA40" s="1" t="s">
        <v>219</v>
      </c>
      <c r="AB40" s="28" t="s">
        <v>432</v>
      </c>
    </row>
    <row r="41" spans="1:28" x14ac:dyDescent="0.3">
      <c r="A41" s="1" t="s">
        <v>45</v>
      </c>
      <c r="B41" s="1" t="s">
        <v>66</v>
      </c>
      <c r="C41" s="27" t="s">
        <v>435</v>
      </c>
      <c r="D41" s="38">
        <v>34</v>
      </c>
      <c r="E41" s="27">
        <v>43</v>
      </c>
      <c r="F41" s="27">
        <v>10</v>
      </c>
      <c r="G41" s="27">
        <v>14</v>
      </c>
      <c r="H41" s="27"/>
      <c r="I41" s="27"/>
      <c r="J41" s="27">
        <v>11</v>
      </c>
      <c r="K41" s="27">
        <v>16</v>
      </c>
      <c r="L41" s="27">
        <v>5</v>
      </c>
      <c r="M41" s="27">
        <v>8</v>
      </c>
      <c r="N41" s="27">
        <f t="shared" si="4"/>
        <v>13</v>
      </c>
      <c r="O41" s="39">
        <v>2</v>
      </c>
      <c r="P41" s="56">
        <v>6</v>
      </c>
      <c r="Q41" s="39">
        <v>1</v>
      </c>
      <c r="R41" s="39">
        <v>8</v>
      </c>
      <c r="S41" s="39">
        <v>1</v>
      </c>
      <c r="T41" s="27">
        <f t="shared" si="5"/>
        <v>31</v>
      </c>
      <c r="U41" s="40">
        <f t="shared" si="6"/>
        <v>0.95348837209302328</v>
      </c>
      <c r="V41" s="22">
        <v>339</v>
      </c>
      <c r="W41" s="22" t="s">
        <v>87</v>
      </c>
      <c r="X41" s="22" t="s">
        <v>94</v>
      </c>
      <c r="Y41" s="68">
        <v>2142</v>
      </c>
      <c r="Z41" s="36" t="s">
        <v>1</v>
      </c>
      <c r="AA41" s="1" t="s">
        <v>219</v>
      </c>
      <c r="AB41" s="28" t="s">
        <v>432</v>
      </c>
    </row>
    <row r="42" spans="1:28" x14ac:dyDescent="0.3">
      <c r="A42" s="1" t="s">
        <v>45</v>
      </c>
      <c r="B42" s="1" t="s">
        <v>66</v>
      </c>
      <c r="C42" s="27" t="s">
        <v>224</v>
      </c>
      <c r="D42" s="38">
        <v>33</v>
      </c>
      <c r="E42" s="27">
        <v>17</v>
      </c>
      <c r="F42" s="27">
        <v>3</v>
      </c>
      <c r="G42" s="27">
        <v>4</v>
      </c>
      <c r="H42" s="27"/>
      <c r="I42" s="27"/>
      <c r="J42" s="27">
        <v>1</v>
      </c>
      <c r="K42" s="27">
        <v>1</v>
      </c>
      <c r="L42" s="27">
        <v>2</v>
      </c>
      <c r="M42" s="27">
        <v>5</v>
      </c>
      <c r="N42" s="27">
        <f t="shared" si="4"/>
        <v>7</v>
      </c>
      <c r="O42" s="39">
        <v>0</v>
      </c>
      <c r="P42" s="39">
        <v>0</v>
      </c>
      <c r="Q42" s="39">
        <v>0</v>
      </c>
      <c r="R42" s="39">
        <v>2</v>
      </c>
      <c r="S42" s="39">
        <v>0</v>
      </c>
      <c r="T42" s="27">
        <f t="shared" si="5"/>
        <v>7</v>
      </c>
      <c r="U42" s="40">
        <f t="shared" si="6"/>
        <v>0.70588235294117652</v>
      </c>
      <c r="V42" s="22">
        <v>339</v>
      </c>
      <c r="W42" s="22" t="s">
        <v>87</v>
      </c>
      <c r="X42" s="22" t="s">
        <v>94</v>
      </c>
      <c r="Y42" s="68">
        <v>2142</v>
      </c>
      <c r="Z42" s="36" t="s">
        <v>1</v>
      </c>
      <c r="AA42" s="1" t="s">
        <v>219</v>
      </c>
      <c r="AB42" s="28" t="s">
        <v>432</v>
      </c>
    </row>
    <row r="43" spans="1:28" x14ac:dyDescent="0.3">
      <c r="A43" s="1" t="s">
        <v>45</v>
      </c>
      <c r="B43" s="1" t="s">
        <v>66</v>
      </c>
      <c r="C43" s="27" t="s">
        <v>225</v>
      </c>
      <c r="D43" s="38">
        <v>23</v>
      </c>
      <c r="E43" s="27">
        <v>23</v>
      </c>
      <c r="F43" s="27">
        <v>3</v>
      </c>
      <c r="G43" s="27">
        <v>7</v>
      </c>
      <c r="H43" s="27"/>
      <c r="I43" s="27"/>
      <c r="J43" s="27">
        <v>3</v>
      </c>
      <c r="K43" s="27">
        <v>3</v>
      </c>
      <c r="L43" s="27">
        <v>1</v>
      </c>
      <c r="M43" s="27">
        <v>5</v>
      </c>
      <c r="N43" s="27">
        <f t="shared" si="4"/>
        <v>6</v>
      </c>
      <c r="O43" s="39">
        <v>1</v>
      </c>
      <c r="P43" s="39">
        <v>4</v>
      </c>
      <c r="Q43" s="39">
        <v>0</v>
      </c>
      <c r="R43" s="39">
        <v>1</v>
      </c>
      <c r="S43" s="39">
        <v>2</v>
      </c>
      <c r="T43" s="27">
        <f t="shared" si="5"/>
        <v>9</v>
      </c>
      <c r="U43" s="40">
        <f t="shared" si="6"/>
        <v>0.69565217391304346</v>
      </c>
      <c r="V43" s="22">
        <v>339</v>
      </c>
      <c r="W43" s="22" t="s">
        <v>87</v>
      </c>
      <c r="X43" s="22" t="s">
        <v>94</v>
      </c>
      <c r="Y43" s="68">
        <v>2142</v>
      </c>
      <c r="Z43" s="36" t="s">
        <v>1</v>
      </c>
      <c r="AA43" s="1" t="s">
        <v>219</v>
      </c>
      <c r="AB43" s="28" t="s">
        <v>432</v>
      </c>
    </row>
    <row r="44" spans="1:28" x14ac:dyDescent="0.3">
      <c r="A44" s="1" t="s">
        <v>45</v>
      </c>
      <c r="B44" s="1" t="s">
        <v>66</v>
      </c>
      <c r="C44" s="27" t="s">
        <v>226</v>
      </c>
      <c r="D44" s="38">
        <v>20</v>
      </c>
      <c r="E44" s="27">
        <v>28</v>
      </c>
      <c r="F44" s="27">
        <v>1</v>
      </c>
      <c r="G44" s="27">
        <v>6</v>
      </c>
      <c r="H44" s="27"/>
      <c r="I44" s="27"/>
      <c r="J44" s="27">
        <v>3</v>
      </c>
      <c r="K44" s="27">
        <v>3</v>
      </c>
      <c r="L44" s="27">
        <v>1</v>
      </c>
      <c r="M44" s="27">
        <v>1</v>
      </c>
      <c r="N44" s="27">
        <f t="shared" si="4"/>
        <v>2</v>
      </c>
      <c r="O44" s="39">
        <v>4</v>
      </c>
      <c r="P44" s="39">
        <v>5</v>
      </c>
      <c r="Q44" s="39">
        <v>1</v>
      </c>
      <c r="R44" s="39">
        <v>1</v>
      </c>
      <c r="S44" s="39">
        <v>0</v>
      </c>
      <c r="T44" s="27">
        <f t="shared" si="5"/>
        <v>5</v>
      </c>
      <c r="U44" s="40">
        <f t="shared" si="6"/>
        <v>0.5357142857142857</v>
      </c>
      <c r="V44" s="22">
        <v>339</v>
      </c>
      <c r="W44" s="22" t="s">
        <v>87</v>
      </c>
      <c r="X44" s="22" t="s">
        <v>94</v>
      </c>
      <c r="Y44" s="68">
        <v>2142</v>
      </c>
      <c r="Z44" s="36" t="s">
        <v>1</v>
      </c>
      <c r="AA44" s="1" t="s">
        <v>219</v>
      </c>
      <c r="AB44" s="28" t="s">
        <v>432</v>
      </c>
    </row>
    <row r="45" spans="1:28" x14ac:dyDescent="0.3">
      <c r="A45" s="43" t="s">
        <v>45</v>
      </c>
      <c r="B45" s="43" t="s">
        <v>66</v>
      </c>
      <c r="C45" s="44" t="s">
        <v>39</v>
      </c>
      <c r="D45" s="43"/>
      <c r="E45" s="44">
        <f t="shared" ref="E45:T45" si="7">SUM(E36:E44)</f>
        <v>265</v>
      </c>
      <c r="F45" s="44">
        <f t="shared" si="7"/>
        <v>44</v>
      </c>
      <c r="G45" s="44">
        <f t="shared" si="7"/>
        <v>88</v>
      </c>
      <c r="H45" s="44">
        <f t="shared" si="7"/>
        <v>0</v>
      </c>
      <c r="I45" s="44">
        <f t="shared" si="7"/>
        <v>2</v>
      </c>
      <c r="J45" s="44">
        <f t="shared" si="7"/>
        <v>35</v>
      </c>
      <c r="K45" s="44">
        <f t="shared" si="7"/>
        <v>43</v>
      </c>
      <c r="L45" s="44">
        <f t="shared" si="7"/>
        <v>12</v>
      </c>
      <c r="M45" s="44">
        <f t="shared" si="7"/>
        <v>37</v>
      </c>
      <c r="N45" s="44">
        <f t="shared" si="7"/>
        <v>49</v>
      </c>
      <c r="O45" s="44">
        <f t="shared" si="7"/>
        <v>19</v>
      </c>
      <c r="P45" s="44">
        <f t="shared" si="7"/>
        <v>28</v>
      </c>
      <c r="Q45" s="44">
        <f t="shared" si="7"/>
        <v>9</v>
      </c>
      <c r="R45" s="44">
        <f t="shared" si="7"/>
        <v>29</v>
      </c>
      <c r="S45" s="44">
        <f t="shared" si="7"/>
        <v>5</v>
      </c>
      <c r="T45" s="44">
        <f t="shared" si="7"/>
        <v>123</v>
      </c>
      <c r="U45" s="45">
        <f>((T45+Q45+N45-R45)+(O45*2))/E45</f>
        <v>0.71698113207547165</v>
      </c>
      <c r="V45" s="46">
        <v>339</v>
      </c>
      <c r="W45" s="46" t="s">
        <v>87</v>
      </c>
      <c r="X45" s="46" t="s">
        <v>94</v>
      </c>
      <c r="Y45" s="69">
        <v>2142</v>
      </c>
      <c r="Z45" s="57" t="s">
        <v>1</v>
      </c>
      <c r="AA45" s="43" t="s">
        <v>219</v>
      </c>
      <c r="AB45" s="78" t="s">
        <v>432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0.5</v>
      </c>
      <c r="H46" s="27"/>
      <c r="I46" s="1"/>
      <c r="J46" s="48" t="s">
        <v>41</v>
      </c>
      <c r="K46" s="50">
        <f>J45/K45</f>
        <v>0.81395348837209303</v>
      </c>
      <c r="L46" s="1"/>
      <c r="M46" s="39" t="s">
        <v>42</v>
      </c>
      <c r="N46" s="51">
        <v>8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</sheetData>
  <sheetProtection sheet="1" objects="1" scenarios="1"/>
  <sortState xmlns:xlrd2="http://schemas.microsoft.com/office/spreadsheetml/2017/richdata2" ref="A36:AB44">
    <sortCondition ref="C36:C44"/>
  </sortState>
  <pageMargins left="0.2" right="0.2" top="0.75" bottom="0.25" header="0.3" footer="0.3"/>
  <pageSetup scale="6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5E26-9C50-4E28-B35D-BEF26FA836D3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283</v>
      </c>
      <c r="D4" s="7" t="s">
        <v>4</v>
      </c>
      <c r="E4" s="8"/>
      <c r="F4" s="5"/>
      <c r="G4" s="1"/>
      <c r="J4" s="15" t="s">
        <v>437</v>
      </c>
      <c r="K4" s="16" t="s">
        <v>44</v>
      </c>
      <c r="L4" s="17"/>
      <c r="M4" s="18"/>
      <c r="N4" s="19">
        <v>29</v>
      </c>
      <c r="O4" s="19">
        <v>29</v>
      </c>
      <c r="P4" s="19">
        <v>35</v>
      </c>
      <c r="Q4" s="19">
        <v>42</v>
      </c>
      <c r="R4" s="20"/>
      <c r="S4" s="21">
        <f>SUM(N4:R4)</f>
        <v>135</v>
      </c>
      <c r="T4" s="22">
        <v>340</v>
      </c>
    </row>
    <row r="5" spans="1:28" x14ac:dyDescent="0.3">
      <c r="B5" s="1"/>
      <c r="C5" s="6" t="s">
        <v>106</v>
      </c>
      <c r="D5" s="7" t="s">
        <v>5</v>
      </c>
      <c r="E5" s="1"/>
      <c r="F5" s="1"/>
      <c r="G5" s="1"/>
      <c r="J5" s="15" t="s">
        <v>438</v>
      </c>
      <c r="K5" s="16" t="s">
        <v>77</v>
      </c>
      <c r="L5" s="17"/>
      <c r="M5" s="18"/>
      <c r="N5" s="19">
        <v>34</v>
      </c>
      <c r="O5" s="19">
        <v>27</v>
      </c>
      <c r="P5" s="19">
        <v>32</v>
      </c>
      <c r="Q5" s="19">
        <v>21</v>
      </c>
      <c r="R5" s="20"/>
      <c r="S5" s="21">
        <f>SUM(N5:R5)</f>
        <v>114</v>
      </c>
      <c r="T5" s="22">
        <v>340</v>
      </c>
      <c r="U5" s="1"/>
      <c r="V5" s="1"/>
      <c r="W5" s="1"/>
    </row>
    <row r="6" spans="1:28" x14ac:dyDescent="0.3">
      <c r="C6" s="23">
        <v>1429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169</v>
      </c>
      <c r="D7" s="7" t="s">
        <v>7</v>
      </c>
      <c r="G7" s="1"/>
      <c r="S7" s="1"/>
      <c r="T7" s="25" t="s">
        <v>8</v>
      </c>
      <c r="U7" s="1"/>
      <c r="V7" s="26">
        <v>340</v>
      </c>
      <c r="W7" s="1"/>
    </row>
    <row r="8" spans="1:28" x14ac:dyDescent="0.3">
      <c r="B8" s="1"/>
      <c r="C8" s="24" t="s">
        <v>373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0.10069444444444443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35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51</v>
      </c>
      <c r="D13" s="38">
        <v>30</v>
      </c>
      <c r="E13" s="27">
        <v>11</v>
      </c>
      <c r="F13" s="27">
        <v>3</v>
      </c>
      <c r="G13" s="27">
        <v>4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 t="shared" ref="N13:N23" si="0">SUM(L13:M13)</f>
        <v>0</v>
      </c>
      <c r="O13" s="27">
        <v>3</v>
      </c>
      <c r="P13" s="39">
        <v>0</v>
      </c>
      <c r="Q13" s="27">
        <v>0</v>
      </c>
      <c r="R13" s="27">
        <v>0</v>
      </c>
      <c r="S13" s="27">
        <v>0</v>
      </c>
      <c r="T13" s="27">
        <f t="shared" ref="T13:T23" si="1">(H13*3)+((F13-H13)*2)+J13</f>
        <v>6</v>
      </c>
      <c r="U13" s="40">
        <f t="shared" ref="U13:U23" si="2">IFERROR(((T13+Q13+N13-R13)+(O13*2))/E13,"")</f>
        <v>1.0909090909090908</v>
      </c>
      <c r="V13" s="22">
        <v>340</v>
      </c>
      <c r="W13" s="22" t="s">
        <v>93</v>
      </c>
      <c r="X13" s="22" t="s">
        <v>88</v>
      </c>
      <c r="Y13" s="68">
        <v>1429</v>
      </c>
      <c r="Z13" s="41" t="s">
        <v>439</v>
      </c>
      <c r="AA13" s="1" t="s">
        <v>440</v>
      </c>
      <c r="AB13" s="28" t="s">
        <v>132</v>
      </c>
    </row>
    <row r="14" spans="1:28" x14ac:dyDescent="0.3">
      <c r="A14" s="1" t="s">
        <v>76</v>
      </c>
      <c r="B14" s="1" t="s">
        <v>45</v>
      </c>
      <c r="C14" s="27" t="s">
        <v>46</v>
      </c>
      <c r="D14" s="38">
        <v>21</v>
      </c>
      <c r="E14" s="27">
        <v>38</v>
      </c>
      <c r="F14" s="27">
        <v>8</v>
      </c>
      <c r="G14" s="27">
        <v>13</v>
      </c>
      <c r="H14" s="27"/>
      <c r="I14" s="27"/>
      <c r="J14" s="27">
        <v>10</v>
      </c>
      <c r="K14" s="27">
        <v>14</v>
      </c>
      <c r="L14" s="27">
        <v>5</v>
      </c>
      <c r="M14" s="27">
        <v>5</v>
      </c>
      <c r="N14" s="27">
        <f t="shared" si="0"/>
        <v>10</v>
      </c>
      <c r="O14" s="39">
        <v>2</v>
      </c>
      <c r="P14" s="39">
        <v>2</v>
      </c>
      <c r="Q14" s="39">
        <v>0</v>
      </c>
      <c r="R14" s="39">
        <v>2</v>
      </c>
      <c r="S14" s="39">
        <v>0</v>
      </c>
      <c r="T14" s="39">
        <f t="shared" si="1"/>
        <v>26</v>
      </c>
      <c r="U14" s="40">
        <f t="shared" si="2"/>
        <v>1</v>
      </c>
      <c r="V14" s="22">
        <v>340</v>
      </c>
      <c r="W14" s="22" t="s">
        <v>93</v>
      </c>
      <c r="X14" s="22" t="s">
        <v>88</v>
      </c>
      <c r="Y14" s="68">
        <v>1429</v>
      </c>
      <c r="Z14" s="41" t="s">
        <v>439</v>
      </c>
      <c r="AA14" s="1" t="s">
        <v>440</v>
      </c>
      <c r="AB14" s="28" t="s">
        <v>132</v>
      </c>
    </row>
    <row r="15" spans="1:28" x14ac:dyDescent="0.3">
      <c r="A15" s="1" t="s">
        <v>76</v>
      </c>
      <c r="B15" s="1" t="s">
        <v>45</v>
      </c>
      <c r="C15" s="27" t="s">
        <v>55</v>
      </c>
      <c r="D15" s="38">
        <v>15</v>
      </c>
      <c r="E15" s="27">
        <v>39</v>
      </c>
      <c r="F15" s="27">
        <v>6</v>
      </c>
      <c r="G15" s="27">
        <v>12</v>
      </c>
      <c r="H15" s="27"/>
      <c r="I15" s="27"/>
      <c r="J15" s="27">
        <v>8</v>
      </c>
      <c r="K15" s="27">
        <v>11</v>
      </c>
      <c r="L15" s="27">
        <v>0</v>
      </c>
      <c r="M15" s="27">
        <v>2</v>
      </c>
      <c r="N15" s="27">
        <f t="shared" si="0"/>
        <v>2</v>
      </c>
      <c r="O15" s="39">
        <v>12</v>
      </c>
      <c r="P15" s="39">
        <v>3</v>
      </c>
      <c r="Q15" s="39">
        <v>2</v>
      </c>
      <c r="R15" s="39">
        <v>9</v>
      </c>
      <c r="S15" s="39">
        <v>0</v>
      </c>
      <c r="T15" s="39">
        <f t="shared" si="1"/>
        <v>20</v>
      </c>
      <c r="U15" s="40">
        <f t="shared" si="2"/>
        <v>1</v>
      </c>
      <c r="V15" s="22">
        <v>340</v>
      </c>
      <c r="W15" s="22" t="s">
        <v>93</v>
      </c>
      <c r="X15" s="22" t="s">
        <v>88</v>
      </c>
      <c r="Y15" s="68">
        <v>1429</v>
      </c>
      <c r="Z15" s="41" t="s">
        <v>439</v>
      </c>
      <c r="AA15" s="1" t="s">
        <v>440</v>
      </c>
      <c r="AB15" s="28" t="s">
        <v>132</v>
      </c>
    </row>
    <row r="16" spans="1:28" x14ac:dyDescent="0.3">
      <c r="A16" s="1" t="s">
        <v>76</v>
      </c>
      <c r="B16" s="1" t="s">
        <v>45</v>
      </c>
      <c r="C16" s="27" t="s">
        <v>110</v>
      </c>
      <c r="D16" s="38">
        <v>10</v>
      </c>
      <c r="E16" s="27">
        <v>37</v>
      </c>
      <c r="F16" s="27">
        <v>9</v>
      </c>
      <c r="G16" s="27">
        <v>18</v>
      </c>
      <c r="H16" s="27">
        <v>0</v>
      </c>
      <c r="I16" s="27">
        <v>1</v>
      </c>
      <c r="J16" s="27">
        <v>6</v>
      </c>
      <c r="K16" s="27">
        <v>10</v>
      </c>
      <c r="L16" s="27">
        <v>4</v>
      </c>
      <c r="M16" s="27">
        <v>6</v>
      </c>
      <c r="N16" s="27">
        <f t="shared" si="0"/>
        <v>10</v>
      </c>
      <c r="O16" s="39">
        <v>8</v>
      </c>
      <c r="P16" s="39">
        <v>2</v>
      </c>
      <c r="Q16" s="39">
        <v>1</v>
      </c>
      <c r="R16" s="39">
        <v>4</v>
      </c>
      <c r="S16" s="39">
        <v>1</v>
      </c>
      <c r="T16" s="39">
        <f t="shared" si="1"/>
        <v>24</v>
      </c>
      <c r="U16" s="40">
        <f t="shared" si="2"/>
        <v>1.2702702702702702</v>
      </c>
      <c r="V16" s="22">
        <v>340</v>
      </c>
      <c r="W16" s="22" t="s">
        <v>93</v>
      </c>
      <c r="X16" s="22" t="s">
        <v>88</v>
      </c>
      <c r="Y16" s="68">
        <v>1429</v>
      </c>
      <c r="Z16" s="41" t="s">
        <v>439</v>
      </c>
      <c r="AA16" s="1" t="s">
        <v>440</v>
      </c>
      <c r="AB16" s="28" t="s">
        <v>132</v>
      </c>
    </row>
    <row r="17" spans="1:28" x14ac:dyDescent="0.3">
      <c r="A17" s="1" t="s">
        <v>76</v>
      </c>
      <c r="B17" s="1" t="s">
        <v>45</v>
      </c>
      <c r="C17" s="27" t="s">
        <v>50</v>
      </c>
      <c r="D17" s="38">
        <v>31</v>
      </c>
      <c r="E17" s="27">
        <v>22</v>
      </c>
      <c r="F17" s="27">
        <v>3</v>
      </c>
      <c r="G17" s="27">
        <v>9</v>
      </c>
      <c r="H17" s="27"/>
      <c r="I17" s="27"/>
      <c r="J17" s="27">
        <v>6</v>
      </c>
      <c r="K17" s="27">
        <v>6</v>
      </c>
      <c r="L17" s="27">
        <v>1</v>
      </c>
      <c r="M17" s="27">
        <v>3</v>
      </c>
      <c r="N17" s="27">
        <f t="shared" si="0"/>
        <v>4</v>
      </c>
      <c r="O17" s="39">
        <v>4</v>
      </c>
      <c r="P17" s="39">
        <v>5</v>
      </c>
      <c r="Q17" s="39">
        <v>0</v>
      </c>
      <c r="R17" s="39">
        <v>0</v>
      </c>
      <c r="S17" s="39">
        <v>0</v>
      </c>
      <c r="T17" s="39">
        <f t="shared" si="1"/>
        <v>12</v>
      </c>
      <c r="U17" s="40">
        <f t="shared" si="2"/>
        <v>1.0909090909090908</v>
      </c>
      <c r="V17" s="22">
        <v>340</v>
      </c>
      <c r="W17" s="22" t="s">
        <v>93</v>
      </c>
      <c r="X17" s="22" t="s">
        <v>88</v>
      </c>
      <c r="Y17" s="68">
        <v>1429</v>
      </c>
      <c r="Z17" s="41" t="s">
        <v>439</v>
      </c>
      <c r="AA17" s="1" t="s">
        <v>440</v>
      </c>
      <c r="AB17" s="28" t="s">
        <v>132</v>
      </c>
    </row>
    <row r="18" spans="1:28" x14ac:dyDescent="0.3">
      <c r="A18" s="1" t="s">
        <v>76</v>
      </c>
      <c r="B18" s="1" t="s">
        <v>45</v>
      </c>
      <c r="C18" s="27" t="s">
        <v>300</v>
      </c>
      <c r="D18" s="38">
        <v>41</v>
      </c>
      <c r="E18" s="27">
        <v>25</v>
      </c>
      <c r="F18" s="27">
        <v>12</v>
      </c>
      <c r="G18" s="27">
        <v>17</v>
      </c>
      <c r="H18" s="27"/>
      <c r="I18" s="27"/>
      <c r="J18" s="27">
        <v>0</v>
      </c>
      <c r="K18" s="27">
        <v>0</v>
      </c>
      <c r="L18" s="27">
        <v>1</v>
      </c>
      <c r="M18" s="27">
        <v>5</v>
      </c>
      <c r="N18" s="27">
        <f t="shared" si="0"/>
        <v>6</v>
      </c>
      <c r="O18" s="39">
        <v>1</v>
      </c>
      <c r="P18" s="39">
        <v>4</v>
      </c>
      <c r="Q18" s="39">
        <v>1</v>
      </c>
      <c r="R18" s="39">
        <v>0</v>
      </c>
      <c r="S18" s="39">
        <v>0</v>
      </c>
      <c r="T18" s="39">
        <f t="shared" si="1"/>
        <v>24</v>
      </c>
      <c r="U18" s="40">
        <f t="shared" si="2"/>
        <v>1.32</v>
      </c>
      <c r="V18" s="22">
        <v>340</v>
      </c>
      <c r="W18" s="22" t="s">
        <v>93</v>
      </c>
      <c r="X18" s="22" t="s">
        <v>88</v>
      </c>
      <c r="Y18" s="68">
        <v>1429</v>
      </c>
      <c r="Z18" s="41" t="s">
        <v>439</v>
      </c>
      <c r="AA18" s="1" t="s">
        <v>440</v>
      </c>
      <c r="AB18" s="28" t="s">
        <v>132</v>
      </c>
    </row>
    <row r="19" spans="1:28" x14ac:dyDescent="0.3">
      <c r="A19" s="1" t="s">
        <v>76</v>
      </c>
      <c r="B19" s="1" t="s">
        <v>45</v>
      </c>
      <c r="C19" s="27" t="s">
        <v>53</v>
      </c>
      <c r="D19" s="38">
        <v>24</v>
      </c>
      <c r="E19" s="27">
        <v>11</v>
      </c>
      <c r="F19" s="27">
        <v>1</v>
      </c>
      <c r="G19" s="27">
        <v>1</v>
      </c>
      <c r="H19" s="27"/>
      <c r="I19" s="27"/>
      <c r="J19" s="27">
        <v>2</v>
      </c>
      <c r="K19" s="27">
        <v>2</v>
      </c>
      <c r="L19" s="27">
        <v>1</v>
      </c>
      <c r="M19" s="27">
        <v>2</v>
      </c>
      <c r="N19" s="27">
        <f t="shared" si="0"/>
        <v>3</v>
      </c>
      <c r="O19" s="39">
        <v>0</v>
      </c>
      <c r="P19" s="39">
        <v>3</v>
      </c>
      <c r="Q19" s="39">
        <v>1</v>
      </c>
      <c r="R19" s="39">
        <v>1</v>
      </c>
      <c r="S19" s="39">
        <v>0</v>
      </c>
      <c r="T19" s="39">
        <f t="shared" si="1"/>
        <v>4</v>
      </c>
      <c r="U19" s="40">
        <f t="shared" si="2"/>
        <v>0.63636363636363635</v>
      </c>
      <c r="V19" s="22">
        <v>340</v>
      </c>
      <c r="W19" s="22" t="s">
        <v>93</v>
      </c>
      <c r="X19" s="22" t="s">
        <v>88</v>
      </c>
      <c r="Y19" s="68">
        <v>1429</v>
      </c>
      <c r="Z19" s="41" t="s">
        <v>439</v>
      </c>
      <c r="AA19" s="1" t="s">
        <v>440</v>
      </c>
      <c r="AB19" s="28" t="s">
        <v>132</v>
      </c>
    </row>
    <row r="20" spans="1:28" x14ac:dyDescent="0.3">
      <c r="A20" s="1" t="s">
        <v>76</v>
      </c>
      <c r="B20" s="1" t="s">
        <v>45</v>
      </c>
      <c r="C20" s="27" t="s">
        <v>48</v>
      </c>
      <c r="D20" s="38">
        <v>44</v>
      </c>
      <c r="E20" s="27">
        <v>42</v>
      </c>
      <c r="F20" s="27">
        <v>4</v>
      </c>
      <c r="G20" s="27">
        <v>9</v>
      </c>
      <c r="H20" s="27"/>
      <c r="I20" s="27"/>
      <c r="J20" s="27">
        <v>2</v>
      </c>
      <c r="K20" s="27">
        <v>4</v>
      </c>
      <c r="L20" s="27">
        <v>2</v>
      </c>
      <c r="M20" s="27">
        <v>9</v>
      </c>
      <c r="N20" s="27">
        <f t="shared" si="0"/>
        <v>11</v>
      </c>
      <c r="O20" s="39">
        <v>3</v>
      </c>
      <c r="P20" s="39">
        <v>4</v>
      </c>
      <c r="Q20" s="39">
        <v>6</v>
      </c>
      <c r="R20" s="39">
        <v>5</v>
      </c>
      <c r="S20" s="39">
        <v>4</v>
      </c>
      <c r="T20" s="39">
        <f t="shared" si="1"/>
        <v>10</v>
      </c>
      <c r="U20" s="40">
        <f t="shared" si="2"/>
        <v>0.66666666666666663</v>
      </c>
      <c r="V20" s="22">
        <v>340</v>
      </c>
      <c r="W20" s="22" t="s">
        <v>93</v>
      </c>
      <c r="X20" s="22" t="s">
        <v>88</v>
      </c>
      <c r="Y20" s="68">
        <v>1429</v>
      </c>
      <c r="Z20" s="41" t="s">
        <v>439</v>
      </c>
      <c r="AA20" s="1" t="s">
        <v>440</v>
      </c>
      <c r="AB20" s="28" t="s">
        <v>132</v>
      </c>
    </row>
    <row r="21" spans="1:28" x14ac:dyDescent="0.3">
      <c r="A21" s="1" t="s">
        <v>76</v>
      </c>
      <c r="B21" s="1" t="s">
        <v>45</v>
      </c>
      <c r="C21" s="27" t="s">
        <v>105</v>
      </c>
      <c r="D21" s="38">
        <v>11</v>
      </c>
      <c r="E21" s="27" t="s">
        <v>546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39"/>
      <c r="U21" s="40"/>
      <c r="V21" s="22">
        <v>340</v>
      </c>
      <c r="W21" s="22" t="s">
        <v>93</v>
      </c>
      <c r="X21" s="22" t="s">
        <v>88</v>
      </c>
      <c r="Y21" s="68">
        <v>1429</v>
      </c>
      <c r="Z21" s="41" t="s">
        <v>439</v>
      </c>
      <c r="AA21" s="1" t="s">
        <v>440</v>
      </c>
      <c r="AB21" s="28" t="s">
        <v>132</v>
      </c>
    </row>
    <row r="22" spans="1:28" x14ac:dyDescent="0.3">
      <c r="A22" s="1" t="s">
        <v>76</v>
      </c>
      <c r="B22" s="1" t="s">
        <v>45</v>
      </c>
      <c r="C22" s="27" t="s">
        <v>130</v>
      </c>
      <c r="D22" s="38">
        <v>12</v>
      </c>
      <c r="E22" s="27">
        <v>1</v>
      </c>
      <c r="F22" s="27">
        <v>0</v>
      </c>
      <c r="G22" s="27">
        <v>0</v>
      </c>
      <c r="H22" s="27"/>
      <c r="I22" s="27"/>
      <c r="J22" s="27">
        <v>0</v>
      </c>
      <c r="K22" s="27">
        <v>0</v>
      </c>
      <c r="L22" s="27">
        <v>0</v>
      </c>
      <c r="M22" s="27">
        <v>2</v>
      </c>
      <c r="N22" s="27">
        <f t="shared" si="0"/>
        <v>2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f t="shared" si="1"/>
        <v>0</v>
      </c>
      <c r="U22" s="40">
        <f t="shared" si="2"/>
        <v>2</v>
      </c>
      <c r="V22" s="22">
        <v>340</v>
      </c>
      <c r="W22" s="22" t="s">
        <v>93</v>
      </c>
      <c r="X22" s="22" t="s">
        <v>88</v>
      </c>
      <c r="Y22" s="68">
        <v>1429</v>
      </c>
      <c r="Z22" s="41" t="s">
        <v>439</v>
      </c>
      <c r="AA22" s="1" t="s">
        <v>440</v>
      </c>
      <c r="AB22" s="28" t="s">
        <v>132</v>
      </c>
    </row>
    <row r="23" spans="1:28" x14ac:dyDescent="0.3">
      <c r="A23" s="1" t="s">
        <v>76</v>
      </c>
      <c r="B23" s="1" t="s">
        <v>45</v>
      </c>
      <c r="C23" s="27" t="s">
        <v>47</v>
      </c>
      <c r="D23" s="38">
        <v>25</v>
      </c>
      <c r="E23" s="27">
        <v>14</v>
      </c>
      <c r="F23" s="27">
        <v>4</v>
      </c>
      <c r="G23" s="27">
        <v>10</v>
      </c>
      <c r="H23" s="27"/>
      <c r="I23" s="27"/>
      <c r="J23" s="27">
        <v>1</v>
      </c>
      <c r="K23" s="27">
        <v>1</v>
      </c>
      <c r="L23" s="27">
        <v>1</v>
      </c>
      <c r="M23" s="27">
        <v>2</v>
      </c>
      <c r="N23" s="27">
        <f t="shared" si="0"/>
        <v>3</v>
      </c>
      <c r="O23" s="39">
        <v>1</v>
      </c>
      <c r="P23" s="39">
        <v>4</v>
      </c>
      <c r="Q23" s="39">
        <v>0</v>
      </c>
      <c r="R23" s="39">
        <v>1</v>
      </c>
      <c r="S23" s="39">
        <v>0</v>
      </c>
      <c r="T23" s="39">
        <f t="shared" si="1"/>
        <v>9</v>
      </c>
      <c r="U23" s="40">
        <f t="shared" si="2"/>
        <v>0.9285714285714286</v>
      </c>
      <c r="V23" s="22">
        <v>340</v>
      </c>
      <c r="W23" s="22" t="s">
        <v>93</v>
      </c>
      <c r="X23" s="22" t="s">
        <v>88</v>
      </c>
      <c r="Y23" s="68">
        <v>1429</v>
      </c>
      <c r="Z23" s="41" t="s">
        <v>439</v>
      </c>
      <c r="AA23" s="1" t="s">
        <v>440</v>
      </c>
      <c r="AB23" s="28" t="s">
        <v>132</v>
      </c>
    </row>
    <row r="24" spans="1:28" x14ac:dyDescent="0.3">
      <c r="A24" s="43" t="s">
        <v>76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50</v>
      </c>
      <c r="G24" s="44">
        <f t="shared" si="3"/>
        <v>93</v>
      </c>
      <c r="H24" s="44">
        <f t="shared" si="3"/>
        <v>0</v>
      </c>
      <c r="I24" s="44">
        <f t="shared" si="3"/>
        <v>1</v>
      </c>
      <c r="J24" s="44">
        <f t="shared" si="3"/>
        <v>35</v>
      </c>
      <c r="K24" s="44">
        <f t="shared" si="3"/>
        <v>48</v>
      </c>
      <c r="L24" s="44">
        <f t="shared" si="3"/>
        <v>15</v>
      </c>
      <c r="M24" s="44">
        <f t="shared" si="3"/>
        <v>36</v>
      </c>
      <c r="N24" s="44">
        <f t="shared" si="3"/>
        <v>51</v>
      </c>
      <c r="O24" s="44">
        <f t="shared" si="3"/>
        <v>34</v>
      </c>
      <c r="P24" s="44">
        <f t="shared" si="3"/>
        <v>27</v>
      </c>
      <c r="Q24" s="44">
        <f t="shared" si="3"/>
        <v>11</v>
      </c>
      <c r="R24" s="44">
        <f t="shared" si="3"/>
        <v>22</v>
      </c>
      <c r="S24" s="44">
        <f t="shared" si="3"/>
        <v>5</v>
      </c>
      <c r="T24" s="44">
        <f t="shared" si="3"/>
        <v>135</v>
      </c>
      <c r="U24" s="45">
        <f>((T24+Q24+N24-R24)+(O24*2))/E24</f>
        <v>1.0125</v>
      </c>
      <c r="V24" s="46">
        <v>340</v>
      </c>
      <c r="W24" s="46" t="s">
        <v>93</v>
      </c>
      <c r="X24" s="46" t="s">
        <v>88</v>
      </c>
      <c r="Y24" s="69">
        <v>1429</v>
      </c>
      <c r="Z24" s="47" t="s">
        <v>439</v>
      </c>
      <c r="AA24" s="43" t="s">
        <v>440</v>
      </c>
      <c r="AB24" s="78" t="s">
        <v>132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0.5376344086021505</v>
      </c>
      <c r="H25" s="27"/>
      <c r="I25" s="1"/>
      <c r="J25" s="48" t="s">
        <v>41</v>
      </c>
      <c r="K25" s="50">
        <f>J24/K24</f>
        <v>0.72916666666666663</v>
      </c>
      <c r="L25" s="1"/>
      <c r="M25" s="39" t="s">
        <v>42</v>
      </c>
      <c r="N25" s="51">
        <v>5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 t="s">
        <v>533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32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291</v>
      </c>
      <c r="D35" s="38">
        <v>15</v>
      </c>
      <c r="E35" s="27" t="s">
        <v>534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9"/>
      <c r="Q35" s="27"/>
      <c r="R35" s="27"/>
      <c r="S35" s="27"/>
      <c r="T35" s="27"/>
      <c r="U35" s="40" t="str">
        <f t="shared" ref="U35:U45" si="4">IFERROR(((T35+Q35+N35-R35)+(O35*2))/E35,"")</f>
        <v/>
      </c>
      <c r="V35" s="22">
        <v>340</v>
      </c>
      <c r="W35" s="22" t="s">
        <v>87</v>
      </c>
      <c r="X35" s="22" t="s">
        <v>94</v>
      </c>
      <c r="Y35" s="68">
        <v>1429</v>
      </c>
      <c r="Z35" s="41"/>
      <c r="AA35" s="1" t="s">
        <v>393</v>
      </c>
      <c r="AB35" s="28" t="s">
        <v>248</v>
      </c>
    </row>
    <row r="36" spans="1:28" x14ac:dyDescent="0.3">
      <c r="A36" s="1" t="s">
        <v>45</v>
      </c>
      <c r="B36" s="1" t="s">
        <v>76</v>
      </c>
      <c r="C36" s="27" t="s">
        <v>403</v>
      </c>
      <c r="D36" s="38">
        <v>25</v>
      </c>
      <c r="E36" s="27">
        <v>5</v>
      </c>
      <c r="F36" s="27">
        <v>2</v>
      </c>
      <c r="G36" s="27">
        <v>3</v>
      </c>
      <c r="H36" s="27"/>
      <c r="I36" s="27"/>
      <c r="J36" s="27">
        <v>0</v>
      </c>
      <c r="K36" s="27">
        <v>0</v>
      </c>
      <c r="L36" s="27">
        <v>1</v>
      </c>
      <c r="M36" s="27">
        <v>1</v>
      </c>
      <c r="N36" s="27">
        <f t="shared" ref="N36" si="5">SUM(L36:M36)</f>
        <v>2</v>
      </c>
      <c r="O36" s="27">
        <v>0</v>
      </c>
      <c r="P36" s="39">
        <v>4</v>
      </c>
      <c r="Q36" s="27">
        <v>1</v>
      </c>
      <c r="R36" s="27">
        <v>0</v>
      </c>
      <c r="S36" s="27">
        <v>0</v>
      </c>
      <c r="T36" s="27">
        <f t="shared" ref="T36" si="6">+(F36*2)+J36</f>
        <v>4</v>
      </c>
      <c r="U36" s="40">
        <f t="shared" ref="U36" si="7">IFERROR(((T36+Q36+N36-R36)+(O36*2))/E36,"")</f>
        <v>1.4</v>
      </c>
      <c r="V36" s="22">
        <v>340</v>
      </c>
      <c r="W36" s="22" t="s">
        <v>87</v>
      </c>
      <c r="X36" s="22" t="s">
        <v>94</v>
      </c>
      <c r="Y36" s="68">
        <v>1429</v>
      </c>
      <c r="Z36" s="41"/>
      <c r="AA36" s="1" t="s">
        <v>393</v>
      </c>
      <c r="AB36" s="28" t="s">
        <v>248</v>
      </c>
    </row>
    <row r="37" spans="1:28" x14ac:dyDescent="0.3">
      <c r="A37" s="1" t="s">
        <v>45</v>
      </c>
      <c r="B37" s="1" t="s">
        <v>76</v>
      </c>
      <c r="C37" s="27" t="s">
        <v>292</v>
      </c>
      <c r="D37" s="38">
        <v>8</v>
      </c>
      <c r="E37" s="27">
        <v>28</v>
      </c>
      <c r="F37" s="27">
        <v>3</v>
      </c>
      <c r="G37" s="27">
        <v>9</v>
      </c>
      <c r="H37" s="27"/>
      <c r="I37" s="27"/>
      <c r="J37" s="27">
        <v>0</v>
      </c>
      <c r="K37" s="27">
        <v>1</v>
      </c>
      <c r="L37" s="27">
        <v>1</v>
      </c>
      <c r="M37" s="27">
        <v>2</v>
      </c>
      <c r="N37" s="27">
        <f t="shared" ref="N37:N45" si="8">SUM(L37:M37)</f>
        <v>3</v>
      </c>
      <c r="O37" s="39">
        <v>2</v>
      </c>
      <c r="P37" s="39">
        <v>5</v>
      </c>
      <c r="Q37" s="39">
        <v>2</v>
      </c>
      <c r="R37" s="39">
        <v>2</v>
      </c>
      <c r="S37" s="39">
        <v>0</v>
      </c>
      <c r="T37" s="27">
        <f t="shared" ref="T37:T45" si="9">+(F37*2)+J37</f>
        <v>6</v>
      </c>
      <c r="U37" s="40">
        <f t="shared" si="4"/>
        <v>0.4642857142857143</v>
      </c>
      <c r="V37" s="22">
        <v>340</v>
      </c>
      <c r="W37" s="22" t="s">
        <v>87</v>
      </c>
      <c r="X37" s="22" t="s">
        <v>94</v>
      </c>
      <c r="Y37" s="68">
        <v>1429</v>
      </c>
      <c r="Z37" s="41"/>
      <c r="AA37" s="1" t="s">
        <v>393</v>
      </c>
      <c r="AB37" s="28" t="s">
        <v>248</v>
      </c>
    </row>
    <row r="38" spans="1:28" x14ac:dyDescent="0.3">
      <c r="A38" s="1" t="s">
        <v>45</v>
      </c>
      <c r="B38" s="1" t="s">
        <v>76</v>
      </c>
      <c r="C38" s="27" t="s">
        <v>293</v>
      </c>
      <c r="D38" s="38">
        <v>6</v>
      </c>
      <c r="E38" s="27">
        <v>35</v>
      </c>
      <c r="F38" s="27">
        <v>7</v>
      </c>
      <c r="G38" s="27">
        <v>19</v>
      </c>
      <c r="H38" s="27"/>
      <c r="I38" s="27"/>
      <c r="J38" s="27">
        <v>3</v>
      </c>
      <c r="K38" s="27">
        <v>6</v>
      </c>
      <c r="L38" s="27">
        <v>5</v>
      </c>
      <c r="M38" s="27">
        <v>3</v>
      </c>
      <c r="N38" s="27">
        <f t="shared" si="8"/>
        <v>8</v>
      </c>
      <c r="O38" s="39">
        <v>5</v>
      </c>
      <c r="P38" s="56">
        <v>6</v>
      </c>
      <c r="Q38" s="39">
        <v>0</v>
      </c>
      <c r="R38" s="39">
        <v>5</v>
      </c>
      <c r="S38" s="39">
        <v>0</v>
      </c>
      <c r="T38" s="27">
        <f t="shared" si="9"/>
        <v>17</v>
      </c>
      <c r="U38" s="40">
        <f t="shared" si="4"/>
        <v>0.8571428571428571</v>
      </c>
      <c r="V38" s="22">
        <v>340</v>
      </c>
      <c r="W38" s="22" t="s">
        <v>87</v>
      </c>
      <c r="X38" s="22" t="s">
        <v>94</v>
      </c>
      <c r="Y38" s="68">
        <v>1429</v>
      </c>
      <c r="Z38" s="41"/>
      <c r="AA38" s="1" t="s">
        <v>393</v>
      </c>
      <c r="AB38" s="28" t="s">
        <v>248</v>
      </c>
    </row>
    <row r="39" spans="1:28" x14ac:dyDescent="0.3">
      <c r="A39" s="1" t="s">
        <v>45</v>
      </c>
      <c r="B39" s="1" t="s">
        <v>76</v>
      </c>
      <c r="C39" s="27" t="s">
        <v>54</v>
      </c>
      <c r="D39" s="38">
        <v>44</v>
      </c>
      <c r="E39" s="27">
        <v>38</v>
      </c>
      <c r="F39" s="27">
        <v>11</v>
      </c>
      <c r="G39" s="27">
        <v>17</v>
      </c>
      <c r="H39" s="27"/>
      <c r="I39" s="27"/>
      <c r="J39" s="27">
        <v>0</v>
      </c>
      <c r="K39" s="27">
        <v>0</v>
      </c>
      <c r="L39" s="27">
        <v>1</v>
      </c>
      <c r="M39" s="27">
        <v>3</v>
      </c>
      <c r="N39" s="27">
        <f t="shared" si="8"/>
        <v>4</v>
      </c>
      <c r="O39" s="39">
        <v>4</v>
      </c>
      <c r="P39" s="56">
        <v>6</v>
      </c>
      <c r="Q39" s="39">
        <v>4</v>
      </c>
      <c r="R39" s="39">
        <v>3</v>
      </c>
      <c r="S39" s="39">
        <v>0</v>
      </c>
      <c r="T39" s="27">
        <f t="shared" si="9"/>
        <v>22</v>
      </c>
      <c r="U39" s="40">
        <f t="shared" si="4"/>
        <v>0.92105263157894735</v>
      </c>
      <c r="V39" s="22">
        <v>340</v>
      </c>
      <c r="W39" s="22" t="s">
        <v>87</v>
      </c>
      <c r="X39" s="22" t="s">
        <v>94</v>
      </c>
      <c r="Y39" s="68">
        <v>1429</v>
      </c>
      <c r="Z39" s="41"/>
      <c r="AA39" s="1" t="s">
        <v>393</v>
      </c>
      <c r="AB39" s="28" t="s">
        <v>248</v>
      </c>
    </row>
    <row r="40" spans="1:28" x14ac:dyDescent="0.3">
      <c r="A40" s="1" t="s">
        <v>45</v>
      </c>
      <c r="B40" s="1" t="s">
        <v>76</v>
      </c>
      <c r="C40" s="27" t="s">
        <v>294</v>
      </c>
      <c r="D40" s="38">
        <v>22</v>
      </c>
      <c r="E40" s="27">
        <v>6</v>
      </c>
      <c r="F40" s="27">
        <v>0</v>
      </c>
      <c r="G40" s="27">
        <v>2</v>
      </c>
      <c r="H40" s="27"/>
      <c r="I40" s="27"/>
      <c r="J40" s="27">
        <v>2</v>
      </c>
      <c r="K40" s="27">
        <v>2</v>
      </c>
      <c r="L40" s="27">
        <v>1</v>
      </c>
      <c r="M40" s="27">
        <v>0</v>
      </c>
      <c r="N40" s="27">
        <f t="shared" si="8"/>
        <v>1</v>
      </c>
      <c r="O40" s="39">
        <v>1</v>
      </c>
      <c r="P40" s="39">
        <v>1</v>
      </c>
      <c r="Q40" s="39">
        <v>0</v>
      </c>
      <c r="R40" s="39">
        <v>0</v>
      </c>
      <c r="S40" s="39">
        <v>0</v>
      </c>
      <c r="T40" s="27">
        <f t="shared" si="9"/>
        <v>2</v>
      </c>
      <c r="U40" s="40">
        <f t="shared" si="4"/>
        <v>0.83333333333333337</v>
      </c>
      <c r="V40" s="22">
        <v>340</v>
      </c>
      <c r="W40" s="22" t="s">
        <v>87</v>
      </c>
      <c r="X40" s="22" t="s">
        <v>94</v>
      </c>
      <c r="Y40" s="68">
        <v>1429</v>
      </c>
      <c r="Z40" s="41"/>
      <c r="AA40" s="1" t="s">
        <v>393</v>
      </c>
      <c r="AB40" s="28" t="s">
        <v>248</v>
      </c>
    </row>
    <row r="41" spans="1:28" x14ac:dyDescent="0.3">
      <c r="A41" s="1" t="s">
        <v>45</v>
      </c>
      <c r="B41" s="1" t="s">
        <v>76</v>
      </c>
      <c r="C41" s="27" t="s">
        <v>295</v>
      </c>
      <c r="D41" s="38">
        <v>28</v>
      </c>
      <c r="E41" s="27">
        <v>43</v>
      </c>
      <c r="F41" s="27">
        <v>11</v>
      </c>
      <c r="G41" s="27">
        <v>22</v>
      </c>
      <c r="H41" s="27"/>
      <c r="I41" s="27"/>
      <c r="J41" s="27">
        <v>16</v>
      </c>
      <c r="K41" s="27">
        <v>17</v>
      </c>
      <c r="L41" s="27">
        <v>6</v>
      </c>
      <c r="M41" s="27">
        <v>11</v>
      </c>
      <c r="N41" s="27">
        <f t="shared" si="8"/>
        <v>17</v>
      </c>
      <c r="O41" s="39">
        <v>1</v>
      </c>
      <c r="P41" s="39">
        <v>4</v>
      </c>
      <c r="Q41" s="39">
        <v>0</v>
      </c>
      <c r="R41" s="39">
        <v>3</v>
      </c>
      <c r="S41" s="39">
        <v>0</v>
      </c>
      <c r="T41" s="27">
        <f t="shared" si="9"/>
        <v>38</v>
      </c>
      <c r="U41" s="40">
        <f t="shared" si="4"/>
        <v>1.2558139534883721</v>
      </c>
      <c r="V41" s="22">
        <v>340</v>
      </c>
      <c r="W41" s="22" t="s">
        <v>87</v>
      </c>
      <c r="X41" s="22" t="s">
        <v>94</v>
      </c>
      <c r="Y41" s="68">
        <v>1429</v>
      </c>
      <c r="Z41" s="41"/>
      <c r="AA41" s="1" t="s">
        <v>393</v>
      </c>
      <c r="AB41" s="28" t="s">
        <v>248</v>
      </c>
    </row>
    <row r="42" spans="1:28" x14ac:dyDescent="0.3">
      <c r="A42" s="1" t="s">
        <v>45</v>
      </c>
      <c r="B42" s="1" t="s">
        <v>76</v>
      </c>
      <c r="C42" s="27" t="s">
        <v>296</v>
      </c>
      <c r="D42" s="38">
        <v>32</v>
      </c>
      <c r="E42" s="27">
        <v>10</v>
      </c>
      <c r="F42" s="27">
        <v>0</v>
      </c>
      <c r="G42" s="27">
        <v>5</v>
      </c>
      <c r="H42" s="27"/>
      <c r="I42" s="27"/>
      <c r="J42" s="27">
        <v>0</v>
      </c>
      <c r="K42" s="27">
        <v>0</v>
      </c>
      <c r="L42" s="27">
        <v>1</v>
      </c>
      <c r="M42" s="27">
        <v>0</v>
      </c>
      <c r="N42" s="27">
        <f t="shared" si="8"/>
        <v>1</v>
      </c>
      <c r="O42" s="39">
        <v>0</v>
      </c>
      <c r="P42" s="39">
        <v>1</v>
      </c>
      <c r="Q42" s="39">
        <v>0</v>
      </c>
      <c r="R42" s="39">
        <v>1</v>
      </c>
      <c r="S42" s="39">
        <v>0</v>
      </c>
      <c r="T42" s="27">
        <f t="shared" si="9"/>
        <v>0</v>
      </c>
      <c r="U42" s="40">
        <f t="shared" si="4"/>
        <v>0</v>
      </c>
      <c r="V42" s="22">
        <v>340</v>
      </c>
      <c r="W42" s="22" t="s">
        <v>87</v>
      </c>
      <c r="X42" s="22" t="s">
        <v>94</v>
      </c>
      <c r="Y42" s="68">
        <v>1429</v>
      </c>
      <c r="Z42" s="41"/>
      <c r="AA42" s="1" t="s">
        <v>393</v>
      </c>
      <c r="AB42" s="28" t="s">
        <v>248</v>
      </c>
    </row>
    <row r="43" spans="1:28" x14ac:dyDescent="0.3">
      <c r="A43" s="1" t="s">
        <v>45</v>
      </c>
      <c r="B43" s="1" t="s">
        <v>76</v>
      </c>
      <c r="C43" s="27" t="s">
        <v>297</v>
      </c>
      <c r="D43" s="38">
        <v>1</v>
      </c>
      <c r="E43" s="27">
        <v>22</v>
      </c>
      <c r="F43" s="27">
        <v>1</v>
      </c>
      <c r="G43" s="27">
        <v>7</v>
      </c>
      <c r="H43" s="27"/>
      <c r="I43" s="27"/>
      <c r="J43" s="27">
        <v>1</v>
      </c>
      <c r="K43" s="27">
        <v>2</v>
      </c>
      <c r="L43" s="27">
        <v>2</v>
      </c>
      <c r="M43" s="27">
        <v>3</v>
      </c>
      <c r="N43" s="27">
        <f t="shared" si="8"/>
        <v>5</v>
      </c>
      <c r="O43" s="39">
        <v>0</v>
      </c>
      <c r="P43" s="39">
        <v>4</v>
      </c>
      <c r="Q43" s="39">
        <v>0</v>
      </c>
      <c r="R43" s="39">
        <v>1</v>
      </c>
      <c r="S43" s="39">
        <v>0</v>
      </c>
      <c r="T43" s="27">
        <f t="shared" si="9"/>
        <v>3</v>
      </c>
      <c r="U43" s="40">
        <f t="shared" si="4"/>
        <v>0.31818181818181818</v>
      </c>
      <c r="V43" s="22">
        <v>340</v>
      </c>
      <c r="W43" s="22" t="s">
        <v>87</v>
      </c>
      <c r="X43" s="22" t="s">
        <v>94</v>
      </c>
      <c r="Y43" s="68">
        <v>1429</v>
      </c>
      <c r="Z43" s="41"/>
      <c r="AA43" s="1" t="s">
        <v>393</v>
      </c>
      <c r="AB43" s="28" t="s">
        <v>248</v>
      </c>
    </row>
    <row r="44" spans="1:28" x14ac:dyDescent="0.3">
      <c r="A44" s="1" t="s">
        <v>45</v>
      </c>
      <c r="B44" s="1" t="s">
        <v>76</v>
      </c>
      <c r="C44" s="27" t="s">
        <v>131</v>
      </c>
      <c r="D44" s="38">
        <v>24</v>
      </c>
      <c r="E44" s="27">
        <v>5</v>
      </c>
      <c r="F44" s="27">
        <v>0</v>
      </c>
      <c r="G44" s="27">
        <v>1</v>
      </c>
      <c r="H44" s="27"/>
      <c r="I44" s="27"/>
      <c r="J44" s="27">
        <v>2</v>
      </c>
      <c r="K44" s="27">
        <v>2</v>
      </c>
      <c r="L44" s="27">
        <v>1</v>
      </c>
      <c r="M44" s="27">
        <v>0</v>
      </c>
      <c r="N44" s="27">
        <f t="shared" si="8"/>
        <v>1</v>
      </c>
      <c r="O44" s="39">
        <v>0</v>
      </c>
      <c r="P44" s="39">
        <v>1</v>
      </c>
      <c r="Q44" s="39">
        <v>0</v>
      </c>
      <c r="R44" s="39">
        <v>2</v>
      </c>
      <c r="S44" s="39">
        <v>0</v>
      </c>
      <c r="T44" s="27">
        <f t="shared" si="9"/>
        <v>2</v>
      </c>
      <c r="U44" s="40">
        <f t="shared" si="4"/>
        <v>0.2</v>
      </c>
      <c r="V44" s="22">
        <v>340</v>
      </c>
      <c r="W44" s="22" t="s">
        <v>87</v>
      </c>
      <c r="X44" s="22" t="s">
        <v>94</v>
      </c>
      <c r="Y44" s="68">
        <v>1429</v>
      </c>
      <c r="Z44" s="41"/>
      <c r="AA44" s="1" t="s">
        <v>393</v>
      </c>
      <c r="AB44" s="28" t="s">
        <v>248</v>
      </c>
    </row>
    <row r="45" spans="1:28" x14ac:dyDescent="0.3">
      <c r="A45" s="1" t="s">
        <v>45</v>
      </c>
      <c r="B45" s="1" t="s">
        <v>76</v>
      </c>
      <c r="C45" s="27" t="s">
        <v>298</v>
      </c>
      <c r="D45" s="38">
        <v>30</v>
      </c>
      <c r="E45" s="27">
        <v>48</v>
      </c>
      <c r="F45" s="27">
        <v>7</v>
      </c>
      <c r="G45" s="27">
        <v>19</v>
      </c>
      <c r="H45" s="27"/>
      <c r="I45" s="27"/>
      <c r="J45" s="27">
        <v>6</v>
      </c>
      <c r="K45" s="27">
        <v>7</v>
      </c>
      <c r="L45" s="27">
        <v>4</v>
      </c>
      <c r="M45" s="27">
        <v>2</v>
      </c>
      <c r="N45" s="27">
        <f t="shared" si="8"/>
        <v>6</v>
      </c>
      <c r="O45" s="39">
        <v>8</v>
      </c>
      <c r="P45" s="39">
        <v>4</v>
      </c>
      <c r="Q45" s="39">
        <v>8</v>
      </c>
      <c r="R45" s="39">
        <v>9</v>
      </c>
      <c r="S45" s="39">
        <v>0</v>
      </c>
      <c r="T45" s="27">
        <f t="shared" si="9"/>
        <v>20</v>
      </c>
      <c r="U45" s="40">
        <f t="shared" si="4"/>
        <v>0.85416666666666663</v>
      </c>
      <c r="V45" s="22">
        <v>340</v>
      </c>
      <c r="W45" s="22" t="s">
        <v>87</v>
      </c>
      <c r="X45" s="22" t="s">
        <v>94</v>
      </c>
      <c r="Y45" s="68">
        <v>1429</v>
      </c>
      <c r="Z45" s="41"/>
      <c r="AA45" s="1" t="s">
        <v>393</v>
      </c>
      <c r="AB45" s="28" t="s">
        <v>248</v>
      </c>
    </row>
    <row r="46" spans="1:28" x14ac:dyDescent="0.3">
      <c r="A46" s="43" t="s">
        <v>45</v>
      </c>
      <c r="B46" s="43" t="s">
        <v>76</v>
      </c>
      <c r="C46" s="44" t="s">
        <v>39</v>
      </c>
      <c r="D46" s="43"/>
      <c r="E46" s="44">
        <f t="shared" ref="E46:T46" si="10">SUM(E35:E45)</f>
        <v>240</v>
      </c>
      <c r="F46" s="44">
        <f t="shared" si="10"/>
        <v>42</v>
      </c>
      <c r="G46" s="44">
        <f t="shared" si="10"/>
        <v>104</v>
      </c>
      <c r="H46" s="44">
        <f t="shared" si="10"/>
        <v>0</v>
      </c>
      <c r="I46" s="44">
        <f t="shared" si="10"/>
        <v>0</v>
      </c>
      <c r="J46" s="44">
        <f t="shared" si="10"/>
        <v>30</v>
      </c>
      <c r="K46" s="44">
        <f t="shared" si="10"/>
        <v>37</v>
      </c>
      <c r="L46" s="44">
        <f t="shared" si="10"/>
        <v>23</v>
      </c>
      <c r="M46" s="44">
        <f t="shared" si="10"/>
        <v>25</v>
      </c>
      <c r="N46" s="44">
        <f t="shared" si="10"/>
        <v>48</v>
      </c>
      <c r="O46" s="44">
        <f t="shared" si="10"/>
        <v>21</v>
      </c>
      <c r="P46" s="44">
        <f t="shared" si="10"/>
        <v>36</v>
      </c>
      <c r="Q46" s="44">
        <f t="shared" si="10"/>
        <v>15</v>
      </c>
      <c r="R46" s="44">
        <f t="shared" si="10"/>
        <v>26</v>
      </c>
      <c r="S46" s="44">
        <f t="shared" si="10"/>
        <v>0</v>
      </c>
      <c r="T46" s="44">
        <f t="shared" si="10"/>
        <v>114</v>
      </c>
      <c r="U46" s="45">
        <f>((T46+Q46+N46-R46)+(O46*2))/E46</f>
        <v>0.8041666666666667</v>
      </c>
      <c r="V46" s="46">
        <v>340</v>
      </c>
      <c r="W46" s="46" t="s">
        <v>87</v>
      </c>
      <c r="X46" s="46" t="s">
        <v>94</v>
      </c>
      <c r="Y46" s="69">
        <v>1429</v>
      </c>
      <c r="Z46" s="47"/>
      <c r="AA46" s="43" t="s">
        <v>393</v>
      </c>
      <c r="AB46" s="78" t="s">
        <v>248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0.40384615384615385</v>
      </c>
      <c r="H47" s="27"/>
      <c r="I47" s="1"/>
      <c r="J47" s="48" t="s">
        <v>41</v>
      </c>
      <c r="K47" s="50">
        <f>J46/K46</f>
        <v>0.81081081081081086</v>
      </c>
      <c r="L47" s="1"/>
      <c r="M47" s="39" t="s">
        <v>42</v>
      </c>
      <c r="N47" s="51">
        <v>4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81"/>
    </row>
  </sheetData>
  <sheetProtection sheet="1" objects="1" scenarios="1"/>
  <sortState xmlns:xlrd2="http://schemas.microsoft.com/office/spreadsheetml/2017/richdata2" ref="A35:AB45">
    <sortCondition ref="C35:C45"/>
  </sortState>
  <pageMargins left="0.2" right="0.2" top="0.75" bottom="0.25" header="0.3" footer="0.3"/>
  <pageSetup scale="6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44F4-5AD7-448B-A2D0-5CF13ED67B3B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29294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116</v>
      </c>
      <c r="D4" s="7" t="s">
        <v>4</v>
      </c>
      <c r="E4" s="8"/>
      <c r="F4" s="5"/>
      <c r="G4" s="1"/>
      <c r="J4" s="15" t="s">
        <v>441</v>
      </c>
      <c r="K4" s="16" t="s">
        <v>44</v>
      </c>
      <c r="L4" s="17"/>
      <c r="M4" s="18"/>
      <c r="N4" s="19">
        <v>36</v>
      </c>
      <c r="O4" s="19">
        <v>24</v>
      </c>
      <c r="P4" s="19">
        <v>23</v>
      </c>
      <c r="Q4" s="19">
        <v>26</v>
      </c>
      <c r="R4" s="20"/>
      <c r="S4" s="21">
        <f>SUM(N4:R4)</f>
        <v>109</v>
      </c>
      <c r="T4" s="22">
        <v>348</v>
      </c>
    </row>
    <row r="5" spans="1:28" x14ac:dyDescent="0.3">
      <c r="B5" s="1"/>
      <c r="C5" s="6" t="s">
        <v>106</v>
      </c>
      <c r="D5" s="7" t="s">
        <v>5</v>
      </c>
      <c r="E5" s="1"/>
      <c r="F5" s="1"/>
      <c r="G5" s="1"/>
      <c r="J5" s="15" t="s">
        <v>442</v>
      </c>
      <c r="K5" s="16" t="s">
        <v>67</v>
      </c>
      <c r="L5" s="17"/>
      <c r="M5" s="18"/>
      <c r="N5" s="19">
        <v>26</v>
      </c>
      <c r="O5" s="19">
        <v>23</v>
      </c>
      <c r="P5" s="19">
        <v>31</v>
      </c>
      <c r="Q5" s="19">
        <v>25</v>
      </c>
      <c r="R5" s="20"/>
      <c r="S5" s="21">
        <f>SUM(N5:R5)</f>
        <v>105</v>
      </c>
      <c r="T5" s="22">
        <v>348</v>
      </c>
      <c r="U5" s="1"/>
      <c r="V5" s="1"/>
      <c r="W5" s="1"/>
    </row>
    <row r="6" spans="1:28" x14ac:dyDescent="0.3">
      <c r="C6" s="23">
        <v>3178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169</v>
      </c>
      <c r="D7" s="7" t="s">
        <v>7</v>
      </c>
      <c r="G7" s="1"/>
      <c r="S7" s="1"/>
      <c r="T7" s="25" t="s">
        <v>8</v>
      </c>
      <c r="U7" s="1"/>
      <c r="V7" s="26">
        <v>348</v>
      </c>
      <c r="W7" s="1"/>
    </row>
    <row r="8" spans="1:28" x14ac:dyDescent="0.3">
      <c r="B8" s="1"/>
      <c r="C8" s="24" t="s">
        <v>356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0.10694444444444444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36</v>
      </c>
      <c r="AB11" s="8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51</v>
      </c>
      <c r="D13" s="38">
        <v>30</v>
      </c>
      <c r="E13" s="27">
        <v>27</v>
      </c>
      <c r="F13" s="27">
        <v>6</v>
      </c>
      <c r="G13" s="27">
        <v>7</v>
      </c>
      <c r="H13" s="27"/>
      <c r="I13" s="27"/>
      <c r="J13" s="27">
        <v>0</v>
      </c>
      <c r="K13" s="27">
        <v>0</v>
      </c>
      <c r="L13" s="27">
        <v>0</v>
      </c>
      <c r="M13" s="27">
        <v>2</v>
      </c>
      <c r="N13" s="27">
        <f>SUM(L13:M13)</f>
        <v>2</v>
      </c>
      <c r="O13" s="27">
        <v>2</v>
      </c>
      <c r="P13" s="39">
        <v>4</v>
      </c>
      <c r="Q13" s="27">
        <v>1</v>
      </c>
      <c r="R13" s="27">
        <v>4</v>
      </c>
      <c r="S13" s="27">
        <v>0</v>
      </c>
      <c r="T13" s="27">
        <f>(H13*3)+((F13-H13)*2)+J13</f>
        <v>12</v>
      </c>
      <c r="U13" s="40">
        <f>IFERROR(((T13+Q13+N13-R13)+(O13*2))/E13,"")</f>
        <v>0.55555555555555558</v>
      </c>
      <c r="V13" s="22">
        <v>348</v>
      </c>
      <c r="W13" s="22" t="s">
        <v>93</v>
      </c>
      <c r="X13" s="22" t="s">
        <v>88</v>
      </c>
      <c r="Y13" s="68">
        <v>3178</v>
      </c>
      <c r="Z13" s="41"/>
      <c r="AA13" s="1" t="s">
        <v>440</v>
      </c>
      <c r="AB13" s="28" t="s">
        <v>135</v>
      </c>
    </row>
    <row r="14" spans="1:28" x14ac:dyDescent="0.3">
      <c r="A14" s="1" t="s">
        <v>66</v>
      </c>
      <c r="B14" s="1" t="s">
        <v>45</v>
      </c>
      <c r="C14" s="27" t="s">
        <v>46</v>
      </c>
      <c r="D14" s="38">
        <v>21</v>
      </c>
      <c r="E14" s="27">
        <v>37</v>
      </c>
      <c r="F14" s="27">
        <v>2</v>
      </c>
      <c r="G14" s="27">
        <v>8</v>
      </c>
      <c r="H14" s="27"/>
      <c r="I14" s="27"/>
      <c r="J14" s="27">
        <v>4</v>
      </c>
      <c r="K14" s="27">
        <v>6</v>
      </c>
      <c r="L14" s="27">
        <v>5</v>
      </c>
      <c r="M14" s="27">
        <v>2</v>
      </c>
      <c r="N14" s="27">
        <f t="shared" ref="N14:N19" si="0">SUM(L14:M14)</f>
        <v>7</v>
      </c>
      <c r="O14" s="39">
        <v>3</v>
      </c>
      <c r="P14" s="39">
        <v>2</v>
      </c>
      <c r="Q14" s="39">
        <v>2</v>
      </c>
      <c r="R14" s="39">
        <v>2</v>
      </c>
      <c r="S14" s="39">
        <v>0</v>
      </c>
      <c r="T14" s="39">
        <f t="shared" ref="T14:T19" si="1">(H14*3)+((F14-H14)*2)+J14</f>
        <v>8</v>
      </c>
      <c r="U14" s="40">
        <f t="shared" ref="U14:U23" si="2">IFERROR(((T14+Q14+N14-R14)+(O14*2))/E14,"")</f>
        <v>0.56756756756756754</v>
      </c>
      <c r="V14" s="22">
        <v>348</v>
      </c>
      <c r="W14" s="22" t="s">
        <v>93</v>
      </c>
      <c r="X14" s="22" t="s">
        <v>88</v>
      </c>
      <c r="Y14" s="68">
        <v>3178</v>
      </c>
      <c r="Z14" s="41"/>
      <c r="AA14" s="1" t="s">
        <v>440</v>
      </c>
      <c r="AB14" s="28" t="s">
        <v>135</v>
      </c>
    </row>
    <row r="15" spans="1:28" x14ac:dyDescent="0.3">
      <c r="A15" s="1" t="s">
        <v>66</v>
      </c>
      <c r="B15" s="1" t="s">
        <v>45</v>
      </c>
      <c r="C15" s="27" t="s">
        <v>55</v>
      </c>
      <c r="D15" s="38">
        <v>15</v>
      </c>
      <c r="E15" s="27">
        <v>44</v>
      </c>
      <c r="F15" s="27">
        <v>7</v>
      </c>
      <c r="G15" s="27">
        <v>13</v>
      </c>
      <c r="H15" s="27">
        <v>0</v>
      </c>
      <c r="I15" s="27">
        <v>1</v>
      </c>
      <c r="J15" s="27">
        <v>12</v>
      </c>
      <c r="K15" s="27">
        <v>15</v>
      </c>
      <c r="L15" s="27">
        <v>0</v>
      </c>
      <c r="M15" s="27">
        <v>4</v>
      </c>
      <c r="N15" s="27">
        <f t="shared" si="0"/>
        <v>4</v>
      </c>
      <c r="O15" s="39">
        <v>13</v>
      </c>
      <c r="P15" s="39">
        <v>2</v>
      </c>
      <c r="Q15" s="39">
        <v>3</v>
      </c>
      <c r="R15" s="39">
        <v>8</v>
      </c>
      <c r="S15" s="39">
        <v>0</v>
      </c>
      <c r="T15" s="39">
        <f t="shared" si="1"/>
        <v>26</v>
      </c>
      <c r="U15" s="40">
        <f t="shared" si="2"/>
        <v>1.1590909090909092</v>
      </c>
      <c r="V15" s="22">
        <v>348</v>
      </c>
      <c r="W15" s="22" t="s">
        <v>93</v>
      </c>
      <c r="X15" s="22" t="s">
        <v>88</v>
      </c>
      <c r="Y15" s="68">
        <v>3178</v>
      </c>
      <c r="Z15" s="41"/>
      <c r="AA15" s="1" t="s">
        <v>440</v>
      </c>
      <c r="AB15" s="28" t="s">
        <v>135</v>
      </c>
    </row>
    <row r="16" spans="1:28" x14ac:dyDescent="0.3">
      <c r="A16" s="1" t="s">
        <v>66</v>
      </c>
      <c r="B16" s="1" t="s">
        <v>45</v>
      </c>
      <c r="C16" s="27" t="s">
        <v>110</v>
      </c>
      <c r="D16" s="38">
        <v>10</v>
      </c>
      <c r="E16" s="27">
        <v>20</v>
      </c>
      <c r="F16" s="27">
        <v>3</v>
      </c>
      <c r="G16" s="27">
        <v>8</v>
      </c>
      <c r="H16" s="27"/>
      <c r="I16" s="27"/>
      <c r="J16" s="27">
        <v>1</v>
      </c>
      <c r="K16" s="27">
        <v>2</v>
      </c>
      <c r="L16" s="27">
        <v>0</v>
      </c>
      <c r="M16" s="27">
        <v>4</v>
      </c>
      <c r="N16" s="27">
        <f t="shared" si="0"/>
        <v>4</v>
      </c>
      <c r="O16" s="39">
        <v>2</v>
      </c>
      <c r="P16" s="39">
        <v>4</v>
      </c>
      <c r="Q16" s="39">
        <v>1</v>
      </c>
      <c r="R16" s="39">
        <v>3</v>
      </c>
      <c r="S16" s="39">
        <v>0</v>
      </c>
      <c r="T16" s="39">
        <f t="shared" si="1"/>
        <v>7</v>
      </c>
      <c r="U16" s="40">
        <f t="shared" si="2"/>
        <v>0.65</v>
      </c>
      <c r="V16" s="22">
        <v>348</v>
      </c>
      <c r="W16" s="22" t="s">
        <v>93</v>
      </c>
      <c r="X16" s="22" t="s">
        <v>88</v>
      </c>
      <c r="Y16" s="68">
        <v>3178</v>
      </c>
      <c r="Z16" s="41"/>
      <c r="AA16" s="1" t="s">
        <v>440</v>
      </c>
      <c r="AB16" s="28" t="s">
        <v>135</v>
      </c>
    </row>
    <row r="17" spans="1:28" x14ac:dyDescent="0.3">
      <c r="A17" s="1" t="s">
        <v>66</v>
      </c>
      <c r="B17" s="1" t="s">
        <v>45</v>
      </c>
      <c r="C17" s="27" t="s">
        <v>50</v>
      </c>
      <c r="D17" s="38">
        <v>31</v>
      </c>
      <c r="E17" s="27">
        <v>37</v>
      </c>
      <c r="F17" s="27">
        <v>6</v>
      </c>
      <c r="G17" s="27">
        <v>14</v>
      </c>
      <c r="H17" s="27"/>
      <c r="I17" s="27"/>
      <c r="J17" s="27">
        <v>3</v>
      </c>
      <c r="K17" s="27">
        <v>3</v>
      </c>
      <c r="L17" s="27">
        <v>0</v>
      </c>
      <c r="M17" s="27">
        <v>4</v>
      </c>
      <c r="N17" s="27">
        <f t="shared" si="0"/>
        <v>4</v>
      </c>
      <c r="O17" s="39">
        <v>1</v>
      </c>
      <c r="P17" s="56">
        <v>6</v>
      </c>
      <c r="Q17" s="39">
        <v>1</v>
      </c>
      <c r="R17" s="39">
        <v>3</v>
      </c>
      <c r="S17" s="39">
        <v>0</v>
      </c>
      <c r="T17" s="39">
        <f t="shared" si="1"/>
        <v>15</v>
      </c>
      <c r="U17" s="40">
        <f t="shared" si="2"/>
        <v>0.51351351351351349</v>
      </c>
      <c r="V17" s="22">
        <v>348</v>
      </c>
      <c r="W17" s="22" t="s">
        <v>93</v>
      </c>
      <c r="X17" s="22" t="s">
        <v>88</v>
      </c>
      <c r="Y17" s="68">
        <v>3178</v>
      </c>
      <c r="Z17" s="41"/>
      <c r="AA17" s="1" t="s">
        <v>440</v>
      </c>
      <c r="AB17" s="28" t="s">
        <v>135</v>
      </c>
    </row>
    <row r="18" spans="1:28" x14ac:dyDescent="0.3">
      <c r="A18" s="1" t="s">
        <v>66</v>
      </c>
      <c r="B18" s="1" t="s">
        <v>45</v>
      </c>
      <c r="C18" s="27" t="s">
        <v>300</v>
      </c>
      <c r="D18" s="38">
        <v>41</v>
      </c>
      <c r="E18" s="27">
        <v>16</v>
      </c>
      <c r="F18" s="27">
        <v>2</v>
      </c>
      <c r="G18" s="27">
        <v>5</v>
      </c>
      <c r="H18" s="27"/>
      <c r="I18" s="27"/>
      <c r="J18" s="27">
        <v>0</v>
      </c>
      <c r="K18" s="27">
        <v>0</v>
      </c>
      <c r="L18" s="27">
        <v>1</v>
      </c>
      <c r="M18" s="27">
        <v>4</v>
      </c>
      <c r="N18" s="27">
        <f t="shared" si="0"/>
        <v>5</v>
      </c>
      <c r="O18" s="39">
        <v>0</v>
      </c>
      <c r="P18" s="39">
        <v>5</v>
      </c>
      <c r="Q18" s="39">
        <v>0</v>
      </c>
      <c r="R18" s="39">
        <v>2</v>
      </c>
      <c r="S18" s="39">
        <v>0</v>
      </c>
      <c r="T18" s="39">
        <f t="shared" si="1"/>
        <v>4</v>
      </c>
      <c r="U18" s="40">
        <f t="shared" si="2"/>
        <v>0.4375</v>
      </c>
      <c r="V18" s="22">
        <v>348</v>
      </c>
      <c r="W18" s="22" t="s">
        <v>93</v>
      </c>
      <c r="X18" s="22" t="s">
        <v>88</v>
      </c>
      <c r="Y18" s="68">
        <v>3178</v>
      </c>
      <c r="Z18" s="41"/>
      <c r="AA18" s="1" t="s">
        <v>440</v>
      </c>
      <c r="AB18" s="28" t="s">
        <v>135</v>
      </c>
    </row>
    <row r="19" spans="1:28" x14ac:dyDescent="0.3">
      <c r="A19" s="1" t="s">
        <v>66</v>
      </c>
      <c r="B19" s="1" t="s">
        <v>45</v>
      </c>
      <c r="C19" s="27" t="s">
        <v>53</v>
      </c>
      <c r="D19" s="38">
        <v>24</v>
      </c>
      <c r="E19" s="27">
        <v>16</v>
      </c>
      <c r="F19" s="27">
        <v>1</v>
      </c>
      <c r="G19" s="27">
        <v>3</v>
      </c>
      <c r="H19" s="27"/>
      <c r="I19" s="27"/>
      <c r="J19" s="27">
        <v>0</v>
      </c>
      <c r="K19" s="27">
        <v>1</v>
      </c>
      <c r="L19" s="27">
        <v>0</v>
      </c>
      <c r="M19" s="27">
        <v>2</v>
      </c>
      <c r="N19" s="27">
        <f t="shared" si="0"/>
        <v>2</v>
      </c>
      <c r="O19" s="39">
        <v>0</v>
      </c>
      <c r="P19" s="39">
        <v>4</v>
      </c>
      <c r="Q19" s="39">
        <v>0</v>
      </c>
      <c r="R19" s="39">
        <v>0</v>
      </c>
      <c r="S19" s="39">
        <v>1</v>
      </c>
      <c r="T19" s="39">
        <f t="shared" si="1"/>
        <v>2</v>
      </c>
      <c r="U19" s="40">
        <f t="shared" si="2"/>
        <v>0.25</v>
      </c>
      <c r="V19" s="22">
        <v>348</v>
      </c>
      <c r="W19" s="22" t="s">
        <v>93</v>
      </c>
      <c r="X19" s="22" t="s">
        <v>88</v>
      </c>
      <c r="Y19" s="68">
        <v>3178</v>
      </c>
      <c r="Z19" s="41"/>
      <c r="AA19" s="1" t="s">
        <v>440</v>
      </c>
      <c r="AB19" s="28" t="s">
        <v>135</v>
      </c>
    </row>
    <row r="20" spans="1:28" x14ac:dyDescent="0.3">
      <c r="A20" s="1" t="s">
        <v>66</v>
      </c>
      <c r="B20" s="1" t="s">
        <v>45</v>
      </c>
      <c r="C20" s="27" t="s">
        <v>48</v>
      </c>
      <c r="D20" s="38">
        <v>44</v>
      </c>
      <c r="E20" s="27">
        <v>21</v>
      </c>
      <c r="F20" s="27">
        <v>5</v>
      </c>
      <c r="G20" s="27">
        <v>7</v>
      </c>
      <c r="H20" s="27"/>
      <c r="I20" s="27"/>
      <c r="J20" s="27">
        <v>1</v>
      </c>
      <c r="K20" s="27">
        <v>2</v>
      </c>
      <c r="L20" s="27">
        <v>2</v>
      </c>
      <c r="M20" s="27">
        <v>2</v>
      </c>
      <c r="N20" s="27">
        <f>SUM(L20:M20)</f>
        <v>4</v>
      </c>
      <c r="O20" s="39">
        <v>2</v>
      </c>
      <c r="P20" s="39">
        <v>5</v>
      </c>
      <c r="Q20" s="39">
        <v>0</v>
      </c>
      <c r="R20" s="39">
        <v>5</v>
      </c>
      <c r="S20" s="39">
        <v>1</v>
      </c>
      <c r="T20" s="39">
        <f>(H20*3)+((F20-H20)*2)+J20</f>
        <v>11</v>
      </c>
      <c r="U20" s="40">
        <f t="shared" si="2"/>
        <v>0.66666666666666663</v>
      </c>
      <c r="V20" s="22">
        <v>348</v>
      </c>
      <c r="W20" s="22" t="s">
        <v>93</v>
      </c>
      <c r="X20" s="22" t="s">
        <v>88</v>
      </c>
      <c r="Y20" s="68">
        <v>3178</v>
      </c>
      <c r="Z20" s="41"/>
      <c r="AA20" s="1" t="s">
        <v>440</v>
      </c>
      <c r="AB20" s="28" t="s">
        <v>135</v>
      </c>
    </row>
    <row r="21" spans="1:28" x14ac:dyDescent="0.3">
      <c r="A21" s="1" t="s">
        <v>66</v>
      </c>
      <c r="B21" s="1" t="s">
        <v>45</v>
      </c>
      <c r="C21" s="27" t="s">
        <v>105</v>
      </c>
      <c r="D21" s="38">
        <v>11</v>
      </c>
      <c r="E21" s="27" t="s">
        <v>546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39"/>
      <c r="U21" s="40"/>
      <c r="V21" s="22">
        <v>348</v>
      </c>
      <c r="W21" s="22" t="s">
        <v>93</v>
      </c>
      <c r="X21" s="22" t="s">
        <v>88</v>
      </c>
      <c r="Y21" s="68">
        <v>3178</v>
      </c>
      <c r="Z21" s="41"/>
      <c r="AA21" s="1" t="s">
        <v>440</v>
      </c>
      <c r="AB21" s="28" t="s">
        <v>135</v>
      </c>
    </row>
    <row r="22" spans="1:28" x14ac:dyDescent="0.3">
      <c r="A22" s="1" t="s">
        <v>66</v>
      </c>
      <c r="B22" s="1" t="s">
        <v>45</v>
      </c>
      <c r="C22" s="27" t="s">
        <v>130</v>
      </c>
      <c r="D22" s="38">
        <v>12</v>
      </c>
      <c r="E22" s="27" t="s">
        <v>546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39"/>
      <c r="U22" s="40"/>
      <c r="V22" s="22">
        <v>348</v>
      </c>
      <c r="W22" s="22" t="s">
        <v>93</v>
      </c>
      <c r="X22" s="22" t="s">
        <v>88</v>
      </c>
      <c r="Y22" s="68">
        <v>3178</v>
      </c>
      <c r="Z22" s="41"/>
      <c r="AA22" s="1" t="s">
        <v>440</v>
      </c>
      <c r="AB22" s="28" t="s">
        <v>135</v>
      </c>
    </row>
    <row r="23" spans="1:28" x14ac:dyDescent="0.3">
      <c r="A23" s="1" t="s">
        <v>66</v>
      </c>
      <c r="B23" s="1" t="s">
        <v>45</v>
      </c>
      <c r="C23" s="27" t="s">
        <v>47</v>
      </c>
      <c r="D23" s="38">
        <v>25</v>
      </c>
      <c r="E23" s="27">
        <v>22</v>
      </c>
      <c r="F23" s="27">
        <v>11</v>
      </c>
      <c r="G23" s="27">
        <v>19</v>
      </c>
      <c r="H23" s="27"/>
      <c r="I23" s="27"/>
      <c r="J23" s="27">
        <v>2</v>
      </c>
      <c r="K23" s="27">
        <v>2</v>
      </c>
      <c r="L23" s="27">
        <v>1</v>
      </c>
      <c r="M23" s="27">
        <v>1</v>
      </c>
      <c r="N23" s="27">
        <f>SUM(L23:M23)</f>
        <v>2</v>
      </c>
      <c r="O23" s="39">
        <v>0</v>
      </c>
      <c r="P23" s="39">
        <v>2</v>
      </c>
      <c r="Q23" s="39">
        <v>2</v>
      </c>
      <c r="R23" s="39">
        <v>1</v>
      </c>
      <c r="S23" s="39">
        <v>0</v>
      </c>
      <c r="T23" s="39">
        <f>(H23*3)+((F23-H23)*2)+J23</f>
        <v>24</v>
      </c>
      <c r="U23" s="40">
        <f t="shared" si="2"/>
        <v>1.2272727272727273</v>
      </c>
      <c r="V23" s="22">
        <v>348</v>
      </c>
      <c r="W23" s="22" t="s">
        <v>93</v>
      </c>
      <c r="X23" s="22" t="s">
        <v>88</v>
      </c>
      <c r="Y23" s="68">
        <v>3178</v>
      </c>
      <c r="Z23" s="41"/>
      <c r="AA23" s="1" t="s">
        <v>440</v>
      </c>
      <c r="AB23" s="28" t="s">
        <v>135</v>
      </c>
    </row>
    <row r="24" spans="1:28" x14ac:dyDescent="0.3">
      <c r="A24" s="43" t="s">
        <v>66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43</v>
      </c>
      <c r="G24" s="44">
        <f t="shared" si="3"/>
        <v>84</v>
      </c>
      <c r="H24" s="44">
        <f t="shared" si="3"/>
        <v>0</v>
      </c>
      <c r="I24" s="44">
        <f t="shared" si="3"/>
        <v>1</v>
      </c>
      <c r="J24" s="44">
        <f t="shared" si="3"/>
        <v>23</v>
      </c>
      <c r="K24" s="44">
        <f t="shared" si="3"/>
        <v>31</v>
      </c>
      <c r="L24" s="44">
        <f t="shared" si="3"/>
        <v>9</v>
      </c>
      <c r="M24" s="44">
        <f t="shared" si="3"/>
        <v>25</v>
      </c>
      <c r="N24" s="44">
        <f t="shared" si="3"/>
        <v>34</v>
      </c>
      <c r="O24" s="44">
        <f t="shared" si="3"/>
        <v>23</v>
      </c>
      <c r="P24" s="44">
        <f t="shared" si="3"/>
        <v>34</v>
      </c>
      <c r="Q24" s="44">
        <f t="shared" si="3"/>
        <v>10</v>
      </c>
      <c r="R24" s="44">
        <f t="shared" si="3"/>
        <v>28</v>
      </c>
      <c r="S24" s="44">
        <f t="shared" si="3"/>
        <v>2</v>
      </c>
      <c r="T24" s="44">
        <f t="shared" si="3"/>
        <v>109</v>
      </c>
      <c r="U24" s="45">
        <f>((T24+Q24+N24-R24)+(O24*2))/E24</f>
        <v>0.71250000000000002</v>
      </c>
      <c r="V24" s="46">
        <v>348</v>
      </c>
      <c r="W24" s="46" t="s">
        <v>93</v>
      </c>
      <c r="X24" s="46" t="s">
        <v>88</v>
      </c>
      <c r="Y24" s="69">
        <v>3178</v>
      </c>
      <c r="Z24" s="47"/>
      <c r="AA24" s="43" t="s">
        <v>440</v>
      </c>
      <c r="AB24" s="78" t="s">
        <v>135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0.51190476190476186</v>
      </c>
      <c r="H25" s="27"/>
      <c r="I25" s="1"/>
      <c r="J25" s="48" t="s">
        <v>41</v>
      </c>
      <c r="K25" s="50">
        <f>J24/K24</f>
        <v>0.74193548387096775</v>
      </c>
      <c r="L25" s="1"/>
      <c r="M25" s="39" t="s">
        <v>42</v>
      </c>
      <c r="N25" s="51">
        <v>13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67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36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66</v>
      </c>
      <c r="C36" s="27" t="s">
        <v>221</v>
      </c>
      <c r="D36" s="38">
        <v>1</v>
      </c>
      <c r="E36" s="27">
        <v>37</v>
      </c>
      <c r="F36" s="27">
        <v>2</v>
      </c>
      <c r="G36" s="27">
        <v>12</v>
      </c>
      <c r="H36" s="27"/>
      <c r="I36" s="27"/>
      <c r="J36" s="27">
        <v>2</v>
      </c>
      <c r="K36" s="27">
        <v>3</v>
      </c>
      <c r="L36" s="27">
        <v>3</v>
      </c>
      <c r="M36" s="27">
        <v>2</v>
      </c>
      <c r="N36" s="27">
        <f>SUM(L36:M36)</f>
        <v>5</v>
      </c>
      <c r="O36" s="27">
        <v>4</v>
      </c>
      <c r="P36" s="39">
        <v>5</v>
      </c>
      <c r="Q36" s="27">
        <v>2</v>
      </c>
      <c r="R36" s="27">
        <v>2</v>
      </c>
      <c r="S36" s="27">
        <v>0</v>
      </c>
      <c r="T36" s="27">
        <f>+(F36*2)+J36</f>
        <v>6</v>
      </c>
      <c r="U36" s="40">
        <f>IFERROR(((T36+Q36+N36-R36)+(O36*2))/E36,"")</f>
        <v>0.51351351351351349</v>
      </c>
      <c r="V36" s="22">
        <v>348</v>
      </c>
      <c r="W36" s="22" t="s">
        <v>87</v>
      </c>
      <c r="X36" s="22" t="s">
        <v>94</v>
      </c>
      <c r="Y36" s="68">
        <v>3178</v>
      </c>
      <c r="Z36" s="41" t="s">
        <v>444</v>
      </c>
      <c r="AA36" s="1" t="s">
        <v>219</v>
      </c>
      <c r="AB36" s="28" t="s">
        <v>443</v>
      </c>
    </row>
    <row r="37" spans="1:28" x14ac:dyDescent="0.3">
      <c r="A37" s="1" t="s">
        <v>45</v>
      </c>
      <c r="B37" s="1" t="s">
        <v>66</v>
      </c>
      <c r="C37" s="27" t="s">
        <v>235</v>
      </c>
      <c r="D37" s="38">
        <v>6</v>
      </c>
      <c r="E37" s="27">
        <v>35</v>
      </c>
      <c r="F37" s="27">
        <v>4</v>
      </c>
      <c r="G37" s="27">
        <v>10</v>
      </c>
      <c r="H37" s="27"/>
      <c r="I37" s="27"/>
      <c r="J37" s="27">
        <v>6</v>
      </c>
      <c r="K37" s="27">
        <v>7</v>
      </c>
      <c r="L37" s="27">
        <v>6</v>
      </c>
      <c r="M37" s="27">
        <v>8</v>
      </c>
      <c r="N37" s="27">
        <f t="shared" ref="N37:N42" si="4">SUM(L37:M37)</f>
        <v>14</v>
      </c>
      <c r="O37" s="39">
        <v>0</v>
      </c>
      <c r="P37" s="39">
        <v>4</v>
      </c>
      <c r="Q37" s="39">
        <v>2</v>
      </c>
      <c r="R37" s="39">
        <v>3</v>
      </c>
      <c r="S37" s="39">
        <v>0</v>
      </c>
      <c r="T37" s="27">
        <f t="shared" ref="T37:T44" si="5">+(F37*2)+J37</f>
        <v>14</v>
      </c>
      <c r="U37" s="40">
        <f t="shared" ref="U37:U44" si="6">IFERROR(((T37+Q37+N37-R37)+(O37*2))/E37,"")</f>
        <v>0.77142857142857146</v>
      </c>
      <c r="V37" s="22">
        <v>348</v>
      </c>
      <c r="W37" s="22" t="s">
        <v>87</v>
      </c>
      <c r="X37" s="22" t="s">
        <v>94</v>
      </c>
      <c r="Y37" s="68">
        <v>3178</v>
      </c>
      <c r="Z37" s="41" t="s">
        <v>444</v>
      </c>
      <c r="AA37" s="1" t="s">
        <v>219</v>
      </c>
      <c r="AB37" s="28" t="s">
        <v>443</v>
      </c>
    </row>
    <row r="38" spans="1:28" x14ac:dyDescent="0.3">
      <c r="A38" s="1" t="s">
        <v>45</v>
      </c>
      <c r="B38" s="1" t="s">
        <v>66</v>
      </c>
      <c r="C38" s="27" t="s">
        <v>299</v>
      </c>
      <c r="D38" s="38">
        <v>31</v>
      </c>
      <c r="E38" s="27">
        <v>29</v>
      </c>
      <c r="F38" s="27">
        <v>6</v>
      </c>
      <c r="G38" s="27">
        <v>15</v>
      </c>
      <c r="H38" s="27"/>
      <c r="I38" s="27"/>
      <c r="J38" s="27">
        <v>0</v>
      </c>
      <c r="K38" s="27">
        <v>0</v>
      </c>
      <c r="L38" s="27">
        <v>1</v>
      </c>
      <c r="M38" s="27">
        <v>0</v>
      </c>
      <c r="N38" s="27">
        <f t="shared" si="4"/>
        <v>1</v>
      </c>
      <c r="O38" s="39">
        <v>6</v>
      </c>
      <c r="P38" s="39">
        <v>5</v>
      </c>
      <c r="Q38" s="39">
        <v>2</v>
      </c>
      <c r="R38" s="39">
        <v>5</v>
      </c>
      <c r="S38" s="39">
        <v>0</v>
      </c>
      <c r="T38" s="27">
        <f t="shared" si="5"/>
        <v>12</v>
      </c>
      <c r="U38" s="40">
        <f t="shared" si="6"/>
        <v>0.75862068965517238</v>
      </c>
      <c r="V38" s="22">
        <v>348</v>
      </c>
      <c r="W38" s="22" t="s">
        <v>87</v>
      </c>
      <c r="X38" s="22" t="s">
        <v>94</v>
      </c>
      <c r="Y38" s="68">
        <v>3178</v>
      </c>
      <c r="Z38" s="41" t="s">
        <v>444</v>
      </c>
      <c r="AA38" s="1" t="s">
        <v>219</v>
      </c>
      <c r="AB38" s="28" t="s">
        <v>443</v>
      </c>
    </row>
    <row r="39" spans="1:28" x14ac:dyDescent="0.3">
      <c r="A39" s="1" t="s">
        <v>45</v>
      </c>
      <c r="B39" s="1" t="s">
        <v>66</v>
      </c>
      <c r="C39" s="27" t="s">
        <v>162</v>
      </c>
      <c r="D39" s="38">
        <v>11</v>
      </c>
      <c r="E39" s="27">
        <v>26</v>
      </c>
      <c r="F39" s="27">
        <v>8</v>
      </c>
      <c r="G39" s="27">
        <v>20</v>
      </c>
      <c r="H39" s="27"/>
      <c r="I39" s="27"/>
      <c r="J39" s="27">
        <v>8</v>
      </c>
      <c r="K39" s="27">
        <v>11</v>
      </c>
      <c r="L39" s="27">
        <v>0</v>
      </c>
      <c r="M39" s="27">
        <v>3</v>
      </c>
      <c r="N39" s="27">
        <f t="shared" si="4"/>
        <v>3</v>
      </c>
      <c r="O39" s="39">
        <v>3</v>
      </c>
      <c r="P39" s="39">
        <v>4</v>
      </c>
      <c r="Q39" s="39">
        <v>2</v>
      </c>
      <c r="R39" s="39">
        <v>5</v>
      </c>
      <c r="S39" s="39">
        <v>0</v>
      </c>
      <c r="T39" s="27">
        <f t="shared" si="5"/>
        <v>24</v>
      </c>
      <c r="U39" s="40">
        <f t="shared" si="6"/>
        <v>1.1538461538461537</v>
      </c>
      <c r="V39" s="22">
        <v>348</v>
      </c>
      <c r="W39" s="22" t="s">
        <v>87</v>
      </c>
      <c r="X39" s="22" t="s">
        <v>94</v>
      </c>
      <c r="Y39" s="68">
        <v>3178</v>
      </c>
      <c r="Z39" s="41" t="s">
        <v>536</v>
      </c>
      <c r="AA39" s="1" t="s">
        <v>219</v>
      </c>
      <c r="AB39" s="28" t="s">
        <v>443</v>
      </c>
    </row>
    <row r="40" spans="1:28" x14ac:dyDescent="0.3">
      <c r="A40" s="1" t="s">
        <v>45</v>
      </c>
      <c r="B40" s="1" t="s">
        <v>66</v>
      </c>
      <c r="C40" s="27" t="s">
        <v>436</v>
      </c>
      <c r="D40" s="38">
        <v>15</v>
      </c>
      <c r="E40" s="27">
        <v>3</v>
      </c>
      <c r="F40" s="27">
        <v>1</v>
      </c>
      <c r="G40" s="27">
        <v>1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0</v>
      </c>
      <c r="P40" s="39">
        <v>1</v>
      </c>
      <c r="Q40" s="39">
        <v>0</v>
      </c>
      <c r="R40" s="39">
        <v>0</v>
      </c>
      <c r="S40" s="39">
        <v>0</v>
      </c>
      <c r="T40" s="27">
        <f t="shared" si="5"/>
        <v>2</v>
      </c>
      <c r="U40" s="40">
        <f t="shared" si="6"/>
        <v>0.66666666666666663</v>
      </c>
      <c r="V40" s="22">
        <v>348</v>
      </c>
      <c r="W40" s="22" t="s">
        <v>87</v>
      </c>
      <c r="X40" s="22" t="s">
        <v>94</v>
      </c>
      <c r="Y40" s="68">
        <v>3178</v>
      </c>
      <c r="Z40" s="41" t="s">
        <v>444</v>
      </c>
      <c r="AA40" s="1" t="s">
        <v>219</v>
      </c>
      <c r="AB40" s="28" t="s">
        <v>443</v>
      </c>
    </row>
    <row r="41" spans="1:28" x14ac:dyDescent="0.3">
      <c r="A41" s="1" t="s">
        <v>45</v>
      </c>
      <c r="B41" s="1" t="s">
        <v>66</v>
      </c>
      <c r="C41" s="27" t="s">
        <v>435</v>
      </c>
      <c r="D41" s="38">
        <v>34</v>
      </c>
      <c r="E41" s="27">
        <v>46</v>
      </c>
      <c r="F41" s="27">
        <v>11</v>
      </c>
      <c r="G41" s="27">
        <v>23</v>
      </c>
      <c r="H41" s="27"/>
      <c r="I41" s="27"/>
      <c r="J41" s="27">
        <v>7</v>
      </c>
      <c r="K41" s="27">
        <v>10</v>
      </c>
      <c r="L41" s="27">
        <v>7</v>
      </c>
      <c r="M41" s="27">
        <v>8</v>
      </c>
      <c r="N41" s="27">
        <f t="shared" si="4"/>
        <v>15</v>
      </c>
      <c r="O41" s="39">
        <v>1</v>
      </c>
      <c r="P41" s="39">
        <v>4</v>
      </c>
      <c r="Q41" s="39">
        <v>4</v>
      </c>
      <c r="R41" s="39">
        <v>5</v>
      </c>
      <c r="S41" s="39">
        <v>0</v>
      </c>
      <c r="T41" s="27">
        <f t="shared" si="5"/>
        <v>29</v>
      </c>
      <c r="U41" s="40">
        <f t="shared" si="6"/>
        <v>0.97826086956521741</v>
      </c>
      <c r="V41" s="22">
        <v>348</v>
      </c>
      <c r="W41" s="22" t="s">
        <v>87</v>
      </c>
      <c r="X41" s="22" t="s">
        <v>94</v>
      </c>
      <c r="Y41" s="68">
        <v>3178</v>
      </c>
      <c r="Z41" s="41" t="s">
        <v>444</v>
      </c>
      <c r="AA41" s="1" t="s">
        <v>219</v>
      </c>
      <c r="AB41" s="28" t="s">
        <v>443</v>
      </c>
    </row>
    <row r="42" spans="1:28" x14ac:dyDescent="0.3">
      <c r="A42" s="1" t="s">
        <v>45</v>
      </c>
      <c r="B42" s="1" t="s">
        <v>66</v>
      </c>
      <c r="C42" s="27" t="s">
        <v>224</v>
      </c>
      <c r="D42" s="38">
        <v>33</v>
      </c>
      <c r="E42" s="27">
        <v>26</v>
      </c>
      <c r="F42" s="27">
        <v>2</v>
      </c>
      <c r="G42" s="27">
        <v>5</v>
      </c>
      <c r="H42" s="27"/>
      <c r="I42" s="27"/>
      <c r="J42" s="27">
        <v>6</v>
      </c>
      <c r="K42" s="27">
        <v>12</v>
      </c>
      <c r="L42" s="27">
        <v>2</v>
      </c>
      <c r="M42" s="27">
        <v>0</v>
      </c>
      <c r="N42" s="27">
        <f t="shared" si="4"/>
        <v>2</v>
      </c>
      <c r="O42" s="39">
        <v>0</v>
      </c>
      <c r="P42" s="39">
        <v>3</v>
      </c>
      <c r="Q42" s="39">
        <v>2</v>
      </c>
      <c r="R42" s="39">
        <v>3</v>
      </c>
      <c r="S42" s="39">
        <v>1</v>
      </c>
      <c r="T42" s="27">
        <f t="shared" si="5"/>
        <v>10</v>
      </c>
      <c r="U42" s="40">
        <f t="shared" si="6"/>
        <v>0.42307692307692307</v>
      </c>
      <c r="V42" s="22">
        <v>348</v>
      </c>
      <c r="W42" s="22" t="s">
        <v>87</v>
      </c>
      <c r="X42" s="22" t="s">
        <v>94</v>
      </c>
      <c r="Y42" s="68">
        <v>3178</v>
      </c>
      <c r="Z42" s="41" t="s">
        <v>444</v>
      </c>
      <c r="AA42" s="1" t="s">
        <v>219</v>
      </c>
      <c r="AB42" s="28" t="s">
        <v>443</v>
      </c>
    </row>
    <row r="43" spans="1:28" x14ac:dyDescent="0.3">
      <c r="A43" s="1" t="s">
        <v>45</v>
      </c>
      <c r="B43" s="1" t="s">
        <v>66</v>
      </c>
      <c r="C43" s="27" t="s">
        <v>225</v>
      </c>
      <c r="D43" s="38">
        <v>23</v>
      </c>
      <c r="E43" s="27">
        <v>22</v>
      </c>
      <c r="F43" s="27">
        <v>2</v>
      </c>
      <c r="G43" s="27">
        <v>6</v>
      </c>
      <c r="H43" s="27"/>
      <c r="I43" s="27"/>
      <c r="J43" s="27">
        <v>2</v>
      </c>
      <c r="K43" s="27">
        <v>2</v>
      </c>
      <c r="L43" s="27">
        <v>3</v>
      </c>
      <c r="M43" s="27">
        <v>3</v>
      </c>
      <c r="N43" s="27">
        <f>SUM(L43:M43)</f>
        <v>6</v>
      </c>
      <c r="O43" s="39">
        <v>0</v>
      </c>
      <c r="P43" s="39">
        <v>1</v>
      </c>
      <c r="Q43" s="39">
        <v>0</v>
      </c>
      <c r="R43" s="39">
        <v>0</v>
      </c>
      <c r="S43" s="39">
        <v>2</v>
      </c>
      <c r="T43" s="27">
        <f t="shared" si="5"/>
        <v>6</v>
      </c>
      <c r="U43" s="40">
        <f t="shared" si="6"/>
        <v>0.54545454545454541</v>
      </c>
      <c r="V43" s="22">
        <v>348</v>
      </c>
      <c r="W43" s="22" t="s">
        <v>87</v>
      </c>
      <c r="X43" s="22" t="s">
        <v>94</v>
      </c>
      <c r="Y43" s="68">
        <v>3178</v>
      </c>
      <c r="Z43" s="41" t="s">
        <v>444</v>
      </c>
      <c r="AA43" s="1" t="s">
        <v>219</v>
      </c>
      <c r="AB43" s="28" t="s">
        <v>443</v>
      </c>
    </row>
    <row r="44" spans="1:28" x14ac:dyDescent="0.3">
      <c r="A44" s="1" t="s">
        <v>45</v>
      </c>
      <c r="B44" s="1" t="s">
        <v>66</v>
      </c>
      <c r="C44" s="27" t="s">
        <v>226</v>
      </c>
      <c r="D44" s="38">
        <v>20</v>
      </c>
      <c r="E44" s="27">
        <v>16</v>
      </c>
      <c r="F44" s="27">
        <v>1</v>
      </c>
      <c r="G44" s="27">
        <v>4</v>
      </c>
      <c r="H44" s="27"/>
      <c r="I44" s="27"/>
      <c r="J44" s="27">
        <v>0</v>
      </c>
      <c r="K44" s="27">
        <v>0</v>
      </c>
      <c r="L44" s="27">
        <v>2</v>
      </c>
      <c r="M44" s="27">
        <v>1</v>
      </c>
      <c r="N44" s="27">
        <f>SUM(L44:M44)</f>
        <v>3</v>
      </c>
      <c r="O44" s="39">
        <v>0</v>
      </c>
      <c r="P44" s="39">
        <v>2</v>
      </c>
      <c r="Q44" s="39">
        <v>1</v>
      </c>
      <c r="R44" s="39">
        <v>1</v>
      </c>
      <c r="S44" s="39">
        <v>0</v>
      </c>
      <c r="T44" s="27">
        <f t="shared" si="5"/>
        <v>2</v>
      </c>
      <c r="U44" s="40">
        <f t="shared" si="6"/>
        <v>0.3125</v>
      </c>
      <c r="V44" s="22">
        <v>348</v>
      </c>
      <c r="W44" s="22" t="s">
        <v>87</v>
      </c>
      <c r="X44" s="22" t="s">
        <v>94</v>
      </c>
      <c r="Y44" s="68">
        <v>3178</v>
      </c>
      <c r="Z44" s="41" t="s">
        <v>444</v>
      </c>
      <c r="AA44" s="1" t="s">
        <v>219</v>
      </c>
      <c r="AB44" s="28" t="s">
        <v>443</v>
      </c>
    </row>
    <row r="45" spans="1:28" x14ac:dyDescent="0.3">
      <c r="A45" s="43" t="s">
        <v>45</v>
      </c>
      <c r="B45" s="43" t="s">
        <v>66</v>
      </c>
      <c r="C45" s="44" t="s">
        <v>39</v>
      </c>
      <c r="D45" s="43"/>
      <c r="E45" s="44">
        <f t="shared" ref="E45:T45" si="7">SUM(E36:E44)</f>
        <v>240</v>
      </c>
      <c r="F45" s="44">
        <f t="shared" si="7"/>
        <v>37</v>
      </c>
      <c r="G45" s="44">
        <f t="shared" si="7"/>
        <v>96</v>
      </c>
      <c r="H45" s="44">
        <f t="shared" si="7"/>
        <v>0</v>
      </c>
      <c r="I45" s="44">
        <f t="shared" si="7"/>
        <v>0</v>
      </c>
      <c r="J45" s="44">
        <f t="shared" si="7"/>
        <v>31</v>
      </c>
      <c r="K45" s="44">
        <f t="shared" si="7"/>
        <v>45</v>
      </c>
      <c r="L45" s="44">
        <f t="shared" si="7"/>
        <v>24</v>
      </c>
      <c r="M45" s="44">
        <f t="shared" si="7"/>
        <v>25</v>
      </c>
      <c r="N45" s="44">
        <f t="shared" si="7"/>
        <v>49</v>
      </c>
      <c r="O45" s="44">
        <f t="shared" si="7"/>
        <v>14</v>
      </c>
      <c r="P45" s="44">
        <f t="shared" si="7"/>
        <v>29</v>
      </c>
      <c r="Q45" s="44">
        <f t="shared" si="7"/>
        <v>15</v>
      </c>
      <c r="R45" s="44">
        <f t="shared" si="7"/>
        <v>24</v>
      </c>
      <c r="S45" s="44">
        <f t="shared" si="7"/>
        <v>3</v>
      </c>
      <c r="T45" s="44">
        <f t="shared" si="7"/>
        <v>105</v>
      </c>
      <c r="U45" s="45">
        <f>((T45+Q45+N45-R45)+(O45*2))/E45</f>
        <v>0.72083333333333333</v>
      </c>
      <c r="V45" s="46">
        <v>348</v>
      </c>
      <c r="W45" s="46" t="s">
        <v>87</v>
      </c>
      <c r="X45" s="46" t="s">
        <v>94</v>
      </c>
      <c r="Y45" s="69">
        <v>3178</v>
      </c>
      <c r="Z45" s="47" t="s">
        <v>444</v>
      </c>
      <c r="AA45" s="43" t="s">
        <v>219</v>
      </c>
      <c r="AB45" s="78" t="s">
        <v>443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0.38541666666666669</v>
      </c>
      <c r="H46" s="27"/>
      <c r="I46" s="1"/>
      <c r="J46" s="48" t="s">
        <v>41</v>
      </c>
      <c r="K46" s="50">
        <f>J45/K45</f>
        <v>0.68888888888888888</v>
      </c>
      <c r="L46" s="1"/>
      <c r="M46" s="39" t="s">
        <v>42</v>
      </c>
      <c r="N46" s="51">
        <v>10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 t="s">
        <v>535</v>
      </c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  <row r="49" spans="28:28" x14ac:dyDescent="0.3">
      <c r="AB49" s="81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5EFBB-9EEB-44D1-B37D-C827EA32497B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82</v>
      </c>
      <c r="D4" s="7" t="s">
        <v>4</v>
      </c>
      <c r="E4" s="8"/>
      <c r="F4" s="5"/>
      <c r="G4" s="1"/>
      <c r="J4" s="15" t="s">
        <v>171</v>
      </c>
      <c r="K4" s="16" t="s">
        <v>44</v>
      </c>
      <c r="L4" s="17"/>
      <c r="M4" s="18"/>
      <c r="N4" s="19">
        <v>41</v>
      </c>
      <c r="O4" s="19">
        <v>21</v>
      </c>
      <c r="P4" s="19">
        <v>19</v>
      </c>
      <c r="Q4" s="19">
        <v>30</v>
      </c>
      <c r="R4" s="20"/>
      <c r="S4" s="21">
        <f>SUM(N4:R4)</f>
        <v>111</v>
      </c>
      <c r="T4" s="22">
        <v>158</v>
      </c>
    </row>
    <row r="5" spans="1:28" x14ac:dyDescent="0.3">
      <c r="B5" s="1"/>
      <c r="C5" s="6" t="s">
        <v>168</v>
      </c>
      <c r="D5" s="7" t="s">
        <v>5</v>
      </c>
      <c r="E5" s="1"/>
      <c r="F5" s="1"/>
      <c r="G5" s="1"/>
      <c r="J5" s="15" t="s">
        <v>172</v>
      </c>
      <c r="K5" s="16" t="s">
        <v>63</v>
      </c>
      <c r="L5" s="17"/>
      <c r="M5" s="18"/>
      <c r="N5" s="19">
        <v>34</v>
      </c>
      <c r="O5" s="19">
        <v>27</v>
      </c>
      <c r="P5" s="19">
        <v>32</v>
      </c>
      <c r="Q5" s="19">
        <v>29</v>
      </c>
      <c r="R5" s="20"/>
      <c r="S5" s="21">
        <f>SUM(N5:R5)</f>
        <v>122</v>
      </c>
      <c r="T5" s="22">
        <v>158</v>
      </c>
      <c r="U5" s="1"/>
      <c r="V5" s="1"/>
      <c r="W5" s="1"/>
    </row>
    <row r="6" spans="1:28" x14ac:dyDescent="0.3">
      <c r="C6" s="23">
        <v>2851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169</v>
      </c>
      <c r="D7" s="7" t="s">
        <v>7</v>
      </c>
      <c r="G7" s="1"/>
      <c r="S7" s="1"/>
      <c r="T7" s="25" t="s">
        <v>8</v>
      </c>
      <c r="U7" s="1"/>
      <c r="V7" s="26">
        <v>158</v>
      </c>
      <c r="W7" s="1"/>
    </row>
    <row r="8" spans="1:28" x14ac:dyDescent="0.3">
      <c r="B8" s="1"/>
      <c r="C8" s="24" t="s">
        <v>170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4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51</v>
      </c>
      <c r="D13" s="38">
        <v>30</v>
      </c>
      <c r="E13" s="27">
        <v>29</v>
      </c>
      <c r="F13" s="27">
        <v>7</v>
      </c>
      <c r="G13" s="27">
        <v>16</v>
      </c>
      <c r="H13" s="27"/>
      <c r="I13" s="27"/>
      <c r="J13" s="27">
        <v>1</v>
      </c>
      <c r="K13" s="27">
        <v>4</v>
      </c>
      <c r="L13" s="27">
        <v>4</v>
      </c>
      <c r="M13" s="27">
        <v>1</v>
      </c>
      <c r="N13" s="27">
        <f>SUM(L13:M13)</f>
        <v>5</v>
      </c>
      <c r="O13" s="27">
        <v>0</v>
      </c>
      <c r="P13" s="39">
        <v>2</v>
      </c>
      <c r="Q13" s="27">
        <v>0</v>
      </c>
      <c r="R13" s="27">
        <v>3</v>
      </c>
      <c r="S13" s="27">
        <v>2</v>
      </c>
      <c r="T13" s="27">
        <f>(H13*3)+((F13-H13)*2)+J13</f>
        <v>15</v>
      </c>
      <c r="U13" s="40">
        <f>IFERROR(((T13+Q13+N13-R13)+(O13*2))/E13,"")</f>
        <v>0.58620689655172409</v>
      </c>
      <c r="V13" s="22">
        <v>158</v>
      </c>
      <c r="W13" s="22" t="s">
        <v>87</v>
      </c>
      <c r="X13" s="22" t="s">
        <v>94</v>
      </c>
      <c r="Y13" s="68">
        <v>2851</v>
      </c>
      <c r="Z13" s="41"/>
      <c r="AA13" s="1" t="s">
        <v>89</v>
      </c>
      <c r="AB13" s="28" t="s">
        <v>173</v>
      </c>
    </row>
    <row r="14" spans="1:28" x14ac:dyDescent="0.3">
      <c r="A14" s="1" t="s">
        <v>62</v>
      </c>
      <c r="B14" s="1" t="s">
        <v>45</v>
      </c>
      <c r="C14" s="27" t="s">
        <v>46</v>
      </c>
      <c r="D14" s="38">
        <v>21</v>
      </c>
      <c r="E14" s="27">
        <v>36</v>
      </c>
      <c r="F14" s="27">
        <v>3</v>
      </c>
      <c r="G14" s="27">
        <v>10</v>
      </c>
      <c r="H14" s="27"/>
      <c r="I14" s="27"/>
      <c r="J14" s="27">
        <v>2</v>
      </c>
      <c r="K14" s="27">
        <v>2</v>
      </c>
      <c r="L14" s="27">
        <v>1</v>
      </c>
      <c r="M14" s="27">
        <v>8</v>
      </c>
      <c r="N14" s="27">
        <f t="shared" ref="N14:N18" si="0">SUM(L14:M14)</f>
        <v>9</v>
      </c>
      <c r="O14" s="39">
        <v>1</v>
      </c>
      <c r="P14" s="56">
        <v>6</v>
      </c>
      <c r="Q14" s="39">
        <v>0</v>
      </c>
      <c r="R14" s="39">
        <v>5</v>
      </c>
      <c r="S14" s="39">
        <v>0</v>
      </c>
      <c r="T14" s="39">
        <f t="shared" ref="T14:T18" si="1">(H14*3)+((F14-H14)*2)+J14</f>
        <v>8</v>
      </c>
      <c r="U14" s="40">
        <f t="shared" ref="U14:U24" si="2">IFERROR(((T14+Q14+N14-R14)+(O14*2))/E14,"")</f>
        <v>0.3888888888888889</v>
      </c>
      <c r="V14" s="22">
        <v>158</v>
      </c>
      <c r="W14" s="22" t="s">
        <v>87</v>
      </c>
      <c r="X14" s="22" t="s">
        <v>94</v>
      </c>
      <c r="Y14" s="68">
        <v>2851</v>
      </c>
      <c r="Z14" s="41"/>
      <c r="AA14" s="1" t="s">
        <v>89</v>
      </c>
      <c r="AB14" s="28" t="s">
        <v>173</v>
      </c>
    </row>
    <row r="15" spans="1:28" x14ac:dyDescent="0.3">
      <c r="A15" s="1" t="s">
        <v>62</v>
      </c>
      <c r="B15" s="1" t="s">
        <v>45</v>
      </c>
      <c r="C15" s="27" t="s">
        <v>55</v>
      </c>
      <c r="D15" s="38">
        <v>15</v>
      </c>
      <c r="E15" s="27">
        <v>47</v>
      </c>
      <c r="F15" s="27">
        <v>7</v>
      </c>
      <c r="G15" s="27">
        <v>21</v>
      </c>
      <c r="H15" s="27"/>
      <c r="I15" s="27"/>
      <c r="J15" s="27">
        <v>21</v>
      </c>
      <c r="K15" s="27">
        <v>25</v>
      </c>
      <c r="L15" s="27">
        <v>0</v>
      </c>
      <c r="M15" s="27">
        <v>5</v>
      </c>
      <c r="N15" s="27">
        <f t="shared" si="0"/>
        <v>5</v>
      </c>
      <c r="O15" s="39">
        <v>6</v>
      </c>
      <c r="P15" s="39">
        <v>5</v>
      </c>
      <c r="Q15" s="39">
        <v>2</v>
      </c>
      <c r="R15" s="39">
        <v>6</v>
      </c>
      <c r="S15" s="39">
        <v>0</v>
      </c>
      <c r="T15" s="39">
        <f t="shared" si="1"/>
        <v>35</v>
      </c>
      <c r="U15" s="40">
        <f t="shared" si="2"/>
        <v>1.0212765957446808</v>
      </c>
      <c r="V15" s="22">
        <v>158</v>
      </c>
      <c r="W15" s="22" t="s">
        <v>87</v>
      </c>
      <c r="X15" s="22" t="s">
        <v>94</v>
      </c>
      <c r="Y15" s="68">
        <v>2851</v>
      </c>
      <c r="Z15" s="41"/>
      <c r="AA15" s="1" t="s">
        <v>89</v>
      </c>
      <c r="AB15" s="28" t="s">
        <v>173</v>
      </c>
    </row>
    <row r="16" spans="1:28" x14ac:dyDescent="0.3">
      <c r="A16" s="1" t="s">
        <v>62</v>
      </c>
      <c r="B16" s="1" t="s">
        <v>45</v>
      </c>
      <c r="C16" s="27" t="s">
        <v>50</v>
      </c>
      <c r="D16" s="38">
        <v>31</v>
      </c>
      <c r="E16" s="27">
        <v>24</v>
      </c>
      <c r="F16" s="27">
        <v>1</v>
      </c>
      <c r="G16" s="27">
        <v>4</v>
      </c>
      <c r="H16" s="27"/>
      <c r="I16" s="27"/>
      <c r="J16" s="27">
        <v>6</v>
      </c>
      <c r="K16" s="27">
        <v>6</v>
      </c>
      <c r="L16" s="27">
        <v>2</v>
      </c>
      <c r="M16" s="27">
        <v>2</v>
      </c>
      <c r="N16" s="27">
        <f t="shared" si="0"/>
        <v>4</v>
      </c>
      <c r="O16" s="39">
        <v>0</v>
      </c>
      <c r="P16" s="56">
        <v>6</v>
      </c>
      <c r="Q16" s="39">
        <v>1</v>
      </c>
      <c r="R16" s="39">
        <v>2</v>
      </c>
      <c r="S16" s="39">
        <v>0</v>
      </c>
      <c r="T16" s="39">
        <f t="shared" si="1"/>
        <v>8</v>
      </c>
      <c r="U16" s="40">
        <f t="shared" si="2"/>
        <v>0.45833333333333331</v>
      </c>
      <c r="V16" s="22">
        <v>158</v>
      </c>
      <c r="W16" s="22" t="s">
        <v>87</v>
      </c>
      <c r="X16" s="22" t="s">
        <v>94</v>
      </c>
      <c r="Y16" s="68">
        <v>2851</v>
      </c>
      <c r="Z16" s="41"/>
      <c r="AA16" s="1" t="s">
        <v>89</v>
      </c>
      <c r="AB16" s="28" t="s">
        <v>173</v>
      </c>
    </row>
    <row r="17" spans="1:28" x14ac:dyDescent="0.3">
      <c r="A17" s="1" t="s">
        <v>62</v>
      </c>
      <c r="B17" s="1" t="s">
        <v>45</v>
      </c>
      <c r="C17" s="27" t="s">
        <v>49</v>
      </c>
      <c r="D17" s="38">
        <v>22</v>
      </c>
      <c r="E17" s="27">
        <v>2</v>
      </c>
      <c r="F17" s="27">
        <v>0</v>
      </c>
      <c r="G17" s="27">
        <v>0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1</v>
      </c>
      <c r="Q17" s="39">
        <v>0</v>
      </c>
      <c r="R17" s="39">
        <v>1</v>
      </c>
      <c r="S17" s="39">
        <v>0</v>
      </c>
      <c r="T17" s="39">
        <f t="shared" si="1"/>
        <v>0</v>
      </c>
      <c r="U17" s="86">
        <f t="shared" si="2"/>
        <v>-0.5</v>
      </c>
      <c r="V17" s="22">
        <v>158</v>
      </c>
      <c r="W17" s="22" t="s">
        <v>87</v>
      </c>
      <c r="X17" s="22" t="s">
        <v>94</v>
      </c>
      <c r="Y17" s="68">
        <v>2851</v>
      </c>
      <c r="Z17" s="41"/>
      <c r="AA17" s="1" t="s">
        <v>89</v>
      </c>
      <c r="AB17" s="28" t="s">
        <v>173</v>
      </c>
    </row>
    <row r="18" spans="1:28" x14ac:dyDescent="0.3">
      <c r="A18" s="1" t="s">
        <v>62</v>
      </c>
      <c r="B18" s="1" t="s">
        <v>45</v>
      </c>
      <c r="C18" s="27" t="s">
        <v>54</v>
      </c>
      <c r="D18" s="38">
        <v>11</v>
      </c>
      <c r="E18" s="27">
        <v>2</v>
      </c>
      <c r="F18" s="27">
        <v>0</v>
      </c>
      <c r="G18" s="27">
        <v>1</v>
      </c>
      <c r="H18" s="27"/>
      <c r="I18" s="27"/>
      <c r="J18" s="27">
        <v>0</v>
      </c>
      <c r="K18" s="27">
        <v>0</v>
      </c>
      <c r="L18" s="27">
        <v>0</v>
      </c>
      <c r="M18" s="27">
        <v>1</v>
      </c>
      <c r="N18" s="27">
        <f t="shared" si="0"/>
        <v>1</v>
      </c>
      <c r="O18" s="39">
        <v>0</v>
      </c>
      <c r="P18" s="39">
        <v>0</v>
      </c>
      <c r="Q18" s="39">
        <v>0</v>
      </c>
      <c r="R18" s="39">
        <v>1</v>
      </c>
      <c r="S18" s="39">
        <v>0</v>
      </c>
      <c r="T18" s="39">
        <f t="shared" si="1"/>
        <v>0</v>
      </c>
      <c r="U18" s="40">
        <f t="shared" si="2"/>
        <v>0</v>
      </c>
      <c r="V18" s="22">
        <v>158</v>
      </c>
      <c r="W18" s="22" t="s">
        <v>87</v>
      </c>
      <c r="X18" s="22" t="s">
        <v>94</v>
      </c>
      <c r="Y18" s="68">
        <v>2851</v>
      </c>
      <c r="Z18" s="41"/>
      <c r="AA18" s="1" t="s">
        <v>89</v>
      </c>
      <c r="AB18" s="28" t="s">
        <v>173</v>
      </c>
    </row>
    <row r="19" spans="1:28" x14ac:dyDescent="0.3">
      <c r="A19" s="1" t="s">
        <v>62</v>
      </c>
      <c r="B19" s="1" t="s">
        <v>45</v>
      </c>
      <c r="C19" s="27" t="s">
        <v>52</v>
      </c>
      <c r="D19" s="38">
        <v>26</v>
      </c>
      <c r="E19" s="27">
        <v>32</v>
      </c>
      <c r="F19" s="27">
        <v>2</v>
      </c>
      <c r="G19" s="27">
        <v>8</v>
      </c>
      <c r="H19" s="27"/>
      <c r="I19" s="27"/>
      <c r="J19" s="27">
        <v>9</v>
      </c>
      <c r="K19" s="27">
        <v>13</v>
      </c>
      <c r="L19" s="27">
        <v>6</v>
      </c>
      <c r="M19" s="27">
        <v>8</v>
      </c>
      <c r="N19" s="27">
        <f>SUM(L19:M19)</f>
        <v>14</v>
      </c>
      <c r="O19" s="39">
        <v>0</v>
      </c>
      <c r="P19" s="39">
        <v>3</v>
      </c>
      <c r="Q19" s="39">
        <v>0</v>
      </c>
      <c r="R19" s="39">
        <v>4</v>
      </c>
      <c r="S19" s="39">
        <v>0</v>
      </c>
      <c r="T19" s="39">
        <f>(H19*3)+((F19-H19)*2)+J19</f>
        <v>13</v>
      </c>
      <c r="U19" s="40">
        <f t="shared" si="2"/>
        <v>0.71875</v>
      </c>
      <c r="V19" s="22">
        <v>158</v>
      </c>
      <c r="W19" s="22" t="s">
        <v>87</v>
      </c>
      <c r="X19" s="22" t="s">
        <v>94</v>
      </c>
      <c r="Y19" s="68">
        <v>2851</v>
      </c>
      <c r="Z19" s="41"/>
      <c r="AA19" s="1" t="s">
        <v>89</v>
      </c>
      <c r="AB19" s="28" t="s">
        <v>173</v>
      </c>
    </row>
    <row r="20" spans="1:28" x14ac:dyDescent="0.3">
      <c r="A20" s="1" t="s">
        <v>62</v>
      </c>
      <c r="B20" s="1" t="s">
        <v>45</v>
      </c>
      <c r="C20" s="27" t="s">
        <v>53</v>
      </c>
      <c r="D20" s="38">
        <v>24</v>
      </c>
      <c r="E20" s="27">
        <v>13</v>
      </c>
      <c r="F20" s="27">
        <v>1</v>
      </c>
      <c r="G20" s="27">
        <v>4</v>
      </c>
      <c r="H20" s="27"/>
      <c r="I20" s="27"/>
      <c r="J20" s="27">
        <v>2</v>
      </c>
      <c r="K20" s="27">
        <v>5</v>
      </c>
      <c r="L20" s="27">
        <v>0</v>
      </c>
      <c r="M20" s="27">
        <v>3</v>
      </c>
      <c r="N20" s="27">
        <f>SUM(L20:M20)</f>
        <v>3</v>
      </c>
      <c r="O20" s="39">
        <v>0</v>
      </c>
      <c r="P20" s="39">
        <v>1</v>
      </c>
      <c r="Q20" s="39">
        <v>0</v>
      </c>
      <c r="R20" s="39">
        <v>1</v>
      </c>
      <c r="S20" s="39">
        <v>0</v>
      </c>
      <c r="T20" s="39">
        <f>(H20*3)+((F20-H20)*2)+J20</f>
        <v>4</v>
      </c>
      <c r="U20" s="40">
        <f t="shared" si="2"/>
        <v>0.46153846153846156</v>
      </c>
      <c r="V20" s="22">
        <v>158</v>
      </c>
      <c r="W20" s="22" t="s">
        <v>87</v>
      </c>
      <c r="X20" s="22" t="s">
        <v>94</v>
      </c>
      <c r="Y20" s="68">
        <v>2851</v>
      </c>
      <c r="Z20" s="41"/>
      <c r="AA20" s="1" t="s">
        <v>89</v>
      </c>
      <c r="AB20" s="28" t="s">
        <v>173</v>
      </c>
    </row>
    <row r="21" spans="1:28" x14ac:dyDescent="0.3">
      <c r="A21" s="1" t="s">
        <v>62</v>
      </c>
      <c r="B21" s="1" t="s">
        <v>45</v>
      </c>
      <c r="C21" s="27" t="s">
        <v>48</v>
      </c>
      <c r="D21" s="38">
        <v>44</v>
      </c>
      <c r="E21" s="27">
        <v>19</v>
      </c>
      <c r="F21" s="27">
        <v>4</v>
      </c>
      <c r="G21" s="27">
        <v>10</v>
      </c>
      <c r="H21" s="27"/>
      <c r="I21" s="27"/>
      <c r="J21" s="27">
        <v>1</v>
      </c>
      <c r="K21" s="27">
        <v>2</v>
      </c>
      <c r="L21" s="27">
        <v>5</v>
      </c>
      <c r="M21" s="27">
        <v>6</v>
      </c>
      <c r="N21" s="27">
        <f>SUM(L21:M21)</f>
        <v>11</v>
      </c>
      <c r="O21" s="39">
        <v>1</v>
      </c>
      <c r="P21" s="39">
        <v>4</v>
      </c>
      <c r="Q21" s="39">
        <v>1</v>
      </c>
      <c r="R21" s="39">
        <v>0</v>
      </c>
      <c r="S21" s="39">
        <v>1</v>
      </c>
      <c r="T21" s="39">
        <f>(H21*3)+((F21-H21)*2)+J21</f>
        <v>9</v>
      </c>
      <c r="U21" s="40">
        <f t="shared" si="2"/>
        <v>1.2105263157894737</v>
      </c>
      <c r="V21" s="22">
        <v>158</v>
      </c>
      <c r="W21" s="22" t="s">
        <v>87</v>
      </c>
      <c r="X21" s="22" t="s">
        <v>94</v>
      </c>
      <c r="Y21" s="68">
        <v>2851</v>
      </c>
      <c r="Z21" s="41"/>
      <c r="AA21" s="1" t="s">
        <v>89</v>
      </c>
      <c r="AB21" s="28" t="s">
        <v>173</v>
      </c>
    </row>
    <row r="22" spans="1:28" x14ac:dyDescent="0.3">
      <c r="A22" s="1" t="s">
        <v>62</v>
      </c>
      <c r="B22" s="1" t="s">
        <v>45</v>
      </c>
      <c r="C22" s="27" t="s">
        <v>131</v>
      </c>
      <c r="D22" s="38">
        <v>41</v>
      </c>
      <c r="E22" s="27" t="s">
        <v>544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39"/>
      <c r="U22" s="40"/>
      <c r="V22" s="22">
        <v>158</v>
      </c>
      <c r="W22" s="22" t="s">
        <v>87</v>
      </c>
      <c r="X22" s="22" t="s">
        <v>94</v>
      </c>
      <c r="Y22" s="68">
        <v>2851</v>
      </c>
      <c r="Z22" s="41"/>
      <c r="AA22" s="1" t="s">
        <v>89</v>
      </c>
      <c r="AB22" s="28" t="s">
        <v>173</v>
      </c>
    </row>
    <row r="23" spans="1:28" x14ac:dyDescent="0.3">
      <c r="A23" s="1" t="s">
        <v>62</v>
      </c>
      <c r="B23" s="1" t="s">
        <v>45</v>
      </c>
      <c r="C23" s="27" t="s">
        <v>130</v>
      </c>
      <c r="D23" s="38">
        <v>12</v>
      </c>
      <c r="E23" s="27">
        <v>7</v>
      </c>
      <c r="F23" s="27">
        <v>0</v>
      </c>
      <c r="G23" s="27">
        <v>1</v>
      </c>
      <c r="H23" s="27"/>
      <c r="I23" s="27"/>
      <c r="J23" s="27">
        <v>2</v>
      </c>
      <c r="K23" s="27">
        <v>3</v>
      </c>
      <c r="L23" s="27">
        <v>0</v>
      </c>
      <c r="M23" s="27">
        <v>2</v>
      </c>
      <c r="N23" s="27">
        <f>SUM(L23:M23)</f>
        <v>2</v>
      </c>
      <c r="O23" s="39">
        <v>0</v>
      </c>
      <c r="P23" s="39">
        <v>2</v>
      </c>
      <c r="Q23" s="39">
        <v>0</v>
      </c>
      <c r="R23" s="39">
        <v>0</v>
      </c>
      <c r="S23" s="39">
        <v>0</v>
      </c>
      <c r="T23" s="39">
        <f>(H23*3)+((F23-H23)*2)+J23</f>
        <v>2</v>
      </c>
      <c r="U23" s="40">
        <f t="shared" si="2"/>
        <v>0.5714285714285714</v>
      </c>
      <c r="V23" s="22">
        <v>158</v>
      </c>
      <c r="W23" s="22" t="s">
        <v>87</v>
      </c>
      <c r="X23" s="22" t="s">
        <v>94</v>
      </c>
      <c r="Y23" s="68">
        <v>2851</v>
      </c>
      <c r="Z23" s="41"/>
      <c r="AA23" s="1" t="s">
        <v>89</v>
      </c>
      <c r="AB23" s="28" t="s">
        <v>173</v>
      </c>
    </row>
    <row r="24" spans="1:28" x14ac:dyDescent="0.3">
      <c r="A24" s="1" t="s">
        <v>62</v>
      </c>
      <c r="B24" s="1" t="s">
        <v>45</v>
      </c>
      <c r="C24" s="27" t="s">
        <v>47</v>
      </c>
      <c r="D24" s="38">
        <v>25</v>
      </c>
      <c r="E24" s="27">
        <v>29</v>
      </c>
      <c r="F24" s="27">
        <v>8</v>
      </c>
      <c r="G24" s="27">
        <v>20</v>
      </c>
      <c r="H24" s="27"/>
      <c r="I24" s="27"/>
      <c r="J24" s="27">
        <v>1</v>
      </c>
      <c r="K24" s="27">
        <v>1</v>
      </c>
      <c r="L24" s="27">
        <v>3</v>
      </c>
      <c r="M24" s="27">
        <v>5</v>
      </c>
      <c r="N24" s="27">
        <f>SUM(L24:M24)</f>
        <v>8</v>
      </c>
      <c r="O24" s="39">
        <v>1</v>
      </c>
      <c r="P24" s="56">
        <v>6</v>
      </c>
      <c r="Q24" s="39">
        <v>0</v>
      </c>
      <c r="R24" s="39">
        <v>2</v>
      </c>
      <c r="S24" s="39">
        <v>0</v>
      </c>
      <c r="T24" s="39">
        <f>(H24*3)+((F24-H24)*2)+J24</f>
        <v>17</v>
      </c>
      <c r="U24" s="40">
        <f t="shared" si="2"/>
        <v>0.86206896551724133</v>
      </c>
      <c r="V24" s="22">
        <v>158</v>
      </c>
      <c r="W24" s="22" t="s">
        <v>87</v>
      </c>
      <c r="X24" s="22" t="s">
        <v>94</v>
      </c>
      <c r="Y24" s="68">
        <v>2851</v>
      </c>
      <c r="Z24" s="41"/>
      <c r="AA24" s="1" t="s">
        <v>89</v>
      </c>
      <c r="AB24" s="28" t="s">
        <v>173</v>
      </c>
    </row>
    <row r="25" spans="1:28" x14ac:dyDescent="0.3">
      <c r="A25" s="43" t="s">
        <v>62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33</v>
      </c>
      <c r="G25" s="44">
        <f t="shared" si="3"/>
        <v>95</v>
      </c>
      <c r="H25" s="44">
        <f t="shared" si="3"/>
        <v>0</v>
      </c>
      <c r="I25" s="44">
        <f t="shared" si="3"/>
        <v>0</v>
      </c>
      <c r="J25" s="44">
        <f t="shared" si="3"/>
        <v>45</v>
      </c>
      <c r="K25" s="44">
        <f t="shared" si="3"/>
        <v>61</v>
      </c>
      <c r="L25" s="44">
        <f t="shared" si="3"/>
        <v>21</v>
      </c>
      <c r="M25" s="44">
        <f t="shared" si="3"/>
        <v>41</v>
      </c>
      <c r="N25" s="44">
        <f t="shared" si="3"/>
        <v>62</v>
      </c>
      <c r="O25" s="44">
        <f t="shared" si="3"/>
        <v>9</v>
      </c>
      <c r="P25" s="44">
        <f t="shared" si="3"/>
        <v>36</v>
      </c>
      <c r="Q25" s="44">
        <f t="shared" si="3"/>
        <v>4</v>
      </c>
      <c r="R25" s="44">
        <f t="shared" si="3"/>
        <v>25</v>
      </c>
      <c r="S25" s="44">
        <f t="shared" si="3"/>
        <v>3</v>
      </c>
      <c r="T25" s="44">
        <f t="shared" si="3"/>
        <v>111</v>
      </c>
      <c r="U25" s="45">
        <f>((T25+Q25+N25-R25)+(O25*2))/E25</f>
        <v>0.70833333333333337</v>
      </c>
      <c r="V25" s="46">
        <v>158</v>
      </c>
      <c r="W25" s="46" t="s">
        <v>87</v>
      </c>
      <c r="X25" s="46" t="s">
        <v>94</v>
      </c>
      <c r="Y25" s="69">
        <v>2851</v>
      </c>
      <c r="Z25" s="47"/>
      <c r="AA25" s="43" t="s">
        <v>89</v>
      </c>
      <c r="AB25" s="78" t="s">
        <v>173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0.3473684210526316</v>
      </c>
      <c r="H26" s="27"/>
      <c r="I26" s="1"/>
      <c r="J26" s="48" t="s">
        <v>41</v>
      </c>
      <c r="K26" s="50">
        <f>J25/K25</f>
        <v>0.73770491803278693</v>
      </c>
      <c r="L26" s="1"/>
      <c r="M26" s="39" t="s">
        <v>42</v>
      </c>
      <c r="N26" s="51">
        <v>5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3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176</v>
      </c>
      <c r="D35" s="38">
        <v>30</v>
      </c>
      <c r="E35" s="27">
        <v>36</v>
      </c>
      <c r="F35" s="27">
        <v>18</v>
      </c>
      <c r="G35" s="27">
        <v>32</v>
      </c>
      <c r="H35" s="27"/>
      <c r="I35" s="27"/>
      <c r="J35" s="27">
        <v>8</v>
      </c>
      <c r="K35" s="27">
        <v>10</v>
      </c>
      <c r="L35" s="27">
        <v>4</v>
      </c>
      <c r="M35" s="27">
        <v>5</v>
      </c>
      <c r="N35" s="27">
        <f>SUM(L35:M35)</f>
        <v>9</v>
      </c>
      <c r="O35" s="27">
        <v>0</v>
      </c>
      <c r="P35" s="39">
        <v>3</v>
      </c>
      <c r="Q35" s="27">
        <v>1</v>
      </c>
      <c r="R35" s="27">
        <v>2</v>
      </c>
      <c r="S35" s="27">
        <v>0</v>
      </c>
      <c r="T35" s="27">
        <f>+(F35*2)+J35</f>
        <v>44</v>
      </c>
      <c r="U35" s="40">
        <f>IFERROR(((T35+Q35+N35-R35)+(O35*2))/E35,"")</f>
        <v>1.4444444444444444</v>
      </c>
      <c r="V35" s="22">
        <v>158</v>
      </c>
      <c r="W35" s="22" t="s">
        <v>93</v>
      </c>
      <c r="X35" s="22" t="s">
        <v>88</v>
      </c>
      <c r="Y35" s="68">
        <v>2851</v>
      </c>
      <c r="Z35" s="41"/>
      <c r="AA35" s="1" t="s">
        <v>174</v>
      </c>
      <c r="AB35" s="28" t="s">
        <v>175</v>
      </c>
    </row>
    <row r="36" spans="1:28" x14ac:dyDescent="0.3">
      <c r="A36" s="1" t="s">
        <v>45</v>
      </c>
      <c r="B36" s="1" t="s">
        <v>62</v>
      </c>
      <c r="C36" s="27" t="s">
        <v>177</v>
      </c>
      <c r="D36" s="38">
        <v>50</v>
      </c>
      <c r="E36" s="27">
        <v>32</v>
      </c>
      <c r="F36" s="27">
        <v>5</v>
      </c>
      <c r="G36" s="27">
        <v>11</v>
      </c>
      <c r="H36" s="27"/>
      <c r="I36" s="27"/>
      <c r="J36" s="27">
        <v>2</v>
      </c>
      <c r="K36" s="27">
        <v>5</v>
      </c>
      <c r="L36" s="27">
        <v>4</v>
      </c>
      <c r="M36" s="27">
        <v>11</v>
      </c>
      <c r="N36" s="27">
        <f t="shared" ref="N36:N40" si="4">SUM(L36:M36)</f>
        <v>15</v>
      </c>
      <c r="O36" s="39">
        <v>0</v>
      </c>
      <c r="P36" s="39">
        <v>5</v>
      </c>
      <c r="Q36" s="39">
        <v>0</v>
      </c>
      <c r="R36" s="39">
        <v>1</v>
      </c>
      <c r="S36" s="39">
        <v>1</v>
      </c>
      <c r="T36" s="27">
        <f t="shared" ref="T36:T45" si="5">+(F36*2)+J36</f>
        <v>12</v>
      </c>
      <c r="U36" s="40">
        <f t="shared" ref="U36:U45" si="6">IFERROR(((T36+Q36+N36-R36)+(O36*2))/E36,"")</f>
        <v>0.8125</v>
      </c>
      <c r="V36" s="22">
        <v>158</v>
      </c>
      <c r="W36" s="22" t="s">
        <v>93</v>
      </c>
      <c r="X36" s="22" t="s">
        <v>88</v>
      </c>
      <c r="Y36" s="68">
        <v>2851</v>
      </c>
      <c r="Z36" s="41"/>
      <c r="AA36" s="1" t="s">
        <v>174</v>
      </c>
      <c r="AB36" s="28" t="s">
        <v>175</v>
      </c>
    </row>
    <row r="37" spans="1:28" x14ac:dyDescent="0.3">
      <c r="A37" s="1" t="s">
        <v>45</v>
      </c>
      <c r="B37" s="1" t="s">
        <v>62</v>
      </c>
      <c r="C37" s="27" t="s">
        <v>178</v>
      </c>
      <c r="D37" s="38">
        <v>12</v>
      </c>
      <c r="E37" s="27">
        <v>20</v>
      </c>
      <c r="F37" s="27">
        <v>5</v>
      </c>
      <c r="G37" s="27">
        <v>8</v>
      </c>
      <c r="H37" s="27"/>
      <c r="I37" s="27"/>
      <c r="J37" s="27">
        <v>3</v>
      </c>
      <c r="K37" s="27">
        <v>6</v>
      </c>
      <c r="L37" s="27">
        <v>1</v>
      </c>
      <c r="M37" s="27">
        <v>0</v>
      </c>
      <c r="N37" s="27">
        <f t="shared" si="4"/>
        <v>1</v>
      </c>
      <c r="O37" s="39">
        <v>8</v>
      </c>
      <c r="P37" s="56">
        <v>6</v>
      </c>
      <c r="Q37" s="39">
        <v>0</v>
      </c>
      <c r="R37" s="39">
        <v>3</v>
      </c>
      <c r="S37" s="39">
        <v>0</v>
      </c>
      <c r="T37" s="27">
        <f t="shared" si="5"/>
        <v>13</v>
      </c>
      <c r="U37" s="40">
        <f t="shared" si="6"/>
        <v>1.35</v>
      </c>
      <c r="V37" s="22">
        <v>158</v>
      </c>
      <c r="W37" s="22" t="s">
        <v>93</v>
      </c>
      <c r="X37" s="22" t="s">
        <v>88</v>
      </c>
      <c r="Y37" s="68">
        <v>2851</v>
      </c>
      <c r="Z37" s="41"/>
      <c r="AA37" s="1" t="s">
        <v>174</v>
      </c>
      <c r="AB37" s="28" t="s">
        <v>175</v>
      </c>
    </row>
    <row r="38" spans="1:28" x14ac:dyDescent="0.3">
      <c r="A38" s="1" t="s">
        <v>45</v>
      </c>
      <c r="B38" s="1" t="s">
        <v>62</v>
      </c>
      <c r="C38" s="27" t="s">
        <v>179</v>
      </c>
      <c r="D38" s="38">
        <v>34</v>
      </c>
      <c r="E38" s="27">
        <v>29</v>
      </c>
      <c r="F38" s="27">
        <v>4</v>
      </c>
      <c r="G38" s="27">
        <v>9</v>
      </c>
      <c r="H38" s="27"/>
      <c r="I38" s="27"/>
      <c r="J38" s="27">
        <v>4</v>
      </c>
      <c r="K38" s="27">
        <v>4</v>
      </c>
      <c r="L38" s="27">
        <v>4</v>
      </c>
      <c r="M38" s="27">
        <v>5</v>
      </c>
      <c r="N38" s="27">
        <f t="shared" si="4"/>
        <v>9</v>
      </c>
      <c r="O38" s="39">
        <v>2</v>
      </c>
      <c r="P38" s="39">
        <v>3</v>
      </c>
      <c r="Q38" s="39">
        <v>2</v>
      </c>
      <c r="R38" s="39">
        <v>3</v>
      </c>
      <c r="S38" s="39">
        <v>0</v>
      </c>
      <c r="T38" s="27">
        <f t="shared" si="5"/>
        <v>12</v>
      </c>
      <c r="U38" s="40">
        <f t="shared" si="6"/>
        <v>0.82758620689655171</v>
      </c>
      <c r="V38" s="22">
        <v>158</v>
      </c>
      <c r="W38" s="22" t="s">
        <v>93</v>
      </c>
      <c r="X38" s="22" t="s">
        <v>88</v>
      </c>
      <c r="Y38" s="68">
        <v>2851</v>
      </c>
      <c r="Z38" s="41"/>
      <c r="AA38" s="1" t="s">
        <v>174</v>
      </c>
      <c r="AB38" s="28" t="s">
        <v>175</v>
      </c>
    </row>
    <row r="39" spans="1:28" x14ac:dyDescent="0.3">
      <c r="A39" s="1" t="s">
        <v>45</v>
      </c>
      <c r="B39" s="1" t="s">
        <v>62</v>
      </c>
      <c r="C39" s="27" t="s">
        <v>180</v>
      </c>
      <c r="D39" s="38">
        <v>44</v>
      </c>
      <c r="E39" s="27">
        <v>24</v>
      </c>
      <c r="F39" s="27">
        <v>0</v>
      </c>
      <c r="G39" s="27">
        <v>1</v>
      </c>
      <c r="H39" s="27"/>
      <c r="I39" s="27"/>
      <c r="J39" s="27">
        <v>0</v>
      </c>
      <c r="K39" s="27">
        <v>0</v>
      </c>
      <c r="L39" s="27">
        <v>3</v>
      </c>
      <c r="M39" s="27">
        <v>2</v>
      </c>
      <c r="N39" s="27">
        <f t="shared" si="4"/>
        <v>5</v>
      </c>
      <c r="O39" s="39">
        <v>0</v>
      </c>
      <c r="P39" s="39">
        <v>4</v>
      </c>
      <c r="Q39" s="39">
        <v>0</v>
      </c>
      <c r="R39" s="39">
        <v>1</v>
      </c>
      <c r="S39" s="39">
        <v>0</v>
      </c>
      <c r="T39" s="27">
        <f t="shared" si="5"/>
        <v>0</v>
      </c>
      <c r="U39" s="40">
        <f t="shared" si="6"/>
        <v>0.16666666666666666</v>
      </c>
      <c r="V39" s="22">
        <v>158</v>
      </c>
      <c r="W39" s="22" t="s">
        <v>93</v>
      </c>
      <c r="X39" s="22" t="s">
        <v>88</v>
      </c>
      <c r="Y39" s="68">
        <v>2851</v>
      </c>
      <c r="Z39" s="41"/>
      <c r="AA39" s="1" t="s">
        <v>174</v>
      </c>
      <c r="AB39" s="28" t="s">
        <v>175</v>
      </c>
    </row>
    <row r="40" spans="1:28" x14ac:dyDescent="0.3">
      <c r="A40" s="1" t="s">
        <v>45</v>
      </c>
      <c r="B40" s="1" t="s">
        <v>62</v>
      </c>
      <c r="C40" s="27" t="s">
        <v>181</v>
      </c>
      <c r="D40" s="38">
        <v>52</v>
      </c>
      <c r="E40" s="27">
        <v>30</v>
      </c>
      <c r="F40" s="27">
        <v>5</v>
      </c>
      <c r="G40" s="27">
        <v>15</v>
      </c>
      <c r="H40" s="27"/>
      <c r="I40" s="27"/>
      <c r="J40" s="27">
        <v>0</v>
      </c>
      <c r="K40" s="27">
        <v>1</v>
      </c>
      <c r="L40" s="27">
        <v>4</v>
      </c>
      <c r="M40" s="27">
        <v>5</v>
      </c>
      <c r="N40" s="27">
        <f t="shared" si="4"/>
        <v>9</v>
      </c>
      <c r="O40" s="39">
        <v>0</v>
      </c>
      <c r="P40" s="56">
        <v>6</v>
      </c>
      <c r="Q40" s="39">
        <v>1</v>
      </c>
      <c r="R40" s="39">
        <v>4</v>
      </c>
      <c r="S40" s="39">
        <v>5</v>
      </c>
      <c r="T40" s="27">
        <f t="shared" si="5"/>
        <v>10</v>
      </c>
      <c r="U40" s="40">
        <f t="shared" si="6"/>
        <v>0.53333333333333333</v>
      </c>
      <c r="V40" s="22">
        <v>158</v>
      </c>
      <c r="W40" s="22" t="s">
        <v>93</v>
      </c>
      <c r="X40" s="22" t="s">
        <v>88</v>
      </c>
      <c r="Y40" s="68">
        <v>2851</v>
      </c>
      <c r="Z40" s="41" t="s">
        <v>472</v>
      </c>
      <c r="AA40" s="1" t="s">
        <v>174</v>
      </c>
      <c r="AB40" s="28" t="s">
        <v>175</v>
      </c>
    </row>
    <row r="41" spans="1:28" x14ac:dyDescent="0.3">
      <c r="A41" s="1" t="s">
        <v>45</v>
      </c>
      <c r="B41" s="1" t="s">
        <v>62</v>
      </c>
      <c r="C41" s="27" t="s">
        <v>182</v>
      </c>
      <c r="D41" s="38">
        <v>32</v>
      </c>
      <c r="E41" s="27">
        <v>2</v>
      </c>
      <c r="F41" s="27">
        <v>0</v>
      </c>
      <c r="G41" s="27">
        <v>1</v>
      </c>
      <c r="H41" s="27"/>
      <c r="I41" s="27"/>
      <c r="J41" s="27">
        <v>2</v>
      </c>
      <c r="K41" s="27">
        <v>2</v>
      </c>
      <c r="L41" s="27">
        <v>0</v>
      </c>
      <c r="M41" s="27">
        <v>0</v>
      </c>
      <c r="N41" s="27">
        <f>SUM(L41:M41)</f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27">
        <f t="shared" si="5"/>
        <v>2</v>
      </c>
      <c r="U41" s="40">
        <f t="shared" si="6"/>
        <v>1</v>
      </c>
      <c r="V41" s="22">
        <v>158</v>
      </c>
      <c r="W41" s="22" t="s">
        <v>93</v>
      </c>
      <c r="X41" s="22" t="s">
        <v>88</v>
      </c>
      <c r="Y41" s="68">
        <v>2851</v>
      </c>
      <c r="Z41" s="41"/>
      <c r="AA41" s="1" t="s">
        <v>174</v>
      </c>
      <c r="AB41" s="28" t="s">
        <v>175</v>
      </c>
    </row>
    <row r="42" spans="1:28" x14ac:dyDescent="0.3">
      <c r="A42" s="1" t="s">
        <v>45</v>
      </c>
      <c r="B42" s="1" t="s">
        <v>62</v>
      </c>
      <c r="C42" s="27" t="s">
        <v>111</v>
      </c>
      <c r="D42" s="38">
        <v>20</v>
      </c>
      <c r="E42" s="27">
        <v>26</v>
      </c>
      <c r="F42" s="27">
        <v>6</v>
      </c>
      <c r="G42" s="27">
        <v>15</v>
      </c>
      <c r="H42" s="27"/>
      <c r="I42" s="27"/>
      <c r="J42" s="27">
        <v>4</v>
      </c>
      <c r="K42" s="27">
        <v>5</v>
      </c>
      <c r="L42" s="27">
        <v>1</v>
      </c>
      <c r="M42" s="27">
        <v>4</v>
      </c>
      <c r="N42" s="27">
        <f>SUM(L42:M42)</f>
        <v>5</v>
      </c>
      <c r="O42" s="39">
        <v>4</v>
      </c>
      <c r="P42" s="56">
        <v>6</v>
      </c>
      <c r="Q42" s="39">
        <v>0</v>
      </c>
      <c r="R42" s="39">
        <v>4</v>
      </c>
      <c r="S42" s="39">
        <v>0</v>
      </c>
      <c r="T42" s="27">
        <f t="shared" si="5"/>
        <v>16</v>
      </c>
      <c r="U42" s="40">
        <f t="shared" si="6"/>
        <v>0.96153846153846156</v>
      </c>
      <c r="V42" s="22">
        <v>158</v>
      </c>
      <c r="W42" s="22" t="s">
        <v>93</v>
      </c>
      <c r="X42" s="22" t="s">
        <v>88</v>
      </c>
      <c r="Y42" s="68">
        <v>2851</v>
      </c>
      <c r="Z42" s="41"/>
      <c r="AA42" s="1" t="s">
        <v>174</v>
      </c>
      <c r="AB42" s="28" t="s">
        <v>175</v>
      </c>
    </row>
    <row r="43" spans="1:28" x14ac:dyDescent="0.3">
      <c r="A43" s="1" t="s">
        <v>45</v>
      </c>
      <c r="B43" s="1" t="s">
        <v>62</v>
      </c>
      <c r="C43" s="27" t="s">
        <v>183</v>
      </c>
      <c r="D43" s="38">
        <v>40</v>
      </c>
      <c r="E43" s="27">
        <v>13</v>
      </c>
      <c r="F43" s="27">
        <v>4</v>
      </c>
      <c r="G43" s="27">
        <v>11</v>
      </c>
      <c r="H43" s="27"/>
      <c r="I43" s="27"/>
      <c r="J43" s="27">
        <v>3</v>
      </c>
      <c r="K43" s="27">
        <v>5</v>
      </c>
      <c r="L43" s="27">
        <v>2</v>
      </c>
      <c r="M43" s="27">
        <v>1</v>
      </c>
      <c r="N43" s="27">
        <f>SUM(L43:M43)</f>
        <v>3</v>
      </c>
      <c r="O43" s="39">
        <v>0</v>
      </c>
      <c r="P43" s="39">
        <v>1</v>
      </c>
      <c r="Q43" s="39">
        <v>0</v>
      </c>
      <c r="R43" s="39">
        <v>0</v>
      </c>
      <c r="S43" s="39">
        <v>0</v>
      </c>
      <c r="T43" s="27">
        <f t="shared" si="5"/>
        <v>11</v>
      </c>
      <c r="U43" s="40">
        <f t="shared" si="6"/>
        <v>1.0769230769230769</v>
      </c>
      <c r="V43" s="22">
        <v>158</v>
      </c>
      <c r="W43" s="22" t="s">
        <v>93</v>
      </c>
      <c r="X43" s="22" t="s">
        <v>88</v>
      </c>
      <c r="Y43" s="68">
        <v>2851</v>
      </c>
      <c r="Z43" s="41"/>
      <c r="AA43" s="1" t="s">
        <v>174</v>
      </c>
      <c r="AB43" s="28" t="s">
        <v>175</v>
      </c>
    </row>
    <row r="44" spans="1:28" x14ac:dyDescent="0.3">
      <c r="A44" s="1" t="s">
        <v>45</v>
      </c>
      <c r="B44" s="1" t="s">
        <v>62</v>
      </c>
      <c r="C44" s="27" t="s">
        <v>184</v>
      </c>
      <c r="D44" s="38">
        <v>10</v>
      </c>
      <c r="E44" s="27">
        <v>26</v>
      </c>
      <c r="F44" s="27">
        <v>1</v>
      </c>
      <c r="G44" s="27">
        <v>3</v>
      </c>
      <c r="H44" s="27"/>
      <c r="I44" s="27"/>
      <c r="J44" s="27">
        <v>0</v>
      </c>
      <c r="K44" s="27">
        <v>0</v>
      </c>
      <c r="L44" s="27">
        <v>1</v>
      </c>
      <c r="M44" s="27">
        <v>2</v>
      </c>
      <c r="N44" s="27">
        <f>SUM(L44:M44)</f>
        <v>3</v>
      </c>
      <c r="O44" s="39">
        <v>9</v>
      </c>
      <c r="P44" s="39">
        <v>2</v>
      </c>
      <c r="Q44" s="39">
        <v>3</v>
      </c>
      <c r="R44" s="39">
        <v>3</v>
      </c>
      <c r="S44" s="39">
        <v>0</v>
      </c>
      <c r="T44" s="27">
        <f t="shared" si="5"/>
        <v>2</v>
      </c>
      <c r="U44" s="40">
        <f t="shared" si="6"/>
        <v>0.88461538461538458</v>
      </c>
      <c r="V44" s="22">
        <v>158</v>
      </c>
      <c r="W44" s="22" t="s">
        <v>93</v>
      </c>
      <c r="X44" s="22" t="s">
        <v>88</v>
      </c>
      <c r="Y44" s="68">
        <v>2851</v>
      </c>
      <c r="Z44" s="41"/>
      <c r="AA44" s="1" t="s">
        <v>174</v>
      </c>
      <c r="AB44" s="28" t="s">
        <v>175</v>
      </c>
    </row>
    <row r="45" spans="1:28" x14ac:dyDescent="0.3">
      <c r="A45" s="1" t="s">
        <v>45</v>
      </c>
      <c r="B45" s="1" t="s">
        <v>62</v>
      </c>
      <c r="C45" s="27" t="s">
        <v>185</v>
      </c>
      <c r="D45" s="38">
        <v>14</v>
      </c>
      <c r="E45" s="27">
        <v>2</v>
      </c>
      <c r="F45" s="27">
        <v>0</v>
      </c>
      <c r="G45" s="27">
        <v>0</v>
      </c>
      <c r="H45" s="27"/>
      <c r="I45" s="27"/>
      <c r="J45" s="27">
        <v>0</v>
      </c>
      <c r="K45" s="27">
        <v>0</v>
      </c>
      <c r="L45" s="27">
        <v>0</v>
      </c>
      <c r="M45" s="27">
        <v>0</v>
      </c>
      <c r="N45" s="27">
        <f>SUM(L45:M45)</f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27">
        <f t="shared" si="5"/>
        <v>0</v>
      </c>
      <c r="U45" s="40">
        <f t="shared" si="6"/>
        <v>0</v>
      </c>
      <c r="V45" s="22">
        <v>158</v>
      </c>
      <c r="W45" s="22" t="s">
        <v>93</v>
      </c>
      <c r="X45" s="22" t="s">
        <v>88</v>
      </c>
      <c r="Y45" s="68">
        <v>2851</v>
      </c>
      <c r="Z45" s="41"/>
      <c r="AA45" s="1" t="s">
        <v>174</v>
      </c>
      <c r="AB45" s="28" t="s">
        <v>175</v>
      </c>
    </row>
    <row r="46" spans="1:28" x14ac:dyDescent="0.3">
      <c r="A46" s="43" t="s">
        <v>45</v>
      </c>
      <c r="B46" s="43" t="s">
        <v>62</v>
      </c>
      <c r="C46" s="44" t="s">
        <v>39</v>
      </c>
      <c r="D46" s="43"/>
      <c r="E46" s="44">
        <f t="shared" ref="E46:T46" si="7">SUM(E35:E45)</f>
        <v>240</v>
      </c>
      <c r="F46" s="44">
        <f t="shared" si="7"/>
        <v>48</v>
      </c>
      <c r="G46" s="44">
        <f t="shared" si="7"/>
        <v>106</v>
      </c>
      <c r="H46" s="44">
        <f t="shared" si="7"/>
        <v>0</v>
      </c>
      <c r="I46" s="44">
        <f t="shared" si="7"/>
        <v>0</v>
      </c>
      <c r="J46" s="44">
        <f t="shared" si="7"/>
        <v>26</v>
      </c>
      <c r="K46" s="44">
        <f t="shared" si="7"/>
        <v>38</v>
      </c>
      <c r="L46" s="44">
        <f t="shared" si="7"/>
        <v>24</v>
      </c>
      <c r="M46" s="44">
        <f t="shared" si="7"/>
        <v>35</v>
      </c>
      <c r="N46" s="44">
        <f t="shared" si="7"/>
        <v>59</v>
      </c>
      <c r="O46" s="44">
        <f t="shared" si="7"/>
        <v>23</v>
      </c>
      <c r="P46" s="44">
        <f t="shared" si="7"/>
        <v>36</v>
      </c>
      <c r="Q46" s="44">
        <f t="shared" si="7"/>
        <v>7</v>
      </c>
      <c r="R46" s="44">
        <f t="shared" si="7"/>
        <v>21</v>
      </c>
      <c r="S46" s="44">
        <f t="shared" si="7"/>
        <v>6</v>
      </c>
      <c r="T46" s="44">
        <f t="shared" si="7"/>
        <v>122</v>
      </c>
      <c r="U46" s="45">
        <f>((T46+Q46+N46-R46)+(O46*2))/E46</f>
        <v>0.88749999999999996</v>
      </c>
      <c r="V46" s="46">
        <v>158</v>
      </c>
      <c r="W46" s="46" t="s">
        <v>93</v>
      </c>
      <c r="X46" s="46" t="s">
        <v>88</v>
      </c>
      <c r="Y46" s="69">
        <v>2851</v>
      </c>
      <c r="Z46" s="47"/>
      <c r="AA46" s="43" t="s">
        <v>174</v>
      </c>
      <c r="AB46" s="78" t="s">
        <v>175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0.45283018867924529</v>
      </c>
      <c r="H47" s="27"/>
      <c r="I47" s="1"/>
      <c r="J47" s="48" t="s">
        <v>41</v>
      </c>
      <c r="K47" s="50">
        <f>J46/K46</f>
        <v>0.68421052631578949</v>
      </c>
      <c r="L47" s="1"/>
      <c r="M47" s="39" t="s">
        <v>42</v>
      </c>
      <c r="N47" s="51">
        <v>2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 t="s">
        <v>186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BCCA9-C2A7-4027-8018-590C99BE68DA}">
  <sheetPr>
    <tabColor rgb="FF92D050"/>
    <pageSetUpPr fitToPage="1"/>
  </sheetPr>
  <dimension ref="A1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116</v>
      </c>
      <c r="D4" s="7" t="s">
        <v>4</v>
      </c>
      <c r="E4" s="8"/>
      <c r="F4" s="5"/>
      <c r="G4" s="1"/>
      <c r="J4" s="15" t="s">
        <v>190</v>
      </c>
      <c r="K4" s="16" t="s">
        <v>44</v>
      </c>
      <c r="L4" s="17"/>
      <c r="M4" s="18"/>
      <c r="N4" s="19">
        <v>17</v>
      </c>
      <c r="O4" s="19">
        <v>25</v>
      </c>
      <c r="P4" s="19">
        <v>33</v>
      </c>
      <c r="Q4" s="19">
        <v>25</v>
      </c>
      <c r="R4" s="20"/>
      <c r="S4" s="21">
        <f>SUM(N4:R4)</f>
        <v>100</v>
      </c>
      <c r="T4" s="22">
        <v>165</v>
      </c>
    </row>
    <row r="5" spans="1:28" x14ac:dyDescent="0.3">
      <c r="B5" s="1"/>
      <c r="C5" s="6" t="s">
        <v>187</v>
      </c>
      <c r="D5" s="7" t="s">
        <v>5</v>
      </c>
      <c r="E5" s="1"/>
      <c r="F5" s="1"/>
      <c r="G5" s="1"/>
      <c r="J5" s="15" t="s">
        <v>191</v>
      </c>
      <c r="K5" s="16" t="s">
        <v>65</v>
      </c>
      <c r="L5" s="17"/>
      <c r="M5" s="18"/>
      <c r="N5" s="19">
        <v>28</v>
      </c>
      <c r="O5" s="19">
        <v>24</v>
      </c>
      <c r="P5" s="19">
        <v>30</v>
      </c>
      <c r="Q5" s="19">
        <v>12</v>
      </c>
      <c r="R5" s="20"/>
      <c r="S5" s="21">
        <f>SUM(N5:R5)</f>
        <v>94</v>
      </c>
      <c r="T5" s="22">
        <v>165</v>
      </c>
      <c r="U5" s="1"/>
      <c r="V5" s="1"/>
      <c r="W5" s="1"/>
    </row>
    <row r="6" spans="1:28" x14ac:dyDescent="0.3">
      <c r="C6" s="23">
        <v>1042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188</v>
      </c>
      <c r="D7" s="7" t="s">
        <v>7</v>
      </c>
      <c r="G7" s="1"/>
      <c r="S7" s="1"/>
      <c r="T7" s="25" t="s">
        <v>8</v>
      </c>
      <c r="U7" s="1"/>
      <c r="V7" s="26">
        <v>165</v>
      </c>
      <c r="W7" s="1"/>
    </row>
    <row r="8" spans="1:28" x14ac:dyDescent="0.3">
      <c r="B8" s="1"/>
      <c r="C8" s="24" t="s">
        <v>189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8.9583333333333334E-2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5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51</v>
      </c>
      <c r="D13" s="38">
        <v>30</v>
      </c>
      <c r="E13" s="27">
        <v>23</v>
      </c>
      <c r="F13" s="27">
        <v>8</v>
      </c>
      <c r="G13" s="27">
        <v>12</v>
      </c>
      <c r="H13" s="27"/>
      <c r="I13" s="27"/>
      <c r="J13" s="27">
        <v>0</v>
      </c>
      <c r="K13" s="27">
        <v>0</v>
      </c>
      <c r="L13" s="27">
        <v>3</v>
      </c>
      <c r="M13" s="27">
        <v>3</v>
      </c>
      <c r="N13" s="27">
        <f>SUM(L13:M13)</f>
        <v>6</v>
      </c>
      <c r="O13" s="27">
        <v>0</v>
      </c>
      <c r="P13" s="39">
        <v>5</v>
      </c>
      <c r="Q13" s="27">
        <v>2</v>
      </c>
      <c r="R13" s="27">
        <v>5</v>
      </c>
      <c r="S13" s="27">
        <v>0</v>
      </c>
      <c r="T13" s="27">
        <f>(H13*3)+((F13-H13)*2)+J13</f>
        <v>16</v>
      </c>
      <c r="U13" s="40">
        <f>IFERROR(((T13+Q13+N13-R13)+(O13*2))/E13,"")</f>
        <v>0.82608695652173914</v>
      </c>
      <c r="V13" s="22">
        <v>165</v>
      </c>
      <c r="W13" s="22" t="s">
        <v>87</v>
      </c>
      <c r="X13" s="22" t="s">
        <v>88</v>
      </c>
      <c r="Y13" s="68">
        <v>1042</v>
      </c>
      <c r="Z13" s="41"/>
      <c r="AA13" s="1" t="s">
        <v>89</v>
      </c>
      <c r="AB13" s="28" t="s">
        <v>192</v>
      </c>
    </row>
    <row r="14" spans="1:28" x14ac:dyDescent="0.3">
      <c r="A14" s="1" t="s">
        <v>64</v>
      </c>
      <c r="B14" s="1" t="s">
        <v>45</v>
      </c>
      <c r="C14" s="27" t="s">
        <v>46</v>
      </c>
      <c r="D14" s="38">
        <v>21</v>
      </c>
      <c r="E14" s="27">
        <v>26</v>
      </c>
      <c r="F14" s="27">
        <v>1</v>
      </c>
      <c r="G14" s="27">
        <v>5</v>
      </c>
      <c r="H14" s="27"/>
      <c r="I14" s="27"/>
      <c r="J14" s="27">
        <v>1</v>
      </c>
      <c r="K14" s="27">
        <v>2</v>
      </c>
      <c r="L14" s="27">
        <v>3</v>
      </c>
      <c r="M14" s="27">
        <v>3</v>
      </c>
      <c r="N14" s="27">
        <f t="shared" ref="N14:N19" si="0">SUM(L14:M14)</f>
        <v>6</v>
      </c>
      <c r="O14" s="39">
        <v>2</v>
      </c>
      <c r="P14" s="56">
        <v>6</v>
      </c>
      <c r="Q14" s="39">
        <v>3</v>
      </c>
      <c r="R14" s="39">
        <v>2</v>
      </c>
      <c r="S14" s="39">
        <v>1</v>
      </c>
      <c r="T14" s="39">
        <f t="shared" ref="T14:T19" si="1">(H14*3)+((F14-H14)*2)+J14</f>
        <v>3</v>
      </c>
      <c r="U14" s="40">
        <f t="shared" ref="U14:U24" si="2">IFERROR(((T14+Q14+N14-R14)+(O14*2))/E14,"")</f>
        <v>0.53846153846153844</v>
      </c>
      <c r="V14" s="22">
        <v>165</v>
      </c>
      <c r="W14" s="22" t="s">
        <v>87</v>
      </c>
      <c r="X14" s="22" t="s">
        <v>88</v>
      </c>
      <c r="Y14" s="68">
        <v>1042</v>
      </c>
      <c r="Z14" s="41"/>
      <c r="AA14" s="1" t="s">
        <v>89</v>
      </c>
      <c r="AB14" s="28" t="s">
        <v>192</v>
      </c>
    </row>
    <row r="15" spans="1:28" x14ac:dyDescent="0.3">
      <c r="A15" s="1" t="s">
        <v>64</v>
      </c>
      <c r="B15" s="1" t="s">
        <v>45</v>
      </c>
      <c r="C15" s="27" t="s">
        <v>55</v>
      </c>
      <c r="D15" s="38">
        <v>15</v>
      </c>
      <c r="E15" s="27">
        <v>41</v>
      </c>
      <c r="F15" s="27">
        <v>7</v>
      </c>
      <c r="G15" s="27">
        <v>20</v>
      </c>
      <c r="H15" s="27"/>
      <c r="I15" s="27"/>
      <c r="J15" s="27">
        <v>4</v>
      </c>
      <c r="K15" s="27">
        <v>10</v>
      </c>
      <c r="L15" s="27">
        <v>1</v>
      </c>
      <c r="M15" s="27">
        <v>2</v>
      </c>
      <c r="N15" s="27">
        <f t="shared" si="0"/>
        <v>3</v>
      </c>
      <c r="O15" s="39">
        <v>10</v>
      </c>
      <c r="P15" s="56">
        <v>6</v>
      </c>
      <c r="Q15" s="39">
        <v>6</v>
      </c>
      <c r="R15" s="39">
        <v>8</v>
      </c>
      <c r="S15" s="39">
        <v>0</v>
      </c>
      <c r="T15" s="39">
        <f t="shared" si="1"/>
        <v>18</v>
      </c>
      <c r="U15" s="40">
        <f t="shared" si="2"/>
        <v>0.95121951219512191</v>
      </c>
      <c r="V15" s="22">
        <v>165</v>
      </c>
      <c r="W15" s="22" t="s">
        <v>87</v>
      </c>
      <c r="X15" s="22" t="s">
        <v>88</v>
      </c>
      <c r="Y15" s="68">
        <v>1042</v>
      </c>
      <c r="Z15" s="41"/>
      <c r="AA15" s="1" t="s">
        <v>89</v>
      </c>
      <c r="AB15" s="28" t="s">
        <v>192</v>
      </c>
    </row>
    <row r="16" spans="1:28" x14ac:dyDescent="0.3">
      <c r="A16" s="1" t="s">
        <v>64</v>
      </c>
      <c r="B16" s="1" t="s">
        <v>45</v>
      </c>
      <c r="C16" s="27" t="s">
        <v>50</v>
      </c>
      <c r="D16" s="38">
        <v>31</v>
      </c>
      <c r="E16" s="27">
        <v>35</v>
      </c>
      <c r="F16" s="27">
        <v>6</v>
      </c>
      <c r="G16" s="27">
        <v>13</v>
      </c>
      <c r="H16" s="27"/>
      <c r="I16" s="27"/>
      <c r="J16" s="27">
        <v>7</v>
      </c>
      <c r="K16" s="27">
        <v>8</v>
      </c>
      <c r="L16" s="27">
        <v>3</v>
      </c>
      <c r="M16" s="27">
        <v>6</v>
      </c>
      <c r="N16" s="27">
        <f t="shared" si="0"/>
        <v>9</v>
      </c>
      <c r="O16" s="39">
        <v>4</v>
      </c>
      <c r="P16" s="39">
        <v>2</v>
      </c>
      <c r="Q16" s="39">
        <v>8</v>
      </c>
      <c r="R16" s="39">
        <v>4</v>
      </c>
      <c r="S16" s="39">
        <v>1</v>
      </c>
      <c r="T16" s="39">
        <f t="shared" si="1"/>
        <v>19</v>
      </c>
      <c r="U16" s="40">
        <f t="shared" si="2"/>
        <v>1.1428571428571428</v>
      </c>
      <c r="V16" s="22">
        <v>165</v>
      </c>
      <c r="W16" s="22" t="s">
        <v>87</v>
      </c>
      <c r="X16" s="22" t="s">
        <v>88</v>
      </c>
      <c r="Y16" s="68">
        <v>1042</v>
      </c>
      <c r="Z16" s="41"/>
      <c r="AA16" s="1" t="s">
        <v>89</v>
      </c>
      <c r="AB16" s="28" t="s">
        <v>192</v>
      </c>
    </row>
    <row r="17" spans="1:28" x14ac:dyDescent="0.3">
      <c r="A17" s="1" t="s">
        <v>64</v>
      </c>
      <c r="B17" s="1" t="s">
        <v>45</v>
      </c>
      <c r="C17" s="27" t="s">
        <v>49</v>
      </c>
      <c r="D17" s="38">
        <v>22</v>
      </c>
      <c r="E17" s="27">
        <v>26</v>
      </c>
      <c r="F17" s="27">
        <v>7</v>
      </c>
      <c r="G17" s="27">
        <v>14</v>
      </c>
      <c r="H17" s="27"/>
      <c r="I17" s="27"/>
      <c r="J17" s="27">
        <v>3</v>
      </c>
      <c r="K17" s="27">
        <v>6</v>
      </c>
      <c r="L17" s="27">
        <v>2</v>
      </c>
      <c r="M17" s="27">
        <v>1</v>
      </c>
      <c r="N17" s="27">
        <f t="shared" si="0"/>
        <v>3</v>
      </c>
      <c r="O17" s="39">
        <v>1</v>
      </c>
      <c r="P17" s="39">
        <v>0</v>
      </c>
      <c r="Q17" s="39">
        <v>1</v>
      </c>
      <c r="R17" s="39">
        <v>2</v>
      </c>
      <c r="S17" s="39">
        <v>1</v>
      </c>
      <c r="T17" s="39">
        <f t="shared" si="1"/>
        <v>17</v>
      </c>
      <c r="U17" s="40">
        <f t="shared" si="2"/>
        <v>0.80769230769230771</v>
      </c>
      <c r="V17" s="22">
        <v>165</v>
      </c>
      <c r="W17" s="22" t="s">
        <v>87</v>
      </c>
      <c r="X17" s="22" t="s">
        <v>88</v>
      </c>
      <c r="Y17" s="68">
        <v>1042</v>
      </c>
      <c r="Z17" s="41"/>
      <c r="AA17" s="1" t="s">
        <v>89</v>
      </c>
      <c r="AB17" s="28" t="s">
        <v>192</v>
      </c>
    </row>
    <row r="18" spans="1:28" x14ac:dyDescent="0.3">
      <c r="A18" s="1" t="s">
        <v>64</v>
      </c>
      <c r="B18" s="1" t="s">
        <v>45</v>
      </c>
      <c r="C18" s="27" t="s">
        <v>54</v>
      </c>
      <c r="D18" s="38">
        <v>11</v>
      </c>
      <c r="E18" s="27">
        <v>11</v>
      </c>
      <c r="F18" s="27">
        <v>3</v>
      </c>
      <c r="G18" s="27">
        <v>6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1</v>
      </c>
      <c r="P18" s="39">
        <v>0</v>
      </c>
      <c r="Q18" s="39">
        <v>0</v>
      </c>
      <c r="R18" s="39">
        <v>1</v>
      </c>
      <c r="S18" s="39">
        <v>0</v>
      </c>
      <c r="T18" s="39">
        <f t="shared" si="1"/>
        <v>6</v>
      </c>
      <c r="U18" s="40">
        <f t="shared" si="2"/>
        <v>0.63636363636363635</v>
      </c>
      <c r="V18" s="22">
        <v>165</v>
      </c>
      <c r="W18" s="22" t="s">
        <v>87</v>
      </c>
      <c r="X18" s="22" t="s">
        <v>88</v>
      </c>
      <c r="Y18" s="68">
        <v>1042</v>
      </c>
      <c r="Z18" s="41"/>
      <c r="AA18" s="1" t="s">
        <v>89</v>
      </c>
      <c r="AB18" s="28" t="s">
        <v>192</v>
      </c>
    </row>
    <row r="19" spans="1:28" x14ac:dyDescent="0.3">
      <c r="A19" s="1" t="s">
        <v>64</v>
      </c>
      <c r="B19" s="1" t="s">
        <v>45</v>
      </c>
      <c r="C19" s="27" t="s">
        <v>52</v>
      </c>
      <c r="D19" s="38">
        <v>26</v>
      </c>
      <c r="E19" s="27">
        <v>22</v>
      </c>
      <c r="F19" s="27">
        <v>2</v>
      </c>
      <c r="G19" s="27">
        <v>5</v>
      </c>
      <c r="H19" s="27"/>
      <c r="I19" s="27"/>
      <c r="J19" s="27">
        <v>0</v>
      </c>
      <c r="K19" s="27">
        <v>0</v>
      </c>
      <c r="L19" s="27">
        <v>3</v>
      </c>
      <c r="M19" s="27">
        <v>3</v>
      </c>
      <c r="N19" s="27">
        <f t="shared" si="0"/>
        <v>6</v>
      </c>
      <c r="O19" s="39">
        <v>1</v>
      </c>
      <c r="P19" s="39">
        <v>3</v>
      </c>
      <c r="Q19" s="39">
        <v>2</v>
      </c>
      <c r="R19" s="39">
        <v>4</v>
      </c>
      <c r="S19" s="39">
        <v>1</v>
      </c>
      <c r="T19" s="39">
        <f t="shared" si="1"/>
        <v>4</v>
      </c>
      <c r="U19" s="40">
        <f t="shared" si="2"/>
        <v>0.45454545454545453</v>
      </c>
      <c r="V19" s="22">
        <v>165</v>
      </c>
      <c r="W19" s="22" t="s">
        <v>87</v>
      </c>
      <c r="X19" s="22" t="s">
        <v>88</v>
      </c>
      <c r="Y19" s="68">
        <v>1042</v>
      </c>
      <c r="Z19" s="41"/>
      <c r="AA19" s="1" t="s">
        <v>89</v>
      </c>
      <c r="AB19" s="28" t="s">
        <v>192</v>
      </c>
    </row>
    <row r="20" spans="1:28" x14ac:dyDescent="0.3">
      <c r="A20" s="1" t="s">
        <v>64</v>
      </c>
      <c r="B20" s="1" t="s">
        <v>45</v>
      </c>
      <c r="C20" s="27" t="s">
        <v>53</v>
      </c>
      <c r="D20" s="38">
        <v>24</v>
      </c>
      <c r="E20" s="27">
        <v>1</v>
      </c>
      <c r="F20" s="27">
        <v>0</v>
      </c>
      <c r="G20" s="27">
        <v>0</v>
      </c>
      <c r="H20" s="27"/>
      <c r="I20" s="27"/>
      <c r="J20" s="27">
        <v>0</v>
      </c>
      <c r="K20" s="27">
        <v>0</v>
      </c>
      <c r="L20" s="27">
        <v>0</v>
      </c>
      <c r="M20" s="27">
        <v>0</v>
      </c>
      <c r="N20" s="27">
        <f>SUM(L20:M20)</f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f>(H20*3)+((F20-H20)*2)+J20</f>
        <v>0</v>
      </c>
      <c r="U20" s="40">
        <f t="shared" si="2"/>
        <v>0</v>
      </c>
      <c r="V20" s="22">
        <v>165</v>
      </c>
      <c r="W20" s="22" t="s">
        <v>87</v>
      </c>
      <c r="X20" s="22" t="s">
        <v>88</v>
      </c>
      <c r="Y20" s="68">
        <v>1042</v>
      </c>
      <c r="Z20" s="41"/>
      <c r="AA20" s="1" t="s">
        <v>89</v>
      </c>
      <c r="AB20" s="28" t="s">
        <v>192</v>
      </c>
    </row>
    <row r="21" spans="1:28" x14ac:dyDescent="0.3">
      <c r="A21" s="1" t="s">
        <v>64</v>
      </c>
      <c r="B21" s="1" t="s">
        <v>45</v>
      </c>
      <c r="C21" s="27" t="s">
        <v>48</v>
      </c>
      <c r="D21" s="38">
        <v>44</v>
      </c>
      <c r="E21" s="27">
        <v>35</v>
      </c>
      <c r="F21" s="27">
        <v>2</v>
      </c>
      <c r="G21" s="27">
        <v>5</v>
      </c>
      <c r="H21" s="27"/>
      <c r="I21" s="27"/>
      <c r="J21" s="27">
        <v>1</v>
      </c>
      <c r="K21" s="27">
        <v>2</v>
      </c>
      <c r="L21" s="27">
        <v>6</v>
      </c>
      <c r="M21" s="27">
        <v>8</v>
      </c>
      <c r="N21" s="27">
        <f>SUM(L21:M21)</f>
        <v>14</v>
      </c>
      <c r="O21" s="39">
        <v>3</v>
      </c>
      <c r="P21" s="39">
        <v>5</v>
      </c>
      <c r="Q21" s="39">
        <v>4</v>
      </c>
      <c r="R21" s="39">
        <v>3</v>
      </c>
      <c r="S21" s="39">
        <v>5</v>
      </c>
      <c r="T21" s="39">
        <f>(H21*3)+((F21-H21)*2)+J21</f>
        <v>5</v>
      </c>
      <c r="U21" s="40">
        <f t="shared" si="2"/>
        <v>0.74285714285714288</v>
      </c>
      <c r="V21" s="22">
        <v>165</v>
      </c>
      <c r="W21" s="22" t="s">
        <v>87</v>
      </c>
      <c r="X21" s="22" t="s">
        <v>88</v>
      </c>
      <c r="Y21" s="68">
        <v>1042</v>
      </c>
      <c r="Z21" s="41"/>
      <c r="AA21" s="1" t="s">
        <v>89</v>
      </c>
      <c r="AB21" s="28" t="s">
        <v>192</v>
      </c>
    </row>
    <row r="22" spans="1:28" x14ac:dyDescent="0.3">
      <c r="A22" s="1" t="s">
        <v>64</v>
      </c>
      <c r="B22" s="1" t="s">
        <v>45</v>
      </c>
      <c r="C22" s="27" t="s">
        <v>131</v>
      </c>
      <c r="D22" s="38">
        <v>41</v>
      </c>
      <c r="E22" s="27" t="s">
        <v>544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39"/>
      <c r="U22" s="40"/>
      <c r="V22" s="22">
        <v>165</v>
      </c>
      <c r="W22" s="22" t="s">
        <v>87</v>
      </c>
      <c r="X22" s="22" t="s">
        <v>88</v>
      </c>
      <c r="Y22" s="68">
        <v>1042</v>
      </c>
      <c r="Z22" s="41"/>
      <c r="AA22" s="1" t="s">
        <v>89</v>
      </c>
      <c r="AB22" s="28" t="s">
        <v>192</v>
      </c>
    </row>
    <row r="23" spans="1:28" x14ac:dyDescent="0.3">
      <c r="A23" s="1" t="s">
        <v>64</v>
      </c>
      <c r="B23" s="1" t="s">
        <v>45</v>
      </c>
      <c r="C23" s="27" t="s">
        <v>130</v>
      </c>
      <c r="D23" s="38">
        <v>12</v>
      </c>
      <c r="E23" s="27" t="s">
        <v>544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39"/>
      <c r="U23" s="40"/>
      <c r="V23" s="22">
        <v>165</v>
      </c>
      <c r="W23" s="22" t="s">
        <v>87</v>
      </c>
      <c r="X23" s="22" t="s">
        <v>88</v>
      </c>
      <c r="Y23" s="68">
        <v>1042</v>
      </c>
      <c r="Z23" s="41"/>
      <c r="AA23" s="1" t="s">
        <v>89</v>
      </c>
      <c r="AB23" s="28" t="s">
        <v>192</v>
      </c>
    </row>
    <row r="24" spans="1:28" x14ac:dyDescent="0.3">
      <c r="A24" s="1" t="s">
        <v>64</v>
      </c>
      <c r="B24" s="1" t="s">
        <v>45</v>
      </c>
      <c r="C24" s="27" t="s">
        <v>47</v>
      </c>
      <c r="D24" s="38">
        <v>25</v>
      </c>
      <c r="E24" s="27">
        <v>20</v>
      </c>
      <c r="F24" s="27">
        <v>6</v>
      </c>
      <c r="G24" s="27">
        <v>19</v>
      </c>
      <c r="H24" s="27"/>
      <c r="I24" s="27"/>
      <c r="J24" s="27">
        <v>0</v>
      </c>
      <c r="K24" s="27">
        <v>1</v>
      </c>
      <c r="L24" s="27">
        <v>1</v>
      </c>
      <c r="M24" s="27">
        <v>3</v>
      </c>
      <c r="N24" s="27">
        <f>SUM(L24:M24)</f>
        <v>4</v>
      </c>
      <c r="O24" s="39">
        <v>0</v>
      </c>
      <c r="P24" s="39">
        <v>3</v>
      </c>
      <c r="Q24" s="39">
        <v>0</v>
      </c>
      <c r="R24" s="39">
        <v>2</v>
      </c>
      <c r="S24" s="39">
        <v>0</v>
      </c>
      <c r="T24" s="39">
        <f>(H24*3)+((F24-H24)*2)+J24</f>
        <v>12</v>
      </c>
      <c r="U24" s="40">
        <f t="shared" si="2"/>
        <v>0.7</v>
      </c>
      <c r="V24" s="22">
        <v>165</v>
      </c>
      <c r="W24" s="22" t="s">
        <v>87</v>
      </c>
      <c r="X24" s="22" t="s">
        <v>88</v>
      </c>
      <c r="Y24" s="68">
        <v>1042</v>
      </c>
      <c r="Z24" s="41"/>
      <c r="AA24" s="1" t="s">
        <v>89</v>
      </c>
      <c r="AB24" s="28" t="s">
        <v>192</v>
      </c>
    </row>
    <row r="25" spans="1:28" x14ac:dyDescent="0.3">
      <c r="A25" s="43" t="s">
        <v>64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42</v>
      </c>
      <c r="G25" s="44">
        <f t="shared" si="3"/>
        <v>99</v>
      </c>
      <c r="H25" s="44">
        <f t="shared" si="3"/>
        <v>0</v>
      </c>
      <c r="I25" s="44">
        <f t="shared" si="3"/>
        <v>0</v>
      </c>
      <c r="J25" s="44">
        <f t="shared" si="3"/>
        <v>16</v>
      </c>
      <c r="K25" s="44">
        <f t="shared" si="3"/>
        <v>29</v>
      </c>
      <c r="L25" s="44">
        <f t="shared" si="3"/>
        <v>22</v>
      </c>
      <c r="M25" s="44">
        <f t="shared" si="3"/>
        <v>29</v>
      </c>
      <c r="N25" s="44">
        <f t="shared" si="3"/>
        <v>51</v>
      </c>
      <c r="O25" s="44">
        <f t="shared" si="3"/>
        <v>22</v>
      </c>
      <c r="P25" s="44">
        <f t="shared" si="3"/>
        <v>30</v>
      </c>
      <c r="Q25" s="44">
        <f t="shared" si="3"/>
        <v>26</v>
      </c>
      <c r="R25" s="44">
        <f t="shared" si="3"/>
        <v>31</v>
      </c>
      <c r="S25" s="44">
        <f t="shared" si="3"/>
        <v>9</v>
      </c>
      <c r="T25" s="44">
        <f t="shared" si="3"/>
        <v>100</v>
      </c>
      <c r="U25" s="45">
        <f>((T25+Q25+N25-R25)+(O25*2))/E25</f>
        <v>0.79166666666666663</v>
      </c>
      <c r="V25" s="46">
        <v>165</v>
      </c>
      <c r="W25" s="46" t="s">
        <v>87</v>
      </c>
      <c r="X25" s="46" t="s">
        <v>88</v>
      </c>
      <c r="Y25" s="69">
        <v>1042</v>
      </c>
      <c r="Z25" s="47"/>
      <c r="AA25" s="43" t="s">
        <v>89</v>
      </c>
      <c r="AB25" s="78" t="s">
        <v>192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0.42424242424242425</v>
      </c>
      <c r="H26" s="27"/>
      <c r="I26" s="1"/>
      <c r="J26" s="48" t="s">
        <v>41</v>
      </c>
      <c r="K26" s="50">
        <f>J25/K25</f>
        <v>0.55172413793103448</v>
      </c>
      <c r="L26" s="1"/>
      <c r="M26" s="39" t="s">
        <v>42</v>
      </c>
      <c r="N26" s="51">
        <v>10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53" t="s">
        <v>65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6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64</v>
      </c>
      <c r="C36" s="27" t="s">
        <v>195</v>
      </c>
      <c r="D36" s="38">
        <v>15</v>
      </c>
      <c r="E36" s="27">
        <v>39</v>
      </c>
      <c r="F36" s="27">
        <v>7</v>
      </c>
      <c r="G36" s="27">
        <v>13</v>
      </c>
      <c r="H36" s="27"/>
      <c r="I36" s="27"/>
      <c r="J36" s="27">
        <v>3</v>
      </c>
      <c r="K36" s="27">
        <v>4</v>
      </c>
      <c r="L36" s="27">
        <v>3</v>
      </c>
      <c r="M36" s="27">
        <v>4</v>
      </c>
      <c r="N36" s="27">
        <f t="shared" ref="N36:N44" si="4">SUM(L36:M36)</f>
        <v>7</v>
      </c>
      <c r="O36" s="27">
        <v>4</v>
      </c>
      <c r="P36" s="39">
        <v>2</v>
      </c>
      <c r="Q36" s="27">
        <v>3</v>
      </c>
      <c r="R36" s="27">
        <v>8</v>
      </c>
      <c r="S36" s="27">
        <v>1</v>
      </c>
      <c r="T36" s="27">
        <f t="shared" ref="T36:T44" si="5">+(F36*2)+J36</f>
        <v>17</v>
      </c>
      <c r="U36" s="40">
        <f t="shared" ref="U36:U44" si="6">IFERROR(((T36+Q36+N36-R36)+(O36*2))/E36,"")</f>
        <v>0.69230769230769229</v>
      </c>
      <c r="V36" s="22">
        <v>165</v>
      </c>
      <c r="W36" s="22" t="s">
        <v>93</v>
      </c>
      <c r="X36" s="22" t="s">
        <v>94</v>
      </c>
      <c r="Y36" s="68">
        <v>1042</v>
      </c>
      <c r="Z36" s="41"/>
      <c r="AA36" s="1" t="s">
        <v>193</v>
      </c>
      <c r="AB36" s="28" t="s">
        <v>194</v>
      </c>
    </row>
    <row r="37" spans="1:28" x14ac:dyDescent="0.3">
      <c r="A37" s="1" t="s">
        <v>45</v>
      </c>
      <c r="B37" s="1" t="s">
        <v>64</v>
      </c>
      <c r="C37" s="27" t="s">
        <v>204</v>
      </c>
      <c r="D37" s="38">
        <v>23</v>
      </c>
      <c r="E37" s="27">
        <v>8</v>
      </c>
      <c r="F37" s="27">
        <v>0</v>
      </c>
      <c r="G37" s="27">
        <v>2</v>
      </c>
      <c r="H37" s="27"/>
      <c r="I37" s="27"/>
      <c r="J37" s="27">
        <v>2</v>
      </c>
      <c r="K37" s="27">
        <v>2</v>
      </c>
      <c r="L37" s="27">
        <v>0</v>
      </c>
      <c r="M37" s="27">
        <v>2</v>
      </c>
      <c r="N37" s="27">
        <f t="shared" si="4"/>
        <v>2</v>
      </c>
      <c r="O37" s="39">
        <v>2</v>
      </c>
      <c r="P37" s="39">
        <v>2</v>
      </c>
      <c r="Q37" s="39">
        <v>3</v>
      </c>
      <c r="R37" s="39">
        <v>4</v>
      </c>
      <c r="S37" s="39">
        <v>0</v>
      </c>
      <c r="T37" s="27">
        <f t="shared" si="5"/>
        <v>2</v>
      </c>
      <c r="U37" s="40">
        <f t="shared" si="6"/>
        <v>0.875</v>
      </c>
      <c r="V37" s="22">
        <v>165</v>
      </c>
      <c r="W37" s="22" t="s">
        <v>93</v>
      </c>
      <c r="X37" s="22" t="s">
        <v>94</v>
      </c>
      <c r="Y37" s="68">
        <v>1042</v>
      </c>
      <c r="Z37" s="41"/>
      <c r="AA37" s="1" t="s">
        <v>193</v>
      </c>
      <c r="AB37" s="28" t="s">
        <v>194</v>
      </c>
    </row>
    <row r="38" spans="1:28" x14ac:dyDescent="0.3">
      <c r="A38" s="1" t="s">
        <v>45</v>
      </c>
      <c r="B38" s="1" t="s">
        <v>64</v>
      </c>
      <c r="C38" s="27" t="s">
        <v>196</v>
      </c>
      <c r="D38" s="38">
        <v>10</v>
      </c>
      <c r="E38" s="27">
        <v>22</v>
      </c>
      <c r="F38" s="27">
        <v>4</v>
      </c>
      <c r="G38" s="27">
        <v>8</v>
      </c>
      <c r="H38" s="27"/>
      <c r="I38" s="27"/>
      <c r="J38" s="27">
        <v>0</v>
      </c>
      <c r="K38" s="27">
        <v>5</v>
      </c>
      <c r="L38" s="27">
        <v>0</v>
      </c>
      <c r="M38" s="27">
        <v>1</v>
      </c>
      <c r="N38" s="27">
        <f t="shared" si="4"/>
        <v>1</v>
      </c>
      <c r="O38" s="39">
        <v>4</v>
      </c>
      <c r="P38" s="56">
        <v>6</v>
      </c>
      <c r="Q38" s="39">
        <v>2</v>
      </c>
      <c r="R38" s="39">
        <v>8</v>
      </c>
      <c r="S38" s="39">
        <v>0</v>
      </c>
      <c r="T38" s="27">
        <f t="shared" si="5"/>
        <v>8</v>
      </c>
      <c r="U38" s="40">
        <f t="shared" si="6"/>
        <v>0.5</v>
      </c>
      <c r="V38" s="22">
        <v>165</v>
      </c>
      <c r="W38" s="22" t="s">
        <v>93</v>
      </c>
      <c r="X38" s="22" t="s">
        <v>94</v>
      </c>
      <c r="Y38" s="68">
        <v>1042</v>
      </c>
      <c r="Z38" s="41"/>
      <c r="AA38" s="1" t="s">
        <v>193</v>
      </c>
      <c r="AB38" s="28" t="s">
        <v>194</v>
      </c>
    </row>
    <row r="39" spans="1:28" x14ac:dyDescent="0.3">
      <c r="A39" s="1" t="s">
        <v>45</v>
      </c>
      <c r="B39" s="1" t="s">
        <v>64</v>
      </c>
      <c r="C39" s="27" t="s">
        <v>198</v>
      </c>
      <c r="D39" s="38">
        <v>32</v>
      </c>
      <c r="E39" s="27">
        <v>20</v>
      </c>
      <c r="F39" s="27">
        <v>2</v>
      </c>
      <c r="G39" s="27">
        <v>6</v>
      </c>
      <c r="H39" s="27"/>
      <c r="I39" s="27"/>
      <c r="J39" s="27">
        <v>3</v>
      </c>
      <c r="K39" s="27">
        <v>4</v>
      </c>
      <c r="L39" s="27">
        <v>3</v>
      </c>
      <c r="M39" s="27">
        <v>6</v>
      </c>
      <c r="N39" s="27">
        <f t="shared" si="4"/>
        <v>9</v>
      </c>
      <c r="O39" s="39">
        <v>0</v>
      </c>
      <c r="P39" s="39">
        <v>3</v>
      </c>
      <c r="Q39" s="39">
        <v>1</v>
      </c>
      <c r="R39" s="39">
        <v>1</v>
      </c>
      <c r="S39" s="39">
        <v>0</v>
      </c>
      <c r="T39" s="27">
        <f t="shared" si="5"/>
        <v>7</v>
      </c>
      <c r="U39" s="40">
        <f t="shared" si="6"/>
        <v>0.8</v>
      </c>
      <c r="V39" s="22">
        <v>165</v>
      </c>
      <c r="W39" s="22" t="s">
        <v>93</v>
      </c>
      <c r="X39" s="22" t="s">
        <v>94</v>
      </c>
      <c r="Y39" s="68">
        <v>1042</v>
      </c>
      <c r="Z39" s="41"/>
      <c r="AA39" s="1" t="s">
        <v>193</v>
      </c>
      <c r="AB39" s="28" t="s">
        <v>194</v>
      </c>
    </row>
    <row r="40" spans="1:28" x14ac:dyDescent="0.3">
      <c r="A40" s="1" t="s">
        <v>45</v>
      </c>
      <c r="B40" s="1" t="s">
        <v>64</v>
      </c>
      <c r="C40" s="27" t="s">
        <v>199</v>
      </c>
      <c r="D40" s="38">
        <v>30</v>
      </c>
      <c r="E40" s="27">
        <v>39</v>
      </c>
      <c r="F40" s="27">
        <v>3</v>
      </c>
      <c r="G40" s="27">
        <v>9</v>
      </c>
      <c r="H40" s="27"/>
      <c r="I40" s="27"/>
      <c r="J40" s="27">
        <v>4</v>
      </c>
      <c r="K40" s="27">
        <v>4</v>
      </c>
      <c r="L40" s="27">
        <v>3</v>
      </c>
      <c r="M40" s="27">
        <v>7</v>
      </c>
      <c r="N40" s="27">
        <f t="shared" si="4"/>
        <v>10</v>
      </c>
      <c r="O40" s="39">
        <v>6</v>
      </c>
      <c r="P40" s="39">
        <v>2</v>
      </c>
      <c r="Q40" s="39">
        <v>1</v>
      </c>
      <c r="R40" s="39">
        <v>3</v>
      </c>
      <c r="S40" s="39">
        <v>0</v>
      </c>
      <c r="T40" s="27">
        <f t="shared" si="5"/>
        <v>10</v>
      </c>
      <c r="U40" s="40">
        <f t="shared" si="6"/>
        <v>0.76923076923076927</v>
      </c>
      <c r="V40" s="22">
        <v>165</v>
      </c>
      <c r="W40" s="22" t="s">
        <v>93</v>
      </c>
      <c r="X40" s="22" t="s">
        <v>94</v>
      </c>
      <c r="Y40" s="68">
        <v>1042</v>
      </c>
      <c r="Z40" s="41"/>
      <c r="AA40" s="1" t="s">
        <v>193</v>
      </c>
      <c r="AB40" s="28" t="s">
        <v>194</v>
      </c>
    </row>
    <row r="41" spans="1:28" x14ac:dyDescent="0.3">
      <c r="A41" s="1" t="s">
        <v>45</v>
      </c>
      <c r="B41" s="1" t="s">
        <v>64</v>
      </c>
      <c r="C41" s="27" t="s">
        <v>200</v>
      </c>
      <c r="D41" s="38">
        <v>24</v>
      </c>
      <c r="E41" s="27">
        <v>9</v>
      </c>
      <c r="F41" s="27">
        <v>3</v>
      </c>
      <c r="G41" s="27">
        <v>3</v>
      </c>
      <c r="H41" s="27"/>
      <c r="I41" s="27"/>
      <c r="J41" s="27">
        <v>3</v>
      </c>
      <c r="K41" s="27">
        <v>4</v>
      </c>
      <c r="L41" s="27">
        <v>1</v>
      </c>
      <c r="M41" s="27">
        <v>0</v>
      </c>
      <c r="N41" s="27">
        <f t="shared" si="4"/>
        <v>1</v>
      </c>
      <c r="O41" s="39">
        <v>0</v>
      </c>
      <c r="P41" s="39">
        <v>0</v>
      </c>
      <c r="Q41" s="39">
        <v>0</v>
      </c>
      <c r="R41" s="39">
        <v>1</v>
      </c>
      <c r="S41" s="39">
        <v>0</v>
      </c>
      <c r="T41" s="27">
        <f t="shared" si="5"/>
        <v>9</v>
      </c>
      <c r="U41" s="40">
        <f t="shared" si="6"/>
        <v>1</v>
      </c>
      <c r="V41" s="22">
        <v>165</v>
      </c>
      <c r="W41" s="22" t="s">
        <v>93</v>
      </c>
      <c r="X41" s="22" t="s">
        <v>94</v>
      </c>
      <c r="Y41" s="68">
        <v>1042</v>
      </c>
      <c r="Z41" s="41"/>
      <c r="AA41" s="1" t="s">
        <v>193</v>
      </c>
      <c r="AB41" s="28" t="s">
        <v>194</v>
      </c>
    </row>
    <row r="42" spans="1:28" x14ac:dyDescent="0.3">
      <c r="A42" s="1" t="s">
        <v>45</v>
      </c>
      <c r="B42" s="1" t="s">
        <v>64</v>
      </c>
      <c r="C42" s="27" t="s">
        <v>201</v>
      </c>
      <c r="D42" s="38">
        <v>31</v>
      </c>
      <c r="E42" s="27">
        <v>36</v>
      </c>
      <c r="F42" s="27">
        <v>6</v>
      </c>
      <c r="G42" s="27">
        <v>15</v>
      </c>
      <c r="H42" s="27"/>
      <c r="I42" s="27"/>
      <c r="J42" s="27">
        <v>1</v>
      </c>
      <c r="K42" s="27">
        <v>3</v>
      </c>
      <c r="L42" s="27">
        <v>6</v>
      </c>
      <c r="M42" s="27">
        <v>7</v>
      </c>
      <c r="N42" s="27">
        <f t="shared" si="4"/>
        <v>13</v>
      </c>
      <c r="O42" s="39">
        <v>2</v>
      </c>
      <c r="P42" s="39">
        <v>2</v>
      </c>
      <c r="Q42" s="39">
        <v>0</v>
      </c>
      <c r="R42" s="39">
        <v>3</v>
      </c>
      <c r="S42" s="39">
        <v>2</v>
      </c>
      <c r="T42" s="27">
        <f t="shared" si="5"/>
        <v>13</v>
      </c>
      <c r="U42" s="40">
        <f t="shared" si="6"/>
        <v>0.75</v>
      </c>
      <c r="V42" s="22">
        <v>165</v>
      </c>
      <c r="W42" s="22" t="s">
        <v>93</v>
      </c>
      <c r="X42" s="22" t="s">
        <v>94</v>
      </c>
      <c r="Y42" s="68">
        <v>1042</v>
      </c>
      <c r="Z42" s="41"/>
      <c r="AA42" s="1" t="s">
        <v>193</v>
      </c>
      <c r="AB42" s="28" t="s">
        <v>194</v>
      </c>
    </row>
    <row r="43" spans="1:28" x14ac:dyDescent="0.3">
      <c r="A43" s="1" t="s">
        <v>45</v>
      </c>
      <c r="B43" s="1" t="s">
        <v>64</v>
      </c>
      <c r="C43" s="27" t="s">
        <v>202</v>
      </c>
      <c r="D43" s="38">
        <v>34</v>
      </c>
      <c r="E43" s="27">
        <v>44</v>
      </c>
      <c r="F43" s="27">
        <v>7</v>
      </c>
      <c r="G43" s="27">
        <v>15</v>
      </c>
      <c r="H43" s="27"/>
      <c r="I43" s="27"/>
      <c r="J43" s="27">
        <v>8</v>
      </c>
      <c r="K43" s="27">
        <v>10</v>
      </c>
      <c r="L43" s="27">
        <v>1</v>
      </c>
      <c r="M43" s="27">
        <v>5</v>
      </c>
      <c r="N43" s="27">
        <f t="shared" si="4"/>
        <v>6</v>
      </c>
      <c r="O43" s="39">
        <v>1</v>
      </c>
      <c r="P43" s="39">
        <v>3</v>
      </c>
      <c r="Q43" s="39">
        <v>1</v>
      </c>
      <c r="R43" s="39">
        <v>9</v>
      </c>
      <c r="S43" s="39">
        <v>0</v>
      </c>
      <c r="T43" s="27">
        <f t="shared" si="5"/>
        <v>22</v>
      </c>
      <c r="U43" s="40">
        <f t="shared" si="6"/>
        <v>0.5</v>
      </c>
      <c r="V43" s="22">
        <v>165</v>
      </c>
      <c r="W43" s="22" t="s">
        <v>93</v>
      </c>
      <c r="X43" s="22" t="s">
        <v>94</v>
      </c>
      <c r="Y43" s="68">
        <v>1042</v>
      </c>
      <c r="Z43" s="41"/>
      <c r="AA43" s="1" t="s">
        <v>193</v>
      </c>
      <c r="AB43" s="28" t="s">
        <v>194</v>
      </c>
    </row>
    <row r="44" spans="1:28" x14ac:dyDescent="0.3">
      <c r="A44" s="1" t="s">
        <v>45</v>
      </c>
      <c r="B44" s="1" t="s">
        <v>64</v>
      </c>
      <c r="C44" s="27" t="s">
        <v>203</v>
      </c>
      <c r="D44" s="38">
        <v>11</v>
      </c>
      <c r="E44" s="27">
        <v>23</v>
      </c>
      <c r="F44" s="27">
        <v>3</v>
      </c>
      <c r="G44" s="27">
        <v>6</v>
      </c>
      <c r="H44" s="27"/>
      <c r="I44" s="27"/>
      <c r="J44" s="27">
        <v>0</v>
      </c>
      <c r="K44" s="27">
        <v>0</v>
      </c>
      <c r="L44" s="27">
        <v>2</v>
      </c>
      <c r="M44" s="27">
        <v>1</v>
      </c>
      <c r="N44" s="27">
        <f t="shared" si="4"/>
        <v>3</v>
      </c>
      <c r="O44" s="39">
        <v>2</v>
      </c>
      <c r="P44" s="39">
        <v>4</v>
      </c>
      <c r="Q44" s="39">
        <v>1</v>
      </c>
      <c r="R44" s="39">
        <v>6</v>
      </c>
      <c r="S44" s="39">
        <v>0</v>
      </c>
      <c r="T44" s="27">
        <f t="shared" si="5"/>
        <v>6</v>
      </c>
      <c r="U44" s="40">
        <f t="shared" si="6"/>
        <v>0.34782608695652173</v>
      </c>
      <c r="V44" s="22">
        <v>165</v>
      </c>
      <c r="W44" s="22" t="s">
        <v>93</v>
      </c>
      <c r="X44" s="22" t="s">
        <v>94</v>
      </c>
      <c r="Y44" s="68">
        <v>1042</v>
      </c>
      <c r="Z44" s="41"/>
      <c r="AA44" s="1" t="s">
        <v>193</v>
      </c>
      <c r="AB44" s="28" t="s">
        <v>194</v>
      </c>
    </row>
    <row r="45" spans="1:28" x14ac:dyDescent="0.3">
      <c r="A45" s="43" t="s">
        <v>45</v>
      </c>
      <c r="B45" s="43" t="s">
        <v>64</v>
      </c>
      <c r="C45" s="44" t="s">
        <v>39</v>
      </c>
      <c r="D45" s="43"/>
      <c r="E45" s="44">
        <f t="shared" ref="E45:T45" si="7">SUM(E36:E44)</f>
        <v>240</v>
      </c>
      <c r="F45" s="44">
        <f t="shared" si="7"/>
        <v>35</v>
      </c>
      <c r="G45" s="44">
        <f t="shared" si="7"/>
        <v>77</v>
      </c>
      <c r="H45" s="44">
        <f t="shared" si="7"/>
        <v>0</v>
      </c>
      <c r="I45" s="44">
        <f t="shared" si="7"/>
        <v>0</v>
      </c>
      <c r="J45" s="44">
        <f t="shared" si="7"/>
        <v>24</v>
      </c>
      <c r="K45" s="44">
        <f t="shared" si="7"/>
        <v>36</v>
      </c>
      <c r="L45" s="44">
        <f t="shared" si="7"/>
        <v>19</v>
      </c>
      <c r="M45" s="44">
        <f t="shared" si="7"/>
        <v>33</v>
      </c>
      <c r="N45" s="44">
        <f t="shared" si="7"/>
        <v>52</v>
      </c>
      <c r="O45" s="44">
        <f t="shared" si="7"/>
        <v>21</v>
      </c>
      <c r="P45" s="44">
        <f t="shared" si="7"/>
        <v>24</v>
      </c>
      <c r="Q45" s="44">
        <f t="shared" si="7"/>
        <v>12</v>
      </c>
      <c r="R45" s="44">
        <f t="shared" si="7"/>
        <v>43</v>
      </c>
      <c r="S45" s="44">
        <f t="shared" si="7"/>
        <v>3</v>
      </c>
      <c r="T45" s="44">
        <f t="shared" si="7"/>
        <v>94</v>
      </c>
      <c r="U45" s="45">
        <f>((T45+Q45+N45-R45)+(O45*2))/E45</f>
        <v>0.65416666666666667</v>
      </c>
      <c r="V45" s="46">
        <v>165</v>
      </c>
      <c r="W45" s="46" t="s">
        <v>93</v>
      </c>
      <c r="X45" s="46" t="s">
        <v>94</v>
      </c>
      <c r="Y45" s="69">
        <v>1042</v>
      </c>
      <c r="Z45" s="47" t="s">
        <v>473</v>
      </c>
      <c r="AA45" s="43" t="s">
        <v>193</v>
      </c>
      <c r="AB45" s="78" t="s">
        <v>194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0.45454545454545453</v>
      </c>
      <c r="H46" s="27"/>
      <c r="I46" s="1"/>
      <c r="J46" s="48" t="s">
        <v>41</v>
      </c>
      <c r="K46" s="50">
        <f>J45/K45</f>
        <v>0.66666666666666663</v>
      </c>
      <c r="L46" s="1"/>
      <c r="M46" s="39" t="s">
        <v>42</v>
      </c>
      <c r="N46" s="51">
        <v>8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1"/>
    </row>
    <row r="48" spans="1:28" x14ac:dyDescent="0.3">
      <c r="B48" s="1"/>
      <c r="C48" s="1" t="s">
        <v>205</v>
      </c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</sheetData>
  <sheetProtection sheet="1" objects="1" scenarios="1"/>
  <sortState xmlns:xlrd2="http://schemas.microsoft.com/office/spreadsheetml/2017/richdata2" ref="A36:AB44">
    <sortCondition ref="C36:C44"/>
  </sortState>
  <pageMargins left="0.2" right="0.2" top="0.75" bottom="0.25" header="0.3" footer="0.3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438E4-824A-48F7-A693-2413E2E01EC0}">
  <sheetPr>
    <tabColor rgb="FF92D050"/>
    <pageSetUpPr fitToPage="1"/>
  </sheetPr>
  <dimension ref="A1:AB49"/>
  <sheetViews>
    <sheetView workbookViewId="0">
      <selection activeCell="A11" sqref="A11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82</v>
      </c>
      <c r="D4" s="7" t="s">
        <v>4</v>
      </c>
      <c r="E4" s="8"/>
      <c r="F4" s="5"/>
      <c r="G4" s="1"/>
      <c r="J4" s="15" t="s">
        <v>208</v>
      </c>
      <c r="K4" s="16" t="s">
        <v>44</v>
      </c>
      <c r="L4" s="17"/>
      <c r="M4" s="18"/>
      <c r="N4" s="19">
        <v>16</v>
      </c>
      <c r="O4" s="19">
        <v>25</v>
      </c>
      <c r="P4" s="19">
        <v>26</v>
      </c>
      <c r="Q4" s="19">
        <v>27</v>
      </c>
      <c r="R4" s="20"/>
      <c r="S4" s="21">
        <f>SUM(N4:R4)</f>
        <v>94</v>
      </c>
      <c r="T4" s="22">
        <v>175</v>
      </c>
    </row>
    <row r="5" spans="1:28" x14ac:dyDescent="0.3">
      <c r="B5" s="1"/>
      <c r="C5" s="6" t="s">
        <v>206</v>
      </c>
      <c r="D5" s="7" t="s">
        <v>5</v>
      </c>
      <c r="E5" s="1"/>
      <c r="F5" s="1"/>
      <c r="G5" s="1"/>
      <c r="J5" s="15" t="s">
        <v>209</v>
      </c>
      <c r="K5" s="16" t="s">
        <v>59</v>
      </c>
      <c r="L5" s="17"/>
      <c r="M5" s="18"/>
      <c r="N5" s="19">
        <v>25</v>
      </c>
      <c r="O5" s="19">
        <v>32</v>
      </c>
      <c r="P5" s="19">
        <v>38</v>
      </c>
      <c r="Q5" s="19">
        <v>19</v>
      </c>
      <c r="R5" s="20"/>
      <c r="S5" s="21">
        <f>SUM(N5:R5)</f>
        <v>114</v>
      </c>
      <c r="T5" s="22">
        <v>175</v>
      </c>
      <c r="U5" s="1"/>
      <c r="V5" s="1"/>
      <c r="W5" s="1"/>
    </row>
    <row r="6" spans="1:28" x14ac:dyDescent="0.3">
      <c r="C6" s="23">
        <v>1024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508</v>
      </c>
      <c r="D7" s="7" t="s">
        <v>7</v>
      </c>
      <c r="G7" s="1"/>
      <c r="S7" s="1"/>
      <c r="T7" s="25" t="s">
        <v>8</v>
      </c>
      <c r="U7" s="1"/>
      <c r="V7" s="26">
        <v>175</v>
      </c>
      <c r="W7" s="1"/>
    </row>
    <row r="8" spans="1:28" x14ac:dyDescent="0.3">
      <c r="B8" s="1"/>
      <c r="C8" s="24" t="s">
        <v>207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6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51</v>
      </c>
      <c r="D13" s="38">
        <v>30</v>
      </c>
      <c r="E13" s="27">
        <v>24</v>
      </c>
      <c r="F13" s="27">
        <v>9</v>
      </c>
      <c r="G13" s="27">
        <v>14</v>
      </c>
      <c r="H13" s="27"/>
      <c r="I13" s="27"/>
      <c r="J13" s="27">
        <v>2</v>
      </c>
      <c r="K13" s="27">
        <v>5</v>
      </c>
      <c r="L13" s="27">
        <v>2</v>
      </c>
      <c r="M13" s="27">
        <v>1</v>
      </c>
      <c r="N13" s="27">
        <f t="shared" ref="N13:N24" si="0">SUM(L13:M13)</f>
        <v>3</v>
      </c>
      <c r="O13" s="27">
        <v>1</v>
      </c>
      <c r="P13" s="39">
        <v>3</v>
      </c>
      <c r="Q13" s="27">
        <v>0</v>
      </c>
      <c r="R13" s="27">
        <v>3</v>
      </c>
      <c r="S13" s="27">
        <v>0</v>
      </c>
      <c r="T13" s="27">
        <f t="shared" ref="T13:T24" si="1">(H13*3)+((F13-H13)*2)+J13</f>
        <v>20</v>
      </c>
      <c r="U13" s="40">
        <f t="shared" ref="U13:U24" si="2">IFERROR(((T13+Q13+N13-R13)+(O13*2))/E13,"")</f>
        <v>0.91666666666666663</v>
      </c>
      <c r="V13" s="22">
        <v>175</v>
      </c>
      <c r="W13" s="22" t="s">
        <v>87</v>
      </c>
      <c r="X13" s="22" t="s">
        <v>94</v>
      </c>
      <c r="Y13" s="68">
        <v>1024</v>
      </c>
      <c r="Z13" s="41"/>
      <c r="AA13" s="1" t="s">
        <v>89</v>
      </c>
      <c r="AB13" s="28" t="s">
        <v>210</v>
      </c>
    </row>
    <row r="14" spans="1:28" x14ac:dyDescent="0.3">
      <c r="A14" s="1" t="s">
        <v>58</v>
      </c>
      <c r="B14" s="1" t="s">
        <v>45</v>
      </c>
      <c r="C14" s="27" t="s">
        <v>46</v>
      </c>
      <c r="D14" s="38">
        <v>21</v>
      </c>
      <c r="E14" s="27">
        <v>36</v>
      </c>
      <c r="F14" s="27">
        <v>3</v>
      </c>
      <c r="G14" s="27">
        <v>10</v>
      </c>
      <c r="H14" s="27"/>
      <c r="I14" s="27"/>
      <c r="J14" s="27">
        <v>3</v>
      </c>
      <c r="K14" s="27">
        <v>5</v>
      </c>
      <c r="L14" s="27">
        <v>2</v>
      </c>
      <c r="M14" s="27">
        <v>10</v>
      </c>
      <c r="N14" s="27">
        <f t="shared" si="0"/>
        <v>12</v>
      </c>
      <c r="O14" s="39">
        <v>0</v>
      </c>
      <c r="P14" s="39">
        <v>4</v>
      </c>
      <c r="Q14" s="39">
        <v>0</v>
      </c>
      <c r="R14" s="39">
        <v>6</v>
      </c>
      <c r="S14" s="39">
        <v>0</v>
      </c>
      <c r="T14" s="39">
        <f t="shared" si="1"/>
        <v>9</v>
      </c>
      <c r="U14" s="40">
        <f t="shared" si="2"/>
        <v>0.41666666666666669</v>
      </c>
      <c r="V14" s="22">
        <v>175</v>
      </c>
      <c r="W14" s="22" t="s">
        <v>87</v>
      </c>
      <c r="X14" s="22" t="s">
        <v>94</v>
      </c>
      <c r="Y14" s="68">
        <v>1024</v>
      </c>
      <c r="Z14" s="41"/>
      <c r="AA14" s="1" t="s">
        <v>89</v>
      </c>
      <c r="AB14" s="28" t="s">
        <v>210</v>
      </c>
    </row>
    <row r="15" spans="1:28" x14ac:dyDescent="0.3">
      <c r="A15" s="1" t="s">
        <v>58</v>
      </c>
      <c r="B15" s="1" t="s">
        <v>45</v>
      </c>
      <c r="C15" s="27" t="s">
        <v>55</v>
      </c>
      <c r="D15" s="38">
        <v>15</v>
      </c>
      <c r="E15" s="27">
        <v>27</v>
      </c>
      <c r="F15" s="27">
        <v>0</v>
      </c>
      <c r="G15" s="27">
        <v>8</v>
      </c>
      <c r="H15" s="27"/>
      <c r="I15" s="27"/>
      <c r="J15" s="27">
        <v>2</v>
      </c>
      <c r="K15" s="27">
        <v>3</v>
      </c>
      <c r="L15" s="27">
        <v>1</v>
      </c>
      <c r="M15" s="27">
        <v>1</v>
      </c>
      <c r="N15" s="27">
        <f t="shared" si="0"/>
        <v>2</v>
      </c>
      <c r="O15" s="39">
        <v>5</v>
      </c>
      <c r="P15" s="39">
        <v>3</v>
      </c>
      <c r="Q15" s="39">
        <v>1</v>
      </c>
      <c r="R15" s="39">
        <v>5</v>
      </c>
      <c r="S15" s="39">
        <v>0</v>
      </c>
      <c r="T15" s="39">
        <f t="shared" si="1"/>
        <v>2</v>
      </c>
      <c r="U15" s="40">
        <f t="shared" si="2"/>
        <v>0.37037037037037035</v>
      </c>
      <c r="V15" s="22">
        <v>175</v>
      </c>
      <c r="W15" s="22" t="s">
        <v>87</v>
      </c>
      <c r="X15" s="22" t="s">
        <v>94</v>
      </c>
      <c r="Y15" s="68">
        <v>1024</v>
      </c>
      <c r="Z15" s="41"/>
      <c r="AA15" s="1" t="s">
        <v>89</v>
      </c>
      <c r="AB15" s="28" t="s">
        <v>210</v>
      </c>
    </row>
    <row r="16" spans="1:28" x14ac:dyDescent="0.3">
      <c r="A16" s="1" t="s">
        <v>58</v>
      </c>
      <c r="B16" s="1" t="s">
        <v>45</v>
      </c>
      <c r="C16" s="27" t="s">
        <v>50</v>
      </c>
      <c r="D16" s="38">
        <v>31</v>
      </c>
      <c r="E16" s="27">
        <v>24</v>
      </c>
      <c r="F16" s="27">
        <v>1</v>
      </c>
      <c r="G16" s="27">
        <v>4</v>
      </c>
      <c r="H16" s="27"/>
      <c r="I16" s="27"/>
      <c r="J16" s="27">
        <v>6</v>
      </c>
      <c r="K16" s="27">
        <v>7</v>
      </c>
      <c r="L16" s="27">
        <v>1</v>
      </c>
      <c r="M16" s="27">
        <v>4</v>
      </c>
      <c r="N16" s="27">
        <f t="shared" si="0"/>
        <v>5</v>
      </c>
      <c r="O16" s="39">
        <v>1</v>
      </c>
      <c r="P16" s="39">
        <v>4</v>
      </c>
      <c r="Q16" s="39">
        <v>0</v>
      </c>
      <c r="R16" s="39">
        <v>1</v>
      </c>
      <c r="S16" s="39">
        <v>0</v>
      </c>
      <c r="T16" s="39">
        <f t="shared" si="1"/>
        <v>8</v>
      </c>
      <c r="U16" s="40">
        <f t="shared" si="2"/>
        <v>0.58333333333333337</v>
      </c>
      <c r="V16" s="22">
        <v>175</v>
      </c>
      <c r="W16" s="22" t="s">
        <v>87</v>
      </c>
      <c r="X16" s="22" t="s">
        <v>94</v>
      </c>
      <c r="Y16" s="68">
        <v>1024</v>
      </c>
      <c r="Z16" s="41"/>
      <c r="AA16" s="1" t="s">
        <v>89</v>
      </c>
      <c r="AB16" s="28" t="s">
        <v>210</v>
      </c>
    </row>
    <row r="17" spans="1:28" x14ac:dyDescent="0.3">
      <c r="A17" s="1" t="s">
        <v>58</v>
      </c>
      <c r="B17" s="1" t="s">
        <v>45</v>
      </c>
      <c r="C17" s="27" t="s">
        <v>49</v>
      </c>
      <c r="D17" s="38">
        <v>22</v>
      </c>
      <c r="E17" s="27">
        <v>14</v>
      </c>
      <c r="F17" s="27">
        <v>1</v>
      </c>
      <c r="G17" s="27">
        <v>4</v>
      </c>
      <c r="H17" s="27"/>
      <c r="I17" s="27"/>
      <c r="J17" s="27">
        <v>1</v>
      </c>
      <c r="K17" s="27">
        <v>2</v>
      </c>
      <c r="L17" s="27">
        <v>2</v>
      </c>
      <c r="M17" s="27">
        <v>1</v>
      </c>
      <c r="N17" s="27">
        <f t="shared" si="0"/>
        <v>3</v>
      </c>
      <c r="O17" s="39">
        <v>2</v>
      </c>
      <c r="P17" s="39">
        <v>1</v>
      </c>
      <c r="Q17" s="39">
        <v>1</v>
      </c>
      <c r="R17" s="39">
        <v>0</v>
      </c>
      <c r="S17" s="39">
        <v>0</v>
      </c>
      <c r="T17" s="39">
        <f t="shared" si="1"/>
        <v>3</v>
      </c>
      <c r="U17" s="40">
        <f t="shared" si="2"/>
        <v>0.7857142857142857</v>
      </c>
      <c r="V17" s="22">
        <v>175</v>
      </c>
      <c r="W17" s="22" t="s">
        <v>87</v>
      </c>
      <c r="X17" s="22" t="s">
        <v>94</v>
      </c>
      <c r="Y17" s="68">
        <v>1024</v>
      </c>
      <c r="Z17" s="41"/>
      <c r="AA17" s="1" t="s">
        <v>89</v>
      </c>
      <c r="AB17" s="28" t="s">
        <v>210</v>
      </c>
    </row>
    <row r="18" spans="1:28" x14ac:dyDescent="0.3">
      <c r="A18" s="1" t="s">
        <v>58</v>
      </c>
      <c r="B18" s="1" t="s">
        <v>45</v>
      </c>
      <c r="C18" s="27" t="s">
        <v>54</v>
      </c>
      <c r="D18" s="38">
        <v>11</v>
      </c>
      <c r="E18" s="27">
        <v>20</v>
      </c>
      <c r="F18" s="27">
        <v>6</v>
      </c>
      <c r="G18" s="27">
        <v>11</v>
      </c>
      <c r="H18" s="27"/>
      <c r="I18" s="27"/>
      <c r="J18" s="27">
        <v>0</v>
      </c>
      <c r="K18" s="27">
        <v>2</v>
      </c>
      <c r="L18" s="27">
        <v>0</v>
      </c>
      <c r="M18" s="27">
        <v>2</v>
      </c>
      <c r="N18" s="27">
        <f t="shared" si="0"/>
        <v>2</v>
      </c>
      <c r="O18" s="39">
        <v>8</v>
      </c>
      <c r="P18" s="39">
        <v>0</v>
      </c>
      <c r="Q18" s="39">
        <v>1</v>
      </c>
      <c r="R18" s="39">
        <v>4</v>
      </c>
      <c r="S18" s="39">
        <v>0</v>
      </c>
      <c r="T18" s="39">
        <f t="shared" si="1"/>
        <v>12</v>
      </c>
      <c r="U18" s="40">
        <f t="shared" si="2"/>
        <v>1.35</v>
      </c>
      <c r="V18" s="22">
        <v>175</v>
      </c>
      <c r="W18" s="22" t="s">
        <v>87</v>
      </c>
      <c r="X18" s="22" t="s">
        <v>94</v>
      </c>
      <c r="Y18" s="68">
        <v>1024</v>
      </c>
      <c r="Z18" s="41"/>
      <c r="AA18" s="1" t="s">
        <v>89</v>
      </c>
      <c r="AB18" s="28" t="s">
        <v>210</v>
      </c>
    </row>
    <row r="19" spans="1:28" x14ac:dyDescent="0.3">
      <c r="A19" s="1" t="s">
        <v>58</v>
      </c>
      <c r="B19" s="1" t="s">
        <v>45</v>
      </c>
      <c r="C19" s="27" t="s">
        <v>52</v>
      </c>
      <c r="D19" s="38">
        <v>26</v>
      </c>
      <c r="E19" s="27">
        <v>21</v>
      </c>
      <c r="F19" s="27">
        <v>8</v>
      </c>
      <c r="G19" s="27">
        <v>16</v>
      </c>
      <c r="H19" s="27"/>
      <c r="I19" s="27"/>
      <c r="J19" s="27">
        <v>7</v>
      </c>
      <c r="K19" s="27">
        <v>8</v>
      </c>
      <c r="L19" s="27">
        <v>5</v>
      </c>
      <c r="M19" s="27">
        <v>3</v>
      </c>
      <c r="N19" s="27">
        <f t="shared" si="0"/>
        <v>8</v>
      </c>
      <c r="O19" s="39">
        <v>0</v>
      </c>
      <c r="P19" s="39">
        <v>3</v>
      </c>
      <c r="Q19" s="39">
        <v>2</v>
      </c>
      <c r="R19" s="39">
        <v>4</v>
      </c>
      <c r="S19" s="39">
        <v>1</v>
      </c>
      <c r="T19" s="39">
        <f t="shared" si="1"/>
        <v>23</v>
      </c>
      <c r="U19" s="40">
        <f t="shared" si="2"/>
        <v>1.3809523809523809</v>
      </c>
      <c r="V19" s="22">
        <v>175</v>
      </c>
      <c r="W19" s="22" t="s">
        <v>87</v>
      </c>
      <c r="X19" s="22" t="s">
        <v>94</v>
      </c>
      <c r="Y19" s="68">
        <v>1024</v>
      </c>
      <c r="Z19" s="41"/>
      <c r="AA19" s="1" t="s">
        <v>89</v>
      </c>
      <c r="AB19" s="28" t="s">
        <v>210</v>
      </c>
    </row>
    <row r="20" spans="1:28" x14ac:dyDescent="0.3">
      <c r="A20" s="1" t="s">
        <v>58</v>
      </c>
      <c r="B20" s="1" t="s">
        <v>45</v>
      </c>
      <c r="C20" s="27" t="s">
        <v>53</v>
      </c>
      <c r="D20" s="38">
        <v>24</v>
      </c>
      <c r="E20" s="27">
        <v>19</v>
      </c>
      <c r="F20" s="27">
        <v>2</v>
      </c>
      <c r="G20" s="27">
        <v>5</v>
      </c>
      <c r="H20" s="27"/>
      <c r="I20" s="27"/>
      <c r="J20" s="27">
        <v>3</v>
      </c>
      <c r="K20" s="27">
        <v>5</v>
      </c>
      <c r="L20" s="27">
        <v>3</v>
      </c>
      <c r="M20" s="27">
        <v>2</v>
      </c>
      <c r="N20" s="27">
        <f t="shared" si="0"/>
        <v>5</v>
      </c>
      <c r="O20" s="39">
        <v>1</v>
      </c>
      <c r="P20" s="39">
        <v>1</v>
      </c>
      <c r="Q20" s="39">
        <v>1</v>
      </c>
      <c r="R20" s="39">
        <v>0</v>
      </c>
      <c r="S20" s="39">
        <v>0</v>
      </c>
      <c r="T20" s="39">
        <f t="shared" si="1"/>
        <v>7</v>
      </c>
      <c r="U20" s="40">
        <f t="shared" si="2"/>
        <v>0.78947368421052633</v>
      </c>
      <c r="V20" s="22">
        <v>175</v>
      </c>
      <c r="W20" s="22" t="s">
        <v>87</v>
      </c>
      <c r="X20" s="22" t="s">
        <v>94</v>
      </c>
      <c r="Y20" s="68">
        <v>1024</v>
      </c>
      <c r="Z20" s="41"/>
      <c r="AA20" s="1" t="s">
        <v>89</v>
      </c>
      <c r="AB20" s="28" t="s">
        <v>210</v>
      </c>
    </row>
    <row r="21" spans="1:28" x14ac:dyDescent="0.3">
      <c r="A21" s="1" t="s">
        <v>58</v>
      </c>
      <c r="B21" s="1" t="s">
        <v>45</v>
      </c>
      <c r="C21" s="27" t="s">
        <v>48</v>
      </c>
      <c r="D21" s="38">
        <v>44</v>
      </c>
      <c r="E21" s="27">
        <v>28</v>
      </c>
      <c r="F21" s="27">
        <v>0</v>
      </c>
      <c r="G21" s="27">
        <v>4</v>
      </c>
      <c r="H21" s="27"/>
      <c r="I21" s="27"/>
      <c r="J21" s="27">
        <v>5</v>
      </c>
      <c r="K21" s="27">
        <v>9</v>
      </c>
      <c r="L21" s="27">
        <v>3</v>
      </c>
      <c r="M21" s="27">
        <v>7</v>
      </c>
      <c r="N21" s="27">
        <f t="shared" si="0"/>
        <v>10</v>
      </c>
      <c r="O21" s="39">
        <v>1</v>
      </c>
      <c r="P21" s="39">
        <v>1</v>
      </c>
      <c r="Q21" s="39">
        <v>0</v>
      </c>
      <c r="R21" s="39">
        <v>1</v>
      </c>
      <c r="S21" s="39">
        <v>3</v>
      </c>
      <c r="T21" s="39">
        <f t="shared" si="1"/>
        <v>5</v>
      </c>
      <c r="U21" s="40">
        <f t="shared" si="2"/>
        <v>0.5714285714285714</v>
      </c>
      <c r="V21" s="22">
        <v>175</v>
      </c>
      <c r="W21" s="22" t="s">
        <v>87</v>
      </c>
      <c r="X21" s="22" t="s">
        <v>94</v>
      </c>
      <c r="Y21" s="68">
        <v>1024</v>
      </c>
      <c r="Z21" s="41"/>
      <c r="AA21" s="1" t="s">
        <v>89</v>
      </c>
      <c r="AB21" s="28" t="s">
        <v>210</v>
      </c>
    </row>
    <row r="22" spans="1:28" x14ac:dyDescent="0.3">
      <c r="A22" s="1" t="s">
        <v>58</v>
      </c>
      <c r="B22" s="1" t="s">
        <v>45</v>
      </c>
      <c r="C22" s="27" t="s">
        <v>131</v>
      </c>
      <c r="D22" s="38">
        <v>41</v>
      </c>
      <c r="E22" s="27">
        <v>3</v>
      </c>
      <c r="F22" s="27">
        <v>0</v>
      </c>
      <c r="G22" s="27">
        <v>1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 t="shared" si="0"/>
        <v>0</v>
      </c>
      <c r="O22" s="39">
        <v>0</v>
      </c>
      <c r="P22" s="39">
        <v>1</v>
      </c>
      <c r="Q22" s="39">
        <v>0</v>
      </c>
      <c r="R22" s="39">
        <v>0</v>
      </c>
      <c r="S22" s="39">
        <v>0</v>
      </c>
      <c r="T22" s="39">
        <f t="shared" si="1"/>
        <v>0</v>
      </c>
      <c r="U22" s="40">
        <f t="shared" si="2"/>
        <v>0</v>
      </c>
      <c r="V22" s="22">
        <v>175</v>
      </c>
      <c r="W22" s="22" t="s">
        <v>87</v>
      </c>
      <c r="X22" s="22" t="s">
        <v>94</v>
      </c>
      <c r="Y22" s="68">
        <v>1024</v>
      </c>
      <c r="Z22" s="41"/>
      <c r="AA22" s="1" t="s">
        <v>89</v>
      </c>
      <c r="AB22" s="28" t="s">
        <v>210</v>
      </c>
    </row>
    <row r="23" spans="1:28" x14ac:dyDescent="0.3">
      <c r="A23" s="1" t="s">
        <v>58</v>
      </c>
      <c r="B23" s="1" t="s">
        <v>45</v>
      </c>
      <c r="C23" s="27" t="s">
        <v>130</v>
      </c>
      <c r="D23" s="38">
        <v>12</v>
      </c>
      <c r="E23" s="27">
        <v>8</v>
      </c>
      <c r="F23" s="27">
        <v>0</v>
      </c>
      <c r="G23" s="27">
        <v>1</v>
      </c>
      <c r="H23" s="27"/>
      <c r="I23" s="27"/>
      <c r="J23" s="27">
        <v>0</v>
      </c>
      <c r="K23" s="27">
        <v>0</v>
      </c>
      <c r="L23" s="27">
        <v>0</v>
      </c>
      <c r="M23" s="27">
        <v>0</v>
      </c>
      <c r="N23" s="27">
        <f t="shared" si="0"/>
        <v>0</v>
      </c>
      <c r="O23" s="39">
        <v>1</v>
      </c>
      <c r="P23" s="39">
        <v>0</v>
      </c>
      <c r="Q23" s="39">
        <v>0</v>
      </c>
      <c r="R23" s="39">
        <v>1</v>
      </c>
      <c r="S23" s="39">
        <v>0</v>
      </c>
      <c r="T23" s="39">
        <f t="shared" si="1"/>
        <v>0</v>
      </c>
      <c r="U23" s="40">
        <f t="shared" si="2"/>
        <v>0.125</v>
      </c>
      <c r="V23" s="22">
        <v>175</v>
      </c>
      <c r="W23" s="22" t="s">
        <v>87</v>
      </c>
      <c r="X23" s="22" t="s">
        <v>94</v>
      </c>
      <c r="Y23" s="68">
        <v>1024</v>
      </c>
      <c r="Z23" s="41"/>
      <c r="AA23" s="1" t="s">
        <v>89</v>
      </c>
      <c r="AB23" s="28" t="s">
        <v>210</v>
      </c>
    </row>
    <row r="24" spans="1:28" x14ac:dyDescent="0.3">
      <c r="A24" s="1" t="s">
        <v>58</v>
      </c>
      <c r="B24" s="1" t="s">
        <v>45</v>
      </c>
      <c r="C24" s="27" t="s">
        <v>47</v>
      </c>
      <c r="D24" s="38">
        <v>25</v>
      </c>
      <c r="E24" s="27">
        <v>16</v>
      </c>
      <c r="F24" s="27">
        <v>1</v>
      </c>
      <c r="G24" s="27">
        <v>15</v>
      </c>
      <c r="H24" s="27"/>
      <c r="I24" s="27"/>
      <c r="J24" s="27">
        <v>3</v>
      </c>
      <c r="K24" s="27">
        <v>5</v>
      </c>
      <c r="L24" s="27">
        <v>4</v>
      </c>
      <c r="M24" s="27">
        <v>3</v>
      </c>
      <c r="N24" s="27">
        <f t="shared" si="0"/>
        <v>7</v>
      </c>
      <c r="O24" s="39">
        <v>0</v>
      </c>
      <c r="P24" s="39">
        <v>2</v>
      </c>
      <c r="Q24" s="39">
        <v>0</v>
      </c>
      <c r="R24" s="39">
        <v>1</v>
      </c>
      <c r="S24" s="39">
        <v>0</v>
      </c>
      <c r="T24" s="39">
        <f t="shared" si="1"/>
        <v>5</v>
      </c>
      <c r="U24" s="40">
        <f t="shared" si="2"/>
        <v>0.6875</v>
      </c>
      <c r="V24" s="22">
        <v>175</v>
      </c>
      <c r="W24" s="22" t="s">
        <v>87</v>
      </c>
      <c r="X24" s="22" t="s">
        <v>94</v>
      </c>
      <c r="Y24" s="68">
        <v>1024</v>
      </c>
      <c r="Z24" s="41"/>
      <c r="AA24" s="1" t="s">
        <v>89</v>
      </c>
      <c r="AB24" s="28" t="s">
        <v>210</v>
      </c>
    </row>
    <row r="25" spans="1:28" x14ac:dyDescent="0.3">
      <c r="A25" s="43" t="s">
        <v>58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31</v>
      </c>
      <c r="G25" s="44">
        <f t="shared" si="3"/>
        <v>93</v>
      </c>
      <c r="H25" s="44">
        <f t="shared" si="3"/>
        <v>0</v>
      </c>
      <c r="I25" s="44">
        <f t="shared" si="3"/>
        <v>0</v>
      </c>
      <c r="J25" s="44">
        <f t="shared" si="3"/>
        <v>32</v>
      </c>
      <c r="K25" s="44">
        <f t="shared" si="3"/>
        <v>51</v>
      </c>
      <c r="L25" s="44">
        <f t="shared" si="3"/>
        <v>23</v>
      </c>
      <c r="M25" s="44">
        <f t="shared" si="3"/>
        <v>34</v>
      </c>
      <c r="N25" s="44">
        <f t="shared" si="3"/>
        <v>57</v>
      </c>
      <c r="O25" s="44">
        <f t="shared" si="3"/>
        <v>20</v>
      </c>
      <c r="P25" s="44">
        <f t="shared" si="3"/>
        <v>23</v>
      </c>
      <c r="Q25" s="44">
        <f t="shared" si="3"/>
        <v>6</v>
      </c>
      <c r="R25" s="44">
        <f t="shared" si="3"/>
        <v>26</v>
      </c>
      <c r="S25" s="44">
        <f t="shared" si="3"/>
        <v>4</v>
      </c>
      <c r="T25" s="44">
        <f t="shared" si="3"/>
        <v>94</v>
      </c>
      <c r="U25" s="45">
        <f>((T25+Q25+N25-R25)+(O25*2))/E25</f>
        <v>0.71250000000000002</v>
      </c>
      <c r="V25" s="46">
        <v>175</v>
      </c>
      <c r="W25" s="46" t="s">
        <v>87</v>
      </c>
      <c r="X25" s="46" t="s">
        <v>94</v>
      </c>
      <c r="Y25" s="69">
        <v>1024</v>
      </c>
      <c r="Z25" s="47"/>
      <c r="AA25" s="43" t="s">
        <v>89</v>
      </c>
      <c r="AB25" s="78" t="s">
        <v>210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0.33333333333333331</v>
      </c>
      <c r="H26" s="27"/>
      <c r="I26" s="1"/>
      <c r="J26" s="48" t="s">
        <v>41</v>
      </c>
      <c r="K26" s="50">
        <f>J25/K25</f>
        <v>0.62745098039215685</v>
      </c>
      <c r="L26" s="1"/>
      <c r="M26" s="39" t="s">
        <v>42</v>
      </c>
      <c r="N26" s="51">
        <v>3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53" t="s">
        <v>59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8</v>
      </c>
      <c r="W32" s="1"/>
      <c r="X32" s="1"/>
      <c r="Y32" s="31"/>
      <c r="Z32" s="41"/>
      <c r="AA32" s="1"/>
      <c r="AB32" s="1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58</v>
      </c>
      <c r="C34" s="27" t="s">
        <v>138</v>
      </c>
      <c r="D34" s="38">
        <v>14</v>
      </c>
      <c r="E34" s="27">
        <v>3</v>
      </c>
      <c r="F34" s="27">
        <v>0</v>
      </c>
      <c r="G34" s="27">
        <v>0</v>
      </c>
      <c r="H34" s="27"/>
      <c r="I34" s="27"/>
      <c r="J34" s="27">
        <v>0</v>
      </c>
      <c r="K34" s="27">
        <v>0</v>
      </c>
      <c r="L34" s="27">
        <v>0</v>
      </c>
      <c r="M34" s="27">
        <v>0</v>
      </c>
      <c r="N34" s="27">
        <f t="shared" ref="N34:N45" si="4">SUM(L34:M34)</f>
        <v>0</v>
      </c>
      <c r="O34" s="27">
        <v>0</v>
      </c>
      <c r="P34" s="39">
        <v>4</v>
      </c>
      <c r="Q34" s="27">
        <v>0</v>
      </c>
      <c r="R34" s="27">
        <v>1</v>
      </c>
      <c r="S34" s="27">
        <v>0</v>
      </c>
      <c r="T34" s="27">
        <f t="shared" ref="T34:T45" si="5">+(F34*2)+J34</f>
        <v>0</v>
      </c>
      <c r="U34" s="86">
        <f t="shared" ref="U34:U45" si="6">IFERROR(((T34+Q34+N34-R34)+(O34*2))/E34,"")</f>
        <v>-0.33333333333333331</v>
      </c>
      <c r="V34" s="22">
        <v>175</v>
      </c>
      <c r="W34" s="22" t="s">
        <v>93</v>
      </c>
      <c r="X34" s="22" t="s">
        <v>88</v>
      </c>
      <c r="Y34" s="68">
        <v>1024</v>
      </c>
      <c r="Z34" s="41"/>
      <c r="AA34" s="1" t="s">
        <v>136</v>
      </c>
      <c r="AB34" s="28" t="s">
        <v>211</v>
      </c>
    </row>
    <row r="35" spans="1:28" x14ac:dyDescent="0.3">
      <c r="A35" s="1" t="s">
        <v>45</v>
      </c>
      <c r="B35" s="1" t="s">
        <v>58</v>
      </c>
      <c r="C35" s="27" t="s">
        <v>212</v>
      </c>
      <c r="D35" s="38">
        <v>25</v>
      </c>
      <c r="E35" s="27">
        <v>6</v>
      </c>
      <c r="F35" s="27">
        <v>1</v>
      </c>
      <c r="G35" s="27">
        <v>2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 t="shared" si="4"/>
        <v>0</v>
      </c>
      <c r="O35" s="39">
        <v>0</v>
      </c>
      <c r="P35" s="39">
        <v>1</v>
      </c>
      <c r="Q35" s="39">
        <v>0</v>
      </c>
      <c r="R35" s="39">
        <v>0</v>
      </c>
      <c r="S35" s="39">
        <v>0</v>
      </c>
      <c r="T35" s="27">
        <f t="shared" si="5"/>
        <v>2</v>
      </c>
      <c r="U35" s="40">
        <f t="shared" si="6"/>
        <v>0.33333333333333331</v>
      </c>
      <c r="V35" s="22">
        <v>175</v>
      </c>
      <c r="W35" s="22" t="s">
        <v>93</v>
      </c>
      <c r="X35" s="22" t="s">
        <v>88</v>
      </c>
      <c r="Y35" s="68">
        <v>1024</v>
      </c>
      <c r="Z35" s="41"/>
      <c r="AA35" s="1" t="s">
        <v>136</v>
      </c>
      <c r="AB35" s="28" t="s">
        <v>211</v>
      </c>
    </row>
    <row r="36" spans="1:28" x14ac:dyDescent="0.3">
      <c r="A36" s="1" t="s">
        <v>45</v>
      </c>
      <c r="B36" s="1" t="s">
        <v>58</v>
      </c>
      <c r="C36" s="27" t="s">
        <v>139</v>
      </c>
      <c r="D36" s="38">
        <v>42</v>
      </c>
      <c r="E36" s="27">
        <v>5</v>
      </c>
      <c r="F36" s="27">
        <v>0</v>
      </c>
      <c r="G36" s="27">
        <v>3</v>
      </c>
      <c r="H36" s="27"/>
      <c r="I36" s="27"/>
      <c r="J36" s="27">
        <v>2</v>
      </c>
      <c r="K36" s="27">
        <v>2</v>
      </c>
      <c r="L36" s="27">
        <v>1</v>
      </c>
      <c r="M36" s="27">
        <v>1</v>
      </c>
      <c r="N36" s="27">
        <f t="shared" si="4"/>
        <v>2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27">
        <f t="shared" si="5"/>
        <v>2</v>
      </c>
      <c r="U36" s="40">
        <f t="shared" si="6"/>
        <v>0.8</v>
      </c>
      <c r="V36" s="22">
        <v>175</v>
      </c>
      <c r="W36" s="22" t="s">
        <v>93</v>
      </c>
      <c r="X36" s="22" t="s">
        <v>88</v>
      </c>
      <c r="Y36" s="68">
        <v>1024</v>
      </c>
      <c r="Z36" s="41"/>
      <c r="AA36" s="1" t="s">
        <v>136</v>
      </c>
      <c r="AB36" s="28" t="s">
        <v>211</v>
      </c>
    </row>
    <row r="37" spans="1:28" x14ac:dyDescent="0.3">
      <c r="A37" s="1" t="s">
        <v>45</v>
      </c>
      <c r="B37" s="1" t="s">
        <v>58</v>
      </c>
      <c r="C37" s="27" t="s">
        <v>140</v>
      </c>
      <c r="D37" s="38">
        <v>32</v>
      </c>
      <c r="E37" s="27">
        <v>29</v>
      </c>
      <c r="F37" s="27">
        <v>7</v>
      </c>
      <c r="G37" s="27">
        <v>12</v>
      </c>
      <c r="H37" s="27"/>
      <c r="I37" s="27"/>
      <c r="J37" s="27">
        <v>1</v>
      </c>
      <c r="K37" s="27">
        <v>6</v>
      </c>
      <c r="L37" s="27">
        <v>6</v>
      </c>
      <c r="M37" s="27">
        <v>7</v>
      </c>
      <c r="N37" s="27">
        <f t="shared" si="4"/>
        <v>13</v>
      </c>
      <c r="O37" s="39">
        <v>0</v>
      </c>
      <c r="P37" s="39">
        <v>3</v>
      </c>
      <c r="Q37" s="39">
        <v>0</v>
      </c>
      <c r="R37" s="39">
        <v>1</v>
      </c>
      <c r="S37" s="39">
        <v>2</v>
      </c>
      <c r="T37" s="27">
        <f t="shared" si="5"/>
        <v>15</v>
      </c>
      <c r="U37" s="40">
        <f t="shared" si="6"/>
        <v>0.93103448275862066</v>
      </c>
      <c r="V37" s="22">
        <v>175</v>
      </c>
      <c r="W37" s="22" t="s">
        <v>93</v>
      </c>
      <c r="X37" s="22" t="s">
        <v>88</v>
      </c>
      <c r="Y37" s="68">
        <v>1024</v>
      </c>
      <c r="Z37" s="41"/>
      <c r="AA37" s="1" t="s">
        <v>136</v>
      </c>
      <c r="AB37" s="28" t="s">
        <v>211</v>
      </c>
    </row>
    <row r="38" spans="1:28" x14ac:dyDescent="0.3">
      <c r="A38" s="1" t="s">
        <v>45</v>
      </c>
      <c r="B38" s="1" t="s">
        <v>58</v>
      </c>
      <c r="C38" s="27" t="s">
        <v>141</v>
      </c>
      <c r="D38" s="38">
        <v>10</v>
      </c>
      <c r="E38" s="27">
        <v>22</v>
      </c>
      <c r="F38" s="27">
        <v>5</v>
      </c>
      <c r="G38" s="27">
        <v>12</v>
      </c>
      <c r="H38" s="27"/>
      <c r="I38" s="27"/>
      <c r="J38" s="27">
        <v>0</v>
      </c>
      <c r="K38" s="27">
        <v>0</v>
      </c>
      <c r="L38" s="27">
        <v>2</v>
      </c>
      <c r="M38" s="27">
        <v>3</v>
      </c>
      <c r="N38" s="27">
        <f t="shared" si="4"/>
        <v>5</v>
      </c>
      <c r="O38" s="39">
        <v>2</v>
      </c>
      <c r="P38" s="39">
        <v>4</v>
      </c>
      <c r="Q38" s="39">
        <v>3</v>
      </c>
      <c r="R38" s="39">
        <v>2</v>
      </c>
      <c r="S38" s="39">
        <v>1</v>
      </c>
      <c r="T38" s="27">
        <f t="shared" si="5"/>
        <v>10</v>
      </c>
      <c r="U38" s="40">
        <f t="shared" si="6"/>
        <v>0.90909090909090906</v>
      </c>
      <c r="V38" s="22">
        <v>175</v>
      </c>
      <c r="W38" s="22" t="s">
        <v>93</v>
      </c>
      <c r="X38" s="22" t="s">
        <v>88</v>
      </c>
      <c r="Y38" s="68">
        <v>1024</v>
      </c>
      <c r="Z38" s="41"/>
      <c r="AA38" s="1" t="s">
        <v>136</v>
      </c>
      <c r="AB38" s="28" t="s">
        <v>211</v>
      </c>
    </row>
    <row r="39" spans="1:28" x14ac:dyDescent="0.3">
      <c r="A39" s="1" t="s">
        <v>45</v>
      </c>
      <c r="B39" s="1" t="s">
        <v>58</v>
      </c>
      <c r="C39" s="27" t="s">
        <v>142</v>
      </c>
      <c r="D39" s="38">
        <v>45</v>
      </c>
      <c r="E39" s="27">
        <v>13</v>
      </c>
      <c r="F39" s="27">
        <v>4</v>
      </c>
      <c r="G39" s="27">
        <v>7</v>
      </c>
      <c r="H39" s="27"/>
      <c r="I39" s="27"/>
      <c r="J39" s="27">
        <v>3</v>
      </c>
      <c r="K39" s="27">
        <v>4</v>
      </c>
      <c r="L39" s="27">
        <v>1</v>
      </c>
      <c r="M39" s="27">
        <v>6</v>
      </c>
      <c r="N39" s="27">
        <f t="shared" si="4"/>
        <v>7</v>
      </c>
      <c r="O39" s="39">
        <v>1</v>
      </c>
      <c r="P39" s="39">
        <v>2</v>
      </c>
      <c r="Q39" s="39">
        <v>0</v>
      </c>
      <c r="R39" s="39">
        <v>1</v>
      </c>
      <c r="S39" s="39">
        <v>0</v>
      </c>
      <c r="T39" s="27">
        <f t="shared" si="5"/>
        <v>11</v>
      </c>
      <c r="U39" s="40">
        <f t="shared" si="6"/>
        <v>1.4615384615384615</v>
      </c>
      <c r="V39" s="22">
        <v>175</v>
      </c>
      <c r="W39" s="22" t="s">
        <v>93</v>
      </c>
      <c r="X39" s="22" t="s">
        <v>88</v>
      </c>
      <c r="Y39" s="68">
        <v>1024</v>
      </c>
      <c r="Z39" s="41"/>
      <c r="AA39" s="1" t="s">
        <v>136</v>
      </c>
      <c r="AB39" s="28" t="s">
        <v>211</v>
      </c>
    </row>
    <row r="40" spans="1:28" x14ac:dyDescent="0.3">
      <c r="A40" s="1" t="s">
        <v>45</v>
      </c>
      <c r="B40" s="1" t="s">
        <v>58</v>
      </c>
      <c r="C40" s="27" t="s">
        <v>143</v>
      </c>
      <c r="D40" s="38">
        <v>12</v>
      </c>
      <c r="E40" s="27">
        <v>13</v>
      </c>
      <c r="F40" s="27">
        <v>2</v>
      </c>
      <c r="G40" s="27">
        <v>4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0</v>
      </c>
      <c r="P40" s="39">
        <v>1</v>
      </c>
      <c r="Q40" s="39">
        <v>1</v>
      </c>
      <c r="R40" s="39">
        <v>1</v>
      </c>
      <c r="S40" s="39">
        <v>0</v>
      </c>
      <c r="T40" s="27">
        <f t="shared" si="5"/>
        <v>4</v>
      </c>
      <c r="U40" s="40">
        <f t="shared" si="6"/>
        <v>0.30769230769230771</v>
      </c>
      <c r="V40" s="22">
        <v>175</v>
      </c>
      <c r="W40" s="22" t="s">
        <v>93</v>
      </c>
      <c r="X40" s="22" t="s">
        <v>88</v>
      </c>
      <c r="Y40" s="68">
        <v>1024</v>
      </c>
      <c r="Z40" s="41"/>
      <c r="AA40" s="1" t="s">
        <v>136</v>
      </c>
      <c r="AB40" s="28" t="s">
        <v>211</v>
      </c>
    </row>
    <row r="41" spans="1:28" x14ac:dyDescent="0.3">
      <c r="A41" s="1" t="s">
        <v>45</v>
      </c>
      <c r="B41" s="1" t="s">
        <v>58</v>
      </c>
      <c r="C41" s="27" t="s">
        <v>144</v>
      </c>
      <c r="D41" s="38">
        <v>13</v>
      </c>
      <c r="E41" s="27">
        <v>24</v>
      </c>
      <c r="F41" s="27">
        <v>10</v>
      </c>
      <c r="G41" s="27">
        <v>16</v>
      </c>
      <c r="H41" s="27"/>
      <c r="I41" s="27"/>
      <c r="J41" s="27">
        <v>2</v>
      </c>
      <c r="K41" s="27">
        <v>3</v>
      </c>
      <c r="L41" s="27">
        <v>2</v>
      </c>
      <c r="M41" s="27">
        <v>6</v>
      </c>
      <c r="N41" s="27">
        <f t="shared" si="4"/>
        <v>8</v>
      </c>
      <c r="O41" s="39">
        <v>5</v>
      </c>
      <c r="P41" s="39">
        <v>4</v>
      </c>
      <c r="Q41" s="39">
        <v>3</v>
      </c>
      <c r="R41" s="39">
        <v>1</v>
      </c>
      <c r="S41" s="39">
        <v>0</v>
      </c>
      <c r="T41" s="27">
        <f t="shared" si="5"/>
        <v>22</v>
      </c>
      <c r="U41" s="40">
        <f t="shared" si="6"/>
        <v>1.75</v>
      </c>
      <c r="V41" s="22">
        <v>175</v>
      </c>
      <c r="W41" s="22" t="s">
        <v>93</v>
      </c>
      <c r="X41" s="22" t="s">
        <v>88</v>
      </c>
      <c r="Y41" s="68">
        <v>1024</v>
      </c>
      <c r="Z41" s="41"/>
      <c r="AA41" s="1" t="s">
        <v>136</v>
      </c>
      <c r="AB41" s="28" t="s">
        <v>211</v>
      </c>
    </row>
    <row r="42" spans="1:28" x14ac:dyDescent="0.3">
      <c r="A42" s="1" t="s">
        <v>45</v>
      </c>
      <c r="B42" s="1" t="s">
        <v>58</v>
      </c>
      <c r="C42" s="27" t="s">
        <v>145</v>
      </c>
      <c r="D42" s="38">
        <v>33</v>
      </c>
      <c r="E42" s="27">
        <v>34</v>
      </c>
      <c r="F42" s="27">
        <v>4</v>
      </c>
      <c r="G42" s="27">
        <v>10</v>
      </c>
      <c r="H42" s="27"/>
      <c r="I42" s="27"/>
      <c r="J42" s="27">
        <v>10</v>
      </c>
      <c r="K42" s="27">
        <v>12</v>
      </c>
      <c r="L42" s="27">
        <v>3</v>
      </c>
      <c r="M42" s="27">
        <v>6</v>
      </c>
      <c r="N42" s="27">
        <f t="shared" si="4"/>
        <v>9</v>
      </c>
      <c r="O42" s="39">
        <v>6</v>
      </c>
      <c r="P42" s="39">
        <v>4</v>
      </c>
      <c r="Q42" s="39">
        <v>0</v>
      </c>
      <c r="R42" s="39">
        <v>7</v>
      </c>
      <c r="S42" s="39">
        <v>0</v>
      </c>
      <c r="T42" s="27">
        <f t="shared" si="5"/>
        <v>18</v>
      </c>
      <c r="U42" s="40">
        <f t="shared" si="6"/>
        <v>0.94117647058823528</v>
      </c>
      <c r="V42" s="22">
        <v>175</v>
      </c>
      <c r="W42" s="22" t="s">
        <v>93</v>
      </c>
      <c r="X42" s="22" t="s">
        <v>88</v>
      </c>
      <c r="Y42" s="68">
        <v>1024</v>
      </c>
      <c r="Z42" s="41"/>
      <c r="AA42" s="1" t="s">
        <v>136</v>
      </c>
      <c r="AB42" s="28" t="s">
        <v>211</v>
      </c>
    </row>
    <row r="43" spans="1:28" x14ac:dyDescent="0.3">
      <c r="A43" s="1" t="s">
        <v>45</v>
      </c>
      <c r="B43" s="1" t="s">
        <v>58</v>
      </c>
      <c r="C43" s="27" t="s">
        <v>146</v>
      </c>
      <c r="D43" s="38">
        <v>11</v>
      </c>
      <c r="E43" s="27">
        <v>35</v>
      </c>
      <c r="F43" s="27">
        <v>9</v>
      </c>
      <c r="G43" s="27">
        <v>20</v>
      </c>
      <c r="H43" s="27"/>
      <c r="I43" s="27"/>
      <c r="J43" s="27">
        <v>4</v>
      </c>
      <c r="K43" s="27">
        <v>4</v>
      </c>
      <c r="L43" s="27">
        <v>5</v>
      </c>
      <c r="M43" s="27">
        <v>3</v>
      </c>
      <c r="N43" s="27">
        <f t="shared" si="4"/>
        <v>8</v>
      </c>
      <c r="O43" s="39">
        <v>7</v>
      </c>
      <c r="P43" s="39">
        <v>3</v>
      </c>
      <c r="Q43" s="39">
        <v>3</v>
      </c>
      <c r="R43" s="39">
        <v>3</v>
      </c>
      <c r="S43" s="39">
        <v>0</v>
      </c>
      <c r="T43" s="27">
        <f t="shared" si="5"/>
        <v>22</v>
      </c>
      <c r="U43" s="40">
        <f t="shared" si="6"/>
        <v>1.2571428571428571</v>
      </c>
      <c r="V43" s="22">
        <v>175</v>
      </c>
      <c r="W43" s="22" t="s">
        <v>93</v>
      </c>
      <c r="X43" s="22" t="s">
        <v>88</v>
      </c>
      <c r="Y43" s="68">
        <v>1024</v>
      </c>
      <c r="Z43" s="41"/>
      <c r="AA43" s="1" t="s">
        <v>136</v>
      </c>
      <c r="AB43" s="28" t="s">
        <v>211</v>
      </c>
    </row>
    <row r="44" spans="1:28" x14ac:dyDescent="0.3">
      <c r="A44" s="1" t="s">
        <v>45</v>
      </c>
      <c r="B44" s="1" t="s">
        <v>58</v>
      </c>
      <c r="C44" s="27" t="s">
        <v>147</v>
      </c>
      <c r="D44" s="38">
        <v>8</v>
      </c>
      <c r="E44" s="27">
        <v>38</v>
      </c>
      <c r="F44" s="27">
        <v>2</v>
      </c>
      <c r="G44" s="27">
        <v>6</v>
      </c>
      <c r="H44" s="27"/>
      <c r="I44" s="27"/>
      <c r="J44" s="27">
        <v>0</v>
      </c>
      <c r="K44" s="27">
        <v>0</v>
      </c>
      <c r="L44" s="27">
        <v>0</v>
      </c>
      <c r="M44" s="27">
        <v>1</v>
      </c>
      <c r="N44" s="27">
        <f t="shared" si="4"/>
        <v>1</v>
      </c>
      <c r="O44" s="39">
        <v>6</v>
      </c>
      <c r="P44" s="39">
        <v>3</v>
      </c>
      <c r="Q44" s="39">
        <v>3</v>
      </c>
      <c r="R44" s="39">
        <v>2</v>
      </c>
      <c r="S44" s="39">
        <v>0</v>
      </c>
      <c r="T44" s="27">
        <f t="shared" si="5"/>
        <v>4</v>
      </c>
      <c r="U44" s="40">
        <f t="shared" si="6"/>
        <v>0.47368421052631576</v>
      </c>
      <c r="V44" s="22">
        <v>175</v>
      </c>
      <c r="W44" s="22" t="s">
        <v>93</v>
      </c>
      <c r="X44" s="22" t="s">
        <v>88</v>
      </c>
      <c r="Y44" s="68">
        <v>1024</v>
      </c>
      <c r="Z44" s="41"/>
      <c r="AA44" s="1" t="s">
        <v>136</v>
      </c>
      <c r="AB44" s="28" t="s">
        <v>211</v>
      </c>
    </row>
    <row r="45" spans="1:28" x14ac:dyDescent="0.3">
      <c r="A45" s="1" t="s">
        <v>45</v>
      </c>
      <c r="B45" s="1" t="s">
        <v>58</v>
      </c>
      <c r="C45" s="27" t="s">
        <v>148</v>
      </c>
      <c r="D45" s="38">
        <v>22</v>
      </c>
      <c r="E45" s="27">
        <v>18</v>
      </c>
      <c r="F45" s="27">
        <v>2</v>
      </c>
      <c r="G45" s="27">
        <v>7</v>
      </c>
      <c r="H45" s="27"/>
      <c r="I45" s="27"/>
      <c r="J45" s="27">
        <v>0</v>
      </c>
      <c r="K45" s="27">
        <v>0</v>
      </c>
      <c r="L45" s="27">
        <v>3</v>
      </c>
      <c r="M45" s="27">
        <v>5</v>
      </c>
      <c r="N45" s="27">
        <f t="shared" si="4"/>
        <v>8</v>
      </c>
      <c r="O45" s="39">
        <v>2</v>
      </c>
      <c r="P45" s="39">
        <v>3</v>
      </c>
      <c r="Q45" s="39">
        <v>0</v>
      </c>
      <c r="R45" s="39">
        <v>0</v>
      </c>
      <c r="S45" s="39">
        <v>1</v>
      </c>
      <c r="T45" s="27">
        <f t="shared" si="5"/>
        <v>4</v>
      </c>
      <c r="U45" s="40">
        <f t="shared" si="6"/>
        <v>0.88888888888888884</v>
      </c>
      <c r="V45" s="22">
        <v>175</v>
      </c>
      <c r="W45" s="22" t="s">
        <v>93</v>
      </c>
      <c r="X45" s="22" t="s">
        <v>88</v>
      </c>
      <c r="Y45" s="68">
        <v>1024</v>
      </c>
      <c r="Z45" s="41"/>
      <c r="AA45" s="1" t="s">
        <v>136</v>
      </c>
      <c r="AB45" s="28" t="s">
        <v>211</v>
      </c>
    </row>
    <row r="46" spans="1:28" x14ac:dyDescent="0.3">
      <c r="A46" s="43" t="s">
        <v>45</v>
      </c>
      <c r="B46" s="43" t="s">
        <v>58</v>
      </c>
      <c r="C46" s="44" t="s">
        <v>39</v>
      </c>
      <c r="D46" s="43"/>
      <c r="E46" s="44">
        <f t="shared" ref="E46:T46" si="7">SUM(E34:E45)</f>
        <v>240</v>
      </c>
      <c r="F46" s="44">
        <f t="shared" si="7"/>
        <v>46</v>
      </c>
      <c r="G46" s="44">
        <f t="shared" si="7"/>
        <v>99</v>
      </c>
      <c r="H46" s="44">
        <f t="shared" si="7"/>
        <v>0</v>
      </c>
      <c r="I46" s="44">
        <f t="shared" si="7"/>
        <v>0</v>
      </c>
      <c r="J46" s="44">
        <f t="shared" si="7"/>
        <v>22</v>
      </c>
      <c r="K46" s="44">
        <f t="shared" si="7"/>
        <v>31</v>
      </c>
      <c r="L46" s="44">
        <f t="shared" si="7"/>
        <v>23</v>
      </c>
      <c r="M46" s="44">
        <f t="shared" si="7"/>
        <v>38</v>
      </c>
      <c r="N46" s="44">
        <f t="shared" si="7"/>
        <v>61</v>
      </c>
      <c r="O46" s="44">
        <f t="shared" si="7"/>
        <v>29</v>
      </c>
      <c r="P46" s="44">
        <f t="shared" si="7"/>
        <v>32</v>
      </c>
      <c r="Q46" s="44">
        <f t="shared" si="7"/>
        <v>13</v>
      </c>
      <c r="R46" s="44">
        <f t="shared" si="7"/>
        <v>19</v>
      </c>
      <c r="S46" s="44">
        <f t="shared" si="7"/>
        <v>4</v>
      </c>
      <c r="T46" s="44">
        <f t="shared" si="7"/>
        <v>114</v>
      </c>
      <c r="U46" s="45">
        <f>((T46+Q46+N46-R46)+(O46*2))/E46</f>
        <v>0.9458333333333333</v>
      </c>
      <c r="V46" s="46">
        <v>175</v>
      </c>
      <c r="W46" s="46" t="s">
        <v>93</v>
      </c>
      <c r="X46" s="46" t="s">
        <v>88</v>
      </c>
      <c r="Y46" s="69">
        <v>1024</v>
      </c>
      <c r="Z46" s="47"/>
      <c r="AA46" s="43" t="s">
        <v>136</v>
      </c>
      <c r="AB46" s="78" t="s">
        <v>211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0.46464646464646464</v>
      </c>
      <c r="H47" s="27"/>
      <c r="I47" s="1"/>
      <c r="J47" s="48" t="s">
        <v>41</v>
      </c>
      <c r="K47" s="50">
        <f>J46/K46</f>
        <v>0.70967741935483875</v>
      </c>
      <c r="L47" s="1"/>
      <c r="M47" s="39" t="s">
        <v>42</v>
      </c>
      <c r="N47" s="51">
        <v>3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sortState xmlns:xlrd2="http://schemas.microsoft.com/office/spreadsheetml/2017/richdata2" ref="A34:AB45">
    <sortCondition ref="C34:C45"/>
  </sortState>
  <pageMargins left="0.2" right="0.2" top="0.75" bottom="0.2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7C99-44CF-447D-A7AB-1DCF27BB780B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1" width="4.3320312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214</v>
      </c>
      <c r="D4" s="7" t="s">
        <v>4</v>
      </c>
      <c r="E4" s="8"/>
      <c r="F4" s="5"/>
      <c r="G4" s="1"/>
      <c r="J4" s="15" t="s">
        <v>217</v>
      </c>
      <c r="K4" s="16" t="s">
        <v>44</v>
      </c>
      <c r="L4" s="17"/>
      <c r="M4" s="18"/>
      <c r="N4" s="19">
        <v>27</v>
      </c>
      <c r="O4" s="19">
        <v>25</v>
      </c>
      <c r="P4" s="19">
        <v>19</v>
      </c>
      <c r="Q4" s="19">
        <v>24</v>
      </c>
      <c r="R4" s="20"/>
      <c r="S4" s="21">
        <f>SUM(N4:R4)</f>
        <v>95</v>
      </c>
      <c r="T4" s="22">
        <v>177</v>
      </c>
    </row>
    <row r="5" spans="1:28" x14ac:dyDescent="0.3">
      <c r="B5" s="1"/>
      <c r="C5" s="6" t="s">
        <v>215</v>
      </c>
      <c r="D5" s="7" t="s">
        <v>5</v>
      </c>
      <c r="E5" s="1"/>
      <c r="F5" s="1"/>
      <c r="G5" s="1"/>
      <c r="J5" s="15" t="s">
        <v>191</v>
      </c>
      <c r="K5" s="16" t="s">
        <v>67</v>
      </c>
      <c r="L5" s="17"/>
      <c r="M5" s="18"/>
      <c r="N5" s="19">
        <v>16</v>
      </c>
      <c r="O5" s="19">
        <v>24</v>
      </c>
      <c r="P5" s="19">
        <v>29</v>
      </c>
      <c r="Q5" s="19">
        <v>27</v>
      </c>
      <c r="R5" s="20"/>
      <c r="S5" s="21">
        <f>SUM(N5:R5)</f>
        <v>96</v>
      </c>
      <c r="T5" s="22">
        <v>177</v>
      </c>
      <c r="U5" s="1"/>
      <c r="V5" s="1"/>
      <c r="W5" s="1"/>
    </row>
    <row r="6" spans="1:28" x14ac:dyDescent="0.3">
      <c r="C6" s="23">
        <v>625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169</v>
      </c>
      <c r="D7" s="7" t="s">
        <v>7</v>
      </c>
      <c r="G7" s="1"/>
      <c r="S7" s="1"/>
      <c r="T7" s="25" t="s">
        <v>8</v>
      </c>
      <c r="U7" s="1"/>
      <c r="V7" s="26">
        <v>177</v>
      </c>
      <c r="W7" s="1"/>
    </row>
    <row r="8" spans="1:28" x14ac:dyDescent="0.3">
      <c r="B8" s="1"/>
      <c r="C8" s="24" t="s">
        <v>216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0.10416666666666667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7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51</v>
      </c>
      <c r="D13" s="38">
        <v>30</v>
      </c>
      <c r="E13" s="27">
        <v>22</v>
      </c>
      <c r="F13" s="27">
        <v>4</v>
      </c>
      <c r="G13" s="27">
        <v>4</v>
      </c>
      <c r="H13" s="27"/>
      <c r="I13" s="27"/>
      <c r="J13" s="27">
        <v>0</v>
      </c>
      <c r="K13" s="27">
        <v>0</v>
      </c>
      <c r="L13" s="27">
        <v>1</v>
      </c>
      <c r="M13" s="27">
        <v>0</v>
      </c>
      <c r="N13" s="27">
        <f>SUM(L13:M13)</f>
        <v>1</v>
      </c>
      <c r="O13" s="27">
        <v>4</v>
      </c>
      <c r="P13" s="39">
        <v>4</v>
      </c>
      <c r="Q13" s="27">
        <v>0</v>
      </c>
      <c r="R13" s="27">
        <v>1</v>
      </c>
      <c r="S13" s="27">
        <v>0</v>
      </c>
      <c r="T13" s="27">
        <f>(H13*3)+((F13-H13)*2)+J13</f>
        <v>8</v>
      </c>
      <c r="U13" s="40">
        <f>IFERROR(((T13+Q13+N13-R13)+(O13*2))/E13,"")</f>
        <v>0.72727272727272729</v>
      </c>
      <c r="V13" s="22">
        <v>177</v>
      </c>
      <c r="W13" s="22" t="s">
        <v>87</v>
      </c>
      <c r="X13" s="22" t="s">
        <v>94</v>
      </c>
      <c r="Y13" s="68">
        <v>625</v>
      </c>
      <c r="Z13" s="41"/>
      <c r="AA13" s="1" t="s">
        <v>89</v>
      </c>
      <c r="AB13" s="28" t="s">
        <v>218</v>
      </c>
    </row>
    <row r="14" spans="1:28" x14ac:dyDescent="0.3">
      <c r="A14" s="1" t="s">
        <v>66</v>
      </c>
      <c r="B14" s="1" t="s">
        <v>45</v>
      </c>
      <c r="C14" s="27" t="s">
        <v>46</v>
      </c>
      <c r="D14" s="38">
        <v>21</v>
      </c>
      <c r="E14" s="27">
        <v>30</v>
      </c>
      <c r="F14" s="27">
        <v>3</v>
      </c>
      <c r="G14" s="27">
        <v>9</v>
      </c>
      <c r="H14" s="27"/>
      <c r="I14" s="27"/>
      <c r="J14" s="27">
        <v>5</v>
      </c>
      <c r="K14" s="27">
        <v>5</v>
      </c>
      <c r="L14" s="27">
        <v>1</v>
      </c>
      <c r="M14" s="27">
        <v>6</v>
      </c>
      <c r="N14" s="27">
        <f t="shared" ref="N14:N19" si="0">SUM(L14:M14)</f>
        <v>7</v>
      </c>
      <c r="O14" s="39">
        <v>0</v>
      </c>
      <c r="P14" s="39">
        <v>3</v>
      </c>
      <c r="Q14" s="39">
        <v>0</v>
      </c>
      <c r="R14" s="39">
        <v>1</v>
      </c>
      <c r="S14" s="39">
        <v>0</v>
      </c>
      <c r="T14" s="39">
        <f t="shared" ref="T14:T19" si="1">(H14*3)+((F14-H14)*2)+J14</f>
        <v>11</v>
      </c>
      <c r="U14" s="40">
        <f t="shared" ref="U14:U24" si="2">IFERROR(((T14+Q14+N14-R14)+(O14*2))/E14,"")</f>
        <v>0.56666666666666665</v>
      </c>
      <c r="V14" s="22">
        <v>177</v>
      </c>
      <c r="W14" s="22" t="s">
        <v>87</v>
      </c>
      <c r="X14" s="22" t="s">
        <v>94</v>
      </c>
      <c r="Y14" s="68">
        <v>625</v>
      </c>
      <c r="Z14" s="41"/>
      <c r="AA14" s="1" t="s">
        <v>89</v>
      </c>
      <c r="AB14" s="28" t="s">
        <v>218</v>
      </c>
    </row>
    <row r="15" spans="1:28" x14ac:dyDescent="0.3">
      <c r="A15" s="1" t="s">
        <v>66</v>
      </c>
      <c r="B15" s="1" t="s">
        <v>45</v>
      </c>
      <c r="C15" s="27" t="s">
        <v>55</v>
      </c>
      <c r="D15" s="38">
        <v>15</v>
      </c>
      <c r="E15" s="27">
        <v>40</v>
      </c>
      <c r="F15" s="27">
        <v>9</v>
      </c>
      <c r="G15" s="27">
        <v>17</v>
      </c>
      <c r="H15" s="27"/>
      <c r="I15" s="27"/>
      <c r="J15" s="27">
        <v>3</v>
      </c>
      <c r="K15" s="27">
        <v>6</v>
      </c>
      <c r="L15" s="27">
        <v>0</v>
      </c>
      <c r="M15" s="27">
        <v>3</v>
      </c>
      <c r="N15" s="27">
        <f t="shared" si="0"/>
        <v>3</v>
      </c>
      <c r="O15" s="39">
        <v>7</v>
      </c>
      <c r="P15" s="39">
        <v>3</v>
      </c>
      <c r="Q15" s="39">
        <v>3</v>
      </c>
      <c r="R15" s="39">
        <v>3</v>
      </c>
      <c r="S15" s="39">
        <v>0</v>
      </c>
      <c r="T15" s="39">
        <f t="shared" si="1"/>
        <v>21</v>
      </c>
      <c r="U15" s="40">
        <f t="shared" si="2"/>
        <v>0.95</v>
      </c>
      <c r="V15" s="22">
        <v>177</v>
      </c>
      <c r="W15" s="22" t="s">
        <v>87</v>
      </c>
      <c r="X15" s="22" t="s">
        <v>94</v>
      </c>
      <c r="Y15" s="68">
        <v>625</v>
      </c>
      <c r="Z15" s="41" t="s">
        <v>474</v>
      </c>
      <c r="AA15" s="1" t="s">
        <v>89</v>
      </c>
      <c r="AB15" s="28" t="s">
        <v>218</v>
      </c>
    </row>
    <row r="16" spans="1:28" x14ac:dyDescent="0.3">
      <c r="A16" s="1" t="s">
        <v>66</v>
      </c>
      <c r="B16" s="1" t="s">
        <v>45</v>
      </c>
      <c r="C16" s="27" t="s">
        <v>50</v>
      </c>
      <c r="D16" s="38">
        <v>31</v>
      </c>
      <c r="E16" s="27">
        <v>30</v>
      </c>
      <c r="F16" s="27">
        <v>0</v>
      </c>
      <c r="G16" s="27">
        <v>6</v>
      </c>
      <c r="H16" s="27"/>
      <c r="I16" s="27"/>
      <c r="J16" s="27">
        <v>6</v>
      </c>
      <c r="K16" s="27">
        <v>8</v>
      </c>
      <c r="L16" s="27">
        <v>1</v>
      </c>
      <c r="M16" s="27">
        <v>4</v>
      </c>
      <c r="N16" s="27">
        <f t="shared" si="0"/>
        <v>5</v>
      </c>
      <c r="O16" s="39">
        <v>2</v>
      </c>
      <c r="P16" s="56">
        <v>6</v>
      </c>
      <c r="Q16" s="39">
        <v>1</v>
      </c>
      <c r="R16" s="39">
        <v>2</v>
      </c>
      <c r="S16" s="39">
        <v>0</v>
      </c>
      <c r="T16" s="39">
        <f t="shared" si="1"/>
        <v>6</v>
      </c>
      <c r="U16" s="40">
        <f t="shared" si="2"/>
        <v>0.46666666666666667</v>
      </c>
      <c r="V16" s="22">
        <v>177</v>
      </c>
      <c r="W16" s="22" t="s">
        <v>87</v>
      </c>
      <c r="X16" s="22" t="s">
        <v>94</v>
      </c>
      <c r="Y16" s="68">
        <v>625</v>
      </c>
      <c r="Z16" s="41"/>
      <c r="AA16" s="1" t="s">
        <v>89</v>
      </c>
      <c r="AB16" s="28" t="s">
        <v>218</v>
      </c>
    </row>
    <row r="17" spans="1:28" x14ac:dyDescent="0.3">
      <c r="A17" s="1" t="s">
        <v>66</v>
      </c>
      <c r="B17" s="1" t="s">
        <v>45</v>
      </c>
      <c r="C17" s="27" t="s">
        <v>49</v>
      </c>
      <c r="D17" s="38">
        <v>22</v>
      </c>
      <c r="E17" s="27" t="s">
        <v>544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56"/>
      <c r="Q17" s="39"/>
      <c r="R17" s="39"/>
      <c r="S17" s="39"/>
      <c r="T17" s="39"/>
      <c r="U17" s="40"/>
      <c r="V17" s="22"/>
      <c r="W17" s="22"/>
      <c r="X17" s="22"/>
      <c r="Y17" s="68"/>
      <c r="Z17" s="41"/>
      <c r="AA17" s="1"/>
      <c r="AB17" s="28"/>
    </row>
    <row r="18" spans="1:28" x14ac:dyDescent="0.3">
      <c r="A18" s="1" t="s">
        <v>66</v>
      </c>
      <c r="B18" s="1" t="s">
        <v>45</v>
      </c>
      <c r="C18" s="27" t="s">
        <v>54</v>
      </c>
      <c r="D18" s="38">
        <v>11</v>
      </c>
      <c r="E18" s="27">
        <v>12</v>
      </c>
      <c r="F18" s="27">
        <v>1</v>
      </c>
      <c r="G18" s="27">
        <v>4</v>
      </c>
      <c r="H18" s="27"/>
      <c r="I18" s="27"/>
      <c r="J18" s="27">
        <v>0</v>
      </c>
      <c r="K18" s="27">
        <v>2</v>
      </c>
      <c r="L18" s="27">
        <v>0</v>
      </c>
      <c r="M18" s="27">
        <v>0</v>
      </c>
      <c r="N18" s="27">
        <f t="shared" si="0"/>
        <v>0</v>
      </c>
      <c r="O18" s="39">
        <v>1</v>
      </c>
      <c r="P18" s="39">
        <v>2</v>
      </c>
      <c r="Q18" s="39">
        <v>0</v>
      </c>
      <c r="R18" s="39">
        <v>1</v>
      </c>
      <c r="S18" s="39">
        <v>0</v>
      </c>
      <c r="T18" s="39">
        <f t="shared" si="1"/>
        <v>2</v>
      </c>
      <c r="U18" s="40">
        <f t="shared" si="2"/>
        <v>0.25</v>
      </c>
      <c r="V18" s="22">
        <v>177</v>
      </c>
      <c r="W18" s="22" t="s">
        <v>87</v>
      </c>
      <c r="X18" s="22" t="s">
        <v>94</v>
      </c>
      <c r="Y18" s="68">
        <v>625</v>
      </c>
      <c r="Z18" s="41"/>
      <c r="AA18" s="1" t="s">
        <v>89</v>
      </c>
      <c r="AB18" s="28" t="s">
        <v>218</v>
      </c>
    </row>
    <row r="19" spans="1:28" x14ac:dyDescent="0.3">
      <c r="A19" s="1" t="s">
        <v>66</v>
      </c>
      <c r="B19" s="1" t="s">
        <v>45</v>
      </c>
      <c r="C19" s="27" t="s">
        <v>52</v>
      </c>
      <c r="D19" s="38">
        <v>26</v>
      </c>
      <c r="E19" s="27">
        <v>20</v>
      </c>
      <c r="F19" s="27">
        <v>6</v>
      </c>
      <c r="G19" s="27">
        <v>13</v>
      </c>
      <c r="H19" s="27"/>
      <c r="I19" s="27"/>
      <c r="J19" s="27">
        <v>1</v>
      </c>
      <c r="K19" s="27">
        <v>4</v>
      </c>
      <c r="L19" s="27">
        <v>3</v>
      </c>
      <c r="M19" s="27">
        <v>2</v>
      </c>
      <c r="N19" s="27">
        <f t="shared" si="0"/>
        <v>5</v>
      </c>
      <c r="O19" s="39">
        <v>2</v>
      </c>
      <c r="P19" s="39">
        <v>2</v>
      </c>
      <c r="Q19" s="39">
        <v>1</v>
      </c>
      <c r="R19" s="39">
        <v>3</v>
      </c>
      <c r="S19" s="39">
        <v>0</v>
      </c>
      <c r="T19" s="39">
        <f t="shared" si="1"/>
        <v>13</v>
      </c>
      <c r="U19" s="40">
        <f t="shared" si="2"/>
        <v>1</v>
      </c>
      <c r="V19" s="22">
        <v>177</v>
      </c>
      <c r="W19" s="22" t="s">
        <v>87</v>
      </c>
      <c r="X19" s="22" t="s">
        <v>94</v>
      </c>
      <c r="Y19" s="68">
        <v>625</v>
      </c>
      <c r="Z19" s="41"/>
      <c r="AA19" s="1" t="s">
        <v>89</v>
      </c>
      <c r="AB19" s="28" t="s">
        <v>218</v>
      </c>
    </row>
    <row r="20" spans="1:28" x14ac:dyDescent="0.3">
      <c r="A20" s="1" t="s">
        <v>66</v>
      </c>
      <c r="B20" s="1" t="s">
        <v>45</v>
      </c>
      <c r="C20" s="27" t="s">
        <v>53</v>
      </c>
      <c r="D20" s="38">
        <v>24</v>
      </c>
      <c r="E20" s="27">
        <v>14</v>
      </c>
      <c r="F20" s="27">
        <v>2</v>
      </c>
      <c r="G20" s="27">
        <v>2</v>
      </c>
      <c r="H20" s="27"/>
      <c r="I20" s="27"/>
      <c r="J20" s="27">
        <v>1</v>
      </c>
      <c r="K20" s="27">
        <v>3</v>
      </c>
      <c r="L20" s="27">
        <v>1</v>
      </c>
      <c r="M20" s="27">
        <v>1</v>
      </c>
      <c r="N20" s="27">
        <f>SUM(L20:M20)</f>
        <v>2</v>
      </c>
      <c r="O20" s="39">
        <v>1</v>
      </c>
      <c r="P20" s="39">
        <v>3</v>
      </c>
      <c r="Q20" s="39">
        <v>0</v>
      </c>
      <c r="R20" s="39">
        <v>2</v>
      </c>
      <c r="S20" s="39">
        <v>1</v>
      </c>
      <c r="T20" s="39">
        <f>(H20*3)+((F20-H20)*2)+J20</f>
        <v>5</v>
      </c>
      <c r="U20" s="40">
        <f t="shared" si="2"/>
        <v>0.5</v>
      </c>
      <c r="V20" s="22">
        <v>177</v>
      </c>
      <c r="W20" s="22" t="s">
        <v>87</v>
      </c>
      <c r="X20" s="22" t="s">
        <v>94</v>
      </c>
      <c r="Y20" s="68">
        <v>625</v>
      </c>
      <c r="Z20" s="41"/>
      <c r="AA20" s="1" t="s">
        <v>89</v>
      </c>
      <c r="AB20" s="28" t="s">
        <v>218</v>
      </c>
    </row>
    <row r="21" spans="1:28" x14ac:dyDescent="0.3">
      <c r="A21" s="1" t="s">
        <v>66</v>
      </c>
      <c r="B21" s="1" t="s">
        <v>45</v>
      </c>
      <c r="C21" s="27" t="s">
        <v>48</v>
      </c>
      <c r="D21" s="38">
        <v>44</v>
      </c>
      <c r="E21" s="27">
        <v>35</v>
      </c>
      <c r="F21" s="27">
        <v>3</v>
      </c>
      <c r="G21" s="27">
        <v>8</v>
      </c>
      <c r="H21" s="27"/>
      <c r="I21" s="27"/>
      <c r="J21" s="27">
        <v>0</v>
      </c>
      <c r="K21" s="27">
        <v>2</v>
      </c>
      <c r="L21" s="27">
        <v>4</v>
      </c>
      <c r="M21" s="27">
        <v>2</v>
      </c>
      <c r="N21" s="27">
        <f>SUM(L21:M21)</f>
        <v>6</v>
      </c>
      <c r="O21" s="39">
        <v>3</v>
      </c>
      <c r="P21" s="39">
        <v>3</v>
      </c>
      <c r="Q21" s="39">
        <v>2</v>
      </c>
      <c r="R21" s="39">
        <v>2</v>
      </c>
      <c r="S21" s="39">
        <v>2</v>
      </c>
      <c r="T21" s="39">
        <f>(H21*3)+((F21-H21)*2)+J21</f>
        <v>6</v>
      </c>
      <c r="U21" s="40">
        <f t="shared" si="2"/>
        <v>0.51428571428571423</v>
      </c>
      <c r="V21" s="22">
        <v>177</v>
      </c>
      <c r="W21" s="22" t="s">
        <v>87</v>
      </c>
      <c r="X21" s="22" t="s">
        <v>94</v>
      </c>
      <c r="Y21" s="68">
        <v>625</v>
      </c>
      <c r="Z21" s="41"/>
      <c r="AA21" s="1" t="s">
        <v>89</v>
      </c>
      <c r="AB21" s="28" t="s">
        <v>218</v>
      </c>
    </row>
    <row r="22" spans="1:28" x14ac:dyDescent="0.3">
      <c r="A22" s="1" t="s">
        <v>66</v>
      </c>
      <c r="B22" s="1" t="s">
        <v>45</v>
      </c>
      <c r="C22" s="27" t="s">
        <v>131</v>
      </c>
      <c r="D22" s="38">
        <v>41</v>
      </c>
      <c r="E22" s="27" t="s">
        <v>544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39"/>
      <c r="U22" s="40"/>
      <c r="V22" s="22"/>
      <c r="W22" s="22"/>
      <c r="X22" s="22"/>
      <c r="Y22" s="68"/>
      <c r="Z22" s="41"/>
      <c r="AA22" s="1"/>
      <c r="AB22" s="28"/>
    </row>
    <row r="23" spans="1:28" x14ac:dyDescent="0.3">
      <c r="A23" s="1" t="s">
        <v>66</v>
      </c>
      <c r="B23" s="1" t="s">
        <v>45</v>
      </c>
      <c r="C23" s="27" t="s">
        <v>130</v>
      </c>
      <c r="D23" s="38">
        <v>12</v>
      </c>
      <c r="E23" s="27" t="s">
        <v>544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39"/>
      <c r="U23" s="40"/>
      <c r="V23" s="22"/>
      <c r="W23" s="22"/>
      <c r="X23" s="22"/>
      <c r="Y23" s="68"/>
      <c r="Z23" s="41"/>
      <c r="AA23" s="1"/>
      <c r="AB23" s="28"/>
    </row>
    <row r="24" spans="1:28" x14ac:dyDescent="0.3">
      <c r="A24" s="1" t="s">
        <v>66</v>
      </c>
      <c r="B24" s="1" t="s">
        <v>45</v>
      </c>
      <c r="C24" s="27" t="s">
        <v>47</v>
      </c>
      <c r="D24" s="38">
        <v>25</v>
      </c>
      <c r="E24" s="27">
        <v>37</v>
      </c>
      <c r="F24" s="27">
        <v>8</v>
      </c>
      <c r="G24" s="27">
        <v>19</v>
      </c>
      <c r="H24" s="27"/>
      <c r="I24" s="27"/>
      <c r="J24" s="27">
        <v>7</v>
      </c>
      <c r="K24" s="27">
        <v>9</v>
      </c>
      <c r="L24" s="27">
        <v>4</v>
      </c>
      <c r="M24" s="27">
        <v>8</v>
      </c>
      <c r="N24" s="27">
        <f>SUM(L24:M24)</f>
        <v>12</v>
      </c>
      <c r="O24" s="39">
        <v>1</v>
      </c>
      <c r="P24" s="39">
        <v>3</v>
      </c>
      <c r="Q24" s="39">
        <v>1</v>
      </c>
      <c r="R24" s="39">
        <v>0</v>
      </c>
      <c r="S24" s="39">
        <v>0</v>
      </c>
      <c r="T24" s="39">
        <f>(H24*3)+((F24-H24)*2)+J24</f>
        <v>23</v>
      </c>
      <c r="U24" s="40">
        <f t="shared" si="2"/>
        <v>1.027027027027027</v>
      </c>
      <c r="V24" s="22">
        <v>177</v>
      </c>
      <c r="W24" s="22" t="s">
        <v>87</v>
      </c>
      <c r="X24" s="22" t="s">
        <v>94</v>
      </c>
      <c r="Y24" s="68">
        <v>625</v>
      </c>
      <c r="Z24" s="41"/>
      <c r="AA24" s="1" t="s">
        <v>89</v>
      </c>
      <c r="AB24" s="28" t="s">
        <v>218</v>
      </c>
    </row>
    <row r="25" spans="1:28" x14ac:dyDescent="0.3">
      <c r="A25" s="43" t="s">
        <v>66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36</v>
      </c>
      <c r="G25" s="44">
        <f t="shared" si="3"/>
        <v>82</v>
      </c>
      <c r="H25" s="44">
        <f t="shared" si="3"/>
        <v>0</v>
      </c>
      <c r="I25" s="44">
        <f t="shared" si="3"/>
        <v>0</v>
      </c>
      <c r="J25" s="44">
        <f t="shared" si="3"/>
        <v>23</v>
      </c>
      <c r="K25" s="44">
        <f t="shared" si="3"/>
        <v>39</v>
      </c>
      <c r="L25" s="44">
        <f t="shared" si="3"/>
        <v>15</v>
      </c>
      <c r="M25" s="44">
        <f t="shared" si="3"/>
        <v>26</v>
      </c>
      <c r="N25" s="44">
        <f t="shared" si="3"/>
        <v>41</v>
      </c>
      <c r="O25" s="44">
        <f t="shared" si="3"/>
        <v>21</v>
      </c>
      <c r="P25" s="44">
        <f t="shared" si="3"/>
        <v>29</v>
      </c>
      <c r="Q25" s="44">
        <f t="shared" si="3"/>
        <v>8</v>
      </c>
      <c r="R25" s="44">
        <f t="shared" si="3"/>
        <v>15</v>
      </c>
      <c r="S25" s="44">
        <f t="shared" si="3"/>
        <v>3</v>
      </c>
      <c r="T25" s="44">
        <f t="shared" si="3"/>
        <v>95</v>
      </c>
      <c r="U25" s="45">
        <f>((T25+Q25+N25-R25)+(O25*2))/E25</f>
        <v>0.71250000000000002</v>
      </c>
      <c r="V25" s="46">
        <v>177</v>
      </c>
      <c r="W25" s="46" t="s">
        <v>87</v>
      </c>
      <c r="X25" s="46" t="s">
        <v>94</v>
      </c>
      <c r="Y25" s="69">
        <v>625</v>
      </c>
      <c r="Z25" s="47"/>
      <c r="AA25" s="43" t="s">
        <v>89</v>
      </c>
      <c r="AB25" s="78" t="s">
        <v>218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0.43902439024390244</v>
      </c>
      <c r="H26" s="27"/>
      <c r="I26" s="1"/>
      <c r="J26" s="48" t="s">
        <v>41</v>
      </c>
      <c r="K26" s="50">
        <f>J25/K25</f>
        <v>0.58974358974358976</v>
      </c>
      <c r="L26" s="1"/>
      <c r="M26" s="39" t="s">
        <v>42</v>
      </c>
      <c r="N26" s="51">
        <v>9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2"/>
      <c r="Z34" s="41"/>
      <c r="AA34" s="1"/>
      <c r="AB34" s="1"/>
    </row>
    <row r="35" spans="1:28" x14ac:dyDescent="0.3">
      <c r="B35" s="1"/>
      <c r="C35" s="53" t="s">
        <v>67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7" t="s">
        <v>10</v>
      </c>
      <c r="U35" s="1"/>
      <c r="V35" s="54">
        <v>6</v>
      </c>
      <c r="W35" s="1"/>
      <c r="X35" s="1"/>
      <c r="Y35" s="31"/>
      <c r="Z35" s="41"/>
      <c r="AA35" s="1"/>
      <c r="AB35" s="1"/>
    </row>
    <row r="36" spans="1:28" x14ac:dyDescent="0.3">
      <c r="A36" s="36" t="s">
        <v>11</v>
      </c>
      <c r="B36" s="37" t="s">
        <v>12</v>
      </c>
      <c r="C36" s="38" t="s">
        <v>13</v>
      </c>
      <c r="D36" s="38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66</v>
      </c>
      <c r="C37" s="27" t="s">
        <v>220</v>
      </c>
      <c r="D37" s="38">
        <v>6</v>
      </c>
      <c r="E37" s="27">
        <v>31</v>
      </c>
      <c r="F37" s="27">
        <v>3</v>
      </c>
      <c r="G37" s="27">
        <v>5</v>
      </c>
      <c r="H37" s="27"/>
      <c r="I37" s="27"/>
      <c r="J37" s="27">
        <v>1</v>
      </c>
      <c r="K37" s="27">
        <v>3</v>
      </c>
      <c r="L37" s="27">
        <v>4</v>
      </c>
      <c r="M37" s="27">
        <v>5</v>
      </c>
      <c r="N37" s="27">
        <f>SUM(L37:M37)</f>
        <v>9</v>
      </c>
      <c r="O37" s="27">
        <v>0</v>
      </c>
      <c r="P37" s="56">
        <v>6</v>
      </c>
      <c r="Q37" s="27">
        <v>1</v>
      </c>
      <c r="R37" s="27">
        <v>0</v>
      </c>
      <c r="S37" s="27">
        <v>1</v>
      </c>
      <c r="T37" s="27">
        <f>+(F37*2)+J37</f>
        <v>7</v>
      </c>
      <c r="U37" s="40">
        <f>IFERROR(((T37+Q37+N37-R37)+(O37*2))/E37,"")</f>
        <v>0.54838709677419351</v>
      </c>
      <c r="V37" s="22">
        <v>177</v>
      </c>
      <c r="W37" s="22" t="s">
        <v>93</v>
      </c>
      <c r="X37" s="22" t="s">
        <v>88</v>
      </c>
      <c r="Y37" s="68">
        <v>625</v>
      </c>
      <c r="Z37" s="41" t="s">
        <v>472</v>
      </c>
      <c r="AA37" s="1" t="s">
        <v>219</v>
      </c>
      <c r="AB37" s="28" t="s">
        <v>194</v>
      </c>
    </row>
    <row r="38" spans="1:28" x14ac:dyDescent="0.3">
      <c r="A38" s="1" t="s">
        <v>45</v>
      </c>
      <c r="B38" s="1" t="s">
        <v>66</v>
      </c>
      <c r="C38" s="27" t="s">
        <v>221</v>
      </c>
      <c r="D38" s="38">
        <v>1</v>
      </c>
      <c r="E38" s="27">
        <v>10</v>
      </c>
      <c r="F38" s="27">
        <v>1</v>
      </c>
      <c r="G38" s="27">
        <v>5</v>
      </c>
      <c r="H38" s="27"/>
      <c r="I38" s="27"/>
      <c r="J38" s="27">
        <v>0</v>
      </c>
      <c r="K38" s="27">
        <v>0</v>
      </c>
      <c r="L38" s="27">
        <v>0</v>
      </c>
      <c r="M38" s="27">
        <v>1</v>
      </c>
      <c r="N38" s="27">
        <f t="shared" ref="N38:N43" si="4">SUM(L38:M38)</f>
        <v>1</v>
      </c>
      <c r="O38" s="39">
        <v>3</v>
      </c>
      <c r="P38" s="39">
        <v>0</v>
      </c>
      <c r="Q38" s="39">
        <v>0</v>
      </c>
      <c r="R38" s="39">
        <v>2</v>
      </c>
      <c r="S38" s="39">
        <v>0</v>
      </c>
      <c r="T38" s="27">
        <f t="shared" ref="T38:T46" si="5">+(F38*2)+J38</f>
        <v>2</v>
      </c>
      <c r="U38" s="40">
        <f t="shared" ref="U38:U46" si="6">IFERROR(((T38+Q38+N38-R38)+(O38*2))/E38,"")</f>
        <v>0.7</v>
      </c>
      <c r="V38" s="22">
        <v>177</v>
      </c>
      <c r="W38" s="22" t="s">
        <v>93</v>
      </c>
      <c r="X38" s="22" t="s">
        <v>88</v>
      </c>
      <c r="Y38" s="68">
        <v>625</v>
      </c>
      <c r="Z38" s="41"/>
      <c r="AA38" s="1" t="s">
        <v>219</v>
      </c>
      <c r="AB38" s="28" t="s">
        <v>194</v>
      </c>
    </row>
    <row r="39" spans="1:28" x14ac:dyDescent="0.3">
      <c r="A39" s="1" t="s">
        <v>45</v>
      </c>
      <c r="B39" s="1" t="s">
        <v>66</v>
      </c>
      <c r="C39" s="27" t="s">
        <v>222</v>
      </c>
      <c r="D39" s="38">
        <v>11</v>
      </c>
      <c r="E39" s="27">
        <v>18</v>
      </c>
      <c r="F39" s="27">
        <v>0</v>
      </c>
      <c r="G39" s="27">
        <v>2</v>
      </c>
      <c r="H39" s="27"/>
      <c r="I39" s="27"/>
      <c r="J39" s="27">
        <v>1</v>
      </c>
      <c r="K39" s="27">
        <v>2</v>
      </c>
      <c r="L39" s="27">
        <v>0</v>
      </c>
      <c r="M39" s="27">
        <v>3</v>
      </c>
      <c r="N39" s="27">
        <f t="shared" si="4"/>
        <v>3</v>
      </c>
      <c r="O39" s="39">
        <v>4</v>
      </c>
      <c r="P39" s="39">
        <v>4</v>
      </c>
      <c r="Q39" s="39">
        <v>1</v>
      </c>
      <c r="R39" s="39">
        <v>3</v>
      </c>
      <c r="S39" s="39">
        <v>2</v>
      </c>
      <c r="T39" s="27">
        <f t="shared" si="5"/>
        <v>1</v>
      </c>
      <c r="U39" s="40">
        <f t="shared" si="6"/>
        <v>0.55555555555555558</v>
      </c>
      <c r="V39" s="22">
        <v>177</v>
      </c>
      <c r="W39" s="22" t="s">
        <v>93</v>
      </c>
      <c r="X39" s="22" t="s">
        <v>88</v>
      </c>
      <c r="Y39" s="68">
        <v>625</v>
      </c>
      <c r="Z39" s="41"/>
      <c r="AA39" s="1" t="s">
        <v>219</v>
      </c>
      <c r="AB39" s="28" t="s">
        <v>194</v>
      </c>
    </row>
    <row r="40" spans="1:28" x14ac:dyDescent="0.3">
      <c r="A40" s="1" t="s">
        <v>45</v>
      </c>
      <c r="B40" s="1" t="s">
        <v>66</v>
      </c>
      <c r="C40" s="27" t="s">
        <v>223</v>
      </c>
      <c r="D40" s="38">
        <v>10</v>
      </c>
      <c r="E40" s="27">
        <v>37</v>
      </c>
      <c r="F40" s="27">
        <v>8</v>
      </c>
      <c r="G40" s="27">
        <v>14</v>
      </c>
      <c r="H40" s="27"/>
      <c r="I40" s="27"/>
      <c r="J40" s="27">
        <v>3</v>
      </c>
      <c r="K40" s="27">
        <v>6</v>
      </c>
      <c r="L40" s="27">
        <v>1</v>
      </c>
      <c r="M40" s="27">
        <v>1</v>
      </c>
      <c r="N40" s="27">
        <f t="shared" si="4"/>
        <v>2</v>
      </c>
      <c r="O40" s="39">
        <v>3</v>
      </c>
      <c r="P40" s="39">
        <v>2</v>
      </c>
      <c r="Q40" s="39">
        <v>2</v>
      </c>
      <c r="R40" s="39">
        <v>1</v>
      </c>
      <c r="S40" s="39">
        <v>0</v>
      </c>
      <c r="T40" s="27">
        <f t="shared" si="5"/>
        <v>19</v>
      </c>
      <c r="U40" s="40">
        <f t="shared" si="6"/>
        <v>0.7567567567567568</v>
      </c>
      <c r="V40" s="22">
        <v>177</v>
      </c>
      <c r="W40" s="22" t="s">
        <v>93</v>
      </c>
      <c r="X40" s="22" t="s">
        <v>88</v>
      </c>
      <c r="Y40" s="68">
        <v>625</v>
      </c>
      <c r="Z40" s="41"/>
      <c r="AA40" s="1" t="s">
        <v>219</v>
      </c>
      <c r="AB40" s="28" t="s">
        <v>194</v>
      </c>
    </row>
    <row r="41" spans="1:28" x14ac:dyDescent="0.3">
      <c r="A41" s="1" t="s">
        <v>45</v>
      </c>
      <c r="B41" s="1" t="s">
        <v>66</v>
      </c>
      <c r="C41" s="27" t="s">
        <v>224</v>
      </c>
      <c r="D41" s="38">
        <v>33</v>
      </c>
      <c r="E41" s="27">
        <v>4</v>
      </c>
      <c r="F41" s="27">
        <v>0</v>
      </c>
      <c r="G41" s="27">
        <v>0</v>
      </c>
      <c r="H41" s="27"/>
      <c r="I41" s="27"/>
      <c r="J41" s="27">
        <v>0</v>
      </c>
      <c r="K41" s="27">
        <v>0</v>
      </c>
      <c r="L41" s="27">
        <v>1</v>
      </c>
      <c r="M41" s="27">
        <v>1</v>
      </c>
      <c r="N41" s="27">
        <f t="shared" si="4"/>
        <v>2</v>
      </c>
      <c r="O41" s="39">
        <v>0</v>
      </c>
      <c r="P41" s="39">
        <v>2</v>
      </c>
      <c r="Q41" s="39">
        <v>0</v>
      </c>
      <c r="R41" s="39">
        <v>0</v>
      </c>
      <c r="S41" s="39">
        <v>1</v>
      </c>
      <c r="T41" s="27">
        <f t="shared" si="5"/>
        <v>0</v>
      </c>
      <c r="U41" s="40">
        <f t="shared" si="6"/>
        <v>0.5</v>
      </c>
      <c r="V41" s="22">
        <v>177</v>
      </c>
      <c r="W41" s="22" t="s">
        <v>93</v>
      </c>
      <c r="X41" s="22" t="s">
        <v>88</v>
      </c>
      <c r="Y41" s="68">
        <v>625</v>
      </c>
      <c r="Z41" s="41"/>
      <c r="AA41" s="1" t="s">
        <v>219</v>
      </c>
      <c r="AB41" s="28" t="s">
        <v>194</v>
      </c>
    </row>
    <row r="42" spans="1:28" x14ac:dyDescent="0.3">
      <c r="A42" s="1" t="s">
        <v>45</v>
      </c>
      <c r="B42" s="1" t="s">
        <v>66</v>
      </c>
      <c r="C42" s="27" t="s">
        <v>225</v>
      </c>
      <c r="D42" s="38">
        <v>23</v>
      </c>
      <c r="E42" s="27">
        <v>25</v>
      </c>
      <c r="F42" s="27">
        <v>4</v>
      </c>
      <c r="G42" s="27">
        <v>9</v>
      </c>
      <c r="H42" s="27"/>
      <c r="I42" s="27"/>
      <c r="J42" s="27">
        <v>5</v>
      </c>
      <c r="K42" s="27">
        <v>6</v>
      </c>
      <c r="L42" s="27">
        <v>3</v>
      </c>
      <c r="M42" s="27">
        <v>3</v>
      </c>
      <c r="N42" s="27">
        <f t="shared" si="4"/>
        <v>6</v>
      </c>
      <c r="O42" s="39">
        <v>1</v>
      </c>
      <c r="P42" s="39">
        <v>1</v>
      </c>
      <c r="Q42" s="39">
        <v>1</v>
      </c>
      <c r="R42" s="39">
        <v>0</v>
      </c>
      <c r="S42" s="39">
        <v>0</v>
      </c>
      <c r="T42" s="27">
        <f t="shared" si="5"/>
        <v>13</v>
      </c>
      <c r="U42" s="40">
        <f t="shared" si="6"/>
        <v>0.88</v>
      </c>
      <c r="V42" s="22">
        <v>177</v>
      </c>
      <c r="W42" s="22" t="s">
        <v>93</v>
      </c>
      <c r="X42" s="22" t="s">
        <v>88</v>
      </c>
      <c r="Y42" s="68">
        <v>625</v>
      </c>
      <c r="Z42" s="41"/>
      <c r="AA42" s="1" t="s">
        <v>219</v>
      </c>
      <c r="AB42" s="28" t="s">
        <v>194</v>
      </c>
    </row>
    <row r="43" spans="1:28" x14ac:dyDescent="0.3">
      <c r="A43" s="1" t="s">
        <v>45</v>
      </c>
      <c r="B43" s="1" t="s">
        <v>66</v>
      </c>
      <c r="C43" s="27" t="s">
        <v>226</v>
      </c>
      <c r="D43" s="38">
        <v>20</v>
      </c>
      <c r="E43" s="27">
        <v>27</v>
      </c>
      <c r="F43" s="27">
        <v>5</v>
      </c>
      <c r="G43" s="27">
        <v>5</v>
      </c>
      <c r="H43" s="27"/>
      <c r="I43" s="27"/>
      <c r="J43" s="27">
        <v>2</v>
      </c>
      <c r="K43" s="27">
        <v>3</v>
      </c>
      <c r="L43" s="27">
        <v>2</v>
      </c>
      <c r="M43" s="27">
        <v>1</v>
      </c>
      <c r="N43" s="27">
        <f t="shared" si="4"/>
        <v>3</v>
      </c>
      <c r="O43" s="39">
        <v>2</v>
      </c>
      <c r="P43" s="56">
        <v>6</v>
      </c>
      <c r="Q43" s="39">
        <v>2</v>
      </c>
      <c r="R43" s="39">
        <v>1</v>
      </c>
      <c r="S43" s="39">
        <v>0</v>
      </c>
      <c r="T43" s="27">
        <f t="shared" si="5"/>
        <v>12</v>
      </c>
      <c r="U43" s="40">
        <f t="shared" si="6"/>
        <v>0.7407407407407407</v>
      </c>
      <c r="V43" s="22">
        <v>177</v>
      </c>
      <c r="W43" s="22" t="s">
        <v>93</v>
      </c>
      <c r="X43" s="22" t="s">
        <v>88</v>
      </c>
      <c r="Y43" s="68">
        <v>625</v>
      </c>
      <c r="Z43" s="41"/>
      <c r="AA43" s="1" t="s">
        <v>219</v>
      </c>
      <c r="AB43" s="28" t="s">
        <v>194</v>
      </c>
    </row>
    <row r="44" spans="1:28" x14ac:dyDescent="0.3">
      <c r="A44" s="1" t="s">
        <v>45</v>
      </c>
      <c r="B44" s="1" t="s">
        <v>66</v>
      </c>
      <c r="C44" s="27" t="s">
        <v>227</v>
      </c>
      <c r="D44" s="38">
        <v>22</v>
      </c>
      <c r="E44" s="27">
        <v>36</v>
      </c>
      <c r="F44" s="27">
        <v>10</v>
      </c>
      <c r="G44" s="27">
        <v>22</v>
      </c>
      <c r="H44" s="27"/>
      <c r="I44" s="27"/>
      <c r="J44" s="27">
        <v>14</v>
      </c>
      <c r="K44" s="27">
        <v>17</v>
      </c>
      <c r="L44" s="27">
        <v>0</v>
      </c>
      <c r="M44" s="27">
        <v>2</v>
      </c>
      <c r="N44" s="27">
        <f>SUM(L44:M44)</f>
        <v>2</v>
      </c>
      <c r="O44" s="39">
        <v>4</v>
      </c>
      <c r="P44" s="39">
        <v>4</v>
      </c>
      <c r="Q44" s="39">
        <v>2</v>
      </c>
      <c r="R44" s="39">
        <v>8</v>
      </c>
      <c r="S44" s="39">
        <v>0</v>
      </c>
      <c r="T44" s="27">
        <f t="shared" si="5"/>
        <v>34</v>
      </c>
      <c r="U44" s="40">
        <f t="shared" si="6"/>
        <v>1.0555555555555556</v>
      </c>
      <c r="V44" s="22">
        <v>177</v>
      </c>
      <c r="W44" s="22" t="s">
        <v>93</v>
      </c>
      <c r="X44" s="22" t="s">
        <v>88</v>
      </c>
      <c r="Y44" s="68">
        <v>625</v>
      </c>
      <c r="Z44" s="41"/>
      <c r="AA44" s="1" t="s">
        <v>219</v>
      </c>
      <c r="AB44" s="28" t="s">
        <v>194</v>
      </c>
    </row>
    <row r="45" spans="1:28" x14ac:dyDescent="0.3">
      <c r="A45" s="1" t="s">
        <v>45</v>
      </c>
      <c r="B45" s="1" t="s">
        <v>66</v>
      </c>
      <c r="C45" s="27" t="s">
        <v>105</v>
      </c>
      <c r="D45" s="38">
        <v>5</v>
      </c>
      <c r="E45" s="27">
        <v>20</v>
      </c>
      <c r="F45" s="27">
        <v>2</v>
      </c>
      <c r="G45" s="27">
        <v>6</v>
      </c>
      <c r="H45" s="27"/>
      <c r="I45" s="27"/>
      <c r="J45" s="27">
        <v>0</v>
      </c>
      <c r="K45" s="27">
        <v>0</v>
      </c>
      <c r="L45" s="27">
        <v>0</v>
      </c>
      <c r="M45" s="27">
        <v>0</v>
      </c>
      <c r="N45" s="27">
        <f>SUM(L45:M45)</f>
        <v>0</v>
      </c>
      <c r="O45" s="39">
        <v>2</v>
      </c>
      <c r="P45" s="39">
        <v>1</v>
      </c>
      <c r="Q45" s="39">
        <v>2</v>
      </c>
      <c r="R45" s="39">
        <v>4</v>
      </c>
      <c r="S45" s="39">
        <v>0</v>
      </c>
      <c r="T45" s="27">
        <f t="shared" si="5"/>
        <v>4</v>
      </c>
      <c r="U45" s="40">
        <f t="shared" si="6"/>
        <v>0.3</v>
      </c>
      <c r="V45" s="22">
        <v>177</v>
      </c>
      <c r="W45" s="22" t="s">
        <v>93</v>
      </c>
      <c r="X45" s="22" t="s">
        <v>88</v>
      </c>
      <c r="Y45" s="68">
        <v>625</v>
      </c>
      <c r="Z45" s="41"/>
      <c r="AA45" s="1" t="s">
        <v>219</v>
      </c>
      <c r="AB45" s="28" t="s">
        <v>194</v>
      </c>
    </row>
    <row r="46" spans="1:28" x14ac:dyDescent="0.3">
      <c r="A46" s="1" t="s">
        <v>45</v>
      </c>
      <c r="B46" s="1" t="s">
        <v>66</v>
      </c>
      <c r="C46" s="27" t="s">
        <v>228</v>
      </c>
      <c r="D46" s="38">
        <v>31</v>
      </c>
      <c r="E46" s="27">
        <v>32</v>
      </c>
      <c r="F46" s="27">
        <v>1</v>
      </c>
      <c r="G46" s="27">
        <v>5</v>
      </c>
      <c r="H46" s="27"/>
      <c r="I46" s="27"/>
      <c r="J46" s="27">
        <v>2</v>
      </c>
      <c r="K46" s="27">
        <v>5</v>
      </c>
      <c r="L46" s="27">
        <v>3</v>
      </c>
      <c r="M46" s="27">
        <v>10</v>
      </c>
      <c r="N46" s="27">
        <f>SUM(L46:M46)</f>
        <v>13</v>
      </c>
      <c r="O46" s="39">
        <v>1</v>
      </c>
      <c r="P46" s="39">
        <v>3</v>
      </c>
      <c r="Q46" s="39">
        <v>0</v>
      </c>
      <c r="R46" s="39">
        <v>4</v>
      </c>
      <c r="S46" s="39">
        <v>0</v>
      </c>
      <c r="T46" s="27">
        <f t="shared" si="5"/>
        <v>4</v>
      </c>
      <c r="U46" s="40">
        <f t="shared" si="6"/>
        <v>0.46875</v>
      </c>
      <c r="V46" s="22">
        <v>177</v>
      </c>
      <c r="W46" s="22" t="s">
        <v>93</v>
      </c>
      <c r="X46" s="22" t="s">
        <v>88</v>
      </c>
      <c r="Y46" s="68">
        <v>625</v>
      </c>
      <c r="Z46" s="41"/>
      <c r="AA46" s="1" t="s">
        <v>219</v>
      </c>
      <c r="AB46" s="28" t="s">
        <v>194</v>
      </c>
    </row>
    <row r="47" spans="1:28" x14ac:dyDescent="0.3">
      <c r="A47" s="43" t="s">
        <v>45</v>
      </c>
      <c r="B47" s="43" t="s">
        <v>66</v>
      </c>
      <c r="C47" s="44" t="s">
        <v>39</v>
      </c>
      <c r="D47" s="43"/>
      <c r="E47" s="44">
        <f t="shared" ref="E47:T47" si="7">SUM(E37:E46)</f>
        <v>240</v>
      </c>
      <c r="F47" s="44">
        <f t="shared" si="7"/>
        <v>34</v>
      </c>
      <c r="G47" s="44">
        <f t="shared" si="7"/>
        <v>73</v>
      </c>
      <c r="H47" s="44">
        <f t="shared" si="7"/>
        <v>0</v>
      </c>
      <c r="I47" s="44">
        <f t="shared" si="7"/>
        <v>0</v>
      </c>
      <c r="J47" s="44">
        <f t="shared" si="7"/>
        <v>28</v>
      </c>
      <c r="K47" s="44">
        <f t="shared" si="7"/>
        <v>42</v>
      </c>
      <c r="L47" s="44">
        <f t="shared" si="7"/>
        <v>14</v>
      </c>
      <c r="M47" s="44">
        <f t="shared" si="7"/>
        <v>27</v>
      </c>
      <c r="N47" s="44">
        <f t="shared" si="7"/>
        <v>41</v>
      </c>
      <c r="O47" s="44">
        <f t="shared" si="7"/>
        <v>20</v>
      </c>
      <c r="P47" s="44">
        <f t="shared" si="7"/>
        <v>29</v>
      </c>
      <c r="Q47" s="44">
        <f t="shared" si="7"/>
        <v>11</v>
      </c>
      <c r="R47" s="44">
        <f t="shared" si="7"/>
        <v>23</v>
      </c>
      <c r="S47" s="44">
        <f t="shared" si="7"/>
        <v>4</v>
      </c>
      <c r="T47" s="44">
        <f t="shared" si="7"/>
        <v>96</v>
      </c>
      <c r="U47" s="45">
        <f>((T47+Q47+N47-R47)+(O47*2))/E47</f>
        <v>0.6875</v>
      </c>
      <c r="V47" s="46">
        <v>177</v>
      </c>
      <c r="W47" s="46" t="s">
        <v>93</v>
      </c>
      <c r="X47" s="46" t="s">
        <v>88</v>
      </c>
      <c r="Y47" s="69">
        <v>625</v>
      </c>
      <c r="Z47" s="47"/>
      <c r="AA47" s="43" t="s">
        <v>219</v>
      </c>
      <c r="AB47" s="78" t="s">
        <v>194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0.46575342465753422</v>
      </c>
      <c r="H48" s="27"/>
      <c r="I48" s="1"/>
      <c r="J48" s="48" t="s">
        <v>41</v>
      </c>
      <c r="K48" s="50">
        <f>J47/K47</f>
        <v>0.66666666666666663</v>
      </c>
      <c r="L48" s="1"/>
      <c r="M48" s="39" t="s">
        <v>42</v>
      </c>
      <c r="N48" s="51">
        <v>4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 t="s">
        <v>231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9D5E4-C663-4248-91E1-01236FC6EB97}">
  <sheetPr>
    <tabColor rgb="FFFF0000"/>
    <pageSetUpPr fitToPage="1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512</v>
      </c>
    </row>
    <row r="2" spans="1:28" x14ac:dyDescent="0.3">
      <c r="B2" s="1"/>
      <c r="C2" s="2" t="s">
        <v>44</v>
      </c>
      <c r="D2" s="3" t="s">
        <v>81</v>
      </c>
      <c r="E2" s="4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29197</v>
      </c>
      <c r="D3" s="7" t="s">
        <v>0</v>
      </c>
      <c r="E3" s="8"/>
      <c r="F3" s="5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149</v>
      </c>
      <c r="D4" s="7" t="s">
        <v>4</v>
      </c>
      <c r="E4" s="8"/>
      <c r="F4" s="5"/>
      <c r="J4" s="15" t="s">
        <v>229</v>
      </c>
      <c r="K4" s="16" t="s">
        <v>44</v>
      </c>
      <c r="L4" s="17"/>
      <c r="M4" s="18"/>
      <c r="N4" s="87">
        <v>24</v>
      </c>
      <c r="O4" s="87">
        <v>31</v>
      </c>
      <c r="P4" s="87">
        <v>29</v>
      </c>
      <c r="Q4" s="87">
        <v>37</v>
      </c>
      <c r="R4" s="20"/>
      <c r="S4" s="21">
        <f>SUM(N4:R4)</f>
        <v>121</v>
      </c>
      <c r="T4" s="22">
        <v>182</v>
      </c>
    </row>
    <row r="5" spans="1:28" x14ac:dyDescent="0.3">
      <c r="B5" s="1"/>
      <c r="C5" s="6" t="s">
        <v>106</v>
      </c>
      <c r="D5" s="7" t="s">
        <v>5</v>
      </c>
      <c r="E5" s="1"/>
      <c r="F5" s="1"/>
      <c r="J5" s="15" t="s">
        <v>230</v>
      </c>
      <c r="K5" s="16" t="s">
        <v>69</v>
      </c>
      <c r="L5" s="17"/>
      <c r="M5" s="18"/>
      <c r="N5" s="19">
        <v>24</v>
      </c>
      <c r="O5" s="19">
        <v>16</v>
      </c>
      <c r="P5" s="19">
        <v>26</v>
      </c>
      <c r="Q5" s="19">
        <v>32</v>
      </c>
      <c r="R5" s="20"/>
      <c r="S5" s="21">
        <f>SUM(N5:R5)</f>
        <v>98</v>
      </c>
      <c r="T5" s="22">
        <v>182</v>
      </c>
      <c r="U5" s="1"/>
      <c r="V5" s="1"/>
      <c r="W5" s="1"/>
    </row>
    <row r="6" spans="1:28" x14ac:dyDescent="0.3">
      <c r="C6" s="23">
        <v>2543</v>
      </c>
      <c r="D6" s="7" t="s">
        <v>6</v>
      </c>
      <c r="F6" s="1"/>
      <c r="K6" s="61" t="s">
        <v>464</v>
      </c>
      <c r="T6" s="1"/>
      <c r="U6" s="1"/>
      <c r="V6" s="1"/>
      <c r="W6" s="1"/>
    </row>
    <row r="7" spans="1:28" x14ac:dyDescent="0.3">
      <c r="B7" s="1"/>
      <c r="C7" s="66"/>
      <c r="D7" s="7" t="s">
        <v>7</v>
      </c>
      <c r="H7" s="25" t="s">
        <v>509</v>
      </c>
      <c r="K7" s="75" t="s">
        <v>496</v>
      </c>
      <c r="L7" s="1" t="s">
        <v>494</v>
      </c>
      <c r="S7" s="1"/>
      <c r="T7" s="25" t="s">
        <v>8</v>
      </c>
      <c r="U7" s="1"/>
      <c r="V7" s="26">
        <v>182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75" t="s">
        <v>497</v>
      </c>
      <c r="L8" s="1" t="s">
        <v>495</v>
      </c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75" t="s">
        <v>498</v>
      </c>
      <c r="L9" s="1" t="s">
        <v>502</v>
      </c>
      <c r="N9" s="1" t="s">
        <v>501</v>
      </c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75" t="s">
        <v>499</v>
      </c>
      <c r="L10" s="1" t="s">
        <v>500</v>
      </c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8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51</v>
      </c>
      <c r="D13" s="38">
        <v>30</v>
      </c>
      <c r="E13" s="72"/>
      <c r="F13" s="27">
        <v>5</v>
      </c>
      <c r="G13" s="72"/>
      <c r="H13" s="72"/>
      <c r="I13" s="72"/>
      <c r="J13" s="27">
        <v>4</v>
      </c>
      <c r="K13" s="27">
        <v>5</v>
      </c>
      <c r="L13" s="72"/>
      <c r="M13" s="72"/>
      <c r="N13" s="27">
        <f>SUM(L13:M13)</f>
        <v>0</v>
      </c>
      <c r="O13" s="72"/>
      <c r="P13" s="73"/>
      <c r="Q13" s="72"/>
      <c r="R13" s="72"/>
      <c r="S13" s="72"/>
      <c r="T13" s="27">
        <f>(H13*3)+((F13-H13)*2)+J13</f>
        <v>14</v>
      </c>
      <c r="U13" s="40" t="str">
        <f>IFERROR(((T13+Q13+N13-R13)+(O13*2))/E13,"")</f>
        <v/>
      </c>
      <c r="V13" s="22">
        <v>182</v>
      </c>
      <c r="W13" s="22" t="s">
        <v>93</v>
      </c>
      <c r="X13" s="22" t="s">
        <v>88</v>
      </c>
      <c r="Y13" s="68">
        <v>2543</v>
      </c>
      <c r="Z13" s="41"/>
      <c r="AA13" s="1" t="s">
        <v>89</v>
      </c>
      <c r="AB13" s="28" t="s">
        <v>232</v>
      </c>
    </row>
    <row r="14" spans="1:28" x14ac:dyDescent="0.3">
      <c r="A14" s="1" t="s">
        <v>68</v>
      </c>
      <c r="B14" s="1" t="s">
        <v>45</v>
      </c>
      <c r="C14" s="27" t="s">
        <v>46</v>
      </c>
      <c r="D14" s="38">
        <v>21</v>
      </c>
      <c r="E14" s="72"/>
      <c r="F14" s="27">
        <v>7</v>
      </c>
      <c r="G14" s="72"/>
      <c r="H14" s="72"/>
      <c r="I14" s="72"/>
      <c r="J14" s="27">
        <v>6</v>
      </c>
      <c r="K14" s="27">
        <v>6</v>
      </c>
      <c r="L14" s="72"/>
      <c r="M14" s="72"/>
      <c r="N14" s="27">
        <f t="shared" ref="N14:N19" si="0">SUM(L14:M14)</f>
        <v>0</v>
      </c>
      <c r="O14" s="73"/>
      <c r="P14" s="73"/>
      <c r="Q14" s="73"/>
      <c r="R14" s="73"/>
      <c r="S14" s="73"/>
      <c r="T14" s="39">
        <f t="shared" ref="T14:T19" si="1">(H14*3)+((F14-H14)*2)+J14</f>
        <v>20</v>
      </c>
      <c r="U14" s="40" t="str">
        <f t="shared" ref="U14:U24" si="2">IFERROR(((T14+Q14+N14-R14)+(O14*2))/E14,"")</f>
        <v/>
      </c>
      <c r="V14" s="22">
        <v>182</v>
      </c>
      <c r="W14" s="22" t="s">
        <v>93</v>
      </c>
      <c r="X14" s="22" t="s">
        <v>88</v>
      </c>
      <c r="Y14" s="68">
        <v>2543</v>
      </c>
      <c r="Z14" s="41"/>
      <c r="AA14" s="1" t="s">
        <v>89</v>
      </c>
      <c r="AB14" s="28" t="s">
        <v>232</v>
      </c>
    </row>
    <row r="15" spans="1:28" x14ac:dyDescent="0.3">
      <c r="A15" s="1" t="s">
        <v>68</v>
      </c>
      <c r="B15" s="1" t="s">
        <v>45</v>
      </c>
      <c r="C15" s="27" t="s">
        <v>55</v>
      </c>
      <c r="D15" s="38">
        <v>15</v>
      </c>
      <c r="E15" s="72" t="s">
        <v>510</v>
      </c>
      <c r="F15" s="27"/>
      <c r="G15" s="72"/>
      <c r="H15" s="72"/>
      <c r="I15" s="72"/>
      <c r="J15" s="27"/>
      <c r="K15" s="27"/>
      <c r="L15" s="72"/>
      <c r="M15" s="72"/>
      <c r="N15" s="27"/>
      <c r="O15" s="73"/>
      <c r="P15" s="73"/>
      <c r="Q15" s="73"/>
      <c r="R15" s="73"/>
      <c r="S15" s="73"/>
      <c r="T15" s="39"/>
      <c r="U15" s="40"/>
      <c r="V15" s="22">
        <v>182</v>
      </c>
      <c r="W15" s="22" t="s">
        <v>93</v>
      </c>
      <c r="X15" s="22" t="s">
        <v>88</v>
      </c>
      <c r="Y15" s="68">
        <v>2543</v>
      </c>
      <c r="Z15" s="41"/>
      <c r="AA15" s="1" t="s">
        <v>89</v>
      </c>
      <c r="AB15" s="28" t="s">
        <v>232</v>
      </c>
    </row>
    <row r="16" spans="1:28" x14ac:dyDescent="0.3">
      <c r="A16" s="1" t="s">
        <v>68</v>
      </c>
      <c r="B16" s="1" t="s">
        <v>45</v>
      </c>
      <c r="C16" s="27" t="s">
        <v>50</v>
      </c>
      <c r="D16" s="38">
        <v>31</v>
      </c>
      <c r="E16" s="72"/>
      <c r="F16" s="27">
        <v>5</v>
      </c>
      <c r="G16" s="72"/>
      <c r="H16" s="72"/>
      <c r="I16" s="72"/>
      <c r="J16" s="27">
        <v>2</v>
      </c>
      <c r="K16" s="27">
        <v>7</v>
      </c>
      <c r="L16" s="72"/>
      <c r="M16" s="72"/>
      <c r="N16" s="27">
        <f t="shared" si="0"/>
        <v>0</v>
      </c>
      <c r="O16" s="73"/>
      <c r="P16" s="73"/>
      <c r="Q16" s="73"/>
      <c r="R16" s="73"/>
      <c r="S16" s="73"/>
      <c r="T16" s="39">
        <f t="shared" si="1"/>
        <v>12</v>
      </c>
      <c r="U16" s="40" t="str">
        <f t="shared" si="2"/>
        <v/>
      </c>
      <c r="V16" s="22">
        <v>182</v>
      </c>
      <c r="W16" s="22" t="s">
        <v>93</v>
      </c>
      <c r="X16" s="22" t="s">
        <v>88</v>
      </c>
      <c r="Y16" s="68">
        <v>2543</v>
      </c>
      <c r="Z16" s="41"/>
      <c r="AA16" s="1" t="s">
        <v>89</v>
      </c>
      <c r="AB16" s="28" t="s">
        <v>232</v>
      </c>
    </row>
    <row r="17" spans="1:28" x14ac:dyDescent="0.3">
      <c r="A17" s="1" t="s">
        <v>68</v>
      </c>
      <c r="B17" s="1" t="s">
        <v>45</v>
      </c>
      <c r="C17" s="27" t="s">
        <v>49</v>
      </c>
      <c r="D17" s="38">
        <v>22</v>
      </c>
      <c r="E17" s="72"/>
      <c r="F17" s="27">
        <v>4</v>
      </c>
      <c r="G17" s="72"/>
      <c r="H17" s="72"/>
      <c r="I17" s="72"/>
      <c r="J17" s="27">
        <v>0</v>
      </c>
      <c r="K17" s="27">
        <v>0</v>
      </c>
      <c r="L17" s="72"/>
      <c r="M17" s="72"/>
      <c r="N17" s="27">
        <f t="shared" si="0"/>
        <v>0</v>
      </c>
      <c r="O17" s="73"/>
      <c r="P17" s="73"/>
      <c r="Q17" s="73"/>
      <c r="R17" s="73"/>
      <c r="S17" s="73"/>
      <c r="T17" s="39">
        <f t="shared" si="1"/>
        <v>8</v>
      </c>
      <c r="U17" s="40" t="str">
        <f t="shared" si="2"/>
        <v/>
      </c>
      <c r="V17" s="22">
        <v>182</v>
      </c>
      <c r="W17" s="22" t="s">
        <v>93</v>
      </c>
      <c r="X17" s="22" t="s">
        <v>88</v>
      </c>
      <c r="Y17" s="68">
        <v>2543</v>
      </c>
      <c r="Z17" s="41"/>
      <c r="AA17" s="1" t="s">
        <v>89</v>
      </c>
      <c r="AB17" s="28" t="s">
        <v>232</v>
      </c>
    </row>
    <row r="18" spans="1:28" x14ac:dyDescent="0.3">
      <c r="A18" s="1" t="s">
        <v>68</v>
      </c>
      <c r="B18" s="1" t="s">
        <v>45</v>
      </c>
      <c r="C18" s="27" t="s">
        <v>54</v>
      </c>
      <c r="D18" s="38">
        <v>11</v>
      </c>
      <c r="E18" s="72"/>
      <c r="F18" s="27">
        <v>2</v>
      </c>
      <c r="G18" s="72"/>
      <c r="H18" s="72"/>
      <c r="I18" s="72"/>
      <c r="J18" s="27">
        <v>2</v>
      </c>
      <c r="K18" s="27">
        <v>3</v>
      </c>
      <c r="L18" s="72"/>
      <c r="M18" s="72"/>
      <c r="N18" s="27">
        <f t="shared" si="0"/>
        <v>0</v>
      </c>
      <c r="O18" s="73"/>
      <c r="P18" s="73"/>
      <c r="Q18" s="73"/>
      <c r="R18" s="73"/>
      <c r="S18" s="73"/>
      <c r="T18" s="39">
        <f t="shared" si="1"/>
        <v>6</v>
      </c>
      <c r="U18" s="40" t="str">
        <f t="shared" si="2"/>
        <v/>
      </c>
      <c r="V18" s="22">
        <v>182</v>
      </c>
      <c r="W18" s="22" t="s">
        <v>93</v>
      </c>
      <c r="X18" s="22" t="s">
        <v>88</v>
      </c>
      <c r="Y18" s="68">
        <v>2543</v>
      </c>
      <c r="Z18" s="41"/>
      <c r="AA18" s="1" t="s">
        <v>89</v>
      </c>
      <c r="AB18" s="28" t="s">
        <v>232</v>
      </c>
    </row>
    <row r="19" spans="1:28" x14ac:dyDescent="0.3">
      <c r="A19" s="1" t="s">
        <v>68</v>
      </c>
      <c r="B19" s="1" t="s">
        <v>45</v>
      </c>
      <c r="C19" s="27" t="s">
        <v>52</v>
      </c>
      <c r="D19" s="38">
        <v>26</v>
      </c>
      <c r="E19" s="72"/>
      <c r="F19" s="27">
        <v>1</v>
      </c>
      <c r="G19" s="72"/>
      <c r="H19" s="72"/>
      <c r="I19" s="72"/>
      <c r="J19" s="27">
        <v>6</v>
      </c>
      <c r="K19" s="27">
        <v>9</v>
      </c>
      <c r="L19" s="72"/>
      <c r="M19" s="72"/>
      <c r="N19" s="27">
        <f t="shared" si="0"/>
        <v>0</v>
      </c>
      <c r="O19" s="73"/>
      <c r="P19" s="73"/>
      <c r="Q19" s="73"/>
      <c r="R19" s="73"/>
      <c r="S19" s="73"/>
      <c r="T19" s="39">
        <f t="shared" si="1"/>
        <v>8</v>
      </c>
      <c r="U19" s="40" t="str">
        <f t="shared" si="2"/>
        <v/>
      </c>
      <c r="V19" s="22">
        <v>182</v>
      </c>
      <c r="W19" s="22" t="s">
        <v>93</v>
      </c>
      <c r="X19" s="22" t="s">
        <v>88</v>
      </c>
      <c r="Y19" s="68">
        <v>2543</v>
      </c>
      <c r="Z19" s="41"/>
      <c r="AA19" s="1" t="s">
        <v>89</v>
      </c>
      <c r="AB19" s="28" t="s">
        <v>232</v>
      </c>
    </row>
    <row r="20" spans="1:28" x14ac:dyDescent="0.3">
      <c r="A20" s="1" t="s">
        <v>68</v>
      </c>
      <c r="B20" s="1" t="s">
        <v>45</v>
      </c>
      <c r="C20" s="27" t="s">
        <v>53</v>
      </c>
      <c r="D20" s="38">
        <v>24</v>
      </c>
      <c r="E20" s="72"/>
      <c r="F20" s="27">
        <v>4</v>
      </c>
      <c r="G20" s="72"/>
      <c r="H20" s="72"/>
      <c r="I20" s="72"/>
      <c r="J20" s="27">
        <v>0</v>
      </c>
      <c r="K20" s="27">
        <v>0</v>
      </c>
      <c r="L20" s="72"/>
      <c r="M20" s="72"/>
      <c r="N20" s="27">
        <f>SUM(L20:M20)</f>
        <v>0</v>
      </c>
      <c r="O20" s="73"/>
      <c r="P20" s="73"/>
      <c r="Q20" s="73"/>
      <c r="R20" s="73"/>
      <c r="S20" s="73"/>
      <c r="T20" s="39">
        <f>(H20*3)+((F20-H20)*2)+J20</f>
        <v>8</v>
      </c>
      <c r="U20" s="40" t="str">
        <f t="shared" si="2"/>
        <v/>
      </c>
      <c r="V20" s="22">
        <v>182</v>
      </c>
      <c r="W20" s="22" t="s">
        <v>93</v>
      </c>
      <c r="X20" s="22" t="s">
        <v>88</v>
      </c>
      <c r="Y20" s="68">
        <v>2543</v>
      </c>
      <c r="Z20" s="41"/>
      <c r="AA20" s="1" t="s">
        <v>89</v>
      </c>
      <c r="AB20" s="28" t="s">
        <v>232</v>
      </c>
    </row>
    <row r="21" spans="1:28" x14ac:dyDescent="0.3">
      <c r="A21" s="1" t="s">
        <v>68</v>
      </c>
      <c r="B21" s="1" t="s">
        <v>45</v>
      </c>
      <c r="C21" s="27" t="s">
        <v>48</v>
      </c>
      <c r="D21" s="38">
        <v>44</v>
      </c>
      <c r="E21" s="72"/>
      <c r="F21" s="27">
        <v>3</v>
      </c>
      <c r="G21" s="72"/>
      <c r="H21" s="72"/>
      <c r="I21" s="72"/>
      <c r="J21" s="27">
        <v>5</v>
      </c>
      <c r="K21" s="27">
        <v>8</v>
      </c>
      <c r="L21" s="72"/>
      <c r="M21" s="72"/>
      <c r="N21" s="27">
        <f>SUM(L21:M21)</f>
        <v>0</v>
      </c>
      <c r="O21" s="73"/>
      <c r="P21" s="73"/>
      <c r="Q21" s="73"/>
      <c r="R21" s="73"/>
      <c r="S21" s="73"/>
      <c r="T21" s="39">
        <f>(H21*3)+((F21-H21)*2)+J21</f>
        <v>11</v>
      </c>
      <c r="U21" s="40" t="str">
        <f t="shared" si="2"/>
        <v/>
      </c>
      <c r="V21" s="22">
        <v>182</v>
      </c>
      <c r="W21" s="22" t="s">
        <v>93</v>
      </c>
      <c r="X21" s="22" t="s">
        <v>88</v>
      </c>
      <c r="Y21" s="68">
        <v>2543</v>
      </c>
      <c r="Z21" s="41"/>
      <c r="AA21" s="1" t="s">
        <v>89</v>
      </c>
      <c r="AB21" s="28" t="s">
        <v>232</v>
      </c>
    </row>
    <row r="22" spans="1:28" x14ac:dyDescent="0.3">
      <c r="A22" s="1" t="s">
        <v>68</v>
      </c>
      <c r="B22" s="1" t="s">
        <v>45</v>
      </c>
      <c r="C22" s="27" t="s">
        <v>131</v>
      </c>
      <c r="D22" s="38">
        <v>41</v>
      </c>
      <c r="E22" s="72"/>
      <c r="F22" s="27">
        <v>2</v>
      </c>
      <c r="G22" s="72"/>
      <c r="H22" s="72"/>
      <c r="I22" s="72"/>
      <c r="J22" s="27">
        <v>2</v>
      </c>
      <c r="K22" s="27">
        <v>2</v>
      </c>
      <c r="L22" s="72"/>
      <c r="M22" s="72"/>
      <c r="N22" s="27">
        <f>SUM(L22:M22)</f>
        <v>0</v>
      </c>
      <c r="O22" s="73"/>
      <c r="P22" s="73"/>
      <c r="Q22" s="73"/>
      <c r="R22" s="73"/>
      <c r="S22" s="73"/>
      <c r="T22" s="39">
        <f>(H22*3)+((F22-H22)*2)+J22</f>
        <v>6</v>
      </c>
      <c r="U22" s="40" t="str">
        <f t="shared" si="2"/>
        <v/>
      </c>
      <c r="V22" s="22">
        <v>182</v>
      </c>
      <c r="W22" s="22" t="s">
        <v>93</v>
      </c>
      <c r="X22" s="22" t="s">
        <v>88</v>
      </c>
      <c r="Y22" s="68">
        <v>2543</v>
      </c>
      <c r="Z22" s="41"/>
      <c r="AA22" s="1" t="s">
        <v>89</v>
      </c>
      <c r="AB22" s="28" t="s">
        <v>232</v>
      </c>
    </row>
    <row r="23" spans="1:28" x14ac:dyDescent="0.3">
      <c r="A23" s="1" t="s">
        <v>68</v>
      </c>
      <c r="B23" s="1" t="s">
        <v>45</v>
      </c>
      <c r="C23" s="27" t="s">
        <v>130</v>
      </c>
      <c r="D23" s="38">
        <v>12</v>
      </c>
      <c r="E23" s="72"/>
      <c r="F23" s="27">
        <v>1</v>
      </c>
      <c r="G23" s="72"/>
      <c r="H23" s="72"/>
      <c r="I23" s="72"/>
      <c r="J23" s="27">
        <v>0</v>
      </c>
      <c r="K23" s="27">
        <v>0</v>
      </c>
      <c r="L23" s="72"/>
      <c r="M23" s="72"/>
      <c r="N23" s="27">
        <f>SUM(L23:M23)</f>
        <v>0</v>
      </c>
      <c r="O23" s="73"/>
      <c r="P23" s="73"/>
      <c r="Q23" s="73"/>
      <c r="R23" s="73"/>
      <c r="S23" s="73"/>
      <c r="T23" s="39">
        <f>(H23*3)+((F23-H23)*2)+J23</f>
        <v>2</v>
      </c>
      <c r="U23" s="40" t="str">
        <f t="shared" si="2"/>
        <v/>
      </c>
      <c r="V23" s="22">
        <v>182</v>
      </c>
      <c r="W23" s="22" t="s">
        <v>93</v>
      </c>
      <c r="X23" s="22" t="s">
        <v>88</v>
      </c>
      <c r="Y23" s="68">
        <v>2543</v>
      </c>
      <c r="Z23" s="41"/>
      <c r="AA23" s="1" t="s">
        <v>89</v>
      </c>
      <c r="AB23" s="28" t="s">
        <v>232</v>
      </c>
    </row>
    <row r="24" spans="1:28" x14ac:dyDescent="0.3">
      <c r="A24" s="1" t="s">
        <v>68</v>
      </c>
      <c r="B24" s="1" t="s">
        <v>45</v>
      </c>
      <c r="C24" s="27" t="s">
        <v>47</v>
      </c>
      <c r="D24" s="38">
        <v>25</v>
      </c>
      <c r="E24" s="72"/>
      <c r="F24" s="27">
        <v>11</v>
      </c>
      <c r="G24" s="72"/>
      <c r="H24" s="72"/>
      <c r="I24" s="72"/>
      <c r="J24" s="27">
        <v>4</v>
      </c>
      <c r="K24" s="27">
        <v>4</v>
      </c>
      <c r="L24" s="72"/>
      <c r="M24" s="72"/>
      <c r="N24" s="27">
        <f>SUM(L24:M24)</f>
        <v>0</v>
      </c>
      <c r="O24" s="73"/>
      <c r="P24" s="73"/>
      <c r="Q24" s="73"/>
      <c r="R24" s="73"/>
      <c r="S24" s="73"/>
      <c r="T24" s="39">
        <f>(H24*3)+((F24-H24)*2)+J24</f>
        <v>26</v>
      </c>
      <c r="U24" s="40" t="str">
        <f t="shared" si="2"/>
        <v/>
      </c>
      <c r="V24" s="22">
        <v>182</v>
      </c>
      <c r="W24" s="22" t="s">
        <v>93</v>
      </c>
      <c r="X24" s="22" t="s">
        <v>88</v>
      </c>
      <c r="Y24" s="68">
        <v>2543</v>
      </c>
      <c r="Z24" s="41"/>
      <c r="AA24" s="1" t="s">
        <v>89</v>
      </c>
      <c r="AB24" s="28" t="s">
        <v>232</v>
      </c>
    </row>
    <row r="25" spans="1:28" x14ac:dyDescent="0.3">
      <c r="A25" s="1" t="s">
        <v>68</v>
      </c>
      <c r="B25" s="1" t="s">
        <v>45</v>
      </c>
      <c r="C25" s="56" t="s">
        <v>38</v>
      </c>
      <c r="D25" s="1"/>
      <c r="E25" s="56">
        <v>240</v>
      </c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>
        <v>27</v>
      </c>
      <c r="Q25" s="42"/>
      <c r="R25" s="42"/>
      <c r="S25" s="42"/>
      <c r="T25" s="42"/>
      <c r="U25" s="40" t="str">
        <f t="shared" ref="U25" si="3">_xlfn.IFNA("",((T25+Q25+N25-R25)+(O25*2))/E25)</f>
        <v/>
      </c>
      <c r="V25" s="22">
        <v>182</v>
      </c>
      <c r="W25" s="22" t="s">
        <v>93</v>
      </c>
      <c r="X25" s="22" t="s">
        <v>88</v>
      </c>
      <c r="Y25" s="68">
        <v>2543</v>
      </c>
      <c r="Z25" s="41"/>
      <c r="AA25" s="1" t="s">
        <v>89</v>
      </c>
      <c r="AB25" s="28" t="s">
        <v>232</v>
      </c>
    </row>
    <row r="26" spans="1:28" x14ac:dyDescent="0.3">
      <c r="A26" s="43" t="s">
        <v>68</v>
      </c>
      <c r="B26" s="43" t="s">
        <v>45</v>
      </c>
      <c r="C26" s="44" t="s">
        <v>39</v>
      </c>
      <c r="D26" s="43"/>
      <c r="E26" s="44">
        <f t="shared" ref="E26:T26" si="4">SUM(E13:E25)</f>
        <v>240</v>
      </c>
      <c r="F26" s="44">
        <f t="shared" si="4"/>
        <v>45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31</v>
      </c>
      <c r="K26" s="44">
        <f t="shared" si="4"/>
        <v>44</v>
      </c>
      <c r="L26" s="44">
        <f t="shared" si="4"/>
        <v>0</v>
      </c>
      <c r="M26" s="44">
        <f t="shared" si="4"/>
        <v>0</v>
      </c>
      <c r="N26" s="44">
        <f t="shared" si="4"/>
        <v>0</v>
      </c>
      <c r="O26" s="44">
        <f t="shared" si="4"/>
        <v>0</v>
      </c>
      <c r="P26" s="44">
        <f t="shared" si="4"/>
        <v>27</v>
      </c>
      <c r="Q26" s="44">
        <f t="shared" si="4"/>
        <v>0</v>
      </c>
      <c r="R26" s="44">
        <f t="shared" si="4"/>
        <v>0</v>
      </c>
      <c r="S26" s="44">
        <f t="shared" si="4"/>
        <v>0</v>
      </c>
      <c r="T26" s="44">
        <f t="shared" si="4"/>
        <v>121</v>
      </c>
      <c r="U26" s="45">
        <f>((T26+Q26+N26-R26)+(O26*2))/E26</f>
        <v>0.50416666666666665</v>
      </c>
      <c r="V26" s="46">
        <v>182</v>
      </c>
      <c r="W26" s="46" t="s">
        <v>93</v>
      </c>
      <c r="X26" s="46" t="s">
        <v>88</v>
      </c>
      <c r="Y26" s="69">
        <v>2543</v>
      </c>
      <c r="Z26" s="47"/>
      <c r="AA26" s="43" t="s">
        <v>89</v>
      </c>
      <c r="AB26" s="78" t="s">
        <v>232</v>
      </c>
    </row>
    <row r="27" spans="1:28" x14ac:dyDescent="0.3">
      <c r="A27" s="1"/>
      <c r="B27" s="1"/>
      <c r="C27" s="1"/>
      <c r="D27" s="1"/>
      <c r="F27" s="48" t="s">
        <v>40</v>
      </c>
      <c r="G27" s="49" t="e">
        <f>F26/G26</f>
        <v>#DIV/0!</v>
      </c>
      <c r="H27" s="27"/>
      <c r="I27" s="1"/>
      <c r="J27" s="48" t="s">
        <v>41</v>
      </c>
      <c r="K27" s="50">
        <f>J26/K26</f>
        <v>0.70454545454545459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5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234</v>
      </c>
      <c r="D35" s="38">
        <v>17</v>
      </c>
      <c r="E35" s="72"/>
      <c r="F35" s="27">
        <v>4</v>
      </c>
      <c r="G35" s="72"/>
      <c r="H35" s="72"/>
      <c r="I35" s="72"/>
      <c r="J35" s="27">
        <v>0</v>
      </c>
      <c r="K35" s="27">
        <v>0</v>
      </c>
      <c r="L35" s="72"/>
      <c r="M35" s="72"/>
      <c r="N35" s="27">
        <f>SUM(L35:M35)</f>
        <v>0</v>
      </c>
      <c r="O35" s="72"/>
      <c r="P35" s="73"/>
      <c r="Q35" s="72"/>
      <c r="R35" s="72"/>
      <c r="S35" s="72"/>
      <c r="T35" s="27">
        <f>+(F35*2)+J35</f>
        <v>8</v>
      </c>
      <c r="U35" s="40" t="str">
        <f>IFERROR(((T35+Q35+N35-R35)+(O35*2))/E35,"")</f>
        <v/>
      </c>
      <c r="V35" s="22">
        <v>182</v>
      </c>
      <c r="W35" s="22" t="s">
        <v>87</v>
      </c>
      <c r="X35" s="22" t="s">
        <v>94</v>
      </c>
      <c r="Y35" s="68">
        <v>2543</v>
      </c>
      <c r="Z35" s="41"/>
      <c r="AA35" s="1" t="s">
        <v>511</v>
      </c>
      <c r="AB35" s="28" t="s">
        <v>233</v>
      </c>
    </row>
    <row r="36" spans="1:28" x14ac:dyDescent="0.3">
      <c r="A36" s="1" t="s">
        <v>45</v>
      </c>
      <c r="B36" s="1" t="s">
        <v>68</v>
      </c>
      <c r="C36" s="27" t="s">
        <v>235</v>
      </c>
      <c r="D36" s="38">
        <v>11</v>
      </c>
      <c r="E36" s="72"/>
      <c r="F36" s="27">
        <v>4</v>
      </c>
      <c r="G36" s="72"/>
      <c r="H36" s="72"/>
      <c r="I36" s="72"/>
      <c r="J36" s="27">
        <v>7</v>
      </c>
      <c r="K36" s="27">
        <v>8</v>
      </c>
      <c r="L36" s="72"/>
      <c r="M36" s="72"/>
      <c r="N36" s="27">
        <f t="shared" ref="N36:N41" si="5">SUM(L36:M36)</f>
        <v>0</v>
      </c>
      <c r="O36" s="73"/>
      <c r="P36" s="56">
        <v>6</v>
      </c>
      <c r="Q36" s="73"/>
      <c r="R36" s="73"/>
      <c r="S36" s="73"/>
      <c r="T36" s="27">
        <f t="shared" ref="T36:T44" si="6">+(F36*2)+J36</f>
        <v>15</v>
      </c>
      <c r="U36" s="40" t="str">
        <f t="shared" ref="U36:U44" si="7">IFERROR(((T36+Q36+N36-R36)+(O36*2))/E36,"")</f>
        <v/>
      </c>
      <c r="V36" s="22">
        <v>182</v>
      </c>
      <c r="W36" s="22" t="s">
        <v>87</v>
      </c>
      <c r="X36" s="22" t="s">
        <v>94</v>
      </c>
      <c r="Y36" s="68">
        <v>2543</v>
      </c>
      <c r="Z36" s="41"/>
      <c r="AA36" s="1" t="s">
        <v>511</v>
      </c>
      <c r="AB36" s="28" t="s">
        <v>233</v>
      </c>
    </row>
    <row r="37" spans="1:28" x14ac:dyDescent="0.3">
      <c r="A37" s="1" t="s">
        <v>45</v>
      </c>
      <c r="B37" s="1" t="s">
        <v>68</v>
      </c>
      <c r="C37" s="27" t="s">
        <v>236</v>
      </c>
      <c r="D37" s="38">
        <v>10</v>
      </c>
      <c r="E37" s="72"/>
      <c r="F37" s="27">
        <v>0</v>
      </c>
      <c r="G37" s="72"/>
      <c r="H37" s="72"/>
      <c r="I37" s="72"/>
      <c r="J37" s="27">
        <v>2</v>
      </c>
      <c r="K37" s="27">
        <v>2</v>
      </c>
      <c r="L37" s="72"/>
      <c r="M37" s="72"/>
      <c r="N37" s="27">
        <f t="shared" si="5"/>
        <v>0</v>
      </c>
      <c r="O37" s="73"/>
      <c r="P37" s="73"/>
      <c r="Q37" s="73"/>
      <c r="R37" s="73"/>
      <c r="S37" s="73"/>
      <c r="T37" s="27">
        <f t="shared" si="6"/>
        <v>2</v>
      </c>
      <c r="U37" s="40" t="str">
        <f t="shared" si="7"/>
        <v/>
      </c>
      <c r="V37" s="22">
        <v>182</v>
      </c>
      <c r="W37" s="22" t="s">
        <v>87</v>
      </c>
      <c r="X37" s="22" t="s">
        <v>94</v>
      </c>
      <c r="Y37" s="68">
        <v>2543</v>
      </c>
      <c r="Z37" s="41"/>
      <c r="AA37" s="1" t="s">
        <v>511</v>
      </c>
      <c r="AB37" s="28" t="s">
        <v>233</v>
      </c>
    </row>
    <row r="38" spans="1:28" x14ac:dyDescent="0.3">
      <c r="A38" s="1" t="s">
        <v>45</v>
      </c>
      <c r="B38" s="1" t="s">
        <v>68</v>
      </c>
      <c r="C38" s="27" t="s">
        <v>237</v>
      </c>
      <c r="D38" s="38">
        <v>20</v>
      </c>
      <c r="E38" s="72"/>
      <c r="F38" s="27">
        <v>2</v>
      </c>
      <c r="G38" s="72"/>
      <c r="H38" s="72"/>
      <c r="I38" s="72"/>
      <c r="J38" s="27">
        <v>3</v>
      </c>
      <c r="K38" s="27">
        <v>3</v>
      </c>
      <c r="L38" s="72"/>
      <c r="M38" s="72"/>
      <c r="N38" s="27">
        <f t="shared" si="5"/>
        <v>0</v>
      </c>
      <c r="O38" s="73"/>
      <c r="P38" s="73"/>
      <c r="Q38" s="73"/>
      <c r="R38" s="73"/>
      <c r="S38" s="73"/>
      <c r="T38" s="27">
        <f t="shared" si="6"/>
        <v>7</v>
      </c>
      <c r="U38" s="40" t="str">
        <f t="shared" si="7"/>
        <v/>
      </c>
      <c r="V38" s="22">
        <v>182</v>
      </c>
      <c r="W38" s="22" t="s">
        <v>87</v>
      </c>
      <c r="X38" s="22" t="s">
        <v>94</v>
      </c>
      <c r="Y38" s="68">
        <v>2543</v>
      </c>
      <c r="Z38" s="41"/>
      <c r="AA38" s="1" t="s">
        <v>511</v>
      </c>
      <c r="AB38" s="28" t="s">
        <v>233</v>
      </c>
    </row>
    <row r="39" spans="1:28" x14ac:dyDescent="0.3">
      <c r="A39" s="1" t="s">
        <v>45</v>
      </c>
      <c r="B39" s="1" t="s">
        <v>68</v>
      </c>
      <c r="C39" s="27" t="s">
        <v>243</v>
      </c>
      <c r="D39" s="38">
        <v>22</v>
      </c>
      <c r="E39" s="72"/>
      <c r="F39" s="27">
        <v>1</v>
      </c>
      <c r="G39" s="72"/>
      <c r="H39" s="72"/>
      <c r="I39" s="72"/>
      <c r="J39" s="27">
        <v>4</v>
      </c>
      <c r="K39" s="27">
        <v>4</v>
      </c>
      <c r="L39" s="72"/>
      <c r="M39" s="72"/>
      <c r="N39" s="27">
        <f t="shared" si="5"/>
        <v>0</v>
      </c>
      <c r="O39" s="73"/>
      <c r="P39" s="73"/>
      <c r="Q39" s="73"/>
      <c r="R39" s="73"/>
      <c r="S39" s="73"/>
      <c r="T39" s="27">
        <f t="shared" si="6"/>
        <v>6</v>
      </c>
      <c r="U39" s="40" t="str">
        <f t="shared" si="7"/>
        <v/>
      </c>
      <c r="V39" s="22">
        <v>182</v>
      </c>
      <c r="W39" s="22" t="s">
        <v>87</v>
      </c>
      <c r="X39" s="22" t="s">
        <v>94</v>
      </c>
      <c r="Y39" s="68">
        <v>2543</v>
      </c>
      <c r="Z39" s="41"/>
      <c r="AA39" s="1" t="s">
        <v>511</v>
      </c>
      <c r="AB39" s="28" t="s">
        <v>233</v>
      </c>
    </row>
    <row r="40" spans="1:28" x14ac:dyDescent="0.3">
      <c r="A40" s="1" t="s">
        <v>45</v>
      </c>
      <c r="B40" s="1" t="s">
        <v>68</v>
      </c>
      <c r="C40" s="27" t="s">
        <v>238</v>
      </c>
      <c r="D40" s="38">
        <v>34</v>
      </c>
      <c r="E40" s="72"/>
      <c r="F40" s="27">
        <v>1</v>
      </c>
      <c r="G40" s="72"/>
      <c r="H40" s="72"/>
      <c r="I40" s="72"/>
      <c r="J40" s="27">
        <v>4</v>
      </c>
      <c r="K40" s="27">
        <v>6</v>
      </c>
      <c r="L40" s="72"/>
      <c r="M40" s="72"/>
      <c r="N40" s="27">
        <f t="shared" si="5"/>
        <v>0</v>
      </c>
      <c r="O40" s="73"/>
      <c r="P40" s="73"/>
      <c r="Q40" s="73"/>
      <c r="R40" s="73"/>
      <c r="S40" s="73"/>
      <c r="T40" s="27">
        <f t="shared" si="6"/>
        <v>6</v>
      </c>
      <c r="U40" s="40" t="str">
        <f t="shared" si="7"/>
        <v/>
      </c>
      <c r="V40" s="22">
        <v>182</v>
      </c>
      <c r="W40" s="22" t="s">
        <v>87</v>
      </c>
      <c r="X40" s="22" t="s">
        <v>94</v>
      </c>
      <c r="Y40" s="68">
        <v>2543</v>
      </c>
      <c r="Z40" s="41"/>
      <c r="AA40" s="1" t="s">
        <v>511</v>
      </c>
      <c r="AB40" s="28" t="s">
        <v>233</v>
      </c>
    </row>
    <row r="41" spans="1:28" x14ac:dyDescent="0.3">
      <c r="A41" s="1" t="s">
        <v>45</v>
      </c>
      <c r="B41" s="1" t="s">
        <v>68</v>
      </c>
      <c r="C41" s="27" t="s">
        <v>239</v>
      </c>
      <c r="D41" s="38">
        <v>12</v>
      </c>
      <c r="E41" s="72"/>
      <c r="F41" s="27">
        <v>4</v>
      </c>
      <c r="G41" s="72"/>
      <c r="H41" s="72"/>
      <c r="I41" s="72"/>
      <c r="J41" s="27">
        <v>2</v>
      </c>
      <c r="K41" s="27">
        <v>2</v>
      </c>
      <c r="L41" s="72"/>
      <c r="M41" s="72"/>
      <c r="N41" s="27">
        <f t="shared" si="5"/>
        <v>0</v>
      </c>
      <c r="O41" s="73"/>
      <c r="P41" s="73"/>
      <c r="Q41" s="73"/>
      <c r="R41" s="73"/>
      <c r="S41" s="73"/>
      <c r="T41" s="27">
        <f t="shared" si="6"/>
        <v>10</v>
      </c>
      <c r="U41" s="40" t="str">
        <f t="shared" si="7"/>
        <v/>
      </c>
      <c r="V41" s="22">
        <v>182</v>
      </c>
      <c r="W41" s="22" t="s">
        <v>87</v>
      </c>
      <c r="X41" s="22" t="s">
        <v>94</v>
      </c>
      <c r="Y41" s="68">
        <v>2543</v>
      </c>
      <c r="Z41" s="41"/>
      <c r="AA41" s="1" t="s">
        <v>511</v>
      </c>
      <c r="AB41" s="28" t="s">
        <v>233</v>
      </c>
    </row>
    <row r="42" spans="1:28" x14ac:dyDescent="0.3">
      <c r="A42" s="1" t="s">
        <v>45</v>
      </c>
      <c r="B42" s="1" t="s">
        <v>68</v>
      </c>
      <c r="C42" s="27" t="s">
        <v>240</v>
      </c>
      <c r="D42" s="38">
        <v>44</v>
      </c>
      <c r="E42" s="72"/>
      <c r="F42" s="27">
        <v>1</v>
      </c>
      <c r="G42" s="72"/>
      <c r="H42" s="72"/>
      <c r="I42" s="72"/>
      <c r="J42" s="27">
        <v>0</v>
      </c>
      <c r="K42" s="27">
        <v>2</v>
      </c>
      <c r="L42" s="72"/>
      <c r="M42" s="72"/>
      <c r="N42" s="27">
        <f>SUM(L42:M42)</f>
        <v>0</v>
      </c>
      <c r="O42" s="73"/>
      <c r="P42" s="73"/>
      <c r="Q42" s="73"/>
      <c r="R42" s="73"/>
      <c r="S42" s="73"/>
      <c r="T42" s="27">
        <f t="shared" si="6"/>
        <v>2</v>
      </c>
      <c r="U42" s="40" t="str">
        <f t="shared" si="7"/>
        <v/>
      </c>
      <c r="V42" s="22">
        <v>182</v>
      </c>
      <c r="W42" s="22" t="s">
        <v>87</v>
      </c>
      <c r="X42" s="22" t="s">
        <v>94</v>
      </c>
      <c r="Y42" s="68">
        <v>2543</v>
      </c>
      <c r="Z42" s="41"/>
      <c r="AA42" s="1" t="s">
        <v>511</v>
      </c>
      <c r="AB42" s="28" t="s">
        <v>233</v>
      </c>
    </row>
    <row r="43" spans="1:28" x14ac:dyDescent="0.3">
      <c r="A43" s="1" t="s">
        <v>45</v>
      </c>
      <c r="B43" s="1" t="s">
        <v>68</v>
      </c>
      <c r="C43" s="27" t="s">
        <v>241</v>
      </c>
      <c r="D43" s="38">
        <v>30</v>
      </c>
      <c r="E43" s="72"/>
      <c r="F43" s="27">
        <v>9</v>
      </c>
      <c r="G43" s="72"/>
      <c r="H43" s="72"/>
      <c r="I43" s="72"/>
      <c r="J43" s="27">
        <v>7</v>
      </c>
      <c r="K43" s="27">
        <v>9</v>
      </c>
      <c r="L43" s="72"/>
      <c r="M43" s="72"/>
      <c r="N43" s="27">
        <f>SUM(L43:M43)</f>
        <v>0</v>
      </c>
      <c r="O43" s="73"/>
      <c r="P43" s="73"/>
      <c r="Q43" s="73"/>
      <c r="R43" s="73"/>
      <c r="S43" s="73"/>
      <c r="T43" s="27">
        <f t="shared" si="6"/>
        <v>25</v>
      </c>
      <c r="U43" s="40" t="str">
        <f t="shared" si="7"/>
        <v/>
      </c>
      <c r="V43" s="22">
        <v>182</v>
      </c>
      <c r="W43" s="22" t="s">
        <v>87</v>
      </c>
      <c r="X43" s="22" t="s">
        <v>94</v>
      </c>
      <c r="Y43" s="68">
        <v>2543</v>
      </c>
      <c r="Z43" s="41"/>
      <c r="AA43" s="1" t="s">
        <v>511</v>
      </c>
      <c r="AB43" s="28" t="s">
        <v>233</v>
      </c>
    </row>
    <row r="44" spans="1:28" x14ac:dyDescent="0.3">
      <c r="A44" s="1" t="s">
        <v>45</v>
      </c>
      <c r="B44" s="1" t="s">
        <v>68</v>
      </c>
      <c r="C44" s="27" t="s">
        <v>242</v>
      </c>
      <c r="D44" s="38">
        <v>4</v>
      </c>
      <c r="E44" s="72"/>
      <c r="F44" s="27">
        <v>8</v>
      </c>
      <c r="G44" s="72"/>
      <c r="H44" s="72"/>
      <c r="I44" s="72"/>
      <c r="J44" s="27">
        <v>1</v>
      </c>
      <c r="K44" s="27">
        <v>2</v>
      </c>
      <c r="L44" s="72"/>
      <c r="M44" s="72"/>
      <c r="N44" s="27">
        <f>SUM(L44:M44)</f>
        <v>0</v>
      </c>
      <c r="O44" s="73"/>
      <c r="P44" s="73"/>
      <c r="Q44" s="73"/>
      <c r="R44" s="73"/>
      <c r="S44" s="73"/>
      <c r="T44" s="27">
        <f t="shared" si="6"/>
        <v>17</v>
      </c>
      <c r="U44" s="40" t="str">
        <f t="shared" si="7"/>
        <v/>
      </c>
      <c r="V44" s="22">
        <v>182</v>
      </c>
      <c r="W44" s="22" t="s">
        <v>87</v>
      </c>
      <c r="X44" s="22" t="s">
        <v>94</v>
      </c>
      <c r="Y44" s="68">
        <v>2543</v>
      </c>
      <c r="Z44" s="41"/>
      <c r="AA44" s="1" t="s">
        <v>511</v>
      </c>
      <c r="AB44" s="28" t="s">
        <v>233</v>
      </c>
    </row>
    <row r="45" spans="1:28" x14ac:dyDescent="0.3">
      <c r="A45" s="1" t="s">
        <v>45</v>
      </c>
      <c r="B45" s="1" t="s">
        <v>68</v>
      </c>
      <c r="C45" s="56" t="s">
        <v>38</v>
      </c>
      <c r="D45" s="1"/>
      <c r="E45" s="56">
        <v>240</v>
      </c>
      <c r="F45" s="56"/>
      <c r="G45" s="56"/>
      <c r="H45" s="56"/>
      <c r="I45" s="56"/>
      <c r="J45" s="56"/>
      <c r="K45" s="56"/>
      <c r="L45" s="56"/>
      <c r="M45" s="56"/>
      <c r="N45" s="5"/>
      <c r="O45" s="56"/>
      <c r="P45" s="56">
        <v>23</v>
      </c>
      <c r="Q45" s="56"/>
      <c r="R45" s="56">
        <v>37</v>
      </c>
      <c r="S45" s="42"/>
      <c r="T45" s="27"/>
      <c r="U45" s="40" t="str">
        <f t="shared" ref="U45" si="8">_xlfn.IFNA("",((T45+Q45+N45-R45)+(O45*2))/E45)</f>
        <v/>
      </c>
      <c r="V45" s="22">
        <v>182</v>
      </c>
      <c r="W45" s="22" t="s">
        <v>87</v>
      </c>
      <c r="X45" s="22" t="s">
        <v>94</v>
      </c>
      <c r="Y45" s="68">
        <v>2543</v>
      </c>
      <c r="Z45" s="41"/>
      <c r="AA45" s="1" t="s">
        <v>511</v>
      </c>
      <c r="AB45" s="28" t="s">
        <v>233</v>
      </c>
    </row>
    <row r="46" spans="1:28" x14ac:dyDescent="0.3">
      <c r="A46" s="43" t="s">
        <v>45</v>
      </c>
      <c r="B46" s="43" t="s">
        <v>68</v>
      </c>
      <c r="C46" s="44" t="s">
        <v>39</v>
      </c>
      <c r="D46" s="43"/>
      <c r="E46" s="44">
        <f t="shared" ref="E46:T46" si="9">SUM(E35:E45)</f>
        <v>240</v>
      </c>
      <c r="F46" s="44">
        <f t="shared" si="9"/>
        <v>34</v>
      </c>
      <c r="G46" s="44">
        <f t="shared" si="9"/>
        <v>0</v>
      </c>
      <c r="H46" s="44">
        <f t="shared" si="9"/>
        <v>0</v>
      </c>
      <c r="I46" s="44">
        <f t="shared" si="9"/>
        <v>0</v>
      </c>
      <c r="J46" s="44">
        <f t="shared" si="9"/>
        <v>30</v>
      </c>
      <c r="K46" s="44">
        <f t="shared" si="9"/>
        <v>38</v>
      </c>
      <c r="L46" s="44">
        <f t="shared" si="9"/>
        <v>0</v>
      </c>
      <c r="M46" s="44">
        <f t="shared" si="9"/>
        <v>0</v>
      </c>
      <c r="N46" s="44">
        <f t="shared" si="9"/>
        <v>0</v>
      </c>
      <c r="O46" s="44">
        <f t="shared" si="9"/>
        <v>0</v>
      </c>
      <c r="P46" s="44">
        <f t="shared" si="9"/>
        <v>29</v>
      </c>
      <c r="Q46" s="44">
        <f t="shared" si="9"/>
        <v>0</v>
      </c>
      <c r="R46" s="44">
        <f t="shared" si="9"/>
        <v>37</v>
      </c>
      <c r="S46" s="44">
        <f t="shared" si="9"/>
        <v>0</v>
      </c>
      <c r="T46" s="44">
        <f t="shared" si="9"/>
        <v>98</v>
      </c>
      <c r="U46" s="45">
        <f>((T46+Q46+N46-R46)+(O46*2))/E46</f>
        <v>0.25416666666666665</v>
      </c>
      <c r="V46" s="46">
        <v>182</v>
      </c>
      <c r="W46" s="46" t="s">
        <v>87</v>
      </c>
      <c r="X46" s="46" t="s">
        <v>94</v>
      </c>
      <c r="Y46" s="69">
        <v>2543</v>
      </c>
      <c r="Z46" s="47"/>
      <c r="AA46" s="43" t="s">
        <v>511</v>
      </c>
      <c r="AB46" s="79" t="s">
        <v>233</v>
      </c>
    </row>
    <row r="47" spans="1:28" x14ac:dyDescent="0.3">
      <c r="A47" s="1"/>
      <c r="B47" s="1"/>
      <c r="C47" s="1"/>
      <c r="D47" s="1"/>
      <c r="F47" s="48" t="s">
        <v>40</v>
      </c>
      <c r="G47" s="49" t="e">
        <f>F46/G46</f>
        <v>#DIV/0!</v>
      </c>
      <c r="H47" s="27"/>
      <c r="I47" s="1"/>
      <c r="J47" s="48" t="s">
        <v>41</v>
      </c>
      <c r="K47" s="50">
        <f>J46/K46</f>
        <v>0.78947368421052633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03876-8C77-4FBA-8F59-70D0E0737F4C}">
  <sheetPr>
    <tabColor rgb="FF92D050"/>
    <pageSetUpPr fitToPage="1"/>
  </sheetPr>
  <dimension ref="A1:AB47"/>
  <sheetViews>
    <sheetView topLeftCell="A4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44</v>
      </c>
      <c r="D2" s="3" t="s">
        <v>81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214</v>
      </c>
      <c r="D4" s="7" t="s">
        <v>4</v>
      </c>
      <c r="E4" s="8"/>
      <c r="F4" s="5"/>
      <c r="G4" s="1"/>
      <c r="J4" s="15" t="s">
        <v>246</v>
      </c>
      <c r="K4" s="16" t="s">
        <v>44</v>
      </c>
      <c r="L4" s="17"/>
      <c r="M4" s="18"/>
      <c r="N4" s="19">
        <v>17</v>
      </c>
      <c r="O4" s="19">
        <v>32</v>
      </c>
      <c r="P4" s="19">
        <v>18</v>
      </c>
      <c r="Q4" s="19">
        <v>19</v>
      </c>
      <c r="R4" s="20"/>
      <c r="S4" s="21">
        <f>SUM(N4:R4)</f>
        <v>86</v>
      </c>
      <c r="T4" s="22">
        <v>195</v>
      </c>
    </row>
    <row r="5" spans="1:28" x14ac:dyDescent="0.3">
      <c r="B5" s="1"/>
      <c r="C5" s="6" t="s">
        <v>244</v>
      </c>
      <c r="D5" s="7" t="s">
        <v>5</v>
      </c>
      <c r="E5" s="1"/>
      <c r="F5" s="1"/>
      <c r="G5" s="1"/>
      <c r="J5" s="15" t="s">
        <v>247</v>
      </c>
      <c r="K5" s="16" t="s">
        <v>71</v>
      </c>
      <c r="L5" s="17"/>
      <c r="M5" s="18"/>
      <c r="N5" s="19">
        <v>31</v>
      </c>
      <c r="O5" s="19">
        <v>15</v>
      </c>
      <c r="P5" s="19">
        <v>25</v>
      </c>
      <c r="Q5" s="19">
        <v>34</v>
      </c>
      <c r="R5" s="20"/>
      <c r="S5" s="21">
        <f>SUM(N5:R5)</f>
        <v>105</v>
      </c>
      <c r="T5" s="22">
        <v>195</v>
      </c>
      <c r="U5" s="1"/>
      <c r="V5" s="1"/>
      <c r="W5" s="1"/>
    </row>
    <row r="6" spans="1:28" x14ac:dyDescent="0.3">
      <c r="C6" s="23">
        <v>595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245</v>
      </c>
      <c r="D7" s="7" t="s">
        <v>7</v>
      </c>
      <c r="G7" s="1"/>
      <c r="S7" s="1"/>
      <c r="T7" s="25" t="s">
        <v>8</v>
      </c>
      <c r="U7" s="1"/>
      <c r="V7" s="26">
        <v>195</v>
      </c>
      <c r="W7" s="1"/>
    </row>
    <row r="8" spans="1:28" x14ac:dyDescent="0.3">
      <c r="B8" s="1"/>
      <c r="C8" s="24" t="s">
        <v>424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Chicago Hustle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9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51</v>
      </c>
      <c r="D13" s="38">
        <v>30</v>
      </c>
      <c r="E13" s="27">
        <v>25</v>
      </c>
      <c r="F13" s="27">
        <v>3</v>
      </c>
      <c r="G13" s="27">
        <v>7</v>
      </c>
      <c r="H13" s="27">
        <v>0</v>
      </c>
      <c r="I13" s="27">
        <v>1</v>
      </c>
      <c r="J13" s="27">
        <v>2</v>
      </c>
      <c r="K13" s="27">
        <v>5</v>
      </c>
      <c r="L13" s="27">
        <v>1</v>
      </c>
      <c r="M13" s="27">
        <v>1</v>
      </c>
      <c r="N13" s="27">
        <f t="shared" ref="N13:N25" si="0">SUM(L13:M13)</f>
        <v>2</v>
      </c>
      <c r="O13" s="27">
        <v>4</v>
      </c>
      <c r="P13" s="39">
        <v>2</v>
      </c>
      <c r="Q13" s="27">
        <v>1</v>
      </c>
      <c r="R13" s="27">
        <v>0</v>
      </c>
      <c r="S13" s="27">
        <v>0</v>
      </c>
      <c r="T13" s="27">
        <f t="shared" ref="T13:T25" si="1">(H13*3)+((F13-H13)*2)+J13</f>
        <v>8</v>
      </c>
      <c r="U13" s="40">
        <f t="shared" ref="U13:U25" si="2">IFERROR(((T13+Q13+N13-R13)+(O13*2))/E13,"")</f>
        <v>0.76</v>
      </c>
      <c r="V13" s="22">
        <v>195</v>
      </c>
      <c r="W13" s="22" t="s">
        <v>87</v>
      </c>
      <c r="X13" s="22" t="s">
        <v>94</v>
      </c>
      <c r="Y13" s="68">
        <v>595</v>
      </c>
      <c r="Z13" s="41"/>
      <c r="AA13" s="1" t="s">
        <v>89</v>
      </c>
      <c r="AB13" s="28" t="s">
        <v>248</v>
      </c>
    </row>
    <row r="14" spans="1:28" x14ac:dyDescent="0.3">
      <c r="A14" s="1" t="s">
        <v>70</v>
      </c>
      <c r="B14" s="1" t="s">
        <v>45</v>
      </c>
      <c r="C14" s="27" t="s">
        <v>46</v>
      </c>
      <c r="D14" s="38">
        <v>21</v>
      </c>
      <c r="E14" s="27">
        <v>34</v>
      </c>
      <c r="F14" s="27">
        <v>5</v>
      </c>
      <c r="G14" s="27">
        <v>8</v>
      </c>
      <c r="H14" s="27"/>
      <c r="I14" s="27"/>
      <c r="J14" s="27">
        <v>1</v>
      </c>
      <c r="K14" s="27">
        <v>2</v>
      </c>
      <c r="L14" s="27">
        <v>1</v>
      </c>
      <c r="M14" s="27">
        <v>2</v>
      </c>
      <c r="N14" s="27">
        <f t="shared" si="0"/>
        <v>3</v>
      </c>
      <c r="O14" s="39">
        <v>0</v>
      </c>
      <c r="P14" s="39">
        <v>5</v>
      </c>
      <c r="Q14" s="39">
        <v>0</v>
      </c>
      <c r="R14" s="39">
        <v>1</v>
      </c>
      <c r="S14" s="39">
        <v>0</v>
      </c>
      <c r="T14" s="39">
        <f t="shared" si="1"/>
        <v>11</v>
      </c>
      <c r="U14" s="40">
        <f t="shared" si="2"/>
        <v>0.38235294117647056</v>
      </c>
      <c r="V14" s="22">
        <v>195</v>
      </c>
      <c r="W14" s="22" t="s">
        <v>87</v>
      </c>
      <c r="X14" s="22" t="s">
        <v>94</v>
      </c>
      <c r="Y14" s="68">
        <v>595</v>
      </c>
      <c r="Z14" s="41"/>
      <c r="AA14" s="1" t="s">
        <v>89</v>
      </c>
      <c r="AB14" s="28" t="s">
        <v>248</v>
      </c>
    </row>
    <row r="15" spans="1:28" x14ac:dyDescent="0.3">
      <c r="A15" s="1" t="s">
        <v>70</v>
      </c>
      <c r="B15" s="1" t="s">
        <v>45</v>
      </c>
      <c r="C15" s="27" t="s">
        <v>55</v>
      </c>
      <c r="D15" s="38">
        <v>15</v>
      </c>
      <c r="E15" s="27" t="s">
        <v>510</v>
      </c>
      <c r="F15" s="27"/>
      <c r="G15" s="27"/>
      <c r="H15" s="27"/>
      <c r="I15" s="27"/>
      <c r="J15" s="27"/>
      <c r="K15" s="27"/>
      <c r="L15" s="27"/>
      <c r="M15" s="27"/>
      <c r="N15" s="27"/>
      <c r="O15" s="39"/>
      <c r="P15" s="39"/>
      <c r="Q15" s="39"/>
      <c r="R15" s="39"/>
      <c r="S15" s="39"/>
      <c r="T15" s="39"/>
      <c r="U15" s="40"/>
      <c r="V15" s="22">
        <v>195</v>
      </c>
      <c r="W15" s="22" t="s">
        <v>87</v>
      </c>
      <c r="X15" s="22" t="s">
        <v>94</v>
      </c>
      <c r="Y15" s="68">
        <v>595</v>
      </c>
      <c r="Z15" s="41"/>
      <c r="AA15" s="1" t="s">
        <v>89</v>
      </c>
      <c r="AB15" s="28" t="s">
        <v>248</v>
      </c>
    </row>
    <row r="16" spans="1:28" x14ac:dyDescent="0.3">
      <c r="A16" s="1" t="s">
        <v>70</v>
      </c>
      <c r="B16" s="1" t="s">
        <v>45</v>
      </c>
      <c r="C16" s="27" t="s">
        <v>50</v>
      </c>
      <c r="D16" s="38">
        <v>31</v>
      </c>
      <c r="E16" s="27">
        <v>20</v>
      </c>
      <c r="F16" s="27">
        <v>0</v>
      </c>
      <c r="G16" s="27">
        <v>5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1</v>
      </c>
      <c r="P16" s="39">
        <v>0</v>
      </c>
      <c r="Q16" s="39">
        <v>1</v>
      </c>
      <c r="R16" s="39">
        <v>4</v>
      </c>
      <c r="S16" s="39">
        <v>0</v>
      </c>
      <c r="T16" s="39">
        <f t="shared" si="1"/>
        <v>0</v>
      </c>
      <c r="U16" s="86">
        <f t="shared" si="2"/>
        <v>-0.05</v>
      </c>
      <c r="V16" s="22">
        <v>195</v>
      </c>
      <c r="W16" s="22" t="s">
        <v>87</v>
      </c>
      <c r="X16" s="22" t="s">
        <v>94</v>
      </c>
      <c r="Y16" s="68">
        <v>595</v>
      </c>
      <c r="Z16" s="41"/>
      <c r="AA16" s="1" t="s">
        <v>89</v>
      </c>
      <c r="AB16" s="28" t="s">
        <v>248</v>
      </c>
    </row>
    <row r="17" spans="1:28" x14ac:dyDescent="0.3">
      <c r="A17" s="1" t="s">
        <v>70</v>
      </c>
      <c r="B17" s="1" t="s">
        <v>45</v>
      </c>
      <c r="C17" s="27" t="s">
        <v>49</v>
      </c>
      <c r="D17" s="38">
        <v>22</v>
      </c>
      <c r="E17" s="27">
        <v>24</v>
      </c>
      <c r="F17" s="27">
        <v>0</v>
      </c>
      <c r="G17" s="27">
        <v>2</v>
      </c>
      <c r="H17" s="27"/>
      <c r="I17" s="27"/>
      <c r="J17" s="27">
        <v>1</v>
      </c>
      <c r="K17" s="27">
        <v>2</v>
      </c>
      <c r="L17" s="27">
        <v>0</v>
      </c>
      <c r="M17" s="27">
        <v>2</v>
      </c>
      <c r="N17" s="27">
        <f t="shared" si="0"/>
        <v>2</v>
      </c>
      <c r="O17" s="39">
        <v>1</v>
      </c>
      <c r="P17" s="39">
        <v>2</v>
      </c>
      <c r="Q17" s="39">
        <v>0</v>
      </c>
      <c r="R17" s="39">
        <v>1</v>
      </c>
      <c r="S17" s="39">
        <v>0</v>
      </c>
      <c r="T17" s="39">
        <f t="shared" si="1"/>
        <v>1</v>
      </c>
      <c r="U17" s="40">
        <f t="shared" si="2"/>
        <v>0.16666666666666666</v>
      </c>
      <c r="V17" s="22">
        <v>195</v>
      </c>
      <c r="W17" s="22" t="s">
        <v>87</v>
      </c>
      <c r="X17" s="22" t="s">
        <v>94</v>
      </c>
      <c r="Y17" s="68">
        <v>595</v>
      </c>
      <c r="Z17" s="41"/>
      <c r="AA17" s="1" t="s">
        <v>89</v>
      </c>
      <c r="AB17" s="28" t="s">
        <v>248</v>
      </c>
    </row>
    <row r="18" spans="1:28" x14ac:dyDescent="0.3">
      <c r="A18" s="1" t="s">
        <v>70</v>
      </c>
      <c r="B18" s="1" t="s">
        <v>45</v>
      </c>
      <c r="C18" s="27" t="s">
        <v>54</v>
      </c>
      <c r="D18" s="38">
        <v>11</v>
      </c>
      <c r="E18" s="27">
        <v>36</v>
      </c>
      <c r="F18" s="27">
        <v>6</v>
      </c>
      <c r="G18" s="27">
        <v>11</v>
      </c>
      <c r="H18" s="27">
        <v>0</v>
      </c>
      <c r="I18" s="27">
        <v>2</v>
      </c>
      <c r="J18" s="27">
        <v>0</v>
      </c>
      <c r="K18" s="27">
        <v>0</v>
      </c>
      <c r="L18" s="27">
        <v>1</v>
      </c>
      <c r="M18" s="27">
        <v>5</v>
      </c>
      <c r="N18" s="27">
        <f t="shared" si="0"/>
        <v>6</v>
      </c>
      <c r="O18" s="39">
        <v>1</v>
      </c>
      <c r="P18" s="39">
        <v>4</v>
      </c>
      <c r="Q18" s="39">
        <v>0</v>
      </c>
      <c r="R18" s="39">
        <v>3</v>
      </c>
      <c r="S18" s="39">
        <v>0</v>
      </c>
      <c r="T18" s="39">
        <f t="shared" si="1"/>
        <v>12</v>
      </c>
      <c r="U18" s="40">
        <f t="shared" si="2"/>
        <v>0.47222222222222221</v>
      </c>
      <c r="V18" s="22">
        <v>195</v>
      </c>
      <c r="W18" s="22" t="s">
        <v>87</v>
      </c>
      <c r="X18" s="22" t="s">
        <v>94</v>
      </c>
      <c r="Y18" s="68">
        <v>595</v>
      </c>
      <c r="Z18" s="41"/>
      <c r="AA18" s="1" t="s">
        <v>89</v>
      </c>
      <c r="AB18" s="28" t="s">
        <v>248</v>
      </c>
    </row>
    <row r="19" spans="1:28" x14ac:dyDescent="0.3">
      <c r="A19" s="1" t="s">
        <v>70</v>
      </c>
      <c r="B19" s="1" t="s">
        <v>45</v>
      </c>
      <c r="C19" s="27" t="s">
        <v>52</v>
      </c>
      <c r="D19" s="38">
        <v>26</v>
      </c>
      <c r="E19" s="27">
        <v>27</v>
      </c>
      <c r="F19" s="27">
        <v>5</v>
      </c>
      <c r="G19" s="27">
        <v>10</v>
      </c>
      <c r="H19" s="27"/>
      <c r="I19" s="27"/>
      <c r="J19" s="27">
        <v>4</v>
      </c>
      <c r="K19" s="27">
        <v>5</v>
      </c>
      <c r="L19" s="27">
        <v>0</v>
      </c>
      <c r="M19" s="27">
        <v>2</v>
      </c>
      <c r="N19" s="27">
        <f t="shared" si="0"/>
        <v>2</v>
      </c>
      <c r="O19" s="39">
        <v>0</v>
      </c>
      <c r="P19" s="39">
        <v>4</v>
      </c>
      <c r="Q19" s="39">
        <v>3</v>
      </c>
      <c r="R19" s="39">
        <v>1</v>
      </c>
      <c r="S19" s="39">
        <v>0</v>
      </c>
      <c r="T19" s="39">
        <f t="shared" si="1"/>
        <v>14</v>
      </c>
      <c r="U19" s="40">
        <f t="shared" si="2"/>
        <v>0.66666666666666663</v>
      </c>
      <c r="V19" s="22">
        <v>195</v>
      </c>
      <c r="W19" s="22" t="s">
        <v>87</v>
      </c>
      <c r="X19" s="22" t="s">
        <v>94</v>
      </c>
      <c r="Y19" s="68">
        <v>595</v>
      </c>
      <c r="Z19" s="41"/>
      <c r="AA19" s="1" t="s">
        <v>89</v>
      </c>
      <c r="AB19" s="28" t="s">
        <v>248</v>
      </c>
    </row>
    <row r="20" spans="1:28" x14ac:dyDescent="0.3">
      <c r="A20" s="1" t="s">
        <v>70</v>
      </c>
      <c r="B20" s="1" t="s">
        <v>45</v>
      </c>
      <c r="C20" s="27" t="s">
        <v>53</v>
      </c>
      <c r="D20" s="38">
        <v>24</v>
      </c>
      <c r="E20" s="27" t="s">
        <v>513</v>
      </c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39"/>
      <c r="Q20" s="39"/>
      <c r="R20" s="39"/>
      <c r="S20" s="39"/>
      <c r="T20" s="39"/>
      <c r="U20" s="40" t="str">
        <f t="shared" si="2"/>
        <v/>
      </c>
      <c r="V20" s="22">
        <v>195</v>
      </c>
      <c r="W20" s="22" t="s">
        <v>87</v>
      </c>
      <c r="X20" s="22" t="s">
        <v>94</v>
      </c>
      <c r="Y20" s="68">
        <v>595</v>
      </c>
      <c r="Z20" s="41"/>
      <c r="AA20" s="1" t="s">
        <v>89</v>
      </c>
      <c r="AB20" s="28" t="s">
        <v>248</v>
      </c>
    </row>
    <row r="21" spans="1:28" x14ac:dyDescent="0.3">
      <c r="A21" s="1" t="s">
        <v>70</v>
      </c>
      <c r="B21" s="1" t="s">
        <v>45</v>
      </c>
      <c r="C21" s="27" t="s">
        <v>267</v>
      </c>
      <c r="D21" s="38">
        <v>14</v>
      </c>
      <c r="E21" s="27" t="s">
        <v>513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39"/>
      <c r="U21" s="40" t="str">
        <f t="shared" si="2"/>
        <v/>
      </c>
      <c r="V21" s="22">
        <v>195</v>
      </c>
      <c r="W21" s="22" t="s">
        <v>87</v>
      </c>
      <c r="X21" s="22" t="s">
        <v>94</v>
      </c>
      <c r="Y21" s="68">
        <v>595</v>
      </c>
      <c r="Z21" s="41"/>
      <c r="AA21" s="1" t="s">
        <v>89</v>
      </c>
      <c r="AB21" s="28" t="s">
        <v>248</v>
      </c>
    </row>
    <row r="22" spans="1:28" x14ac:dyDescent="0.3">
      <c r="A22" s="1" t="s">
        <v>70</v>
      </c>
      <c r="B22" s="1" t="s">
        <v>45</v>
      </c>
      <c r="C22" s="27" t="s">
        <v>48</v>
      </c>
      <c r="D22" s="38">
        <v>44</v>
      </c>
      <c r="E22" s="27">
        <v>34</v>
      </c>
      <c r="F22" s="27">
        <v>6</v>
      </c>
      <c r="G22" s="27">
        <v>14</v>
      </c>
      <c r="H22" s="27"/>
      <c r="I22" s="27"/>
      <c r="J22" s="27">
        <v>4</v>
      </c>
      <c r="K22" s="27">
        <v>9</v>
      </c>
      <c r="L22" s="27">
        <v>3</v>
      </c>
      <c r="M22" s="27">
        <v>4</v>
      </c>
      <c r="N22" s="27">
        <f t="shared" si="0"/>
        <v>7</v>
      </c>
      <c r="O22" s="39">
        <v>0</v>
      </c>
      <c r="P22" s="39">
        <v>4</v>
      </c>
      <c r="Q22" s="39">
        <v>5</v>
      </c>
      <c r="R22" s="39">
        <v>6</v>
      </c>
      <c r="S22" s="39">
        <v>3</v>
      </c>
      <c r="T22" s="39">
        <f t="shared" si="1"/>
        <v>16</v>
      </c>
      <c r="U22" s="40">
        <f t="shared" si="2"/>
        <v>0.6470588235294118</v>
      </c>
      <c r="V22" s="22">
        <v>195</v>
      </c>
      <c r="W22" s="22" t="s">
        <v>87</v>
      </c>
      <c r="X22" s="22" t="s">
        <v>94</v>
      </c>
      <c r="Y22" s="68">
        <v>595</v>
      </c>
      <c r="Z22" s="41"/>
      <c r="AA22" s="1" t="s">
        <v>89</v>
      </c>
      <c r="AB22" s="28" t="s">
        <v>248</v>
      </c>
    </row>
    <row r="23" spans="1:28" x14ac:dyDescent="0.3">
      <c r="A23" s="1" t="s">
        <v>70</v>
      </c>
      <c r="B23" s="1" t="s">
        <v>45</v>
      </c>
      <c r="C23" s="27" t="s">
        <v>131</v>
      </c>
      <c r="D23" s="38">
        <v>41</v>
      </c>
      <c r="E23" s="27" t="s">
        <v>513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39"/>
      <c r="U23" s="40" t="str">
        <f t="shared" si="2"/>
        <v/>
      </c>
      <c r="V23" s="22">
        <v>195</v>
      </c>
      <c r="W23" s="22" t="s">
        <v>87</v>
      </c>
      <c r="X23" s="22" t="s">
        <v>94</v>
      </c>
      <c r="Y23" s="68">
        <v>595</v>
      </c>
      <c r="Z23" s="41"/>
      <c r="AA23" s="1" t="s">
        <v>89</v>
      </c>
      <c r="AB23" s="28" t="s">
        <v>248</v>
      </c>
    </row>
    <row r="24" spans="1:28" x14ac:dyDescent="0.3">
      <c r="A24" s="1" t="s">
        <v>70</v>
      </c>
      <c r="B24" s="1" t="s">
        <v>45</v>
      </c>
      <c r="C24" s="27" t="s">
        <v>130</v>
      </c>
      <c r="D24" s="38">
        <v>12</v>
      </c>
      <c r="E24" s="27">
        <v>16</v>
      </c>
      <c r="F24" s="27">
        <v>4</v>
      </c>
      <c r="G24" s="27">
        <v>7</v>
      </c>
      <c r="H24" s="27"/>
      <c r="I24" s="27"/>
      <c r="J24" s="27">
        <v>2</v>
      </c>
      <c r="K24" s="27">
        <v>5</v>
      </c>
      <c r="L24" s="27">
        <v>3</v>
      </c>
      <c r="M24" s="27">
        <v>0</v>
      </c>
      <c r="N24" s="27">
        <f t="shared" si="0"/>
        <v>3</v>
      </c>
      <c r="O24" s="39">
        <v>0</v>
      </c>
      <c r="P24" s="39">
        <v>2</v>
      </c>
      <c r="Q24" s="39">
        <v>0</v>
      </c>
      <c r="R24" s="39">
        <v>2</v>
      </c>
      <c r="S24" s="39">
        <v>0</v>
      </c>
      <c r="T24" s="39">
        <f t="shared" si="1"/>
        <v>10</v>
      </c>
      <c r="U24" s="40">
        <f t="shared" si="2"/>
        <v>0.6875</v>
      </c>
      <c r="V24" s="22">
        <v>195</v>
      </c>
      <c r="W24" s="22" t="s">
        <v>87</v>
      </c>
      <c r="X24" s="22" t="s">
        <v>94</v>
      </c>
      <c r="Y24" s="68">
        <v>595</v>
      </c>
      <c r="Z24" s="41"/>
      <c r="AA24" s="1" t="s">
        <v>89</v>
      </c>
      <c r="AB24" s="28" t="s">
        <v>248</v>
      </c>
    </row>
    <row r="25" spans="1:28" x14ac:dyDescent="0.3">
      <c r="A25" s="1" t="s">
        <v>70</v>
      </c>
      <c r="B25" s="1" t="s">
        <v>45</v>
      </c>
      <c r="C25" s="27" t="s">
        <v>47</v>
      </c>
      <c r="D25" s="38">
        <v>25</v>
      </c>
      <c r="E25" s="27">
        <v>24</v>
      </c>
      <c r="F25" s="27">
        <v>5</v>
      </c>
      <c r="G25" s="27">
        <v>14</v>
      </c>
      <c r="H25" s="27"/>
      <c r="I25" s="27"/>
      <c r="J25" s="27">
        <v>4</v>
      </c>
      <c r="K25" s="27">
        <v>4</v>
      </c>
      <c r="L25" s="27">
        <v>2</v>
      </c>
      <c r="M25" s="27">
        <v>2</v>
      </c>
      <c r="N25" s="27">
        <f t="shared" si="0"/>
        <v>4</v>
      </c>
      <c r="O25" s="39">
        <v>1</v>
      </c>
      <c r="P25" s="39">
        <v>4</v>
      </c>
      <c r="Q25" s="39">
        <v>0</v>
      </c>
      <c r="R25" s="39">
        <v>1</v>
      </c>
      <c r="S25" s="39">
        <v>0</v>
      </c>
      <c r="T25" s="39">
        <f t="shared" si="1"/>
        <v>14</v>
      </c>
      <c r="U25" s="40">
        <f t="shared" si="2"/>
        <v>0.79166666666666663</v>
      </c>
      <c r="V25" s="22">
        <v>195</v>
      </c>
      <c r="W25" s="22" t="s">
        <v>87</v>
      </c>
      <c r="X25" s="22" t="s">
        <v>94</v>
      </c>
      <c r="Y25" s="68">
        <v>595</v>
      </c>
      <c r="Z25" s="41"/>
      <c r="AA25" s="1" t="s">
        <v>89</v>
      </c>
      <c r="AB25" s="28" t="s">
        <v>248</v>
      </c>
    </row>
    <row r="26" spans="1:28" x14ac:dyDescent="0.3">
      <c r="A26" s="43" t="s">
        <v>70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34</v>
      </c>
      <c r="G26" s="44">
        <f t="shared" si="3"/>
        <v>78</v>
      </c>
      <c r="H26" s="44">
        <f t="shared" si="3"/>
        <v>0</v>
      </c>
      <c r="I26" s="44">
        <f t="shared" si="3"/>
        <v>3</v>
      </c>
      <c r="J26" s="44">
        <f t="shared" si="3"/>
        <v>18</v>
      </c>
      <c r="K26" s="44">
        <f t="shared" si="3"/>
        <v>32</v>
      </c>
      <c r="L26" s="44">
        <f t="shared" si="3"/>
        <v>11</v>
      </c>
      <c r="M26" s="44">
        <f t="shared" si="3"/>
        <v>18</v>
      </c>
      <c r="N26" s="44">
        <f t="shared" si="3"/>
        <v>29</v>
      </c>
      <c r="O26" s="44">
        <f t="shared" si="3"/>
        <v>8</v>
      </c>
      <c r="P26" s="44">
        <f t="shared" si="3"/>
        <v>27</v>
      </c>
      <c r="Q26" s="44">
        <f t="shared" si="3"/>
        <v>10</v>
      </c>
      <c r="R26" s="44">
        <f t="shared" si="3"/>
        <v>19</v>
      </c>
      <c r="S26" s="44">
        <f t="shared" si="3"/>
        <v>3</v>
      </c>
      <c r="T26" s="44">
        <f t="shared" si="3"/>
        <v>86</v>
      </c>
      <c r="U26" s="45">
        <f>((T26+Q26+N26-R26)+(O26*2))/E26</f>
        <v>0.5083333333333333</v>
      </c>
      <c r="V26" s="46">
        <v>195</v>
      </c>
      <c r="W26" s="46" t="s">
        <v>87</v>
      </c>
      <c r="X26" s="46" t="s">
        <v>94</v>
      </c>
      <c r="Y26" s="69">
        <v>595</v>
      </c>
      <c r="Z26" s="80" t="s">
        <v>475</v>
      </c>
      <c r="AA26" s="43" t="s">
        <v>89</v>
      </c>
      <c r="AB26" s="78" t="s">
        <v>248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0.4358974358974359</v>
      </c>
      <c r="H27" s="27"/>
      <c r="I27" s="1"/>
      <c r="J27" s="48" t="s">
        <v>41</v>
      </c>
      <c r="K27" s="50">
        <f>J26/K26</f>
        <v>0.5625</v>
      </c>
      <c r="L27" s="1"/>
      <c r="M27" s="39" t="s">
        <v>42</v>
      </c>
      <c r="N27" s="51">
        <v>11</v>
      </c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 t="s">
        <v>251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53" t="s">
        <v>71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9</v>
      </c>
      <c r="W32" s="1"/>
      <c r="X32" s="1"/>
      <c r="Y32" s="31"/>
      <c r="Z32" s="41"/>
      <c r="AA32" s="1"/>
      <c r="AB32" s="1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70</v>
      </c>
      <c r="C34" s="27" t="s">
        <v>159</v>
      </c>
      <c r="D34" s="38">
        <v>25</v>
      </c>
      <c r="E34" s="27">
        <v>2</v>
      </c>
      <c r="F34" s="27">
        <v>0</v>
      </c>
      <c r="G34" s="27">
        <v>0</v>
      </c>
      <c r="H34" s="27"/>
      <c r="I34" s="27"/>
      <c r="J34" s="27">
        <v>0</v>
      </c>
      <c r="K34" s="27">
        <v>0</v>
      </c>
      <c r="L34" s="27">
        <v>0</v>
      </c>
      <c r="M34" s="27">
        <v>0</v>
      </c>
      <c r="N34" s="27">
        <f>SUM(L34:M34)</f>
        <v>0</v>
      </c>
      <c r="O34" s="27">
        <v>0</v>
      </c>
      <c r="P34" s="39">
        <v>0</v>
      </c>
      <c r="Q34" s="27">
        <v>0</v>
      </c>
      <c r="R34" s="27">
        <v>1</v>
      </c>
      <c r="S34" s="27">
        <v>0</v>
      </c>
      <c r="T34" s="27">
        <f>+(F34*2)+J34</f>
        <v>0</v>
      </c>
      <c r="U34" s="86">
        <f>IFERROR(((T34+Q34+N34-R34)+(O34*2))/E34,"")</f>
        <v>-0.5</v>
      </c>
      <c r="V34" s="22">
        <v>195</v>
      </c>
      <c r="W34" s="22" t="s">
        <v>93</v>
      </c>
      <c r="X34" s="22" t="s">
        <v>88</v>
      </c>
      <c r="Y34" s="68">
        <v>595</v>
      </c>
      <c r="Z34" s="41"/>
      <c r="AA34" s="1" t="s">
        <v>249</v>
      </c>
      <c r="AB34" s="28" t="s">
        <v>250</v>
      </c>
    </row>
    <row r="35" spans="1:28" x14ac:dyDescent="0.3">
      <c r="A35" s="1" t="s">
        <v>45</v>
      </c>
      <c r="B35" s="1" t="s">
        <v>70</v>
      </c>
      <c r="C35" s="27" t="s">
        <v>252</v>
      </c>
      <c r="D35" s="38">
        <v>21</v>
      </c>
      <c r="E35" s="27">
        <v>32</v>
      </c>
      <c r="F35" s="27">
        <v>3</v>
      </c>
      <c r="G35" s="27">
        <v>7</v>
      </c>
      <c r="H35" s="27"/>
      <c r="I35" s="27"/>
      <c r="J35" s="27">
        <v>2</v>
      </c>
      <c r="K35" s="27">
        <v>5</v>
      </c>
      <c r="L35" s="27">
        <v>0</v>
      </c>
      <c r="M35" s="27">
        <v>7</v>
      </c>
      <c r="N35" s="27">
        <f t="shared" ref="N35:N40" si="4">SUM(L35:M35)</f>
        <v>7</v>
      </c>
      <c r="O35" s="39">
        <v>3</v>
      </c>
      <c r="P35" s="39">
        <v>4</v>
      </c>
      <c r="Q35" s="39">
        <v>0</v>
      </c>
      <c r="R35" s="39">
        <v>2</v>
      </c>
      <c r="S35" s="39">
        <v>1</v>
      </c>
      <c r="T35" s="27">
        <f t="shared" ref="T35:T43" si="5">+(F35*2)+J35</f>
        <v>8</v>
      </c>
      <c r="U35" s="40">
        <f t="shared" ref="U35:U43" si="6">IFERROR(((T35+Q35+N35-R35)+(O35*2))/E35,"")</f>
        <v>0.59375</v>
      </c>
      <c r="V35" s="22">
        <v>195</v>
      </c>
      <c r="W35" s="22" t="s">
        <v>93</v>
      </c>
      <c r="X35" s="22" t="s">
        <v>88</v>
      </c>
      <c r="Y35" s="68">
        <v>595</v>
      </c>
      <c r="Z35" s="41"/>
      <c r="AA35" s="1" t="s">
        <v>249</v>
      </c>
      <c r="AB35" s="28" t="s">
        <v>250</v>
      </c>
    </row>
    <row r="36" spans="1:28" x14ac:dyDescent="0.3">
      <c r="A36" s="1" t="s">
        <v>45</v>
      </c>
      <c r="B36" s="1" t="s">
        <v>70</v>
      </c>
      <c r="C36" s="27" t="s">
        <v>253</v>
      </c>
      <c r="D36" s="38">
        <v>32</v>
      </c>
      <c r="E36" s="27">
        <v>46</v>
      </c>
      <c r="F36" s="27">
        <v>6</v>
      </c>
      <c r="G36" s="27">
        <v>12</v>
      </c>
      <c r="H36" s="27"/>
      <c r="I36" s="27"/>
      <c r="J36" s="27">
        <v>4</v>
      </c>
      <c r="K36" s="27">
        <v>5</v>
      </c>
      <c r="L36" s="27">
        <v>0</v>
      </c>
      <c r="M36" s="27">
        <v>6</v>
      </c>
      <c r="N36" s="27">
        <f t="shared" si="4"/>
        <v>6</v>
      </c>
      <c r="O36" s="39">
        <v>5</v>
      </c>
      <c r="P36" s="39">
        <v>4</v>
      </c>
      <c r="Q36" s="39">
        <v>0</v>
      </c>
      <c r="R36" s="39">
        <v>5</v>
      </c>
      <c r="S36" s="39">
        <v>0</v>
      </c>
      <c r="T36" s="27">
        <f t="shared" si="5"/>
        <v>16</v>
      </c>
      <c r="U36" s="40">
        <f t="shared" si="6"/>
        <v>0.58695652173913049</v>
      </c>
      <c r="V36" s="22">
        <v>195</v>
      </c>
      <c r="W36" s="22" t="s">
        <v>93</v>
      </c>
      <c r="X36" s="22" t="s">
        <v>88</v>
      </c>
      <c r="Y36" s="68">
        <v>595</v>
      </c>
      <c r="Z36" s="41"/>
      <c r="AA36" s="1" t="s">
        <v>249</v>
      </c>
      <c r="AB36" s="28" t="s">
        <v>250</v>
      </c>
    </row>
    <row r="37" spans="1:28" x14ac:dyDescent="0.3">
      <c r="A37" s="1" t="s">
        <v>45</v>
      </c>
      <c r="B37" s="1" t="s">
        <v>70</v>
      </c>
      <c r="C37" s="27" t="s">
        <v>254</v>
      </c>
      <c r="D37" s="38">
        <v>45</v>
      </c>
      <c r="E37" s="27">
        <v>10</v>
      </c>
      <c r="F37" s="27">
        <v>0</v>
      </c>
      <c r="G37" s="27">
        <v>2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0</v>
      </c>
      <c r="P37" s="39">
        <v>0</v>
      </c>
      <c r="Q37" s="39">
        <v>0</v>
      </c>
      <c r="R37" s="39">
        <v>1</v>
      </c>
      <c r="S37" s="39">
        <v>0</v>
      </c>
      <c r="T37" s="27">
        <f t="shared" si="5"/>
        <v>0</v>
      </c>
      <c r="U37" s="86">
        <f t="shared" si="6"/>
        <v>-0.1</v>
      </c>
      <c r="V37" s="22">
        <v>195</v>
      </c>
      <c r="W37" s="22" t="s">
        <v>93</v>
      </c>
      <c r="X37" s="22" t="s">
        <v>88</v>
      </c>
      <c r="Y37" s="68">
        <v>595</v>
      </c>
      <c r="Z37" s="41"/>
      <c r="AA37" s="1" t="s">
        <v>249</v>
      </c>
      <c r="AB37" s="28" t="s">
        <v>250</v>
      </c>
    </row>
    <row r="38" spans="1:28" x14ac:dyDescent="0.3">
      <c r="A38" s="1" t="s">
        <v>45</v>
      </c>
      <c r="B38" s="1" t="s">
        <v>70</v>
      </c>
      <c r="C38" s="27" t="s">
        <v>255</v>
      </c>
      <c r="D38" s="38">
        <v>42</v>
      </c>
      <c r="E38" s="27">
        <v>38</v>
      </c>
      <c r="F38" s="27">
        <v>12</v>
      </c>
      <c r="G38" s="27">
        <v>20</v>
      </c>
      <c r="H38" s="27"/>
      <c r="I38" s="27"/>
      <c r="J38" s="27">
        <v>8</v>
      </c>
      <c r="K38" s="27">
        <v>8</v>
      </c>
      <c r="L38" s="27">
        <v>2</v>
      </c>
      <c r="M38" s="27">
        <v>8</v>
      </c>
      <c r="N38" s="27">
        <f t="shared" si="4"/>
        <v>10</v>
      </c>
      <c r="O38" s="39">
        <v>3</v>
      </c>
      <c r="P38" s="56">
        <v>6</v>
      </c>
      <c r="Q38" s="39">
        <v>1</v>
      </c>
      <c r="R38" s="39">
        <v>1</v>
      </c>
      <c r="S38" s="39">
        <v>2</v>
      </c>
      <c r="T38" s="27">
        <f t="shared" si="5"/>
        <v>32</v>
      </c>
      <c r="U38" s="40">
        <f t="shared" si="6"/>
        <v>1.263157894736842</v>
      </c>
      <c r="V38" s="22">
        <v>195</v>
      </c>
      <c r="W38" s="22" t="s">
        <v>93</v>
      </c>
      <c r="X38" s="22" t="s">
        <v>88</v>
      </c>
      <c r="Y38" s="68">
        <v>595</v>
      </c>
      <c r="Z38" s="41"/>
      <c r="AA38" s="1" t="s">
        <v>249</v>
      </c>
      <c r="AB38" s="28" t="s">
        <v>250</v>
      </c>
    </row>
    <row r="39" spans="1:28" x14ac:dyDescent="0.3">
      <c r="A39" s="1" t="s">
        <v>45</v>
      </c>
      <c r="B39" s="1" t="s">
        <v>70</v>
      </c>
      <c r="C39" s="27" t="s">
        <v>256</v>
      </c>
      <c r="D39" s="38">
        <v>53</v>
      </c>
      <c r="E39" s="27">
        <v>48</v>
      </c>
      <c r="F39" s="27">
        <v>9</v>
      </c>
      <c r="G39" s="27">
        <v>22</v>
      </c>
      <c r="H39" s="27"/>
      <c r="I39" s="27"/>
      <c r="J39" s="27">
        <v>9</v>
      </c>
      <c r="K39" s="27">
        <v>12</v>
      </c>
      <c r="L39" s="27">
        <v>10</v>
      </c>
      <c r="M39" s="27">
        <v>9</v>
      </c>
      <c r="N39" s="27">
        <f t="shared" si="4"/>
        <v>19</v>
      </c>
      <c r="O39" s="39">
        <v>0</v>
      </c>
      <c r="P39" s="39">
        <v>4</v>
      </c>
      <c r="Q39" s="39">
        <v>3</v>
      </c>
      <c r="R39" s="39">
        <v>2</v>
      </c>
      <c r="S39" s="39">
        <v>0</v>
      </c>
      <c r="T39" s="27">
        <f t="shared" si="5"/>
        <v>27</v>
      </c>
      <c r="U39" s="40">
        <f t="shared" si="6"/>
        <v>0.97916666666666663</v>
      </c>
      <c r="V39" s="22">
        <v>195</v>
      </c>
      <c r="W39" s="22" t="s">
        <v>93</v>
      </c>
      <c r="X39" s="22" t="s">
        <v>88</v>
      </c>
      <c r="Y39" s="68">
        <v>595</v>
      </c>
      <c r="Z39" s="41"/>
      <c r="AA39" s="1" t="s">
        <v>249</v>
      </c>
      <c r="AB39" s="28" t="s">
        <v>250</v>
      </c>
    </row>
    <row r="40" spans="1:28" x14ac:dyDescent="0.3">
      <c r="A40" s="1" t="s">
        <v>45</v>
      </c>
      <c r="B40" s="1" t="s">
        <v>70</v>
      </c>
      <c r="C40" s="27" t="s">
        <v>257</v>
      </c>
      <c r="D40" s="38">
        <v>33</v>
      </c>
      <c r="E40" s="27">
        <v>7</v>
      </c>
      <c r="F40" s="27">
        <v>1</v>
      </c>
      <c r="G40" s="27">
        <v>1</v>
      </c>
      <c r="H40" s="27"/>
      <c r="I40" s="27"/>
      <c r="J40" s="27">
        <v>0</v>
      </c>
      <c r="K40" s="27">
        <v>0</v>
      </c>
      <c r="L40" s="27">
        <v>2</v>
      </c>
      <c r="M40" s="27">
        <v>2</v>
      </c>
      <c r="N40" s="27">
        <f t="shared" si="4"/>
        <v>4</v>
      </c>
      <c r="O40" s="39">
        <v>1</v>
      </c>
      <c r="P40" s="39">
        <v>1</v>
      </c>
      <c r="Q40" s="39">
        <v>0</v>
      </c>
      <c r="R40" s="39">
        <v>3</v>
      </c>
      <c r="S40" s="39">
        <v>0</v>
      </c>
      <c r="T40" s="27">
        <f t="shared" si="5"/>
        <v>2</v>
      </c>
      <c r="U40" s="40">
        <f t="shared" si="6"/>
        <v>0.7142857142857143</v>
      </c>
      <c r="V40" s="22">
        <v>195</v>
      </c>
      <c r="W40" s="22" t="s">
        <v>93</v>
      </c>
      <c r="X40" s="22" t="s">
        <v>88</v>
      </c>
      <c r="Y40" s="68">
        <v>595</v>
      </c>
      <c r="Z40" s="41"/>
      <c r="AA40" s="1" t="s">
        <v>249</v>
      </c>
      <c r="AB40" s="28" t="s">
        <v>250</v>
      </c>
    </row>
    <row r="41" spans="1:28" x14ac:dyDescent="0.3">
      <c r="A41" s="1" t="s">
        <v>45</v>
      </c>
      <c r="B41" s="1" t="s">
        <v>70</v>
      </c>
      <c r="C41" s="27" t="s">
        <v>258</v>
      </c>
      <c r="D41" s="38">
        <v>12</v>
      </c>
      <c r="E41" s="27">
        <v>9</v>
      </c>
      <c r="F41" s="27">
        <v>0</v>
      </c>
      <c r="G41" s="27">
        <v>1</v>
      </c>
      <c r="H41" s="27"/>
      <c r="I41" s="27"/>
      <c r="J41" s="27">
        <v>0</v>
      </c>
      <c r="K41" s="27">
        <v>0</v>
      </c>
      <c r="L41" s="27">
        <v>0</v>
      </c>
      <c r="M41" s="27">
        <v>0</v>
      </c>
      <c r="N41" s="27">
        <f>SUM(L41:M41)</f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27">
        <f t="shared" si="5"/>
        <v>0</v>
      </c>
      <c r="U41" s="40">
        <f t="shared" si="6"/>
        <v>0</v>
      </c>
      <c r="V41" s="22">
        <v>195</v>
      </c>
      <c r="W41" s="22" t="s">
        <v>93</v>
      </c>
      <c r="X41" s="22" t="s">
        <v>88</v>
      </c>
      <c r="Y41" s="68">
        <v>595</v>
      </c>
      <c r="Z41" s="41"/>
      <c r="AA41" s="1" t="s">
        <v>249</v>
      </c>
      <c r="AB41" s="28" t="s">
        <v>250</v>
      </c>
    </row>
    <row r="42" spans="1:28" x14ac:dyDescent="0.3">
      <c r="A42" s="1" t="s">
        <v>45</v>
      </c>
      <c r="B42" s="1" t="s">
        <v>70</v>
      </c>
      <c r="C42" s="27" t="s">
        <v>453</v>
      </c>
      <c r="D42" s="38">
        <v>24</v>
      </c>
      <c r="E42" s="27" t="s">
        <v>452</v>
      </c>
      <c r="F42" s="27"/>
      <c r="G42" s="27"/>
      <c r="H42" s="27"/>
      <c r="I42" s="27"/>
      <c r="J42" s="27"/>
      <c r="K42" s="27"/>
      <c r="L42" s="27"/>
      <c r="M42" s="27"/>
      <c r="N42" s="27"/>
      <c r="O42" s="39"/>
      <c r="P42" s="39"/>
      <c r="Q42" s="39"/>
      <c r="R42" s="39"/>
      <c r="S42" s="39"/>
      <c r="T42" s="27"/>
      <c r="U42" s="40" t="str">
        <f t="shared" si="6"/>
        <v/>
      </c>
      <c r="V42" s="22">
        <v>195</v>
      </c>
      <c r="W42" s="22" t="s">
        <v>93</v>
      </c>
      <c r="X42" s="22" t="s">
        <v>88</v>
      </c>
      <c r="Y42" s="68">
        <v>595</v>
      </c>
      <c r="Z42" s="41"/>
      <c r="AA42" s="1" t="s">
        <v>249</v>
      </c>
      <c r="AB42" s="28" t="s">
        <v>250</v>
      </c>
    </row>
    <row r="43" spans="1:28" x14ac:dyDescent="0.3">
      <c r="A43" s="1" t="s">
        <v>45</v>
      </c>
      <c r="B43" s="1" t="s">
        <v>70</v>
      </c>
      <c r="C43" s="27" t="s">
        <v>259</v>
      </c>
      <c r="D43" s="38">
        <v>11</v>
      </c>
      <c r="E43" s="27">
        <v>48</v>
      </c>
      <c r="F43" s="27">
        <v>9</v>
      </c>
      <c r="G43" s="27">
        <v>17</v>
      </c>
      <c r="H43" s="27"/>
      <c r="I43" s="27"/>
      <c r="J43" s="27">
        <v>2</v>
      </c>
      <c r="K43" s="27">
        <v>4</v>
      </c>
      <c r="L43" s="27">
        <v>3</v>
      </c>
      <c r="M43" s="27">
        <v>1</v>
      </c>
      <c r="N43" s="27">
        <f>SUM(L43:M43)</f>
        <v>4</v>
      </c>
      <c r="O43" s="39">
        <v>4</v>
      </c>
      <c r="P43" s="39">
        <v>3</v>
      </c>
      <c r="Q43" s="39">
        <v>0</v>
      </c>
      <c r="R43" s="39">
        <v>4</v>
      </c>
      <c r="S43" s="39">
        <v>0</v>
      </c>
      <c r="T43" s="27">
        <f t="shared" si="5"/>
        <v>20</v>
      </c>
      <c r="U43" s="40">
        <f t="shared" si="6"/>
        <v>0.58333333333333337</v>
      </c>
      <c r="V43" s="22">
        <v>195</v>
      </c>
      <c r="W43" s="22" t="s">
        <v>93</v>
      </c>
      <c r="X43" s="22" t="s">
        <v>88</v>
      </c>
      <c r="Y43" s="68">
        <v>595</v>
      </c>
      <c r="Z43" s="41"/>
      <c r="AA43" s="1" t="s">
        <v>249</v>
      </c>
      <c r="AB43" s="28" t="s">
        <v>250</v>
      </c>
    </row>
    <row r="44" spans="1:28" x14ac:dyDescent="0.3">
      <c r="A44" s="43" t="s">
        <v>45</v>
      </c>
      <c r="B44" s="43" t="s">
        <v>70</v>
      </c>
      <c r="C44" s="44" t="s">
        <v>39</v>
      </c>
      <c r="D44" s="43"/>
      <c r="E44" s="44">
        <f t="shared" ref="E44:T44" si="7">SUM(E34:E43)</f>
        <v>240</v>
      </c>
      <c r="F44" s="44">
        <f t="shared" si="7"/>
        <v>40</v>
      </c>
      <c r="G44" s="44">
        <f t="shared" si="7"/>
        <v>82</v>
      </c>
      <c r="H44" s="44">
        <f t="shared" si="7"/>
        <v>0</v>
      </c>
      <c r="I44" s="44">
        <f t="shared" si="7"/>
        <v>0</v>
      </c>
      <c r="J44" s="44">
        <f t="shared" si="7"/>
        <v>25</v>
      </c>
      <c r="K44" s="44">
        <f t="shared" si="7"/>
        <v>34</v>
      </c>
      <c r="L44" s="44">
        <f t="shared" si="7"/>
        <v>17</v>
      </c>
      <c r="M44" s="44">
        <f t="shared" si="7"/>
        <v>33</v>
      </c>
      <c r="N44" s="44">
        <f t="shared" si="7"/>
        <v>50</v>
      </c>
      <c r="O44" s="44">
        <f t="shared" si="7"/>
        <v>16</v>
      </c>
      <c r="P44" s="44">
        <f t="shared" si="7"/>
        <v>22</v>
      </c>
      <c r="Q44" s="44">
        <f t="shared" si="7"/>
        <v>4</v>
      </c>
      <c r="R44" s="44">
        <f t="shared" si="7"/>
        <v>19</v>
      </c>
      <c r="S44" s="44">
        <f t="shared" si="7"/>
        <v>3</v>
      </c>
      <c r="T44" s="44">
        <f t="shared" si="7"/>
        <v>105</v>
      </c>
      <c r="U44" s="45">
        <f>((T44+Q44+N44-R44)+(O44*2))/E44</f>
        <v>0.71666666666666667</v>
      </c>
      <c r="V44" s="46">
        <v>195</v>
      </c>
      <c r="W44" s="46" t="s">
        <v>93</v>
      </c>
      <c r="X44" s="46" t="s">
        <v>88</v>
      </c>
      <c r="Y44" s="69">
        <v>595</v>
      </c>
      <c r="Z44" s="47"/>
      <c r="AA44" s="43" t="s">
        <v>249</v>
      </c>
      <c r="AB44" s="78" t="s">
        <v>250</v>
      </c>
    </row>
    <row r="45" spans="1:28" x14ac:dyDescent="0.3">
      <c r="A45" s="1"/>
      <c r="B45" s="1"/>
      <c r="C45" s="1"/>
      <c r="D45" s="1"/>
      <c r="F45" s="48" t="s">
        <v>40</v>
      </c>
      <c r="G45" s="49">
        <f>F44/G44</f>
        <v>0.48780487804878048</v>
      </c>
      <c r="H45" s="27"/>
      <c r="I45" s="1"/>
      <c r="J45" s="48" t="s">
        <v>41</v>
      </c>
      <c r="K45" s="50">
        <f>J44/K44</f>
        <v>0.73529411764705888</v>
      </c>
      <c r="L45" s="1"/>
      <c r="M45" s="39" t="s">
        <v>42</v>
      </c>
      <c r="N45" s="51">
        <v>9</v>
      </c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1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1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1"/>
      <c r="AA47" s="1"/>
      <c r="AB47" s="1"/>
    </row>
  </sheetData>
  <sheetProtection sheet="1" objects="1" scenarios="1"/>
  <sortState xmlns:xlrd2="http://schemas.microsoft.com/office/spreadsheetml/2017/richdata2" ref="A13:AB25">
    <sortCondition ref="C13:C25"/>
  </sortState>
  <pageMargins left="0.2" right="0.2" top="0.75" bottom="0.2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33</vt:i4>
      </vt:variant>
    </vt:vector>
  </HeadingPairs>
  <TitlesOfParts>
    <vt:vector size="69" baseType="lpstr">
      <vt:lpstr>1 vs Cal</vt:lpstr>
      <vt:lpstr>2 vs SF</vt:lpstr>
      <vt:lpstr>3 @NJ</vt:lpstr>
      <vt:lpstr>4 @Iowa</vt:lpstr>
      <vt:lpstr>5 @NO</vt:lpstr>
      <vt:lpstr>6 @SF</vt:lpstr>
      <vt:lpstr>7 @StL</vt:lpstr>
      <vt:lpstr>8 vs Phil</vt:lpstr>
      <vt:lpstr>9 @Minn</vt:lpstr>
      <vt:lpstr>10 vs NY</vt:lpstr>
      <vt:lpstr>11 @Dall</vt:lpstr>
      <vt:lpstr>12 vs NJ</vt:lpstr>
      <vt:lpstr>13 @Minn</vt:lpstr>
      <vt:lpstr>14 vs NO</vt:lpstr>
      <vt:lpstr>15 @Milw</vt:lpstr>
      <vt:lpstr>16 vs Iowa</vt:lpstr>
      <vt:lpstr>17 @SF</vt:lpstr>
      <vt:lpstr>18 @Cal</vt:lpstr>
      <vt:lpstr>19 @StL</vt:lpstr>
      <vt:lpstr>20 vs Milw</vt:lpstr>
      <vt:lpstr>21 @NY</vt:lpstr>
      <vt:lpstr>22 vs NY</vt:lpstr>
      <vt:lpstr>23 vs Hous</vt:lpstr>
      <vt:lpstr>24 @StL</vt:lpstr>
      <vt:lpstr>25 @NJ</vt:lpstr>
      <vt:lpstr>26 vs Dall</vt:lpstr>
      <vt:lpstr>27 @Milw</vt:lpstr>
      <vt:lpstr>28 vs Iowa</vt:lpstr>
      <vt:lpstr>29 vs Milw</vt:lpstr>
      <vt:lpstr>30 @Hous</vt:lpstr>
      <vt:lpstr>31 vs Minn</vt:lpstr>
      <vt:lpstr>32 @Iowa</vt:lpstr>
      <vt:lpstr>33 vs Minn</vt:lpstr>
      <vt:lpstr>34 vs StL</vt:lpstr>
      <vt:lpstr>35 vs Milw</vt:lpstr>
      <vt:lpstr>36 vs StL</vt:lpstr>
      <vt:lpstr>'1 vs Cal'!Print_Area</vt:lpstr>
      <vt:lpstr>'10 vs NY'!Print_Area</vt:lpstr>
      <vt:lpstr>'11 @Dall'!Print_Area</vt:lpstr>
      <vt:lpstr>'12 vs NJ'!Print_Area</vt:lpstr>
      <vt:lpstr>'13 @Minn'!Print_Area</vt:lpstr>
      <vt:lpstr>'14 vs NO'!Print_Area</vt:lpstr>
      <vt:lpstr>'15 @Milw'!Print_Area</vt:lpstr>
      <vt:lpstr>'16 vs Iowa'!Print_Area</vt:lpstr>
      <vt:lpstr>'17 @SF'!Print_Area</vt:lpstr>
      <vt:lpstr>'18 @Cal'!Print_Area</vt:lpstr>
      <vt:lpstr>'19 @StL'!Print_Area</vt:lpstr>
      <vt:lpstr>'2 vs SF'!Print_Area</vt:lpstr>
      <vt:lpstr>'20 vs Milw'!Print_Area</vt:lpstr>
      <vt:lpstr>'21 @NY'!Print_Area</vt:lpstr>
      <vt:lpstr>'22 vs NY'!Print_Area</vt:lpstr>
      <vt:lpstr>'24 @StL'!Print_Area</vt:lpstr>
      <vt:lpstr>'25 @NJ'!Print_Area</vt:lpstr>
      <vt:lpstr>'27 @Milw'!Print_Area</vt:lpstr>
      <vt:lpstr>'28 vs Iowa'!Print_Area</vt:lpstr>
      <vt:lpstr>'29 vs Milw'!Print_Area</vt:lpstr>
      <vt:lpstr>'3 @NJ'!Print_Area</vt:lpstr>
      <vt:lpstr>'31 vs Minn'!Print_Area</vt:lpstr>
      <vt:lpstr>'32 @Iowa'!Print_Area</vt:lpstr>
      <vt:lpstr>'33 vs Minn'!Print_Area</vt:lpstr>
      <vt:lpstr>'34 vs StL'!Print_Area</vt:lpstr>
      <vt:lpstr>'35 vs Milw'!Print_Area</vt:lpstr>
      <vt:lpstr>'36 vs StL'!Print_Area</vt:lpstr>
      <vt:lpstr>'4 @Iowa'!Print_Area</vt:lpstr>
      <vt:lpstr>'5 @NO'!Print_Area</vt:lpstr>
      <vt:lpstr>'6 @SF'!Print_Area</vt:lpstr>
      <vt:lpstr>'7 @StL'!Print_Area</vt:lpstr>
      <vt:lpstr>'8 vs Phil'!Print_Area</vt:lpstr>
      <vt:lpstr>'9 @Minn'!Print_Area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2022-02-28T18:08:26Z</cp:lastPrinted>
  <dcterms:created xsi:type="dcterms:W3CDTF">2019-04-22T18:19:45Z</dcterms:created>
  <dcterms:modified xsi:type="dcterms:W3CDTF">2025-02-12T16:27:47Z</dcterms:modified>
</cp:coreProperties>
</file>