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\4-WBL - WABA\Dallas Diamonds\DD 3rd Year 1980-81\"/>
    </mc:Choice>
  </mc:AlternateContent>
  <xr:revisionPtr revIDLastSave="0" documentId="13_ncr:1_{AEA8ACB8-CF0B-44AB-899D-3446273B3872}" xr6:coauthVersionLast="47" xr6:coauthVersionMax="47" xr10:uidLastSave="{00000000-0000-0000-0000-000000000000}"/>
  <bookViews>
    <workbookView xWindow="-108" yWindow="-108" windowWidth="23256" windowHeight="12576" activeTab="6" xr2:uid="{AC0B29E0-3E43-452A-B53C-730D4EF4C61E}"/>
  </bookViews>
  <sheets>
    <sheet name="EXHB-vs Chic 1" sheetId="48" r:id="rId1"/>
    <sheet name="EXHB-vs St L 1" sheetId="46" r:id="rId2"/>
    <sheet name="EXHB-vs StL 2" sheetId="47" r:id="rId3"/>
    <sheet name="EXHB-vs Chic" sheetId="45" r:id="rId4"/>
    <sheet name="EXHB vs SF 1" sheetId="49" r:id="rId5"/>
    <sheet name="EXHB vs SF 2" sheetId="50" r:id="rId6"/>
    <sheet name="1 vs NJ" sheetId="1" r:id="rId7"/>
    <sheet name="2 @NJ" sheetId="2" r:id="rId8"/>
    <sheet name="3 @Gulls" sheetId="3" r:id="rId9"/>
    <sheet name="4 @SF" sheetId="4" r:id="rId10"/>
    <sheet name="5 @NO" sheetId="5" r:id="rId11"/>
    <sheet name="6 vs SF" sheetId="6" r:id="rId12"/>
    <sheet name="7 @SF" sheetId="7" r:id="rId13"/>
    <sheet name="8 vs StL" sheetId="8" r:id="rId14"/>
    <sheet name="9 vs Chic" sheetId="9" r:id="rId15"/>
    <sheet name="10 @StL" sheetId="10" r:id="rId16"/>
    <sheet name="11 @Neb" sheetId="11" r:id="rId17"/>
    <sheet name="12 @Chic" sheetId="12" r:id="rId18"/>
    <sheet name="13 vs NO" sheetId="13" r:id="rId19"/>
    <sheet name="14 vs NO" sheetId="14" r:id="rId20"/>
    <sheet name="15 vs Neb" sheetId="15" r:id="rId21"/>
    <sheet name="16 @NO" sheetId="16" r:id="rId22"/>
    <sheet name="17 vs NJ" sheetId="17" r:id="rId23"/>
    <sheet name="18 vs Neb" sheetId="18" r:id="rId24"/>
    <sheet name="19 vs Minn" sheetId="19" r:id="rId25"/>
    <sheet name="20 vs SF" sheetId="20" r:id="rId26"/>
    <sheet name="21 @Neb" sheetId="21" r:id="rId27"/>
    <sheet name="22 vs NO" sheetId="22" r:id="rId28"/>
    <sheet name="23 vs StL" sheetId="23" r:id="rId29"/>
    <sheet name="25 @SF" sheetId="25" r:id="rId30"/>
    <sheet name="24 @Minn" sheetId="24" r:id="rId31"/>
    <sheet name="26 @NJ" sheetId="26" r:id="rId32"/>
    <sheet name="27 @NJ" sheetId="27" r:id="rId33"/>
    <sheet name="28 @Neb" sheetId="28" r:id="rId34"/>
    <sheet name="29 @Chic" sheetId="29" r:id="rId35"/>
    <sheet name="30 vs NO" sheetId="30" r:id="rId36"/>
    <sheet name="31 @StL" sheetId="31" r:id="rId37"/>
    <sheet name="32 @Minn" sheetId="32" r:id="rId38"/>
    <sheet name="33 vs Chic" sheetId="33" r:id="rId39"/>
    <sheet name="34 vs StL" sheetId="34" r:id="rId40"/>
    <sheet name="35 vs Minn" sheetId="35" r:id="rId41"/>
    <sheet name="36 vs Neb" sheetId="36" r:id="rId42"/>
    <sheet name="Playoff-26 @NJ" sheetId="37" r:id="rId43"/>
    <sheet name="Playoff-28 vs NJ" sheetId="38" r:id="rId44"/>
    <sheet name="Playoff-30 vs NJ" sheetId="39" r:id="rId45"/>
    <sheet name="Playoff-31 @Neb" sheetId="40" r:id="rId46"/>
    <sheet name="Playoff-32 @Neb" sheetId="41" r:id="rId47"/>
    <sheet name="Playoff-33 vs Neb" sheetId="42" r:id="rId48"/>
    <sheet name="Playoff-34 vs Neb" sheetId="43" r:id="rId49"/>
    <sheet name="Playoff-35 @Neb" sheetId="44" r:id="rId50"/>
  </sheets>
  <definedNames>
    <definedName name="_xlnm.Print_Area" localSheetId="25">'20 vs SF'!$A$1:$AB$49</definedName>
    <definedName name="_xlnm.Print_Area" localSheetId="29">'25 @SF'!$A$1:$AB$49</definedName>
    <definedName name="_xlnm.Print_Area" localSheetId="9">'4 @SF'!$A$1:$AB$48</definedName>
    <definedName name="_xlnm.Print_Area" localSheetId="11">'6 vs SF'!$A$1:$AB$48</definedName>
    <definedName name="_xlnm.Print_Area" localSheetId="12">'7 @SF'!$A$1:$AB$48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1" i="48" l="1"/>
  <c r="R51" i="48"/>
  <c r="Q51" i="48"/>
  <c r="P51" i="48"/>
  <c r="O51" i="48"/>
  <c r="N51" i="48"/>
  <c r="M51" i="48"/>
  <c r="L51" i="48"/>
  <c r="K51" i="48"/>
  <c r="J51" i="48"/>
  <c r="I51" i="48"/>
  <c r="H51" i="48"/>
  <c r="G51" i="48"/>
  <c r="F51" i="48"/>
  <c r="N35" i="48"/>
  <c r="U35" i="48" s="1"/>
  <c r="T48" i="48"/>
  <c r="T51" i="48" s="1"/>
  <c r="N48" i="48"/>
  <c r="T21" i="48"/>
  <c r="N21" i="48"/>
  <c r="U48" i="48" l="1"/>
  <c r="U21" i="48"/>
  <c r="E51" i="48" l="1"/>
  <c r="T49" i="48"/>
  <c r="U49" i="48" s="1"/>
  <c r="N49" i="48"/>
  <c r="N47" i="48"/>
  <c r="U47" i="48" s="1"/>
  <c r="N45" i="48"/>
  <c r="U45" i="48" s="1"/>
  <c r="T44" i="48"/>
  <c r="N44" i="48"/>
  <c r="T43" i="48"/>
  <c r="N43" i="48"/>
  <c r="T42" i="48"/>
  <c r="U42" i="48" s="1"/>
  <c r="N42" i="48"/>
  <c r="T41" i="48"/>
  <c r="N41" i="48"/>
  <c r="T39" i="48"/>
  <c r="N39" i="48"/>
  <c r="T38" i="48"/>
  <c r="N38" i="48"/>
  <c r="T37" i="48"/>
  <c r="N37" i="48"/>
  <c r="N36" i="48"/>
  <c r="S26" i="48"/>
  <c r="R26" i="48"/>
  <c r="Q26" i="48"/>
  <c r="P26" i="48"/>
  <c r="O26" i="48"/>
  <c r="M26" i="48"/>
  <c r="L26" i="48"/>
  <c r="K26" i="48"/>
  <c r="J26" i="48"/>
  <c r="I26" i="48"/>
  <c r="H26" i="48"/>
  <c r="G26" i="48"/>
  <c r="F26" i="48"/>
  <c r="E26" i="48"/>
  <c r="T24" i="48"/>
  <c r="N24" i="48"/>
  <c r="T23" i="48"/>
  <c r="N23" i="48"/>
  <c r="T22" i="48"/>
  <c r="N22" i="48"/>
  <c r="N20" i="48"/>
  <c r="T19" i="48"/>
  <c r="N19" i="48"/>
  <c r="T18" i="48"/>
  <c r="N18" i="48"/>
  <c r="T17" i="48"/>
  <c r="N17" i="48"/>
  <c r="T16" i="48"/>
  <c r="N16" i="48"/>
  <c r="T15" i="48"/>
  <c r="N15" i="48"/>
  <c r="T14" i="48"/>
  <c r="N14" i="48"/>
  <c r="T13" i="48"/>
  <c r="N13" i="48"/>
  <c r="C11" i="48"/>
  <c r="S5" i="48"/>
  <c r="S4" i="48"/>
  <c r="T45" i="47"/>
  <c r="U14" i="48" l="1"/>
  <c r="U16" i="48"/>
  <c r="U18" i="48"/>
  <c r="U38" i="48"/>
  <c r="U41" i="48"/>
  <c r="U22" i="48"/>
  <c r="U24" i="48"/>
  <c r="U43" i="48"/>
  <c r="U15" i="48"/>
  <c r="U17" i="48"/>
  <c r="U19" i="48"/>
  <c r="U37" i="48"/>
  <c r="U39" i="48"/>
  <c r="U23" i="48"/>
  <c r="U44" i="48"/>
  <c r="K27" i="48"/>
  <c r="G52" i="48"/>
  <c r="K52" i="48"/>
  <c r="U20" i="48"/>
  <c r="N26" i="48"/>
  <c r="G27" i="48"/>
  <c r="T26" i="48"/>
  <c r="U36" i="48"/>
  <c r="U13" i="48"/>
  <c r="S45" i="47"/>
  <c r="R45" i="47"/>
  <c r="Q45" i="47"/>
  <c r="P45" i="47"/>
  <c r="O45" i="47"/>
  <c r="M45" i="47"/>
  <c r="L45" i="47"/>
  <c r="K45" i="47"/>
  <c r="J45" i="47"/>
  <c r="I45" i="47"/>
  <c r="H45" i="47"/>
  <c r="G45" i="47"/>
  <c r="F45" i="47"/>
  <c r="G46" i="47" s="1"/>
  <c r="E45" i="47"/>
  <c r="U43" i="47"/>
  <c r="N43" i="47"/>
  <c r="N42" i="47"/>
  <c r="U42" i="47" s="1"/>
  <c r="U41" i="47"/>
  <c r="N41" i="47"/>
  <c r="N40" i="47"/>
  <c r="U40" i="47" s="1"/>
  <c r="U39" i="47"/>
  <c r="N39" i="47"/>
  <c r="N38" i="47"/>
  <c r="U38" i="47" s="1"/>
  <c r="U37" i="47"/>
  <c r="N37" i="47"/>
  <c r="N36" i="47"/>
  <c r="U36" i="47" s="1"/>
  <c r="U35" i="47"/>
  <c r="N35" i="47"/>
  <c r="N45" i="47" s="1"/>
  <c r="S26" i="47"/>
  <c r="R26" i="47"/>
  <c r="Q26" i="47"/>
  <c r="P26" i="47"/>
  <c r="O26" i="47"/>
  <c r="M26" i="47"/>
  <c r="L26" i="47"/>
  <c r="K26" i="47"/>
  <c r="J26" i="47"/>
  <c r="I26" i="47"/>
  <c r="H26" i="47"/>
  <c r="G26" i="47"/>
  <c r="F26" i="47"/>
  <c r="E26" i="47"/>
  <c r="T26" i="47"/>
  <c r="N24" i="47"/>
  <c r="U23" i="47"/>
  <c r="N23" i="47"/>
  <c r="N22" i="47"/>
  <c r="U22" i="47" s="1"/>
  <c r="U21" i="47"/>
  <c r="N21" i="47"/>
  <c r="N20" i="47"/>
  <c r="U20" i="47" s="1"/>
  <c r="U19" i="47"/>
  <c r="N19" i="47"/>
  <c r="N18" i="47"/>
  <c r="U18" i="47" s="1"/>
  <c r="U17" i="47"/>
  <c r="N17" i="47"/>
  <c r="N16" i="47"/>
  <c r="U16" i="47" s="1"/>
  <c r="U15" i="47"/>
  <c r="N15" i="47"/>
  <c r="N14" i="47"/>
  <c r="U14" i="47" s="1"/>
  <c r="U13" i="47"/>
  <c r="N13" i="47"/>
  <c r="C11" i="47"/>
  <c r="S5" i="47"/>
  <c r="S4" i="47"/>
  <c r="P45" i="46"/>
  <c r="K45" i="46"/>
  <c r="J45" i="46"/>
  <c r="G45" i="46"/>
  <c r="G46" i="46" s="1"/>
  <c r="F45" i="46"/>
  <c r="S45" i="46"/>
  <c r="R45" i="46"/>
  <c r="Q45" i="46"/>
  <c r="O45" i="46"/>
  <c r="M45" i="46"/>
  <c r="L45" i="46"/>
  <c r="I45" i="46"/>
  <c r="H45" i="46"/>
  <c r="E45" i="46"/>
  <c r="N43" i="46"/>
  <c r="U43" i="46" s="1"/>
  <c r="N42" i="46"/>
  <c r="N41" i="46"/>
  <c r="U41" i="46" s="1"/>
  <c r="N40" i="46"/>
  <c r="N39" i="46"/>
  <c r="U39" i="46" s="1"/>
  <c r="N38" i="46"/>
  <c r="U37" i="46"/>
  <c r="N37" i="46"/>
  <c r="N36" i="46"/>
  <c r="U36" i="46" s="1"/>
  <c r="N35" i="46"/>
  <c r="S26" i="46"/>
  <c r="R26" i="46"/>
  <c r="Q26" i="46"/>
  <c r="P26" i="46"/>
  <c r="O26" i="46"/>
  <c r="M26" i="46"/>
  <c r="L26" i="46"/>
  <c r="K26" i="46"/>
  <c r="J26" i="46"/>
  <c r="I26" i="46"/>
  <c r="H26" i="46"/>
  <c r="G26" i="46"/>
  <c r="F26" i="46"/>
  <c r="E26" i="46"/>
  <c r="T24" i="46"/>
  <c r="N24" i="46"/>
  <c r="N23" i="46"/>
  <c r="U23" i="46" s="1"/>
  <c r="N22" i="46"/>
  <c r="U22" i="46" s="1"/>
  <c r="N21" i="46"/>
  <c r="U21" i="46" s="1"/>
  <c r="N20" i="46"/>
  <c r="U19" i="46"/>
  <c r="N19" i="46"/>
  <c r="N18" i="46"/>
  <c r="U18" i="46" s="1"/>
  <c r="U17" i="46"/>
  <c r="N17" i="46"/>
  <c r="N16" i="46"/>
  <c r="U16" i="46" s="1"/>
  <c r="U15" i="46"/>
  <c r="N15" i="46"/>
  <c r="N14" i="46"/>
  <c r="U14" i="46" s="1"/>
  <c r="U13" i="46"/>
  <c r="N13" i="46"/>
  <c r="C11" i="46"/>
  <c r="S5" i="46"/>
  <c r="S4" i="46"/>
  <c r="S45" i="33"/>
  <c r="R45" i="33"/>
  <c r="Q45" i="33"/>
  <c r="P45" i="33"/>
  <c r="O45" i="33"/>
  <c r="M45" i="33"/>
  <c r="L45" i="33"/>
  <c r="K45" i="33"/>
  <c r="J45" i="33"/>
  <c r="K46" i="33" s="1"/>
  <c r="I45" i="33"/>
  <c r="H45" i="33"/>
  <c r="G45" i="33"/>
  <c r="F45" i="33"/>
  <c r="G46" i="33" s="1"/>
  <c r="E45" i="33"/>
  <c r="U44" i="33"/>
  <c r="T44" i="33"/>
  <c r="N44" i="33"/>
  <c r="T43" i="33"/>
  <c r="U43" i="33" s="1"/>
  <c r="N43" i="33"/>
  <c r="T42" i="33"/>
  <c r="N42" i="33"/>
  <c r="U42" i="33" s="1"/>
  <c r="T41" i="33"/>
  <c r="U41" i="33" s="1"/>
  <c r="N41" i="33"/>
  <c r="U40" i="33"/>
  <c r="T40" i="33"/>
  <c r="N40" i="33"/>
  <c r="T39" i="33"/>
  <c r="U39" i="33" s="1"/>
  <c r="N39" i="33"/>
  <c r="T38" i="33"/>
  <c r="U38" i="33" s="1"/>
  <c r="N38" i="33"/>
  <c r="T37" i="33"/>
  <c r="U37" i="33" s="1"/>
  <c r="N37" i="33"/>
  <c r="U35" i="33"/>
  <c r="T35" i="33"/>
  <c r="N35" i="33"/>
  <c r="T34" i="33"/>
  <c r="U34" i="33" s="1"/>
  <c r="N34" i="33"/>
  <c r="N45" i="33" s="1"/>
  <c r="S46" i="29"/>
  <c r="R46" i="29"/>
  <c r="Q46" i="29"/>
  <c r="P46" i="29"/>
  <c r="O46" i="29"/>
  <c r="M46" i="29"/>
  <c r="L46" i="29"/>
  <c r="K46" i="29"/>
  <c r="J46" i="29"/>
  <c r="I46" i="29"/>
  <c r="H46" i="29"/>
  <c r="G46" i="29"/>
  <c r="F46" i="29"/>
  <c r="E46" i="29"/>
  <c r="T45" i="29"/>
  <c r="U45" i="29" s="1"/>
  <c r="N45" i="29"/>
  <c r="T44" i="29"/>
  <c r="N44" i="29"/>
  <c r="T43" i="29"/>
  <c r="U43" i="29" s="1"/>
  <c r="N43" i="29"/>
  <c r="T42" i="29"/>
  <c r="N42" i="29"/>
  <c r="U41" i="29"/>
  <c r="T41" i="29"/>
  <c r="N41" i="29"/>
  <c r="T40" i="29"/>
  <c r="N40" i="29"/>
  <c r="T39" i="29"/>
  <c r="N39" i="29"/>
  <c r="T38" i="29"/>
  <c r="N38" i="29"/>
  <c r="T36" i="29"/>
  <c r="U36" i="29" s="1"/>
  <c r="N36" i="29"/>
  <c r="T35" i="29"/>
  <c r="T46" i="29" s="1"/>
  <c r="N35" i="29"/>
  <c r="S48" i="12"/>
  <c r="R48" i="12"/>
  <c r="Q48" i="12"/>
  <c r="P48" i="12"/>
  <c r="O48" i="12"/>
  <c r="M48" i="12"/>
  <c r="L48" i="12"/>
  <c r="K48" i="12"/>
  <c r="J48" i="12"/>
  <c r="K49" i="12" s="1"/>
  <c r="I48" i="12"/>
  <c r="H48" i="12"/>
  <c r="G48" i="12"/>
  <c r="F48" i="12"/>
  <c r="G49" i="12" s="1"/>
  <c r="E48" i="12"/>
  <c r="U46" i="12"/>
  <c r="T46" i="12"/>
  <c r="N46" i="12"/>
  <c r="T45" i="12"/>
  <c r="U45" i="12" s="1"/>
  <c r="N45" i="12"/>
  <c r="T44" i="12"/>
  <c r="U44" i="12" s="1"/>
  <c r="N44" i="12"/>
  <c r="T43" i="12"/>
  <c r="U43" i="12" s="1"/>
  <c r="N43" i="12"/>
  <c r="U42" i="12"/>
  <c r="T42" i="12"/>
  <c r="N42" i="12"/>
  <c r="T40" i="12"/>
  <c r="U40" i="12" s="1"/>
  <c r="N40" i="12"/>
  <c r="T38" i="12"/>
  <c r="U38" i="12" s="1"/>
  <c r="N38" i="12"/>
  <c r="T37" i="12"/>
  <c r="U37" i="12" s="1"/>
  <c r="N37" i="12"/>
  <c r="N48" i="12" s="1"/>
  <c r="U36" i="12"/>
  <c r="T36" i="12"/>
  <c r="N36" i="12"/>
  <c r="T35" i="12"/>
  <c r="U35" i="12" s="1"/>
  <c r="N35" i="12"/>
  <c r="S48" i="9"/>
  <c r="R48" i="9"/>
  <c r="Q48" i="9"/>
  <c r="P48" i="9"/>
  <c r="O48" i="9"/>
  <c r="M48" i="9"/>
  <c r="L48" i="9"/>
  <c r="K48" i="9"/>
  <c r="J48" i="9"/>
  <c r="I48" i="9"/>
  <c r="H48" i="9"/>
  <c r="G48" i="9"/>
  <c r="F48" i="9"/>
  <c r="E48" i="9"/>
  <c r="T46" i="9"/>
  <c r="U46" i="9" s="1"/>
  <c r="N46" i="9"/>
  <c r="T45" i="9"/>
  <c r="N45" i="9"/>
  <c r="T44" i="9"/>
  <c r="U44" i="9" s="1"/>
  <c r="N44" i="9"/>
  <c r="T43" i="9"/>
  <c r="N43" i="9"/>
  <c r="U42" i="9"/>
  <c r="T42" i="9"/>
  <c r="N42" i="9"/>
  <c r="T41" i="9"/>
  <c r="N41" i="9"/>
  <c r="T40" i="9"/>
  <c r="U40" i="9" s="1"/>
  <c r="N40" i="9"/>
  <c r="T38" i="9"/>
  <c r="N38" i="9"/>
  <c r="U37" i="9"/>
  <c r="T37" i="9"/>
  <c r="N37" i="9"/>
  <c r="T36" i="9"/>
  <c r="U36" i="9" s="1"/>
  <c r="N36" i="9"/>
  <c r="T35" i="9"/>
  <c r="N35" i="9"/>
  <c r="S43" i="35"/>
  <c r="R43" i="35"/>
  <c r="Q43" i="35"/>
  <c r="P43" i="35"/>
  <c r="O43" i="35"/>
  <c r="M43" i="35"/>
  <c r="L43" i="35"/>
  <c r="K43" i="35"/>
  <c r="J43" i="35"/>
  <c r="I43" i="35"/>
  <c r="H43" i="35"/>
  <c r="G43" i="35"/>
  <c r="F43" i="35"/>
  <c r="E43" i="35"/>
  <c r="T42" i="35"/>
  <c r="U42" i="35" s="1"/>
  <c r="N42" i="35"/>
  <c r="T41" i="35"/>
  <c r="N41" i="35"/>
  <c r="T40" i="35"/>
  <c r="U40" i="35" s="1"/>
  <c r="N40" i="35"/>
  <c r="T39" i="35"/>
  <c r="N39" i="35"/>
  <c r="T38" i="35"/>
  <c r="N38" i="35"/>
  <c r="U38" i="35" s="1"/>
  <c r="T37" i="35"/>
  <c r="N37" i="35"/>
  <c r="T36" i="35"/>
  <c r="N36" i="35"/>
  <c r="T35" i="35"/>
  <c r="N35" i="35"/>
  <c r="S44" i="24"/>
  <c r="R44" i="24"/>
  <c r="Q44" i="24"/>
  <c r="P44" i="24"/>
  <c r="O44" i="24"/>
  <c r="M44" i="24"/>
  <c r="L44" i="24"/>
  <c r="K44" i="24"/>
  <c r="J44" i="24"/>
  <c r="I44" i="24"/>
  <c r="H44" i="24"/>
  <c r="G44" i="24"/>
  <c r="F44" i="24"/>
  <c r="E44" i="24"/>
  <c r="T43" i="24"/>
  <c r="U43" i="24" s="1"/>
  <c r="N43" i="24"/>
  <c r="T42" i="24"/>
  <c r="N42" i="24"/>
  <c r="T41" i="24"/>
  <c r="U41" i="24" s="1"/>
  <c r="N41" i="24"/>
  <c r="T40" i="24"/>
  <c r="N40" i="24"/>
  <c r="U39" i="24"/>
  <c r="T39" i="24"/>
  <c r="N39" i="24"/>
  <c r="T38" i="24"/>
  <c r="N38" i="24"/>
  <c r="T37" i="24"/>
  <c r="U37" i="24" s="1"/>
  <c r="N37" i="24"/>
  <c r="T36" i="24"/>
  <c r="N36" i="24"/>
  <c r="U35" i="24"/>
  <c r="T35" i="24"/>
  <c r="N35" i="24"/>
  <c r="S45" i="19"/>
  <c r="R45" i="19"/>
  <c r="Q45" i="19"/>
  <c r="P45" i="19"/>
  <c r="O45" i="19"/>
  <c r="M45" i="19"/>
  <c r="L45" i="19"/>
  <c r="K45" i="19"/>
  <c r="J45" i="19"/>
  <c r="K46" i="19" s="1"/>
  <c r="I45" i="19"/>
  <c r="H45" i="19"/>
  <c r="G45" i="19"/>
  <c r="F45" i="19"/>
  <c r="G46" i="19" s="1"/>
  <c r="E45" i="19"/>
  <c r="U44" i="19"/>
  <c r="T43" i="19"/>
  <c r="U43" i="19" s="1"/>
  <c r="N43" i="19"/>
  <c r="U42" i="19"/>
  <c r="T42" i="19"/>
  <c r="N42" i="19"/>
  <c r="T41" i="19"/>
  <c r="U41" i="19" s="1"/>
  <c r="N41" i="19"/>
  <c r="T40" i="19"/>
  <c r="U40" i="19" s="1"/>
  <c r="N40" i="19"/>
  <c r="T39" i="19"/>
  <c r="U39" i="19" s="1"/>
  <c r="N39" i="19"/>
  <c r="U38" i="19"/>
  <c r="T38" i="19"/>
  <c r="N38" i="19"/>
  <c r="T37" i="19"/>
  <c r="U37" i="19" s="1"/>
  <c r="N37" i="19"/>
  <c r="T36" i="19"/>
  <c r="U36" i="19" s="1"/>
  <c r="N36" i="19"/>
  <c r="T35" i="19"/>
  <c r="N35" i="19"/>
  <c r="U35" i="19" s="1"/>
  <c r="S46" i="44"/>
  <c r="R46" i="44"/>
  <c r="Q46" i="44"/>
  <c r="P46" i="44"/>
  <c r="O46" i="44"/>
  <c r="M46" i="44"/>
  <c r="L46" i="44"/>
  <c r="K46" i="44"/>
  <c r="J46" i="44"/>
  <c r="I46" i="44"/>
  <c r="H46" i="44"/>
  <c r="G46" i="44"/>
  <c r="F46" i="44"/>
  <c r="E46" i="44"/>
  <c r="T45" i="44"/>
  <c r="U45" i="44" s="1"/>
  <c r="N45" i="44"/>
  <c r="T44" i="44"/>
  <c r="N44" i="44"/>
  <c r="T43" i="44"/>
  <c r="U43" i="44" s="1"/>
  <c r="N43" i="44"/>
  <c r="T42" i="44"/>
  <c r="N42" i="44"/>
  <c r="U41" i="44"/>
  <c r="T41" i="44"/>
  <c r="N41" i="44"/>
  <c r="T40" i="44"/>
  <c r="N40" i="44"/>
  <c r="T39" i="44"/>
  <c r="N39" i="44"/>
  <c r="U38" i="44"/>
  <c r="T37" i="44"/>
  <c r="U37" i="44" s="1"/>
  <c r="N37" i="44"/>
  <c r="T36" i="44"/>
  <c r="U36" i="44" s="1"/>
  <c r="N36" i="44"/>
  <c r="N46" i="44" s="1"/>
  <c r="U35" i="44"/>
  <c r="S46" i="43"/>
  <c r="R46" i="43"/>
  <c r="Q46" i="43"/>
  <c r="P46" i="43"/>
  <c r="O46" i="43"/>
  <c r="M46" i="43"/>
  <c r="L46" i="43"/>
  <c r="K46" i="43"/>
  <c r="J46" i="43"/>
  <c r="I46" i="43"/>
  <c r="H46" i="43"/>
  <c r="G46" i="43"/>
  <c r="F46" i="43"/>
  <c r="E46" i="43"/>
  <c r="T45" i="43"/>
  <c r="U45" i="43" s="1"/>
  <c r="N45" i="43"/>
  <c r="T44" i="43"/>
  <c r="N44" i="43"/>
  <c r="T43" i="43"/>
  <c r="U43" i="43" s="1"/>
  <c r="N43" i="43"/>
  <c r="T42" i="43"/>
  <c r="N42" i="43"/>
  <c r="U42" i="43" s="1"/>
  <c r="U41" i="43"/>
  <c r="T41" i="43"/>
  <c r="N41" i="43"/>
  <c r="T40" i="43"/>
  <c r="N40" i="43"/>
  <c r="T39" i="43"/>
  <c r="U39" i="43" s="1"/>
  <c r="N39" i="43"/>
  <c r="T38" i="43"/>
  <c r="N38" i="43"/>
  <c r="U38" i="43" s="1"/>
  <c r="T37" i="43"/>
  <c r="N37" i="43"/>
  <c r="U37" i="43" s="1"/>
  <c r="T36" i="43"/>
  <c r="U36" i="43" s="1"/>
  <c r="N36" i="43"/>
  <c r="U35" i="43"/>
  <c r="S46" i="42"/>
  <c r="R46" i="42"/>
  <c r="Q46" i="42"/>
  <c r="P46" i="42"/>
  <c r="O46" i="42"/>
  <c r="M46" i="42"/>
  <c r="L46" i="42"/>
  <c r="K46" i="42"/>
  <c r="J46" i="42"/>
  <c r="I46" i="42"/>
  <c r="H46" i="42"/>
  <c r="G46" i="42"/>
  <c r="F46" i="42"/>
  <c r="E46" i="42"/>
  <c r="T45" i="42"/>
  <c r="U45" i="42" s="1"/>
  <c r="N45" i="42"/>
  <c r="T44" i="42"/>
  <c r="N44" i="42"/>
  <c r="T43" i="42"/>
  <c r="U43" i="42" s="1"/>
  <c r="N43" i="42"/>
  <c r="T42" i="42"/>
  <c r="N42" i="42"/>
  <c r="U41" i="42"/>
  <c r="T41" i="42"/>
  <c r="N41" i="42"/>
  <c r="T40" i="42"/>
  <c r="N40" i="42"/>
  <c r="T39" i="42"/>
  <c r="U39" i="42" s="1"/>
  <c r="N39" i="42"/>
  <c r="T38" i="42"/>
  <c r="U38" i="42" s="1"/>
  <c r="N38" i="42"/>
  <c r="T37" i="42"/>
  <c r="U37" i="42" s="1"/>
  <c r="N37" i="42"/>
  <c r="T36" i="42"/>
  <c r="N36" i="42"/>
  <c r="T35" i="42"/>
  <c r="N35" i="42"/>
  <c r="N46" i="42" s="1"/>
  <c r="S46" i="41"/>
  <c r="R46" i="41"/>
  <c r="Q46" i="41"/>
  <c r="P46" i="41"/>
  <c r="O46" i="41"/>
  <c r="M46" i="41"/>
  <c r="L46" i="41"/>
  <c r="K46" i="41"/>
  <c r="J46" i="41"/>
  <c r="I46" i="41"/>
  <c r="H46" i="41"/>
  <c r="G46" i="41"/>
  <c r="F46" i="41"/>
  <c r="E46" i="41"/>
  <c r="T45" i="41"/>
  <c r="U45" i="41" s="1"/>
  <c r="N45" i="41"/>
  <c r="T44" i="41"/>
  <c r="N44" i="41"/>
  <c r="T43" i="41"/>
  <c r="U43" i="41" s="1"/>
  <c r="N43" i="41"/>
  <c r="T42" i="41"/>
  <c r="N42" i="41"/>
  <c r="U41" i="41"/>
  <c r="T41" i="41"/>
  <c r="N41" i="41"/>
  <c r="U40" i="41"/>
  <c r="U39" i="41"/>
  <c r="T39" i="41"/>
  <c r="N39" i="41"/>
  <c r="T38" i="41"/>
  <c r="N38" i="41"/>
  <c r="T37" i="41"/>
  <c r="U37" i="41" s="1"/>
  <c r="N37" i="41"/>
  <c r="T36" i="41"/>
  <c r="N36" i="41"/>
  <c r="T35" i="41"/>
  <c r="N35" i="41"/>
  <c r="S46" i="40"/>
  <c r="R46" i="40"/>
  <c r="Q46" i="40"/>
  <c r="P46" i="40"/>
  <c r="O46" i="40"/>
  <c r="M46" i="40"/>
  <c r="L46" i="40"/>
  <c r="K46" i="40"/>
  <c r="J46" i="40"/>
  <c r="K47" i="40" s="1"/>
  <c r="I46" i="40"/>
  <c r="H46" i="40"/>
  <c r="G46" i="40"/>
  <c r="F46" i="40"/>
  <c r="G47" i="40" s="1"/>
  <c r="E46" i="40"/>
  <c r="U45" i="40"/>
  <c r="T45" i="40"/>
  <c r="N45" i="40"/>
  <c r="T44" i="40"/>
  <c r="U44" i="40" s="1"/>
  <c r="N44" i="40"/>
  <c r="T43" i="40"/>
  <c r="N43" i="40"/>
  <c r="U43" i="40" s="1"/>
  <c r="T42" i="40"/>
  <c r="U42" i="40" s="1"/>
  <c r="N42" i="40"/>
  <c r="U41" i="40"/>
  <c r="T41" i="40"/>
  <c r="N41" i="40"/>
  <c r="T40" i="40"/>
  <c r="U40" i="40" s="1"/>
  <c r="N40" i="40"/>
  <c r="T39" i="40"/>
  <c r="N39" i="40"/>
  <c r="U39" i="40" s="1"/>
  <c r="T38" i="40"/>
  <c r="U38" i="40" s="1"/>
  <c r="N38" i="40"/>
  <c r="U37" i="40"/>
  <c r="T37" i="40"/>
  <c r="N37" i="40"/>
  <c r="T36" i="40"/>
  <c r="U36" i="40" s="1"/>
  <c r="N36" i="40"/>
  <c r="T35" i="40"/>
  <c r="N35" i="40"/>
  <c r="N46" i="40" s="1"/>
  <c r="S46" i="36"/>
  <c r="R46" i="36"/>
  <c r="Q46" i="36"/>
  <c r="P46" i="36"/>
  <c r="O46" i="36"/>
  <c r="M46" i="36"/>
  <c r="L46" i="36"/>
  <c r="K46" i="36"/>
  <c r="J46" i="36"/>
  <c r="I46" i="36"/>
  <c r="H46" i="36"/>
  <c r="G46" i="36"/>
  <c r="F46" i="36"/>
  <c r="E46" i="36"/>
  <c r="T45" i="36"/>
  <c r="U45" i="36" s="1"/>
  <c r="N45" i="36"/>
  <c r="T44" i="36"/>
  <c r="N44" i="36"/>
  <c r="T43" i="36"/>
  <c r="U43" i="36" s="1"/>
  <c r="N43" i="36"/>
  <c r="T42" i="36"/>
  <c r="N42" i="36"/>
  <c r="U40" i="36"/>
  <c r="T40" i="36"/>
  <c r="N40" i="36"/>
  <c r="T39" i="36"/>
  <c r="N39" i="36"/>
  <c r="T38" i="36"/>
  <c r="U38" i="36" s="1"/>
  <c r="N38" i="36"/>
  <c r="T37" i="36"/>
  <c r="N37" i="36"/>
  <c r="T36" i="36"/>
  <c r="N36" i="36"/>
  <c r="U36" i="36" s="1"/>
  <c r="T35" i="36"/>
  <c r="U35" i="36" s="1"/>
  <c r="N35" i="36"/>
  <c r="S46" i="28"/>
  <c r="R46" i="28"/>
  <c r="Q46" i="28"/>
  <c r="P46" i="28"/>
  <c r="O46" i="28"/>
  <c r="M46" i="28"/>
  <c r="L46" i="28"/>
  <c r="K46" i="28"/>
  <c r="J46" i="28"/>
  <c r="I46" i="28"/>
  <c r="H46" i="28"/>
  <c r="G46" i="28"/>
  <c r="F46" i="28"/>
  <c r="E46" i="28"/>
  <c r="T45" i="28"/>
  <c r="U45" i="28" s="1"/>
  <c r="N45" i="28"/>
  <c r="T44" i="28"/>
  <c r="N44" i="28"/>
  <c r="T43" i="28"/>
  <c r="U43" i="28" s="1"/>
  <c r="N43" i="28"/>
  <c r="T42" i="28"/>
  <c r="N42" i="28"/>
  <c r="U41" i="28"/>
  <c r="T41" i="28"/>
  <c r="N41" i="28"/>
  <c r="T40" i="28"/>
  <c r="N40" i="28"/>
  <c r="T39" i="28"/>
  <c r="U39" i="28" s="1"/>
  <c r="N39" i="28"/>
  <c r="T38" i="28"/>
  <c r="N38" i="28"/>
  <c r="T37" i="28"/>
  <c r="N37" i="28"/>
  <c r="U37" i="28" s="1"/>
  <c r="T36" i="28"/>
  <c r="U36" i="28" s="1"/>
  <c r="N36" i="28"/>
  <c r="T35" i="28"/>
  <c r="N35" i="28"/>
  <c r="S47" i="21"/>
  <c r="R47" i="21"/>
  <c r="Q47" i="21"/>
  <c r="P47" i="21"/>
  <c r="O47" i="21"/>
  <c r="M47" i="21"/>
  <c r="L47" i="21"/>
  <c r="K47" i="21"/>
  <c r="J47" i="21"/>
  <c r="I47" i="21"/>
  <c r="H47" i="21"/>
  <c r="G47" i="21"/>
  <c r="F47" i="21"/>
  <c r="E47" i="21"/>
  <c r="T46" i="21"/>
  <c r="U46" i="21" s="1"/>
  <c r="N46" i="21"/>
  <c r="T45" i="21"/>
  <c r="N45" i="21"/>
  <c r="T44" i="21"/>
  <c r="U44" i="21" s="1"/>
  <c r="N44" i="21"/>
  <c r="T43" i="21"/>
  <c r="N43" i="21"/>
  <c r="U42" i="21"/>
  <c r="T42" i="21"/>
  <c r="N42" i="21"/>
  <c r="T41" i="21"/>
  <c r="N41" i="21"/>
  <c r="T40" i="21"/>
  <c r="U40" i="21" s="1"/>
  <c r="N40" i="21"/>
  <c r="T39" i="21"/>
  <c r="N39" i="21"/>
  <c r="U38" i="21"/>
  <c r="T38" i="21"/>
  <c r="N38" i="21"/>
  <c r="T37" i="21"/>
  <c r="N37" i="21"/>
  <c r="T36" i="21"/>
  <c r="N36" i="21"/>
  <c r="T35" i="21"/>
  <c r="U35" i="21" s="1"/>
  <c r="N35" i="21"/>
  <c r="S47" i="18"/>
  <c r="R47" i="18"/>
  <c r="Q47" i="18"/>
  <c r="P47" i="18"/>
  <c r="O47" i="18"/>
  <c r="M47" i="18"/>
  <c r="L47" i="18"/>
  <c r="K47" i="18"/>
  <c r="J47" i="18"/>
  <c r="K48" i="18" s="1"/>
  <c r="I47" i="18"/>
  <c r="H47" i="18"/>
  <c r="G47" i="18"/>
  <c r="F47" i="18"/>
  <c r="G48" i="18" s="1"/>
  <c r="E47" i="18"/>
  <c r="U46" i="18"/>
  <c r="T46" i="18"/>
  <c r="N46" i="18"/>
  <c r="T45" i="18"/>
  <c r="U45" i="18" s="1"/>
  <c r="N45" i="18"/>
  <c r="T44" i="18"/>
  <c r="N44" i="18"/>
  <c r="U44" i="18" s="1"/>
  <c r="T43" i="18"/>
  <c r="U43" i="18" s="1"/>
  <c r="N43" i="18"/>
  <c r="U41" i="18"/>
  <c r="T41" i="18"/>
  <c r="N41" i="18"/>
  <c r="T40" i="18"/>
  <c r="U40" i="18" s="1"/>
  <c r="N40" i="18"/>
  <c r="T39" i="18"/>
  <c r="N39" i="18"/>
  <c r="U39" i="18" s="1"/>
  <c r="T38" i="18"/>
  <c r="U38" i="18" s="1"/>
  <c r="N38" i="18"/>
  <c r="U36" i="18"/>
  <c r="T36" i="18"/>
  <c r="N36" i="18"/>
  <c r="T35" i="18"/>
  <c r="U35" i="18" s="1"/>
  <c r="N35" i="18"/>
  <c r="N47" i="18" s="1"/>
  <c r="S47" i="15"/>
  <c r="R47" i="15"/>
  <c r="Q47" i="15"/>
  <c r="P47" i="15"/>
  <c r="O47" i="15"/>
  <c r="M47" i="15"/>
  <c r="L47" i="15"/>
  <c r="K47" i="15"/>
  <c r="J47" i="15"/>
  <c r="K48" i="15" s="1"/>
  <c r="I47" i="15"/>
  <c r="H47" i="15"/>
  <c r="G47" i="15"/>
  <c r="F47" i="15"/>
  <c r="G48" i="15" s="1"/>
  <c r="E47" i="15"/>
  <c r="U46" i="15"/>
  <c r="T46" i="15"/>
  <c r="N46" i="15"/>
  <c r="T45" i="15"/>
  <c r="U45" i="15" s="1"/>
  <c r="N45" i="15"/>
  <c r="T44" i="15"/>
  <c r="U44" i="15" s="1"/>
  <c r="N44" i="15"/>
  <c r="T43" i="15"/>
  <c r="U43" i="15" s="1"/>
  <c r="N43" i="15"/>
  <c r="U42" i="15"/>
  <c r="T42" i="15"/>
  <c r="N42" i="15"/>
  <c r="T41" i="15"/>
  <c r="U41" i="15" s="1"/>
  <c r="N41" i="15"/>
  <c r="T40" i="15"/>
  <c r="U40" i="15" s="1"/>
  <c r="N40" i="15"/>
  <c r="T39" i="15"/>
  <c r="U39" i="15" s="1"/>
  <c r="N39" i="15"/>
  <c r="U38" i="15"/>
  <c r="T38" i="15"/>
  <c r="N38" i="15"/>
  <c r="T37" i="15"/>
  <c r="U37" i="15" s="1"/>
  <c r="N37" i="15"/>
  <c r="T36" i="15"/>
  <c r="U36" i="15" s="1"/>
  <c r="N36" i="15"/>
  <c r="T35" i="15"/>
  <c r="U35" i="15" s="1"/>
  <c r="N35" i="15"/>
  <c r="N47" i="15" s="1"/>
  <c r="S47" i="11"/>
  <c r="R47" i="11"/>
  <c r="Q47" i="11"/>
  <c r="P47" i="11"/>
  <c r="O47" i="11"/>
  <c r="M47" i="11"/>
  <c r="L47" i="11"/>
  <c r="K47" i="11"/>
  <c r="J47" i="11"/>
  <c r="K48" i="11" s="1"/>
  <c r="I47" i="11"/>
  <c r="H47" i="11"/>
  <c r="G47" i="11"/>
  <c r="F47" i="11"/>
  <c r="G48" i="11" s="1"/>
  <c r="E47" i="11"/>
  <c r="U46" i="11"/>
  <c r="T46" i="11"/>
  <c r="N46" i="11"/>
  <c r="T45" i="11"/>
  <c r="U45" i="11" s="1"/>
  <c r="N45" i="11"/>
  <c r="T44" i="11"/>
  <c r="U44" i="11" s="1"/>
  <c r="N44" i="11"/>
  <c r="T43" i="11"/>
  <c r="U43" i="11" s="1"/>
  <c r="N43" i="11"/>
  <c r="U42" i="11"/>
  <c r="T42" i="11"/>
  <c r="N42" i="11"/>
  <c r="T41" i="11"/>
  <c r="U41" i="11" s="1"/>
  <c r="N41" i="11"/>
  <c r="T40" i="11"/>
  <c r="U40" i="11" s="1"/>
  <c r="N40" i="11"/>
  <c r="T39" i="11"/>
  <c r="U39" i="11" s="1"/>
  <c r="N39" i="11"/>
  <c r="U38" i="11"/>
  <c r="T38" i="11"/>
  <c r="N38" i="11"/>
  <c r="T37" i="11"/>
  <c r="U37" i="11" s="1"/>
  <c r="N37" i="11"/>
  <c r="T36" i="11"/>
  <c r="U36" i="11" s="1"/>
  <c r="N36" i="11"/>
  <c r="T35" i="11"/>
  <c r="U35" i="11" s="1"/>
  <c r="N35" i="11"/>
  <c r="N47" i="11" s="1"/>
  <c r="S46" i="39"/>
  <c r="R46" i="39"/>
  <c r="Q46" i="39"/>
  <c r="P46" i="39"/>
  <c r="O46" i="39"/>
  <c r="M46" i="39"/>
  <c r="L46" i="39"/>
  <c r="K46" i="39"/>
  <c r="J46" i="39"/>
  <c r="I46" i="39"/>
  <c r="H46" i="39"/>
  <c r="G46" i="39"/>
  <c r="F46" i="39"/>
  <c r="E46" i="39"/>
  <c r="T44" i="39"/>
  <c r="U44" i="39" s="1"/>
  <c r="N44" i="39"/>
  <c r="T43" i="39"/>
  <c r="N43" i="39"/>
  <c r="T42" i="39"/>
  <c r="N42" i="39"/>
  <c r="T41" i="39"/>
  <c r="N41" i="39"/>
  <c r="U40" i="39"/>
  <c r="T40" i="39"/>
  <c r="N40" i="39"/>
  <c r="T39" i="39"/>
  <c r="N39" i="39"/>
  <c r="T38" i="39"/>
  <c r="N38" i="39"/>
  <c r="U37" i="39"/>
  <c r="T36" i="39"/>
  <c r="N36" i="39"/>
  <c r="T35" i="39"/>
  <c r="U35" i="39" s="1"/>
  <c r="N35" i="39"/>
  <c r="N46" i="39" s="1"/>
  <c r="S45" i="38"/>
  <c r="R45" i="38"/>
  <c r="Q45" i="38"/>
  <c r="P45" i="38"/>
  <c r="O45" i="38"/>
  <c r="M45" i="38"/>
  <c r="L45" i="38"/>
  <c r="K45" i="38"/>
  <c r="J45" i="38"/>
  <c r="I45" i="38"/>
  <c r="H45" i="38"/>
  <c r="G45" i="38"/>
  <c r="F45" i="38"/>
  <c r="E45" i="38"/>
  <c r="T44" i="38"/>
  <c r="U44" i="38" s="1"/>
  <c r="N44" i="38"/>
  <c r="T43" i="38"/>
  <c r="N43" i="38"/>
  <c r="T42" i="38"/>
  <c r="U42" i="38" s="1"/>
  <c r="N42" i="38"/>
  <c r="T41" i="38"/>
  <c r="N41" i="38"/>
  <c r="U40" i="38"/>
  <c r="T40" i="38"/>
  <c r="N40" i="38"/>
  <c r="T39" i="38"/>
  <c r="N39" i="38"/>
  <c r="T38" i="38"/>
  <c r="U38" i="38" s="1"/>
  <c r="N38" i="38"/>
  <c r="U37" i="38"/>
  <c r="T36" i="38"/>
  <c r="U36" i="38" s="1"/>
  <c r="N36" i="38"/>
  <c r="T35" i="38"/>
  <c r="N35" i="38"/>
  <c r="U35" i="38" s="1"/>
  <c r="S45" i="37"/>
  <c r="R45" i="37"/>
  <c r="Q45" i="37"/>
  <c r="P45" i="37"/>
  <c r="O45" i="37"/>
  <c r="M45" i="37"/>
  <c r="L45" i="37"/>
  <c r="K45" i="37"/>
  <c r="J45" i="37"/>
  <c r="I45" i="37"/>
  <c r="H45" i="37"/>
  <c r="G45" i="37"/>
  <c r="F45" i="37"/>
  <c r="E45" i="37"/>
  <c r="T44" i="37"/>
  <c r="U44" i="37" s="1"/>
  <c r="N44" i="37"/>
  <c r="T43" i="37"/>
  <c r="N43" i="37"/>
  <c r="T42" i="37"/>
  <c r="N42" i="37"/>
  <c r="T41" i="37"/>
  <c r="N41" i="37"/>
  <c r="U40" i="37"/>
  <c r="T40" i="37"/>
  <c r="N40" i="37"/>
  <c r="T39" i="37"/>
  <c r="N39" i="37"/>
  <c r="T38" i="37"/>
  <c r="N38" i="37"/>
  <c r="U37" i="37"/>
  <c r="T36" i="37"/>
  <c r="N36" i="37"/>
  <c r="T35" i="37"/>
  <c r="U35" i="37" s="1"/>
  <c r="N35" i="37"/>
  <c r="S45" i="27"/>
  <c r="R45" i="27"/>
  <c r="Q45" i="27"/>
  <c r="P45" i="27"/>
  <c r="O45" i="27"/>
  <c r="M45" i="27"/>
  <c r="L45" i="27"/>
  <c r="K45" i="27"/>
  <c r="J45" i="27"/>
  <c r="I45" i="27"/>
  <c r="H45" i="27"/>
  <c r="G45" i="27"/>
  <c r="F45" i="27"/>
  <c r="E45" i="27"/>
  <c r="T44" i="27"/>
  <c r="U44" i="27" s="1"/>
  <c r="N44" i="27"/>
  <c r="T43" i="27"/>
  <c r="N43" i="27"/>
  <c r="T42" i="27"/>
  <c r="U42" i="27" s="1"/>
  <c r="N42" i="27"/>
  <c r="T41" i="27"/>
  <c r="N41" i="27"/>
  <c r="U40" i="27"/>
  <c r="T40" i="27"/>
  <c r="N40" i="27"/>
  <c r="T39" i="27"/>
  <c r="N39" i="27"/>
  <c r="T37" i="27"/>
  <c r="U37" i="27" s="1"/>
  <c r="N37" i="27"/>
  <c r="T36" i="27"/>
  <c r="N36" i="27"/>
  <c r="T35" i="27"/>
  <c r="N35" i="27"/>
  <c r="C11" i="27"/>
  <c r="N13" i="27"/>
  <c r="T13" i="27"/>
  <c r="U13" i="27"/>
  <c r="N14" i="27"/>
  <c r="T14" i="27"/>
  <c r="U14" i="27" s="1"/>
  <c r="N15" i="27"/>
  <c r="T15" i="27"/>
  <c r="U15" i="27" s="1"/>
  <c r="N17" i="27"/>
  <c r="T17" i="27"/>
  <c r="U17" i="27" s="1"/>
  <c r="N18" i="27"/>
  <c r="T18" i="27"/>
  <c r="U18" i="27" s="1"/>
  <c r="N19" i="27"/>
  <c r="T19" i="27"/>
  <c r="U19" i="27"/>
  <c r="N20" i="27"/>
  <c r="T20" i="27"/>
  <c r="N21" i="27"/>
  <c r="T21" i="27"/>
  <c r="U21" i="27" s="1"/>
  <c r="N22" i="27"/>
  <c r="T22" i="27"/>
  <c r="U22" i="27"/>
  <c r="N23" i="27"/>
  <c r="U23" i="27" s="1"/>
  <c r="T23" i="27"/>
  <c r="E24" i="27"/>
  <c r="F24" i="27"/>
  <c r="G25" i="27" s="1"/>
  <c r="G24" i="27"/>
  <c r="H24" i="27"/>
  <c r="I24" i="27"/>
  <c r="J24" i="27"/>
  <c r="K25" i="27" s="1"/>
  <c r="K24" i="27"/>
  <c r="L24" i="27"/>
  <c r="M24" i="27"/>
  <c r="O24" i="27"/>
  <c r="P24" i="27"/>
  <c r="Q24" i="27"/>
  <c r="R24" i="27"/>
  <c r="S24" i="27"/>
  <c r="S45" i="26"/>
  <c r="R45" i="26"/>
  <c r="Q45" i="26"/>
  <c r="P45" i="26"/>
  <c r="O45" i="26"/>
  <c r="M45" i="26"/>
  <c r="L45" i="26"/>
  <c r="K45" i="26"/>
  <c r="J45" i="26"/>
  <c r="I45" i="26"/>
  <c r="H45" i="26"/>
  <c r="G45" i="26"/>
  <c r="F45" i="26"/>
  <c r="E45" i="26"/>
  <c r="T44" i="26"/>
  <c r="U44" i="26" s="1"/>
  <c r="N44" i="26"/>
  <c r="T43" i="26"/>
  <c r="N43" i="26"/>
  <c r="T42" i="26"/>
  <c r="U42" i="26" s="1"/>
  <c r="N42" i="26"/>
  <c r="T41" i="26"/>
  <c r="N41" i="26"/>
  <c r="U40" i="26"/>
  <c r="T40" i="26"/>
  <c r="N40" i="26"/>
  <c r="T39" i="26"/>
  <c r="N39" i="26"/>
  <c r="T38" i="26"/>
  <c r="U38" i="26" s="1"/>
  <c r="N38" i="26"/>
  <c r="T36" i="26"/>
  <c r="N36" i="26"/>
  <c r="T35" i="26"/>
  <c r="N35" i="26"/>
  <c r="S44" i="17"/>
  <c r="R44" i="17"/>
  <c r="Q44" i="17"/>
  <c r="P44" i="17"/>
  <c r="O44" i="17"/>
  <c r="M44" i="17"/>
  <c r="L44" i="17"/>
  <c r="K44" i="17"/>
  <c r="J44" i="17"/>
  <c r="K45" i="17" s="1"/>
  <c r="I44" i="17"/>
  <c r="H44" i="17"/>
  <c r="G44" i="17"/>
  <c r="F44" i="17"/>
  <c r="G45" i="17" s="1"/>
  <c r="E44" i="17"/>
  <c r="U43" i="17"/>
  <c r="T43" i="17"/>
  <c r="N43" i="17"/>
  <c r="T42" i="17"/>
  <c r="U42" i="17" s="1"/>
  <c r="N42" i="17"/>
  <c r="T41" i="17"/>
  <c r="U41" i="17" s="1"/>
  <c r="N41" i="17"/>
  <c r="T40" i="17"/>
  <c r="U40" i="17" s="1"/>
  <c r="N40" i="17"/>
  <c r="U39" i="17"/>
  <c r="T39" i="17"/>
  <c r="N39" i="17"/>
  <c r="T38" i="17"/>
  <c r="U38" i="17" s="1"/>
  <c r="N38" i="17"/>
  <c r="T37" i="17"/>
  <c r="U37" i="17" s="1"/>
  <c r="N37" i="17"/>
  <c r="T36" i="17"/>
  <c r="U36" i="17" s="1"/>
  <c r="N36" i="17"/>
  <c r="U35" i="17"/>
  <c r="T35" i="17"/>
  <c r="N35" i="17"/>
  <c r="N44" i="17" s="1"/>
  <c r="U51" i="48" l="1"/>
  <c r="U26" i="48"/>
  <c r="K27" i="47"/>
  <c r="G27" i="47"/>
  <c r="K46" i="47"/>
  <c r="U45" i="47"/>
  <c r="N26" i="47"/>
  <c r="U26" i="47" s="1"/>
  <c r="U24" i="47"/>
  <c r="U24" i="46"/>
  <c r="N26" i="46"/>
  <c r="G27" i="46"/>
  <c r="K27" i="46"/>
  <c r="N45" i="46"/>
  <c r="U38" i="46"/>
  <c r="U40" i="46"/>
  <c r="U35" i="46"/>
  <c r="U42" i="46"/>
  <c r="K46" i="46"/>
  <c r="U20" i="46"/>
  <c r="T45" i="46"/>
  <c r="U45" i="46" s="1"/>
  <c r="T26" i="46"/>
  <c r="U26" i="46" s="1"/>
  <c r="T45" i="33"/>
  <c r="U45" i="33" s="1"/>
  <c r="U38" i="29"/>
  <c r="U40" i="29"/>
  <c r="U42" i="29"/>
  <c r="U44" i="29"/>
  <c r="N46" i="29"/>
  <c r="U46" i="29" s="1"/>
  <c r="U39" i="29"/>
  <c r="G47" i="29"/>
  <c r="K47" i="29"/>
  <c r="U35" i="29"/>
  <c r="T48" i="12"/>
  <c r="U48" i="12" s="1"/>
  <c r="N48" i="9"/>
  <c r="U38" i="9"/>
  <c r="U41" i="9"/>
  <c r="U35" i="9"/>
  <c r="U43" i="9"/>
  <c r="U45" i="9"/>
  <c r="G49" i="9"/>
  <c r="K49" i="9"/>
  <c r="T48" i="9"/>
  <c r="U48" i="9" s="1"/>
  <c r="N43" i="35"/>
  <c r="U39" i="35"/>
  <c r="U41" i="35"/>
  <c r="U35" i="35"/>
  <c r="U37" i="35"/>
  <c r="U36" i="35"/>
  <c r="G44" i="35"/>
  <c r="K44" i="35"/>
  <c r="T43" i="35"/>
  <c r="U43" i="35" s="1"/>
  <c r="N44" i="24"/>
  <c r="U36" i="24"/>
  <c r="U38" i="24"/>
  <c r="U40" i="24"/>
  <c r="U42" i="24"/>
  <c r="G45" i="24"/>
  <c r="K45" i="24"/>
  <c r="T44" i="24"/>
  <c r="U44" i="24" s="1"/>
  <c r="N45" i="19"/>
  <c r="T45" i="19"/>
  <c r="U39" i="44"/>
  <c r="U42" i="44"/>
  <c r="U44" i="44"/>
  <c r="T46" i="44"/>
  <c r="U46" i="44" s="1"/>
  <c r="G47" i="44"/>
  <c r="K47" i="44"/>
  <c r="U40" i="44"/>
  <c r="U44" i="43"/>
  <c r="U40" i="43"/>
  <c r="N46" i="43"/>
  <c r="G47" i="43"/>
  <c r="K47" i="43"/>
  <c r="T46" i="43"/>
  <c r="U40" i="42"/>
  <c r="U42" i="42"/>
  <c r="U44" i="42"/>
  <c r="U35" i="42"/>
  <c r="T46" i="42"/>
  <c r="U46" i="42" s="1"/>
  <c r="G47" i="42"/>
  <c r="K47" i="42"/>
  <c r="U36" i="42"/>
  <c r="N46" i="41"/>
  <c r="U36" i="41"/>
  <c r="U38" i="41"/>
  <c r="U42" i="41"/>
  <c r="U44" i="41"/>
  <c r="U35" i="41"/>
  <c r="G47" i="41"/>
  <c r="K47" i="41"/>
  <c r="T46" i="41"/>
  <c r="U46" i="41" s="1"/>
  <c r="T46" i="40"/>
  <c r="U46" i="40" s="1"/>
  <c r="U35" i="40"/>
  <c r="U39" i="36"/>
  <c r="U42" i="36"/>
  <c r="U44" i="36"/>
  <c r="U37" i="36"/>
  <c r="N46" i="36"/>
  <c r="G47" i="36"/>
  <c r="K47" i="36"/>
  <c r="T46" i="36"/>
  <c r="U46" i="36" s="1"/>
  <c r="N46" i="28"/>
  <c r="U38" i="28"/>
  <c r="U40" i="28"/>
  <c r="U35" i="28"/>
  <c r="U42" i="28"/>
  <c r="U44" i="28"/>
  <c r="G47" i="28"/>
  <c r="K47" i="28"/>
  <c r="T46" i="28"/>
  <c r="U46" i="28" s="1"/>
  <c r="T47" i="21"/>
  <c r="U39" i="21"/>
  <c r="U41" i="21"/>
  <c r="U36" i="21"/>
  <c r="U43" i="21"/>
  <c r="U45" i="21"/>
  <c r="N47" i="21"/>
  <c r="G48" i="21"/>
  <c r="K48" i="21"/>
  <c r="U37" i="21"/>
  <c r="T47" i="18"/>
  <c r="U47" i="18" s="1"/>
  <c r="T47" i="15"/>
  <c r="U47" i="15" s="1"/>
  <c r="T47" i="11"/>
  <c r="U47" i="11" s="1"/>
  <c r="U39" i="39"/>
  <c r="U38" i="39"/>
  <c r="U41" i="39"/>
  <c r="U43" i="39"/>
  <c r="U36" i="39"/>
  <c r="U42" i="39"/>
  <c r="G47" i="39"/>
  <c r="K47" i="39"/>
  <c r="T46" i="39"/>
  <c r="U46" i="39" s="1"/>
  <c r="U41" i="38"/>
  <c r="U43" i="38"/>
  <c r="U39" i="38"/>
  <c r="G46" i="38"/>
  <c r="K46" i="38"/>
  <c r="T45" i="38"/>
  <c r="N45" i="38"/>
  <c r="U38" i="37"/>
  <c r="U41" i="37"/>
  <c r="U43" i="37"/>
  <c r="U39" i="37"/>
  <c r="N45" i="37"/>
  <c r="U42" i="37"/>
  <c r="G46" i="37"/>
  <c r="K46" i="37"/>
  <c r="T45" i="37"/>
  <c r="U45" i="37" s="1"/>
  <c r="U36" i="37"/>
  <c r="N24" i="27"/>
  <c r="U36" i="27"/>
  <c r="U41" i="27"/>
  <c r="U43" i="27"/>
  <c r="N45" i="27"/>
  <c r="U39" i="27"/>
  <c r="U20" i="27"/>
  <c r="U35" i="27"/>
  <c r="G46" i="27"/>
  <c r="K46" i="27"/>
  <c r="T45" i="27"/>
  <c r="U45" i="27" s="1"/>
  <c r="T24" i="27"/>
  <c r="U24" i="27" s="1"/>
  <c r="N45" i="26"/>
  <c r="U39" i="26"/>
  <c r="U41" i="26"/>
  <c r="U43" i="26"/>
  <c r="U36" i="26"/>
  <c r="U35" i="26"/>
  <c r="G46" i="26"/>
  <c r="K46" i="26"/>
  <c r="T45" i="26"/>
  <c r="U45" i="26" s="1"/>
  <c r="T44" i="17"/>
  <c r="U44" i="17" s="1"/>
  <c r="U45" i="19" l="1"/>
  <c r="U46" i="43"/>
  <c r="U47" i="21"/>
  <c r="U45" i="38"/>
  <c r="S47" i="3" l="1"/>
  <c r="R47" i="3"/>
  <c r="Q47" i="3"/>
  <c r="P47" i="3"/>
  <c r="O47" i="3"/>
  <c r="M47" i="3"/>
  <c r="L47" i="3"/>
  <c r="K47" i="3"/>
  <c r="J47" i="3"/>
  <c r="I47" i="3"/>
  <c r="H47" i="3"/>
  <c r="G47" i="3"/>
  <c r="F47" i="3"/>
  <c r="E47" i="3"/>
  <c r="T46" i="3"/>
  <c r="U46" i="3" s="1"/>
  <c r="N46" i="3"/>
  <c r="T45" i="3"/>
  <c r="N45" i="3"/>
  <c r="T44" i="3"/>
  <c r="U44" i="3" s="1"/>
  <c r="N44" i="3"/>
  <c r="T43" i="3"/>
  <c r="N43" i="3"/>
  <c r="U42" i="3"/>
  <c r="T42" i="3"/>
  <c r="N42" i="3"/>
  <c r="T41" i="3"/>
  <c r="N41" i="3"/>
  <c r="T40" i="3"/>
  <c r="U40" i="3" s="1"/>
  <c r="N40" i="3"/>
  <c r="T39" i="3"/>
  <c r="N39" i="3"/>
  <c r="T38" i="3"/>
  <c r="N38" i="3"/>
  <c r="U38" i="3" s="1"/>
  <c r="T37" i="3"/>
  <c r="U37" i="3" s="1"/>
  <c r="N37" i="3"/>
  <c r="T36" i="3"/>
  <c r="N36" i="3"/>
  <c r="T35" i="3"/>
  <c r="U35" i="3" s="1"/>
  <c r="N35" i="3"/>
  <c r="S46" i="2"/>
  <c r="R46" i="2"/>
  <c r="Q46" i="2"/>
  <c r="P46" i="2"/>
  <c r="O46" i="2"/>
  <c r="M46" i="2"/>
  <c r="L46" i="2"/>
  <c r="K46" i="2"/>
  <c r="J46" i="2"/>
  <c r="I46" i="2"/>
  <c r="H46" i="2"/>
  <c r="G46" i="2"/>
  <c r="F46" i="2"/>
  <c r="E46" i="2"/>
  <c r="T45" i="2"/>
  <c r="U45" i="2" s="1"/>
  <c r="N45" i="2"/>
  <c r="T44" i="2"/>
  <c r="N44" i="2"/>
  <c r="T43" i="2"/>
  <c r="U43" i="2" s="1"/>
  <c r="N43" i="2"/>
  <c r="T42" i="2"/>
  <c r="N42" i="2"/>
  <c r="U41" i="2"/>
  <c r="T41" i="2"/>
  <c r="N41" i="2"/>
  <c r="T40" i="2"/>
  <c r="N40" i="2"/>
  <c r="T39" i="2"/>
  <c r="U39" i="2" s="1"/>
  <c r="N39" i="2"/>
  <c r="T37" i="2"/>
  <c r="N37" i="2"/>
  <c r="T36" i="2"/>
  <c r="N36" i="2"/>
  <c r="U36" i="2" s="1"/>
  <c r="T35" i="2"/>
  <c r="T46" i="2" s="1"/>
  <c r="N35" i="2"/>
  <c r="S46" i="1"/>
  <c r="R46" i="1"/>
  <c r="Q46" i="1"/>
  <c r="P46" i="1"/>
  <c r="O46" i="1"/>
  <c r="M46" i="1"/>
  <c r="L46" i="1"/>
  <c r="K46" i="1"/>
  <c r="J46" i="1"/>
  <c r="I46" i="1"/>
  <c r="H46" i="1"/>
  <c r="G46" i="1"/>
  <c r="F46" i="1"/>
  <c r="E46" i="1"/>
  <c r="T45" i="1"/>
  <c r="N45" i="1"/>
  <c r="T44" i="1"/>
  <c r="U44" i="1" s="1"/>
  <c r="N44" i="1"/>
  <c r="T43" i="1"/>
  <c r="U43" i="1" s="1"/>
  <c r="N43" i="1"/>
  <c r="T42" i="1"/>
  <c r="N42" i="1"/>
  <c r="T41" i="1"/>
  <c r="U41" i="1" s="1"/>
  <c r="N41" i="1"/>
  <c r="T40" i="1"/>
  <c r="U40" i="1" s="1"/>
  <c r="N40" i="1"/>
  <c r="T39" i="1"/>
  <c r="N39" i="1"/>
  <c r="T37" i="1"/>
  <c r="N37" i="1"/>
  <c r="T36" i="1"/>
  <c r="N36" i="1"/>
  <c r="T35" i="1"/>
  <c r="T46" i="1" s="1"/>
  <c r="N35" i="1"/>
  <c r="S45" i="30"/>
  <c r="R45" i="30"/>
  <c r="Q45" i="30"/>
  <c r="P45" i="30"/>
  <c r="O45" i="30"/>
  <c r="M45" i="30"/>
  <c r="L45" i="30"/>
  <c r="K45" i="30"/>
  <c r="J45" i="30"/>
  <c r="I45" i="30"/>
  <c r="H45" i="30"/>
  <c r="G45" i="30"/>
  <c r="F45" i="30"/>
  <c r="E45" i="30"/>
  <c r="T44" i="30"/>
  <c r="U44" i="30" s="1"/>
  <c r="N44" i="30"/>
  <c r="T43" i="30"/>
  <c r="N43" i="30"/>
  <c r="T42" i="30"/>
  <c r="N42" i="30"/>
  <c r="T41" i="30"/>
  <c r="N41" i="30"/>
  <c r="U40" i="30"/>
  <c r="T40" i="30"/>
  <c r="N40" i="30"/>
  <c r="T39" i="30"/>
  <c r="U39" i="30" s="1"/>
  <c r="N39" i="30"/>
  <c r="T38" i="30"/>
  <c r="N38" i="30"/>
  <c r="T37" i="30"/>
  <c r="N37" i="30"/>
  <c r="T36" i="30"/>
  <c r="N36" i="30"/>
  <c r="U36" i="30" s="1"/>
  <c r="T35" i="30"/>
  <c r="U35" i="30" s="1"/>
  <c r="N35" i="30"/>
  <c r="S46" i="22"/>
  <c r="R46" i="22"/>
  <c r="Q46" i="22"/>
  <c r="P46" i="22"/>
  <c r="O46" i="22"/>
  <c r="M46" i="22"/>
  <c r="L46" i="22"/>
  <c r="K46" i="22"/>
  <c r="J46" i="22"/>
  <c r="I46" i="22"/>
  <c r="H46" i="22"/>
  <c r="G46" i="22"/>
  <c r="F46" i="22"/>
  <c r="E46" i="22"/>
  <c r="T45" i="22"/>
  <c r="U45" i="22" s="1"/>
  <c r="N45" i="22"/>
  <c r="T44" i="22"/>
  <c r="N44" i="22"/>
  <c r="T43" i="22"/>
  <c r="U43" i="22" s="1"/>
  <c r="N43" i="22"/>
  <c r="T41" i="22"/>
  <c r="N41" i="22"/>
  <c r="U40" i="22"/>
  <c r="T40" i="22"/>
  <c r="N40" i="22"/>
  <c r="T38" i="22"/>
  <c r="N38" i="22"/>
  <c r="T36" i="22"/>
  <c r="U36" i="22" s="1"/>
  <c r="N36" i="22"/>
  <c r="T35" i="22"/>
  <c r="N35" i="22"/>
  <c r="N46" i="22" s="1"/>
  <c r="S44" i="16"/>
  <c r="R44" i="16"/>
  <c r="Q44" i="16"/>
  <c r="P44" i="16"/>
  <c r="O44" i="16"/>
  <c r="M44" i="16"/>
  <c r="L44" i="16"/>
  <c r="K44" i="16"/>
  <c r="J44" i="16"/>
  <c r="I44" i="16"/>
  <c r="H44" i="16"/>
  <c r="G44" i="16"/>
  <c r="F44" i="16"/>
  <c r="E44" i="16"/>
  <c r="T43" i="16"/>
  <c r="U43" i="16" s="1"/>
  <c r="N43" i="16"/>
  <c r="T42" i="16"/>
  <c r="N42" i="16"/>
  <c r="T41" i="16"/>
  <c r="U41" i="16" s="1"/>
  <c r="N41" i="16"/>
  <c r="T40" i="16"/>
  <c r="N40" i="16"/>
  <c r="U39" i="16"/>
  <c r="T39" i="16"/>
  <c r="N39" i="16"/>
  <c r="T38" i="16"/>
  <c r="N38" i="16"/>
  <c r="T37" i="16"/>
  <c r="U37" i="16" s="1"/>
  <c r="N37" i="16"/>
  <c r="T36" i="16"/>
  <c r="N36" i="16"/>
  <c r="T35" i="16"/>
  <c r="N35" i="16"/>
  <c r="S44" i="14"/>
  <c r="R44" i="14"/>
  <c r="Q44" i="14"/>
  <c r="P44" i="14"/>
  <c r="O44" i="14"/>
  <c r="M44" i="14"/>
  <c r="L44" i="14"/>
  <c r="K44" i="14"/>
  <c r="J44" i="14"/>
  <c r="K45" i="14" s="1"/>
  <c r="I44" i="14"/>
  <c r="H44" i="14"/>
  <c r="G44" i="14"/>
  <c r="F44" i="14"/>
  <c r="G45" i="14" s="1"/>
  <c r="E44" i="14"/>
  <c r="U43" i="14"/>
  <c r="T43" i="14"/>
  <c r="N43" i="14"/>
  <c r="T42" i="14"/>
  <c r="U42" i="14" s="1"/>
  <c r="N42" i="14"/>
  <c r="T40" i="14"/>
  <c r="U40" i="14" s="1"/>
  <c r="N40" i="14"/>
  <c r="T39" i="14"/>
  <c r="U39" i="14" s="1"/>
  <c r="N39" i="14"/>
  <c r="U38" i="14"/>
  <c r="T38" i="14"/>
  <c r="N38" i="14"/>
  <c r="T37" i="14"/>
  <c r="U37" i="14" s="1"/>
  <c r="N37" i="14"/>
  <c r="T36" i="14"/>
  <c r="U36" i="14" s="1"/>
  <c r="N36" i="14"/>
  <c r="T35" i="14"/>
  <c r="U35" i="14" s="1"/>
  <c r="N35" i="14"/>
  <c r="N44" i="14" s="1"/>
  <c r="S45" i="13"/>
  <c r="R45" i="13"/>
  <c r="Q45" i="13"/>
  <c r="P45" i="13"/>
  <c r="O45" i="13"/>
  <c r="M45" i="13"/>
  <c r="L45" i="13"/>
  <c r="K45" i="13"/>
  <c r="J45" i="13"/>
  <c r="K46" i="13" s="1"/>
  <c r="I45" i="13"/>
  <c r="H45" i="13"/>
  <c r="G45" i="13"/>
  <c r="F45" i="13"/>
  <c r="G46" i="13" s="1"/>
  <c r="E45" i="13"/>
  <c r="U44" i="13"/>
  <c r="T44" i="13"/>
  <c r="N44" i="13"/>
  <c r="T43" i="13"/>
  <c r="U43" i="13" s="1"/>
  <c r="N43" i="13"/>
  <c r="T42" i="13"/>
  <c r="U42" i="13" s="1"/>
  <c r="N42" i="13"/>
  <c r="T41" i="13"/>
  <c r="U41" i="13" s="1"/>
  <c r="N41" i="13"/>
  <c r="U40" i="13"/>
  <c r="T40" i="13"/>
  <c r="N40" i="13"/>
  <c r="T39" i="13"/>
  <c r="U39" i="13" s="1"/>
  <c r="N39" i="13"/>
  <c r="T38" i="13"/>
  <c r="U38" i="13" s="1"/>
  <c r="N38" i="13"/>
  <c r="T37" i="13"/>
  <c r="U37" i="13" s="1"/>
  <c r="N37" i="13"/>
  <c r="U36" i="13"/>
  <c r="T36" i="13"/>
  <c r="N36" i="13"/>
  <c r="N45" i="13" s="1"/>
  <c r="T35" i="13"/>
  <c r="U35" i="13" s="1"/>
  <c r="N35" i="13"/>
  <c r="S46" i="5"/>
  <c r="R46" i="5"/>
  <c r="Q46" i="5"/>
  <c r="P46" i="5"/>
  <c r="O46" i="5"/>
  <c r="M46" i="5"/>
  <c r="L46" i="5"/>
  <c r="K46" i="5"/>
  <c r="J46" i="5"/>
  <c r="K47" i="5" s="1"/>
  <c r="I46" i="5"/>
  <c r="H46" i="5"/>
  <c r="G46" i="5"/>
  <c r="F46" i="5"/>
  <c r="G47" i="5" s="1"/>
  <c r="E46" i="5"/>
  <c r="U45" i="5"/>
  <c r="T45" i="5"/>
  <c r="N45" i="5"/>
  <c r="T44" i="5"/>
  <c r="U44" i="5" s="1"/>
  <c r="N44" i="5"/>
  <c r="T43" i="5"/>
  <c r="U43" i="5" s="1"/>
  <c r="N43" i="5"/>
  <c r="T42" i="5"/>
  <c r="U42" i="5" s="1"/>
  <c r="N42" i="5"/>
  <c r="U41" i="5"/>
  <c r="T41" i="5"/>
  <c r="N41" i="5"/>
  <c r="T40" i="5"/>
  <c r="U40" i="5" s="1"/>
  <c r="N40" i="5"/>
  <c r="T39" i="5"/>
  <c r="U39" i="5" s="1"/>
  <c r="N39" i="5"/>
  <c r="T38" i="5"/>
  <c r="U38" i="5" s="1"/>
  <c r="N38" i="5"/>
  <c r="U37" i="5"/>
  <c r="T37" i="5"/>
  <c r="N37" i="5"/>
  <c r="T36" i="5"/>
  <c r="U36" i="5" s="1"/>
  <c r="N36" i="5"/>
  <c r="T35" i="5"/>
  <c r="U35" i="5" s="1"/>
  <c r="N35" i="5"/>
  <c r="T34" i="5"/>
  <c r="U34" i="5" s="1"/>
  <c r="N34" i="5"/>
  <c r="N46" i="5" s="1"/>
  <c r="C11" i="25"/>
  <c r="N13" i="25"/>
  <c r="T13" i="25"/>
  <c r="U13" i="25"/>
  <c r="N14" i="25"/>
  <c r="T14" i="25"/>
  <c r="U14" i="25"/>
  <c r="N15" i="25"/>
  <c r="N24" i="25" s="1"/>
  <c r="T15" i="25"/>
  <c r="N17" i="25"/>
  <c r="T17" i="25"/>
  <c r="U17" i="25" s="1"/>
  <c r="N18" i="25"/>
  <c r="T18" i="25"/>
  <c r="U18" i="25"/>
  <c r="N19" i="25"/>
  <c r="T19" i="25"/>
  <c r="U19" i="25"/>
  <c r="N20" i="25"/>
  <c r="U20" i="25" s="1"/>
  <c r="T20" i="25"/>
  <c r="N21" i="25"/>
  <c r="T21" i="25"/>
  <c r="U21" i="25" s="1"/>
  <c r="N22" i="25"/>
  <c r="T22" i="25"/>
  <c r="U22" i="25"/>
  <c r="N23" i="25"/>
  <c r="T23" i="25"/>
  <c r="U23" i="25"/>
  <c r="E24" i="25"/>
  <c r="F24" i="25"/>
  <c r="G24" i="25"/>
  <c r="H24" i="25"/>
  <c r="I24" i="25"/>
  <c r="J24" i="25"/>
  <c r="K24" i="25"/>
  <c r="L24" i="25"/>
  <c r="M24" i="25"/>
  <c r="O24" i="25"/>
  <c r="P24" i="25"/>
  <c r="Q24" i="25"/>
  <c r="R24" i="25"/>
  <c r="S24" i="25"/>
  <c r="G25" i="25"/>
  <c r="K25" i="25"/>
  <c r="S46" i="25"/>
  <c r="R46" i="25"/>
  <c r="Q46" i="25"/>
  <c r="P46" i="25"/>
  <c r="O46" i="25"/>
  <c r="M46" i="25"/>
  <c r="L46" i="25"/>
  <c r="K46" i="25"/>
  <c r="J46" i="25"/>
  <c r="I46" i="25"/>
  <c r="H46" i="25"/>
  <c r="G46" i="25"/>
  <c r="F46" i="25"/>
  <c r="E46" i="25"/>
  <c r="T45" i="25"/>
  <c r="U45" i="25" s="1"/>
  <c r="N45" i="25"/>
  <c r="T44" i="25"/>
  <c r="N44" i="25"/>
  <c r="T43" i="25"/>
  <c r="N43" i="25"/>
  <c r="T42" i="25"/>
  <c r="N42" i="25"/>
  <c r="U41" i="25"/>
  <c r="T41" i="25"/>
  <c r="N41" i="25"/>
  <c r="T40" i="25"/>
  <c r="N40" i="25"/>
  <c r="T39" i="25"/>
  <c r="N39" i="25"/>
  <c r="T38" i="25"/>
  <c r="N38" i="25"/>
  <c r="T37" i="25"/>
  <c r="U37" i="25" s="1"/>
  <c r="N37" i="25"/>
  <c r="T36" i="25"/>
  <c r="T46" i="25" s="1"/>
  <c r="N36" i="25"/>
  <c r="T35" i="25"/>
  <c r="N35" i="25"/>
  <c r="S45" i="20"/>
  <c r="R45" i="20"/>
  <c r="Q45" i="20"/>
  <c r="P45" i="20"/>
  <c r="O45" i="20"/>
  <c r="M45" i="20"/>
  <c r="L45" i="20"/>
  <c r="K45" i="20"/>
  <c r="J45" i="20"/>
  <c r="I45" i="20"/>
  <c r="H45" i="20"/>
  <c r="G45" i="20"/>
  <c r="F45" i="20"/>
  <c r="E45" i="20"/>
  <c r="T44" i="20"/>
  <c r="U44" i="20" s="1"/>
  <c r="N44" i="20"/>
  <c r="T43" i="20"/>
  <c r="N43" i="20"/>
  <c r="T42" i="20"/>
  <c r="N42" i="20"/>
  <c r="T40" i="20"/>
  <c r="N40" i="20"/>
  <c r="U39" i="20"/>
  <c r="T39" i="20"/>
  <c r="N39" i="20"/>
  <c r="T38" i="20"/>
  <c r="N38" i="20"/>
  <c r="T37" i="20"/>
  <c r="N37" i="20"/>
  <c r="T36" i="20"/>
  <c r="N36" i="20"/>
  <c r="T35" i="20"/>
  <c r="N35" i="20"/>
  <c r="S47" i="7"/>
  <c r="R47" i="7"/>
  <c r="Q47" i="7"/>
  <c r="P47" i="7"/>
  <c r="O47" i="7"/>
  <c r="M47" i="7"/>
  <c r="L47" i="7"/>
  <c r="K47" i="7"/>
  <c r="J47" i="7"/>
  <c r="I47" i="7"/>
  <c r="H47" i="7"/>
  <c r="G47" i="7"/>
  <c r="F47" i="7"/>
  <c r="E47" i="7"/>
  <c r="T46" i="7"/>
  <c r="U46" i="7" s="1"/>
  <c r="N46" i="7"/>
  <c r="T44" i="7"/>
  <c r="N44" i="7"/>
  <c r="T43" i="7"/>
  <c r="U43" i="7" s="1"/>
  <c r="N43" i="7"/>
  <c r="T42" i="7"/>
  <c r="N42" i="7"/>
  <c r="U41" i="7"/>
  <c r="T41" i="7"/>
  <c r="N41" i="7"/>
  <c r="T40" i="7"/>
  <c r="N40" i="7"/>
  <c r="T39" i="7"/>
  <c r="N39" i="7"/>
  <c r="T38" i="7"/>
  <c r="N38" i="7"/>
  <c r="T37" i="7"/>
  <c r="U37" i="7" s="1"/>
  <c r="N37" i="7"/>
  <c r="T36" i="7"/>
  <c r="U36" i="7" s="1"/>
  <c r="N36" i="7"/>
  <c r="U35" i="7"/>
  <c r="S47" i="6"/>
  <c r="R47" i="6"/>
  <c r="Q47" i="6"/>
  <c r="P47" i="6"/>
  <c r="O47" i="6"/>
  <c r="M47" i="6"/>
  <c r="L47" i="6"/>
  <c r="K47" i="6"/>
  <c r="J47" i="6"/>
  <c r="I47" i="6"/>
  <c r="H47" i="6"/>
  <c r="G47" i="6"/>
  <c r="F47" i="6"/>
  <c r="E47" i="6"/>
  <c r="T45" i="6"/>
  <c r="U45" i="6" s="1"/>
  <c r="N45" i="6"/>
  <c r="T44" i="6"/>
  <c r="N44" i="6"/>
  <c r="T42" i="6"/>
  <c r="U42" i="6" s="1"/>
  <c r="N42" i="6"/>
  <c r="T41" i="6"/>
  <c r="N41" i="6"/>
  <c r="U40" i="6"/>
  <c r="T40" i="6"/>
  <c r="N40" i="6"/>
  <c r="T39" i="6"/>
  <c r="N39" i="6"/>
  <c r="T38" i="6"/>
  <c r="N38" i="6"/>
  <c r="T37" i="6"/>
  <c r="N37" i="6"/>
  <c r="T36" i="6"/>
  <c r="U36" i="6" s="1"/>
  <c r="N36" i="6"/>
  <c r="T35" i="6"/>
  <c r="U35" i="6" s="1"/>
  <c r="N35" i="6"/>
  <c r="S46" i="4"/>
  <c r="R46" i="4"/>
  <c r="Q46" i="4"/>
  <c r="P46" i="4"/>
  <c r="O46" i="4"/>
  <c r="M46" i="4"/>
  <c r="L46" i="4"/>
  <c r="K46" i="4"/>
  <c r="J46" i="4"/>
  <c r="I46" i="4"/>
  <c r="H46" i="4"/>
  <c r="G46" i="4"/>
  <c r="F46" i="4"/>
  <c r="E46" i="4"/>
  <c r="T45" i="4"/>
  <c r="U45" i="4" s="1"/>
  <c r="N45" i="4"/>
  <c r="T44" i="4"/>
  <c r="N44" i="4"/>
  <c r="T42" i="4"/>
  <c r="U42" i="4" s="1"/>
  <c r="N42" i="4"/>
  <c r="T41" i="4"/>
  <c r="N41" i="4"/>
  <c r="U40" i="4"/>
  <c r="T40" i="4"/>
  <c r="N40" i="4"/>
  <c r="T39" i="4"/>
  <c r="N39" i="4"/>
  <c r="T38" i="4"/>
  <c r="U38" i="4" s="1"/>
  <c r="N38" i="4"/>
  <c r="T37" i="4"/>
  <c r="N37" i="4"/>
  <c r="T36" i="4"/>
  <c r="N36" i="4"/>
  <c r="T35" i="4"/>
  <c r="U35" i="4" s="1"/>
  <c r="N35" i="4"/>
  <c r="S46" i="34"/>
  <c r="R46" i="34"/>
  <c r="Q46" i="34"/>
  <c r="P46" i="34"/>
  <c r="O46" i="34"/>
  <c r="M46" i="34"/>
  <c r="L46" i="34"/>
  <c r="K46" i="34"/>
  <c r="J46" i="34"/>
  <c r="I46" i="34"/>
  <c r="H46" i="34"/>
  <c r="G46" i="34"/>
  <c r="F46" i="34"/>
  <c r="E46" i="34"/>
  <c r="T44" i="34"/>
  <c r="U44" i="34" s="1"/>
  <c r="N44" i="34"/>
  <c r="T42" i="34"/>
  <c r="N42" i="34"/>
  <c r="T41" i="34"/>
  <c r="N41" i="34"/>
  <c r="T40" i="34"/>
  <c r="N40" i="34"/>
  <c r="U39" i="34"/>
  <c r="T39" i="34"/>
  <c r="N39" i="34"/>
  <c r="T37" i="34"/>
  <c r="N37" i="34"/>
  <c r="T36" i="34"/>
  <c r="N36" i="34"/>
  <c r="T35" i="34"/>
  <c r="N35" i="34"/>
  <c r="N46" i="34" s="1"/>
  <c r="S46" i="31"/>
  <c r="R46" i="31"/>
  <c r="Q46" i="31"/>
  <c r="P46" i="31"/>
  <c r="O46" i="31"/>
  <c r="M46" i="31"/>
  <c r="L46" i="31"/>
  <c r="K46" i="31"/>
  <c r="J46" i="31"/>
  <c r="I46" i="31"/>
  <c r="H46" i="31"/>
  <c r="G46" i="31"/>
  <c r="F46" i="31"/>
  <c r="E46" i="31"/>
  <c r="U45" i="31"/>
  <c r="T44" i="31"/>
  <c r="U44" i="31" s="1"/>
  <c r="N44" i="31"/>
  <c r="T43" i="31"/>
  <c r="U43" i="31" s="1"/>
  <c r="N43" i="31"/>
  <c r="T42" i="31"/>
  <c r="U42" i="31" s="1"/>
  <c r="N42" i="31"/>
  <c r="T41" i="31"/>
  <c r="N41" i="31"/>
  <c r="T40" i="31"/>
  <c r="U40" i="31" s="1"/>
  <c r="N40" i="31"/>
  <c r="T39" i="31"/>
  <c r="U39" i="31" s="1"/>
  <c r="N39" i="31"/>
  <c r="T37" i="31"/>
  <c r="N37" i="31"/>
  <c r="T36" i="31"/>
  <c r="U36" i="31" s="1"/>
  <c r="N36" i="31"/>
  <c r="T35" i="31"/>
  <c r="N35" i="31"/>
  <c r="S47" i="23"/>
  <c r="R47" i="23"/>
  <c r="Q47" i="23"/>
  <c r="P47" i="23"/>
  <c r="O47" i="23"/>
  <c r="M47" i="23"/>
  <c r="L47" i="23"/>
  <c r="K47" i="23"/>
  <c r="J47" i="23"/>
  <c r="I47" i="23"/>
  <c r="H47" i="23"/>
  <c r="G47" i="23"/>
  <c r="F47" i="23"/>
  <c r="E47" i="23"/>
  <c r="T46" i="23"/>
  <c r="U46" i="23" s="1"/>
  <c r="N46" i="23"/>
  <c r="T45" i="23"/>
  <c r="N45" i="23"/>
  <c r="T43" i="23"/>
  <c r="U43" i="23" s="1"/>
  <c r="N43" i="23"/>
  <c r="T42" i="23"/>
  <c r="N42" i="23"/>
  <c r="U41" i="23"/>
  <c r="T40" i="23"/>
  <c r="U40" i="23" s="1"/>
  <c r="N40" i="23"/>
  <c r="T39" i="23"/>
  <c r="U39" i="23" s="1"/>
  <c r="N39" i="23"/>
  <c r="T37" i="23"/>
  <c r="N37" i="23"/>
  <c r="T36" i="23"/>
  <c r="U36" i="23" s="1"/>
  <c r="N36" i="23"/>
  <c r="T35" i="23"/>
  <c r="N35" i="23"/>
  <c r="N47" i="23" s="1"/>
  <c r="S44" i="10"/>
  <c r="R44" i="10"/>
  <c r="Q44" i="10"/>
  <c r="P44" i="10"/>
  <c r="O44" i="10"/>
  <c r="M44" i="10"/>
  <c r="L44" i="10"/>
  <c r="K44" i="10"/>
  <c r="J44" i="10"/>
  <c r="K45" i="10" s="1"/>
  <c r="I44" i="10"/>
  <c r="H44" i="10"/>
  <c r="G44" i="10"/>
  <c r="F44" i="10"/>
  <c r="G45" i="10" s="1"/>
  <c r="E44" i="10"/>
  <c r="U43" i="10"/>
  <c r="T43" i="10"/>
  <c r="N43" i="10"/>
  <c r="T42" i="10"/>
  <c r="U42" i="10" s="1"/>
  <c r="N42" i="10"/>
  <c r="T41" i="10"/>
  <c r="N41" i="10"/>
  <c r="U41" i="10" s="1"/>
  <c r="T40" i="10"/>
  <c r="U40" i="10" s="1"/>
  <c r="N40" i="10"/>
  <c r="U39" i="10"/>
  <c r="T39" i="10"/>
  <c r="N39" i="10"/>
  <c r="T38" i="10"/>
  <c r="U38" i="10" s="1"/>
  <c r="N38" i="10"/>
  <c r="T36" i="10"/>
  <c r="N36" i="10"/>
  <c r="U36" i="10" s="1"/>
  <c r="T35" i="10"/>
  <c r="U35" i="10" s="1"/>
  <c r="N35" i="10"/>
  <c r="N44" i="10" s="1"/>
  <c r="S47" i="8"/>
  <c r="R47" i="8"/>
  <c r="Q47" i="8"/>
  <c r="P47" i="8"/>
  <c r="O47" i="8"/>
  <c r="M47" i="8"/>
  <c r="L47" i="8"/>
  <c r="K47" i="8"/>
  <c r="J47" i="8"/>
  <c r="I47" i="8"/>
  <c r="H47" i="8"/>
  <c r="G47" i="8"/>
  <c r="F47" i="8"/>
  <c r="E47" i="8"/>
  <c r="T46" i="8"/>
  <c r="U46" i="8" s="1"/>
  <c r="N46" i="8"/>
  <c r="T45" i="8"/>
  <c r="N45" i="8"/>
  <c r="T44" i="8"/>
  <c r="N44" i="8"/>
  <c r="T43" i="8"/>
  <c r="N43" i="8"/>
  <c r="U42" i="8"/>
  <c r="T42" i="8"/>
  <c r="N42" i="8"/>
  <c r="T40" i="8"/>
  <c r="N40" i="8"/>
  <c r="T39" i="8"/>
  <c r="N39" i="8"/>
  <c r="T38" i="8"/>
  <c r="N38" i="8"/>
  <c r="T36" i="8"/>
  <c r="U36" i="8" s="1"/>
  <c r="N36" i="8"/>
  <c r="U35" i="8"/>
  <c r="U39" i="3" l="1"/>
  <c r="U36" i="3"/>
  <c r="U43" i="3"/>
  <c r="U45" i="3"/>
  <c r="U41" i="3"/>
  <c r="N47" i="3"/>
  <c r="G48" i="3"/>
  <c r="K48" i="3"/>
  <c r="T47" i="3"/>
  <c r="U47" i="3" s="1"/>
  <c r="U37" i="2"/>
  <c r="U42" i="2"/>
  <c r="U44" i="2"/>
  <c r="U46" i="2"/>
  <c r="U40" i="2"/>
  <c r="N46" i="2"/>
  <c r="G47" i="2"/>
  <c r="K47" i="2"/>
  <c r="U35" i="2"/>
  <c r="U37" i="1"/>
  <c r="U42" i="1"/>
  <c r="U46" i="1"/>
  <c r="U35" i="1"/>
  <c r="U45" i="1"/>
  <c r="N46" i="1"/>
  <c r="U36" i="1"/>
  <c r="U39" i="1"/>
  <c r="G47" i="1"/>
  <c r="K47" i="1"/>
  <c r="U38" i="30"/>
  <c r="U41" i="30"/>
  <c r="U43" i="30"/>
  <c r="U37" i="30"/>
  <c r="N45" i="30"/>
  <c r="U42" i="30"/>
  <c r="G46" i="30"/>
  <c r="K46" i="30"/>
  <c r="T45" i="30"/>
  <c r="U45" i="30" s="1"/>
  <c r="U35" i="22"/>
  <c r="U41" i="22"/>
  <c r="U44" i="22"/>
  <c r="U38" i="22"/>
  <c r="G47" i="22"/>
  <c r="K47" i="22"/>
  <c r="T46" i="22"/>
  <c r="U46" i="22" s="1"/>
  <c r="N44" i="16"/>
  <c r="U36" i="16"/>
  <c r="U40" i="16"/>
  <c r="U42" i="16"/>
  <c r="U38" i="16"/>
  <c r="U35" i="16"/>
  <c r="G45" i="16"/>
  <c r="K45" i="16"/>
  <c r="T44" i="16"/>
  <c r="U44" i="16" s="1"/>
  <c r="T44" i="14"/>
  <c r="U44" i="14" s="1"/>
  <c r="T45" i="13"/>
  <c r="U45" i="13" s="1"/>
  <c r="T46" i="5"/>
  <c r="U46" i="5" s="1"/>
  <c r="U15" i="25"/>
  <c r="T24" i="25"/>
  <c r="U24" i="25" s="1"/>
  <c r="N46" i="25"/>
  <c r="U40" i="25"/>
  <c r="U35" i="25"/>
  <c r="U39" i="25"/>
  <c r="U42" i="25"/>
  <c r="U44" i="25"/>
  <c r="U46" i="25"/>
  <c r="U38" i="25"/>
  <c r="U43" i="25"/>
  <c r="G47" i="25"/>
  <c r="K47" i="25"/>
  <c r="U36" i="25"/>
  <c r="N45" i="20"/>
  <c r="U36" i="20"/>
  <c r="U38" i="20"/>
  <c r="U37" i="20"/>
  <c r="U40" i="20"/>
  <c r="U43" i="20"/>
  <c r="U35" i="20"/>
  <c r="U42" i="20"/>
  <c r="G46" i="20"/>
  <c r="K46" i="20"/>
  <c r="T45" i="20"/>
  <c r="U45" i="20" s="1"/>
  <c r="U38" i="7"/>
  <c r="U40" i="7"/>
  <c r="U42" i="7"/>
  <c r="U44" i="7"/>
  <c r="N47" i="7"/>
  <c r="U39" i="7"/>
  <c r="G48" i="7"/>
  <c r="K48" i="7"/>
  <c r="T47" i="7"/>
  <c r="U47" i="7" s="1"/>
  <c r="N47" i="6"/>
  <c r="U39" i="6"/>
  <c r="U41" i="6"/>
  <c r="U44" i="6"/>
  <c r="U37" i="6"/>
  <c r="U38" i="6"/>
  <c r="G48" i="6"/>
  <c r="K48" i="6"/>
  <c r="T47" i="6"/>
  <c r="U47" i="6" s="1"/>
  <c r="U37" i="4"/>
  <c r="U41" i="4"/>
  <c r="U44" i="4"/>
  <c r="N46" i="4"/>
  <c r="U39" i="4"/>
  <c r="U36" i="4"/>
  <c r="G47" i="4"/>
  <c r="K47" i="4"/>
  <c r="T46" i="4"/>
  <c r="U35" i="34"/>
  <c r="U36" i="34"/>
  <c r="U40" i="34"/>
  <c r="U42" i="34"/>
  <c r="U37" i="34"/>
  <c r="U41" i="34"/>
  <c r="G47" i="34"/>
  <c r="K47" i="34"/>
  <c r="T46" i="34"/>
  <c r="U46" i="34" s="1"/>
  <c r="N46" i="31"/>
  <c r="U41" i="31"/>
  <c r="U35" i="31"/>
  <c r="U37" i="31"/>
  <c r="G47" i="31"/>
  <c r="K47" i="31"/>
  <c r="T46" i="31"/>
  <c r="U46" i="31" s="1"/>
  <c r="U35" i="23"/>
  <c r="U37" i="23"/>
  <c r="U42" i="23"/>
  <c r="U45" i="23"/>
  <c r="G48" i="23"/>
  <c r="K48" i="23"/>
  <c r="T47" i="23"/>
  <c r="U47" i="23" s="1"/>
  <c r="T44" i="10"/>
  <c r="U44" i="10" s="1"/>
  <c r="N47" i="8"/>
  <c r="U38" i="8"/>
  <c r="U39" i="8"/>
  <c r="U43" i="8"/>
  <c r="U45" i="8"/>
  <c r="T47" i="8"/>
  <c r="U44" i="8"/>
  <c r="G48" i="8"/>
  <c r="K48" i="8"/>
  <c r="U47" i="8"/>
  <c r="U40" i="8"/>
  <c r="U46" i="4" l="1"/>
  <c r="T17" i="32" l="1"/>
  <c r="U17" i="32" s="1"/>
  <c r="N17" i="32"/>
  <c r="T26" i="45" l="1"/>
  <c r="S26" i="45"/>
  <c r="R26" i="45"/>
  <c r="Q26" i="45"/>
  <c r="P26" i="45"/>
  <c r="O26" i="45"/>
  <c r="N26" i="45"/>
  <c r="M26" i="45"/>
  <c r="L26" i="45"/>
  <c r="K26" i="45"/>
  <c r="J26" i="45"/>
  <c r="I26" i="45"/>
  <c r="H26" i="45"/>
  <c r="F26" i="45"/>
  <c r="E26" i="45"/>
  <c r="G47" i="45"/>
  <c r="G26" i="45"/>
  <c r="S47" i="45"/>
  <c r="R47" i="45"/>
  <c r="Q47" i="45"/>
  <c r="P47" i="45"/>
  <c r="O47" i="45"/>
  <c r="M47" i="45"/>
  <c r="L47" i="45"/>
  <c r="K47" i="45"/>
  <c r="J47" i="45"/>
  <c r="I47" i="45"/>
  <c r="H47" i="45"/>
  <c r="F47" i="45"/>
  <c r="E47" i="45"/>
  <c r="T45" i="45"/>
  <c r="N45" i="45"/>
  <c r="T44" i="45"/>
  <c r="N44" i="45"/>
  <c r="T43" i="45"/>
  <c r="U43" i="45" s="1"/>
  <c r="N43" i="45"/>
  <c r="T42" i="45"/>
  <c r="N42" i="45"/>
  <c r="T41" i="45"/>
  <c r="U41" i="45" s="1"/>
  <c r="N41" i="45"/>
  <c r="T40" i="45"/>
  <c r="U40" i="45" s="1"/>
  <c r="N40" i="45"/>
  <c r="T39" i="45"/>
  <c r="U39" i="45" s="1"/>
  <c r="N39" i="45"/>
  <c r="T38" i="45"/>
  <c r="N38" i="45"/>
  <c r="T37" i="45"/>
  <c r="U37" i="45" s="1"/>
  <c r="N37" i="45"/>
  <c r="T36" i="45"/>
  <c r="U36" i="45" s="1"/>
  <c r="N36" i="45"/>
  <c r="T35" i="45"/>
  <c r="N35" i="45"/>
  <c r="T24" i="45"/>
  <c r="N24" i="45"/>
  <c r="T23" i="45"/>
  <c r="N23" i="45"/>
  <c r="T22" i="45"/>
  <c r="N22" i="45"/>
  <c r="T21" i="45"/>
  <c r="N21" i="45"/>
  <c r="T20" i="45"/>
  <c r="N20" i="45"/>
  <c r="T19" i="45"/>
  <c r="N19" i="45"/>
  <c r="T18" i="45"/>
  <c r="N18" i="45"/>
  <c r="T17" i="45"/>
  <c r="N17" i="45"/>
  <c r="T16" i="45"/>
  <c r="N16" i="45"/>
  <c r="T15" i="45"/>
  <c r="N15" i="45"/>
  <c r="T14" i="45"/>
  <c r="N14" i="45"/>
  <c r="T13" i="45"/>
  <c r="N13" i="45"/>
  <c r="C11" i="45"/>
  <c r="S5" i="45"/>
  <c r="S4" i="45"/>
  <c r="U21" i="23"/>
  <c r="U20" i="4"/>
  <c r="T15" i="44"/>
  <c r="N15" i="44"/>
  <c r="T18" i="42"/>
  <c r="N18" i="42"/>
  <c r="N15" i="41"/>
  <c r="T15" i="41"/>
  <c r="T24" i="40"/>
  <c r="T23" i="40"/>
  <c r="T22" i="40"/>
  <c r="T21" i="40"/>
  <c r="T20" i="40"/>
  <c r="T18" i="40"/>
  <c r="T17" i="40"/>
  <c r="T16" i="40"/>
  <c r="T15" i="40"/>
  <c r="T14" i="40"/>
  <c r="T13" i="40"/>
  <c r="S25" i="40"/>
  <c r="R25" i="40"/>
  <c r="Q25" i="40"/>
  <c r="P25" i="40"/>
  <c r="O25" i="40"/>
  <c r="M25" i="40"/>
  <c r="L25" i="40"/>
  <c r="K25" i="40"/>
  <c r="J25" i="40"/>
  <c r="I25" i="40"/>
  <c r="H25" i="40"/>
  <c r="G25" i="40"/>
  <c r="F25" i="40"/>
  <c r="E25" i="40"/>
  <c r="N24" i="40"/>
  <c r="N23" i="40"/>
  <c r="N22" i="40"/>
  <c r="N21" i="40"/>
  <c r="N20" i="40"/>
  <c r="N18" i="40"/>
  <c r="N17" i="40"/>
  <c r="N16" i="40"/>
  <c r="N15" i="40"/>
  <c r="N14" i="40"/>
  <c r="N13" i="40"/>
  <c r="C11" i="40"/>
  <c r="G27" i="45" l="1"/>
  <c r="U44" i="45"/>
  <c r="U38" i="45"/>
  <c r="U45" i="45"/>
  <c r="U35" i="45"/>
  <c r="N47" i="45"/>
  <c r="U42" i="45"/>
  <c r="G48" i="45"/>
  <c r="K48" i="45"/>
  <c r="U15" i="45"/>
  <c r="U14" i="45"/>
  <c r="U19" i="45"/>
  <c r="K27" i="45"/>
  <c r="U16" i="45"/>
  <c r="U18" i="45"/>
  <c r="U22" i="45"/>
  <c r="U20" i="45"/>
  <c r="U17" i="45"/>
  <c r="U24" i="45"/>
  <c r="U13" i="45"/>
  <c r="U21" i="45"/>
  <c r="U23" i="45"/>
  <c r="T47" i="45"/>
  <c r="U17" i="23"/>
  <c r="U15" i="44"/>
  <c r="U18" i="42"/>
  <c r="U15" i="41"/>
  <c r="U19" i="40"/>
  <c r="U24" i="40"/>
  <c r="U23" i="40"/>
  <c r="U22" i="40"/>
  <c r="U21" i="40"/>
  <c r="U20" i="40"/>
  <c r="U18" i="40"/>
  <c r="U17" i="40"/>
  <c r="U16" i="40"/>
  <c r="U15" i="40"/>
  <c r="U14" i="40"/>
  <c r="N25" i="40"/>
  <c r="U13" i="40"/>
  <c r="G26" i="40"/>
  <c r="K26" i="40"/>
  <c r="T25" i="40"/>
  <c r="U47" i="45" l="1"/>
  <c r="U26" i="45"/>
  <c r="U25" i="40"/>
  <c r="T19" i="39" l="1"/>
  <c r="N19" i="39"/>
  <c r="S25" i="44"/>
  <c r="R25" i="44"/>
  <c r="Q25" i="44"/>
  <c r="P25" i="44"/>
  <c r="O25" i="44"/>
  <c r="M25" i="44"/>
  <c r="L25" i="44"/>
  <c r="K25" i="44"/>
  <c r="J25" i="44"/>
  <c r="I25" i="44"/>
  <c r="H25" i="44"/>
  <c r="G25" i="44"/>
  <c r="F25" i="44"/>
  <c r="E25" i="44"/>
  <c r="T24" i="44"/>
  <c r="N24" i="44"/>
  <c r="T23" i="44"/>
  <c r="N23" i="44"/>
  <c r="T22" i="44"/>
  <c r="N22" i="44"/>
  <c r="T21" i="44"/>
  <c r="N21" i="44"/>
  <c r="T20" i="44"/>
  <c r="N20" i="44"/>
  <c r="T18" i="44"/>
  <c r="N18" i="44"/>
  <c r="T17" i="44"/>
  <c r="N17" i="44"/>
  <c r="T14" i="44"/>
  <c r="N14" i="44"/>
  <c r="T13" i="44"/>
  <c r="N13" i="44"/>
  <c r="C11" i="44"/>
  <c r="S5" i="44"/>
  <c r="S4" i="44"/>
  <c r="S25" i="43"/>
  <c r="R25" i="43"/>
  <c r="Q25" i="43"/>
  <c r="P25" i="43"/>
  <c r="O25" i="43"/>
  <c r="M25" i="43"/>
  <c r="L25" i="43"/>
  <c r="K25" i="43"/>
  <c r="J25" i="43"/>
  <c r="I25" i="43"/>
  <c r="H25" i="43"/>
  <c r="G25" i="43"/>
  <c r="F25" i="43"/>
  <c r="E25" i="43"/>
  <c r="T24" i="43"/>
  <c r="N24" i="43"/>
  <c r="T23" i="43"/>
  <c r="N23" i="43"/>
  <c r="T22" i="43"/>
  <c r="N22" i="43"/>
  <c r="T21" i="43"/>
  <c r="N21" i="43"/>
  <c r="T20" i="43"/>
  <c r="N20" i="43"/>
  <c r="U19" i="43"/>
  <c r="T18" i="43"/>
  <c r="N18" i="43"/>
  <c r="U16" i="43"/>
  <c r="T15" i="43"/>
  <c r="N15" i="43"/>
  <c r="T14" i="43"/>
  <c r="N14" i="43"/>
  <c r="T13" i="43"/>
  <c r="N13" i="43"/>
  <c r="C11" i="43"/>
  <c r="S5" i="43"/>
  <c r="S4" i="43"/>
  <c r="S25" i="42"/>
  <c r="R25" i="42"/>
  <c r="Q25" i="42"/>
  <c r="P25" i="42"/>
  <c r="O25" i="42"/>
  <c r="M25" i="42"/>
  <c r="L25" i="42"/>
  <c r="K25" i="42"/>
  <c r="J25" i="42"/>
  <c r="I25" i="42"/>
  <c r="H25" i="42"/>
  <c r="G25" i="42"/>
  <c r="F25" i="42"/>
  <c r="E25" i="42"/>
  <c r="T24" i="42"/>
  <c r="N24" i="42"/>
  <c r="T23" i="42"/>
  <c r="N23" i="42"/>
  <c r="T22" i="42"/>
  <c r="N22" i="42"/>
  <c r="T21" i="42"/>
  <c r="N21" i="42"/>
  <c r="T20" i="42"/>
  <c r="N20" i="42"/>
  <c r="T17" i="42"/>
  <c r="N17" i="42"/>
  <c r="T15" i="42"/>
  <c r="N15" i="42"/>
  <c r="T14" i="42"/>
  <c r="N14" i="42"/>
  <c r="T13" i="42"/>
  <c r="N13" i="42"/>
  <c r="C11" i="42"/>
  <c r="S5" i="42"/>
  <c r="S4" i="42"/>
  <c r="S25" i="41"/>
  <c r="R25" i="41"/>
  <c r="Q25" i="41"/>
  <c r="P25" i="41"/>
  <c r="O25" i="41"/>
  <c r="M25" i="41"/>
  <c r="L25" i="41"/>
  <c r="K25" i="41"/>
  <c r="J25" i="41"/>
  <c r="I25" i="41"/>
  <c r="H25" i="41"/>
  <c r="G25" i="41"/>
  <c r="F25" i="41"/>
  <c r="E25" i="41"/>
  <c r="T24" i="41"/>
  <c r="N24" i="41"/>
  <c r="T23" i="41"/>
  <c r="N23" i="41"/>
  <c r="T22" i="41"/>
  <c r="N22" i="41"/>
  <c r="T21" i="41"/>
  <c r="N21" i="41"/>
  <c r="T20" i="41"/>
  <c r="N20" i="41"/>
  <c r="U19" i="41"/>
  <c r="T18" i="41"/>
  <c r="N18" i="41"/>
  <c r="T17" i="41"/>
  <c r="N17" i="41"/>
  <c r="T14" i="41"/>
  <c r="N14" i="41"/>
  <c r="T13" i="41"/>
  <c r="N13" i="41"/>
  <c r="C11" i="41"/>
  <c r="S5" i="41"/>
  <c r="S4" i="41"/>
  <c r="S5" i="40"/>
  <c r="S4" i="40"/>
  <c r="S25" i="39"/>
  <c r="R25" i="39"/>
  <c r="Q25" i="39"/>
  <c r="P25" i="39"/>
  <c r="O25" i="39"/>
  <c r="M25" i="39"/>
  <c r="L25" i="39"/>
  <c r="K25" i="39"/>
  <c r="J25" i="39"/>
  <c r="I25" i="39"/>
  <c r="H25" i="39"/>
  <c r="G25" i="39"/>
  <c r="F25" i="39"/>
  <c r="E25" i="39"/>
  <c r="T24" i="39"/>
  <c r="N24" i="39"/>
  <c r="T23" i="39"/>
  <c r="N23" i="39"/>
  <c r="T22" i="39"/>
  <c r="N22" i="39"/>
  <c r="T21" i="39"/>
  <c r="N21" i="39"/>
  <c r="T20" i="39"/>
  <c r="N20" i="39"/>
  <c r="T18" i="39"/>
  <c r="N18" i="39"/>
  <c r="T17" i="39"/>
  <c r="N17" i="39"/>
  <c r="T16" i="39"/>
  <c r="N16" i="39"/>
  <c r="T15" i="39"/>
  <c r="N15" i="39"/>
  <c r="T14" i="39"/>
  <c r="N14" i="39"/>
  <c r="T13" i="39"/>
  <c r="N13" i="39"/>
  <c r="C11" i="39"/>
  <c r="S5" i="39"/>
  <c r="S4" i="39"/>
  <c r="S25" i="38"/>
  <c r="R25" i="38"/>
  <c r="Q25" i="38"/>
  <c r="P25" i="38"/>
  <c r="O25" i="38"/>
  <c r="M25" i="38"/>
  <c r="L25" i="38"/>
  <c r="K25" i="38"/>
  <c r="J25" i="38"/>
  <c r="I25" i="38"/>
  <c r="H25" i="38"/>
  <c r="G25" i="38"/>
  <c r="F25" i="38"/>
  <c r="E25" i="38"/>
  <c r="T24" i="38"/>
  <c r="N24" i="38"/>
  <c r="T23" i="38"/>
  <c r="N23" i="38"/>
  <c r="T22" i="38"/>
  <c r="N22" i="38"/>
  <c r="T21" i="38"/>
  <c r="N21" i="38"/>
  <c r="T20" i="38"/>
  <c r="N20" i="38"/>
  <c r="T18" i="38"/>
  <c r="N18" i="38"/>
  <c r="T17" i="38"/>
  <c r="N17" i="38"/>
  <c r="T15" i="38"/>
  <c r="N15" i="38"/>
  <c r="T14" i="38"/>
  <c r="N14" i="38"/>
  <c r="T13" i="38"/>
  <c r="N13" i="38"/>
  <c r="C11" i="38"/>
  <c r="S5" i="38"/>
  <c r="S4" i="38"/>
  <c r="S25" i="37"/>
  <c r="R25" i="37"/>
  <c r="Q25" i="37"/>
  <c r="P25" i="37"/>
  <c r="O25" i="37"/>
  <c r="M25" i="37"/>
  <c r="L25" i="37"/>
  <c r="K25" i="37"/>
  <c r="J25" i="37"/>
  <c r="I25" i="37"/>
  <c r="H25" i="37"/>
  <c r="G25" i="37"/>
  <c r="F25" i="37"/>
  <c r="E25" i="37"/>
  <c r="T24" i="37"/>
  <c r="N24" i="37"/>
  <c r="T23" i="37"/>
  <c r="N23" i="37"/>
  <c r="T22" i="37"/>
  <c r="N22" i="37"/>
  <c r="T21" i="37"/>
  <c r="N21" i="37"/>
  <c r="T20" i="37"/>
  <c r="N20" i="37"/>
  <c r="T18" i="37"/>
  <c r="N18" i="37"/>
  <c r="T16" i="37"/>
  <c r="N16" i="37"/>
  <c r="T15" i="37"/>
  <c r="N15" i="37"/>
  <c r="T14" i="37"/>
  <c r="N14" i="37"/>
  <c r="T13" i="37"/>
  <c r="N13" i="37"/>
  <c r="C11" i="37"/>
  <c r="S5" i="37"/>
  <c r="S4" i="37"/>
  <c r="G26" i="43" l="1"/>
  <c r="U21" i="43"/>
  <c r="U19" i="39"/>
  <c r="U22" i="39"/>
  <c r="U16" i="38"/>
  <c r="N25" i="44"/>
  <c r="G26" i="44"/>
  <c r="K26" i="44"/>
  <c r="U13" i="44"/>
  <c r="U16" i="44"/>
  <c r="U18" i="44"/>
  <c r="U20" i="44"/>
  <c r="U22" i="44"/>
  <c r="U24" i="44"/>
  <c r="U14" i="44"/>
  <c r="U17" i="44"/>
  <c r="U19" i="44"/>
  <c r="U21" i="44"/>
  <c r="U23" i="44"/>
  <c r="U24" i="43"/>
  <c r="U22" i="43"/>
  <c r="N25" i="43"/>
  <c r="U14" i="43"/>
  <c r="U13" i="43"/>
  <c r="U23" i="43"/>
  <c r="U18" i="43"/>
  <c r="U20" i="43"/>
  <c r="K26" i="43"/>
  <c r="U15" i="43"/>
  <c r="U22" i="42"/>
  <c r="U17" i="42"/>
  <c r="U15" i="42"/>
  <c r="U13" i="42"/>
  <c r="U16" i="42"/>
  <c r="U23" i="42"/>
  <c r="K26" i="42"/>
  <c r="U21" i="42"/>
  <c r="G26" i="42"/>
  <c r="U20" i="42"/>
  <c r="U14" i="42"/>
  <c r="U24" i="42"/>
  <c r="N25" i="42"/>
  <c r="U19" i="42"/>
  <c r="U16" i="41"/>
  <c r="U24" i="41"/>
  <c r="U22" i="41"/>
  <c r="U20" i="41"/>
  <c r="U18" i="41"/>
  <c r="U13" i="41"/>
  <c r="U23" i="41"/>
  <c r="U21" i="41"/>
  <c r="U17" i="41"/>
  <c r="U14" i="41"/>
  <c r="G26" i="41"/>
  <c r="N25" i="41"/>
  <c r="K26" i="41"/>
  <c r="U24" i="39"/>
  <c r="U21" i="39"/>
  <c r="U20" i="39"/>
  <c r="U18" i="39"/>
  <c r="U17" i="39"/>
  <c r="U14" i="39"/>
  <c r="U13" i="39"/>
  <c r="N25" i="39"/>
  <c r="U15" i="39"/>
  <c r="U23" i="39"/>
  <c r="K26" i="39"/>
  <c r="U16" i="39"/>
  <c r="G26" i="39"/>
  <c r="T25" i="39"/>
  <c r="U24" i="38"/>
  <c r="U23" i="38"/>
  <c r="U22" i="38"/>
  <c r="U21" i="38"/>
  <c r="U15" i="38"/>
  <c r="U14" i="38"/>
  <c r="U13" i="38"/>
  <c r="G26" i="38"/>
  <c r="U17" i="38"/>
  <c r="U20" i="38"/>
  <c r="K26" i="38"/>
  <c r="N25" i="38"/>
  <c r="U18" i="38"/>
  <c r="U24" i="37"/>
  <c r="U23" i="37"/>
  <c r="U18" i="37"/>
  <c r="U16" i="37"/>
  <c r="U21" i="37"/>
  <c r="K26" i="37"/>
  <c r="G26" i="37"/>
  <c r="U13" i="37"/>
  <c r="T25" i="37"/>
  <c r="T25" i="44"/>
  <c r="T25" i="43"/>
  <c r="T25" i="42"/>
  <c r="T25" i="41"/>
  <c r="T25" i="38"/>
  <c r="U15" i="37"/>
  <c r="U20" i="37"/>
  <c r="U22" i="37"/>
  <c r="U14" i="37"/>
  <c r="N25" i="37"/>
  <c r="U25" i="44" l="1"/>
  <c r="U25" i="43"/>
  <c r="U25" i="42"/>
  <c r="U25" i="41"/>
  <c r="U25" i="39"/>
  <c r="U25" i="38"/>
  <c r="U25" i="37"/>
  <c r="T5" i="16" l="1"/>
  <c r="T4" i="16"/>
  <c r="N19" i="4" l="1"/>
  <c r="S26" i="14" l="1"/>
  <c r="R26" i="14"/>
  <c r="Q26" i="14"/>
  <c r="P26" i="14"/>
  <c r="O26" i="14"/>
  <c r="M26" i="14"/>
  <c r="L26" i="14"/>
  <c r="K26" i="14"/>
  <c r="J26" i="14"/>
  <c r="I26" i="14"/>
  <c r="H26" i="14"/>
  <c r="G26" i="14"/>
  <c r="F26" i="14"/>
  <c r="E26" i="14"/>
  <c r="T25" i="14"/>
  <c r="N25" i="14"/>
  <c r="T24" i="14"/>
  <c r="N24" i="14"/>
  <c r="T22" i="14"/>
  <c r="N22" i="14"/>
  <c r="T21" i="14"/>
  <c r="N21" i="14"/>
  <c r="T20" i="14"/>
  <c r="N20" i="14"/>
  <c r="T19" i="14"/>
  <c r="N19" i="14"/>
  <c r="T18" i="14"/>
  <c r="N18" i="14"/>
  <c r="T17" i="14"/>
  <c r="N17" i="14"/>
  <c r="T16" i="14"/>
  <c r="N16" i="14"/>
  <c r="T15" i="14"/>
  <c r="N15" i="14"/>
  <c r="T14" i="14"/>
  <c r="N14" i="14"/>
  <c r="T13" i="14"/>
  <c r="N13" i="14"/>
  <c r="C11" i="14"/>
  <c r="S5" i="14"/>
  <c r="S4" i="14"/>
  <c r="S25" i="36"/>
  <c r="R25" i="36"/>
  <c r="Q25" i="36"/>
  <c r="P25" i="36"/>
  <c r="O25" i="36"/>
  <c r="M25" i="36"/>
  <c r="L25" i="36"/>
  <c r="K25" i="36"/>
  <c r="J25" i="36"/>
  <c r="I25" i="36"/>
  <c r="H25" i="36"/>
  <c r="G25" i="36"/>
  <c r="F25" i="36"/>
  <c r="E25" i="36"/>
  <c r="T24" i="36"/>
  <c r="N24" i="36"/>
  <c r="T23" i="36"/>
  <c r="N23" i="36"/>
  <c r="T22" i="36"/>
  <c r="N22" i="36"/>
  <c r="T21" i="36"/>
  <c r="N21" i="36"/>
  <c r="T20" i="36"/>
  <c r="N20" i="36"/>
  <c r="T18" i="36"/>
  <c r="N18" i="36"/>
  <c r="T17" i="36"/>
  <c r="N17" i="36"/>
  <c r="T16" i="36"/>
  <c r="N16" i="36"/>
  <c r="T15" i="36"/>
  <c r="N15" i="36"/>
  <c r="T14" i="36"/>
  <c r="N14" i="36"/>
  <c r="T13" i="36"/>
  <c r="N13" i="36"/>
  <c r="C11" i="36"/>
  <c r="S5" i="36"/>
  <c r="S4" i="36"/>
  <c r="S25" i="35"/>
  <c r="R25" i="35"/>
  <c r="Q25" i="35"/>
  <c r="P25" i="35"/>
  <c r="O25" i="35"/>
  <c r="M25" i="35"/>
  <c r="L25" i="35"/>
  <c r="K25" i="35"/>
  <c r="J25" i="35"/>
  <c r="I25" i="35"/>
  <c r="H25" i="35"/>
  <c r="G25" i="35"/>
  <c r="F25" i="35"/>
  <c r="E25" i="35"/>
  <c r="T24" i="35"/>
  <c r="N24" i="35"/>
  <c r="T23" i="35"/>
  <c r="N23" i="35"/>
  <c r="T22" i="35"/>
  <c r="N22" i="35"/>
  <c r="T21" i="35"/>
  <c r="N21" i="35"/>
  <c r="T16" i="35"/>
  <c r="N16" i="35"/>
  <c r="T19" i="35"/>
  <c r="N19" i="35"/>
  <c r="T17" i="35"/>
  <c r="N17" i="35"/>
  <c r="T15" i="35"/>
  <c r="N15" i="35"/>
  <c r="T14" i="35"/>
  <c r="N14" i="35"/>
  <c r="T13" i="35"/>
  <c r="N13" i="35"/>
  <c r="C11" i="35"/>
  <c r="S5" i="35"/>
  <c r="S4" i="35"/>
  <c r="S25" i="34"/>
  <c r="R25" i="34"/>
  <c r="Q25" i="34"/>
  <c r="P25" i="34"/>
  <c r="O25" i="34"/>
  <c r="M25" i="34"/>
  <c r="L25" i="34"/>
  <c r="K25" i="34"/>
  <c r="J25" i="34"/>
  <c r="I25" i="34"/>
  <c r="H25" i="34"/>
  <c r="G25" i="34"/>
  <c r="F25" i="34"/>
  <c r="E25" i="34"/>
  <c r="T19" i="34"/>
  <c r="N19" i="34"/>
  <c r="T16" i="34"/>
  <c r="N16" i="34"/>
  <c r="T24" i="34"/>
  <c r="N24" i="34"/>
  <c r="T23" i="34"/>
  <c r="N23" i="34"/>
  <c r="T22" i="34"/>
  <c r="N22" i="34"/>
  <c r="T21" i="34"/>
  <c r="N21" i="34"/>
  <c r="T20" i="34"/>
  <c r="N20" i="34"/>
  <c r="T18" i="34"/>
  <c r="N18" i="34"/>
  <c r="T17" i="34"/>
  <c r="N17" i="34"/>
  <c r="T15" i="34"/>
  <c r="N15" i="34"/>
  <c r="T14" i="34"/>
  <c r="N14" i="34"/>
  <c r="T13" i="34"/>
  <c r="N13" i="34"/>
  <c r="C11" i="34"/>
  <c r="S5" i="34"/>
  <c r="S4" i="34"/>
  <c r="S25" i="33"/>
  <c r="R25" i="33"/>
  <c r="Q25" i="33"/>
  <c r="P25" i="33"/>
  <c r="O25" i="33"/>
  <c r="M25" i="33"/>
  <c r="L25" i="33"/>
  <c r="K25" i="33"/>
  <c r="J25" i="33"/>
  <c r="I25" i="33"/>
  <c r="H25" i="33"/>
  <c r="G25" i="33"/>
  <c r="F25" i="33"/>
  <c r="E25" i="33"/>
  <c r="T19" i="33"/>
  <c r="N19" i="33"/>
  <c r="T16" i="33"/>
  <c r="N16" i="33"/>
  <c r="T24" i="33"/>
  <c r="N24" i="33"/>
  <c r="T23" i="33"/>
  <c r="N23" i="33"/>
  <c r="T22" i="33"/>
  <c r="N22" i="33"/>
  <c r="T21" i="33"/>
  <c r="N21" i="33"/>
  <c r="T20" i="33"/>
  <c r="N20" i="33"/>
  <c r="T18" i="33"/>
  <c r="N18" i="33"/>
  <c r="T17" i="33"/>
  <c r="N17" i="33"/>
  <c r="T15" i="33"/>
  <c r="N15" i="33"/>
  <c r="T14" i="33"/>
  <c r="N14" i="33"/>
  <c r="T13" i="33"/>
  <c r="N13" i="33"/>
  <c r="C11" i="33"/>
  <c r="S5" i="33"/>
  <c r="S4" i="33"/>
  <c r="S44" i="32"/>
  <c r="R44" i="32"/>
  <c r="Q44" i="32"/>
  <c r="P44" i="32"/>
  <c r="O44" i="32"/>
  <c r="M44" i="32"/>
  <c r="L44" i="32"/>
  <c r="K44" i="32"/>
  <c r="J44" i="32"/>
  <c r="I44" i="32"/>
  <c r="H44" i="32"/>
  <c r="G44" i="32"/>
  <c r="F44" i="32"/>
  <c r="E44" i="32"/>
  <c r="T43" i="32"/>
  <c r="N43" i="32"/>
  <c r="T42" i="32"/>
  <c r="N42" i="32"/>
  <c r="T41" i="32"/>
  <c r="N41" i="32"/>
  <c r="T40" i="32"/>
  <c r="N40" i="32"/>
  <c r="T39" i="32"/>
  <c r="N39" i="32"/>
  <c r="T38" i="32"/>
  <c r="N38" i="32"/>
  <c r="T37" i="32"/>
  <c r="N37" i="32"/>
  <c r="T36" i="32"/>
  <c r="N36" i="32"/>
  <c r="T35" i="32"/>
  <c r="N35" i="32"/>
  <c r="S26" i="32"/>
  <c r="R26" i="32"/>
  <c r="Q26" i="32"/>
  <c r="P26" i="32"/>
  <c r="O26" i="32"/>
  <c r="M26" i="32"/>
  <c r="L26" i="32"/>
  <c r="K26" i="32"/>
  <c r="J26" i="32"/>
  <c r="I26" i="32"/>
  <c r="H26" i="32"/>
  <c r="G26" i="32"/>
  <c r="F26" i="32"/>
  <c r="G27" i="32" s="1"/>
  <c r="E26" i="32"/>
  <c r="T25" i="32"/>
  <c r="N25" i="32"/>
  <c r="T24" i="32"/>
  <c r="N24" i="32"/>
  <c r="T23" i="32"/>
  <c r="N23" i="32"/>
  <c r="T22" i="32"/>
  <c r="N22" i="32"/>
  <c r="T21" i="32"/>
  <c r="N21" i="32"/>
  <c r="T20" i="32"/>
  <c r="N20" i="32"/>
  <c r="T19" i="32"/>
  <c r="N19" i="32"/>
  <c r="T18" i="32"/>
  <c r="N18" i="32"/>
  <c r="T16" i="32"/>
  <c r="N16" i="32"/>
  <c r="T15" i="32"/>
  <c r="N15" i="32"/>
  <c r="T14" i="32"/>
  <c r="N14" i="32"/>
  <c r="T13" i="32"/>
  <c r="N13" i="32"/>
  <c r="C11" i="32"/>
  <c r="S5" i="32"/>
  <c r="S4" i="32"/>
  <c r="S24" i="31"/>
  <c r="R24" i="31"/>
  <c r="Q24" i="31"/>
  <c r="P24" i="31"/>
  <c r="O24" i="31"/>
  <c r="M24" i="31"/>
  <c r="L24" i="31"/>
  <c r="K24" i="31"/>
  <c r="J24" i="31"/>
  <c r="I24" i="31"/>
  <c r="H24" i="31"/>
  <c r="G24" i="31"/>
  <c r="F24" i="31"/>
  <c r="E24" i="31"/>
  <c r="T16" i="31"/>
  <c r="N16" i="31"/>
  <c r="T23" i="31"/>
  <c r="N23" i="31"/>
  <c r="T22" i="31"/>
  <c r="N22" i="31"/>
  <c r="T21" i="31"/>
  <c r="N21" i="31"/>
  <c r="T20" i="31"/>
  <c r="N20" i="31"/>
  <c r="T19" i="31"/>
  <c r="N19" i="31"/>
  <c r="T18" i="31"/>
  <c r="N18" i="31"/>
  <c r="T17" i="31"/>
  <c r="N17" i="31"/>
  <c r="T15" i="31"/>
  <c r="N15" i="31"/>
  <c r="T14" i="31"/>
  <c r="N14" i="31"/>
  <c r="T13" i="31"/>
  <c r="N13" i="31"/>
  <c r="C11" i="31"/>
  <c r="S5" i="31"/>
  <c r="S4" i="31"/>
  <c r="S24" i="30"/>
  <c r="R24" i="30"/>
  <c r="Q24" i="30"/>
  <c r="P24" i="30"/>
  <c r="O24" i="30"/>
  <c r="M24" i="30"/>
  <c r="L24" i="30"/>
  <c r="K24" i="30"/>
  <c r="J24" i="30"/>
  <c r="I24" i="30"/>
  <c r="H24" i="30"/>
  <c r="G24" i="30"/>
  <c r="F24" i="30"/>
  <c r="E24" i="30"/>
  <c r="T23" i="30"/>
  <c r="N23" i="30"/>
  <c r="T22" i="30"/>
  <c r="N22" i="30"/>
  <c r="T21" i="30"/>
  <c r="N21" i="30"/>
  <c r="T20" i="30"/>
  <c r="N20" i="30"/>
  <c r="T19" i="30"/>
  <c r="N19" i="30"/>
  <c r="T18" i="30"/>
  <c r="N18" i="30"/>
  <c r="T17" i="30"/>
  <c r="N17" i="30"/>
  <c r="T15" i="30"/>
  <c r="N15" i="30"/>
  <c r="T14" i="30"/>
  <c r="N14" i="30"/>
  <c r="T13" i="30"/>
  <c r="N13" i="30"/>
  <c r="C11" i="30"/>
  <c r="S5" i="30"/>
  <c r="S4" i="30"/>
  <c r="S24" i="29"/>
  <c r="R24" i="29"/>
  <c r="Q24" i="29"/>
  <c r="P24" i="29"/>
  <c r="O24" i="29"/>
  <c r="M24" i="29"/>
  <c r="L24" i="29"/>
  <c r="K24" i="29"/>
  <c r="J24" i="29"/>
  <c r="I24" i="29"/>
  <c r="H24" i="29"/>
  <c r="G24" i="29"/>
  <c r="F24" i="29"/>
  <c r="E24" i="29"/>
  <c r="T23" i="29"/>
  <c r="N23" i="29"/>
  <c r="T22" i="29"/>
  <c r="N22" i="29"/>
  <c r="T21" i="29"/>
  <c r="N21" i="29"/>
  <c r="T20" i="29"/>
  <c r="N20" i="29"/>
  <c r="T19" i="29"/>
  <c r="N19" i="29"/>
  <c r="T18" i="29"/>
  <c r="N18" i="29"/>
  <c r="T17" i="29"/>
  <c r="N17" i="29"/>
  <c r="T15" i="29"/>
  <c r="N15" i="29"/>
  <c r="T14" i="29"/>
  <c r="N14" i="29"/>
  <c r="T13" i="29"/>
  <c r="N13" i="29"/>
  <c r="C11" i="29"/>
  <c r="S5" i="29"/>
  <c r="S4" i="29"/>
  <c r="S24" i="28"/>
  <c r="R24" i="28"/>
  <c r="Q24" i="28"/>
  <c r="P24" i="28"/>
  <c r="O24" i="28"/>
  <c r="M24" i="28"/>
  <c r="L24" i="28"/>
  <c r="K24" i="28"/>
  <c r="J24" i="28"/>
  <c r="I24" i="28"/>
  <c r="H24" i="28"/>
  <c r="G24" i="28"/>
  <c r="F24" i="28"/>
  <c r="E24" i="28"/>
  <c r="T23" i="28"/>
  <c r="N23" i="28"/>
  <c r="T22" i="28"/>
  <c r="N22" i="28"/>
  <c r="T21" i="28"/>
  <c r="N21" i="28"/>
  <c r="T20" i="28"/>
  <c r="N20" i="28"/>
  <c r="T19" i="28"/>
  <c r="N19" i="28"/>
  <c r="T18" i="28"/>
  <c r="N18" i="28"/>
  <c r="T17" i="28"/>
  <c r="N17" i="28"/>
  <c r="T15" i="28"/>
  <c r="N15" i="28"/>
  <c r="T14" i="28"/>
  <c r="N14" i="28"/>
  <c r="T13" i="28"/>
  <c r="N13" i="28"/>
  <c r="C11" i="28"/>
  <c r="S5" i="28"/>
  <c r="S4" i="28"/>
  <c r="S5" i="27"/>
  <c r="S4" i="27"/>
  <c r="S24" i="26"/>
  <c r="R24" i="26"/>
  <c r="Q24" i="26"/>
  <c r="P24" i="26"/>
  <c r="O24" i="26"/>
  <c r="M24" i="26"/>
  <c r="L24" i="26"/>
  <c r="K24" i="26"/>
  <c r="J24" i="26"/>
  <c r="I24" i="26"/>
  <c r="H24" i="26"/>
  <c r="G24" i="26"/>
  <c r="F24" i="26"/>
  <c r="E24" i="26"/>
  <c r="T23" i="26"/>
  <c r="N23" i="26"/>
  <c r="T22" i="26"/>
  <c r="N22" i="26"/>
  <c r="T21" i="26"/>
  <c r="N21" i="26"/>
  <c r="T20" i="26"/>
  <c r="N20" i="26"/>
  <c r="T19" i="26"/>
  <c r="N19" i="26"/>
  <c r="T18" i="26"/>
  <c r="N18" i="26"/>
  <c r="T17" i="26"/>
  <c r="N17" i="26"/>
  <c r="T15" i="26"/>
  <c r="N15" i="26"/>
  <c r="T14" i="26"/>
  <c r="N14" i="26"/>
  <c r="T13" i="26"/>
  <c r="N13" i="26"/>
  <c r="C11" i="26"/>
  <c r="S5" i="26"/>
  <c r="S4" i="26"/>
  <c r="S5" i="25"/>
  <c r="S4" i="25"/>
  <c r="S25" i="24"/>
  <c r="R25" i="24"/>
  <c r="Q25" i="24"/>
  <c r="P25" i="24"/>
  <c r="O25" i="24"/>
  <c r="M25" i="24"/>
  <c r="L25" i="24"/>
  <c r="K25" i="24"/>
  <c r="J25" i="24"/>
  <c r="I25" i="24"/>
  <c r="H25" i="24"/>
  <c r="G25" i="24"/>
  <c r="F25" i="24"/>
  <c r="E25" i="24"/>
  <c r="T24" i="24"/>
  <c r="N24" i="24"/>
  <c r="T23" i="24"/>
  <c r="N23" i="24"/>
  <c r="T22" i="24"/>
  <c r="N22" i="24"/>
  <c r="T21" i="24"/>
  <c r="N21" i="24"/>
  <c r="T20" i="24"/>
  <c r="N20" i="24"/>
  <c r="T19" i="24"/>
  <c r="N19" i="24"/>
  <c r="T18" i="24"/>
  <c r="N18" i="24"/>
  <c r="T15" i="24"/>
  <c r="N15" i="24"/>
  <c r="T14" i="24"/>
  <c r="N14" i="24"/>
  <c r="T13" i="24"/>
  <c r="N13" i="24"/>
  <c r="C11" i="24"/>
  <c r="S5" i="24"/>
  <c r="S4" i="24"/>
  <c r="S25" i="23"/>
  <c r="R25" i="23"/>
  <c r="Q25" i="23"/>
  <c r="P25" i="23"/>
  <c r="O25" i="23"/>
  <c r="M25" i="23"/>
  <c r="L25" i="23"/>
  <c r="K25" i="23"/>
  <c r="J25" i="23"/>
  <c r="I25" i="23"/>
  <c r="H25" i="23"/>
  <c r="G25" i="23"/>
  <c r="F25" i="23"/>
  <c r="E25" i="23"/>
  <c r="T24" i="23"/>
  <c r="N24" i="23"/>
  <c r="T23" i="23"/>
  <c r="N23" i="23"/>
  <c r="T22" i="23"/>
  <c r="N22" i="23"/>
  <c r="T20" i="23"/>
  <c r="N20" i="23"/>
  <c r="T19" i="23"/>
  <c r="N19" i="23"/>
  <c r="T18" i="23"/>
  <c r="N18" i="23"/>
  <c r="T16" i="23"/>
  <c r="N16" i="23"/>
  <c r="T15" i="23"/>
  <c r="N15" i="23"/>
  <c r="T14" i="23"/>
  <c r="N14" i="23"/>
  <c r="T13" i="23"/>
  <c r="N13" i="23"/>
  <c r="C11" i="23"/>
  <c r="S5" i="23"/>
  <c r="S4" i="23"/>
  <c r="S25" i="22"/>
  <c r="R25" i="22"/>
  <c r="Q25" i="22"/>
  <c r="P25" i="22"/>
  <c r="O25" i="22"/>
  <c r="M25" i="22"/>
  <c r="L25" i="22"/>
  <c r="K25" i="22"/>
  <c r="J25" i="22"/>
  <c r="I25" i="22"/>
  <c r="H25" i="22"/>
  <c r="G25" i="22"/>
  <c r="F25" i="22"/>
  <c r="E25" i="22"/>
  <c r="T24" i="22"/>
  <c r="N24" i="22"/>
  <c r="T23" i="22"/>
  <c r="N23" i="22"/>
  <c r="T22" i="22"/>
  <c r="N22" i="22"/>
  <c r="T21" i="22"/>
  <c r="N21" i="22"/>
  <c r="T20" i="22"/>
  <c r="N20" i="22"/>
  <c r="T19" i="22"/>
  <c r="N19" i="22"/>
  <c r="T18" i="22"/>
  <c r="N18" i="22"/>
  <c r="T17" i="22"/>
  <c r="N17" i="22"/>
  <c r="T16" i="22"/>
  <c r="N16" i="22"/>
  <c r="T15" i="22"/>
  <c r="N15" i="22"/>
  <c r="T14" i="22"/>
  <c r="N14" i="22"/>
  <c r="T13" i="22"/>
  <c r="N13" i="22"/>
  <c r="C11" i="22"/>
  <c r="K4" i="22" s="1"/>
  <c r="S5" i="22"/>
  <c r="K5" i="22"/>
  <c r="S4" i="22"/>
  <c r="S25" i="21"/>
  <c r="R25" i="21"/>
  <c r="Q25" i="21"/>
  <c r="P25" i="21"/>
  <c r="O25" i="21"/>
  <c r="M25" i="21"/>
  <c r="L25" i="21"/>
  <c r="K25" i="21"/>
  <c r="J25" i="21"/>
  <c r="I25" i="21"/>
  <c r="H25" i="21"/>
  <c r="G25" i="21"/>
  <c r="F25" i="21"/>
  <c r="E25" i="21"/>
  <c r="T24" i="21"/>
  <c r="N24" i="21"/>
  <c r="T23" i="21"/>
  <c r="N23" i="21"/>
  <c r="T22" i="21"/>
  <c r="N22" i="21"/>
  <c r="T20" i="21"/>
  <c r="N20" i="21"/>
  <c r="T19" i="21"/>
  <c r="N19" i="21"/>
  <c r="T18" i="21"/>
  <c r="N18" i="21"/>
  <c r="T16" i="21"/>
  <c r="N16" i="21"/>
  <c r="T15" i="21"/>
  <c r="N15" i="21"/>
  <c r="T14" i="21"/>
  <c r="N14" i="21"/>
  <c r="T13" i="21"/>
  <c r="N13" i="21"/>
  <c r="C11" i="21"/>
  <c r="S5" i="21"/>
  <c r="S4" i="21"/>
  <c r="S25" i="20"/>
  <c r="R25" i="20"/>
  <c r="Q25" i="20"/>
  <c r="P25" i="20"/>
  <c r="O25" i="20"/>
  <c r="M25" i="20"/>
  <c r="L25" i="20"/>
  <c r="K25" i="20"/>
  <c r="J25" i="20"/>
  <c r="I25" i="20"/>
  <c r="H25" i="20"/>
  <c r="G25" i="20"/>
  <c r="F25" i="20"/>
  <c r="E25" i="20"/>
  <c r="T24" i="20"/>
  <c r="N24" i="20"/>
  <c r="T23" i="20"/>
  <c r="N23" i="20"/>
  <c r="T22" i="20"/>
  <c r="N22" i="20"/>
  <c r="T21" i="20"/>
  <c r="N21" i="20"/>
  <c r="T19" i="20"/>
  <c r="N19" i="20"/>
  <c r="T18" i="20"/>
  <c r="N18" i="20"/>
  <c r="T16" i="20"/>
  <c r="N16" i="20"/>
  <c r="T15" i="20"/>
  <c r="N15" i="20"/>
  <c r="T14" i="20"/>
  <c r="N14" i="20"/>
  <c r="T13" i="20"/>
  <c r="N13" i="20"/>
  <c r="C11" i="20"/>
  <c r="S5" i="20"/>
  <c r="S4" i="20"/>
  <c r="S26" i="19"/>
  <c r="R26" i="19"/>
  <c r="Q26" i="19"/>
  <c r="P26" i="19"/>
  <c r="O26" i="19"/>
  <c r="M26" i="19"/>
  <c r="L26" i="19"/>
  <c r="K26" i="19"/>
  <c r="J26" i="19"/>
  <c r="I26" i="19"/>
  <c r="H26" i="19"/>
  <c r="G26" i="19"/>
  <c r="F26" i="19"/>
  <c r="E26" i="19"/>
  <c r="T25" i="19"/>
  <c r="N25" i="19"/>
  <c r="T24" i="19"/>
  <c r="N24" i="19"/>
  <c r="T22" i="19"/>
  <c r="N22" i="19"/>
  <c r="T23" i="19"/>
  <c r="N23" i="19"/>
  <c r="T20" i="19"/>
  <c r="N20" i="19"/>
  <c r="T19" i="19"/>
  <c r="N19" i="19"/>
  <c r="T18" i="19"/>
  <c r="N18" i="19"/>
  <c r="T17" i="19"/>
  <c r="N17" i="19"/>
  <c r="T16" i="19"/>
  <c r="N16" i="19"/>
  <c r="T15" i="19"/>
  <c r="N15" i="19"/>
  <c r="T14" i="19"/>
  <c r="N14" i="19"/>
  <c r="T13" i="19"/>
  <c r="N13" i="19"/>
  <c r="C11" i="19"/>
  <c r="S5" i="19"/>
  <c r="S4" i="19"/>
  <c r="S26" i="18"/>
  <c r="R26" i="18"/>
  <c r="Q26" i="18"/>
  <c r="P26" i="18"/>
  <c r="O26" i="18"/>
  <c r="M26" i="18"/>
  <c r="L26" i="18"/>
  <c r="K26" i="18"/>
  <c r="J26" i="18"/>
  <c r="I26" i="18"/>
  <c r="H26" i="18"/>
  <c r="G26" i="18"/>
  <c r="F26" i="18"/>
  <c r="E26" i="18"/>
  <c r="T25" i="18"/>
  <c r="N25" i="18"/>
  <c r="T24" i="18"/>
  <c r="N24" i="18"/>
  <c r="T22" i="18"/>
  <c r="N22" i="18"/>
  <c r="T21" i="18"/>
  <c r="N21" i="18"/>
  <c r="T20" i="18"/>
  <c r="N20" i="18"/>
  <c r="T19" i="18"/>
  <c r="N19" i="18"/>
  <c r="T18" i="18"/>
  <c r="N18" i="18"/>
  <c r="T17" i="18"/>
  <c r="N17" i="18"/>
  <c r="T16" i="18"/>
  <c r="N16" i="18"/>
  <c r="T15" i="18"/>
  <c r="N15" i="18"/>
  <c r="T14" i="18"/>
  <c r="N14" i="18"/>
  <c r="T13" i="18"/>
  <c r="N13" i="18"/>
  <c r="C11" i="18"/>
  <c r="S5" i="18"/>
  <c r="S4" i="18"/>
  <c r="S26" i="17"/>
  <c r="R26" i="17"/>
  <c r="Q26" i="17"/>
  <c r="P26" i="17"/>
  <c r="O26" i="17"/>
  <c r="M26" i="17"/>
  <c r="L26" i="17"/>
  <c r="K26" i="17"/>
  <c r="J26" i="17"/>
  <c r="I26" i="17"/>
  <c r="H26" i="17"/>
  <c r="G26" i="17"/>
  <c r="F26" i="17"/>
  <c r="E26" i="17"/>
  <c r="T16" i="17"/>
  <c r="N16" i="17"/>
  <c r="T25" i="17"/>
  <c r="N25" i="17"/>
  <c r="T24" i="17"/>
  <c r="N24" i="17"/>
  <c r="T22" i="17"/>
  <c r="N22" i="17"/>
  <c r="T21" i="17"/>
  <c r="N21" i="17"/>
  <c r="T20" i="17"/>
  <c r="N20" i="17"/>
  <c r="T19" i="17"/>
  <c r="N19" i="17"/>
  <c r="T18" i="17"/>
  <c r="N18" i="17"/>
  <c r="T17" i="17"/>
  <c r="N17" i="17"/>
  <c r="T15" i="17"/>
  <c r="N15" i="17"/>
  <c r="T14" i="17"/>
  <c r="N14" i="17"/>
  <c r="T13" i="17"/>
  <c r="N13" i="17"/>
  <c r="C11" i="17"/>
  <c r="S5" i="17"/>
  <c r="S4" i="17"/>
  <c r="S26" i="16"/>
  <c r="R26" i="16"/>
  <c r="Q26" i="16"/>
  <c r="P26" i="16"/>
  <c r="O26" i="16"/>
  <c r="M26" i="16"/>
  <c r="L26" i="16"/>
  <c r="K26" i="16"/>
  <c r="J26" i="16"/>
  <c r="I26" i="16"/>
  <c r="H26" i="16"/>
  <c r="G26" i="16"/>
  <c r="F26" i="16"/>
  <c r="E26" i="16"/>
  <c r="T25" i="16"/>
  <c r="N25" i="16"/>
  <c r="T24" i="16"/>
  <c r="N24" i="16"/>
  <c r="T22" i="16"/>
  <c r="N22" i="16"/>
  <c r="T21" i="16"/>
  <c r="N21" i="16"/>
  <c r="T20" i="16"/>
  <c r="N20" i="16"/>
  <c r="T19" i="16"/>
  <c r="N19" i="16"/>
  <c r="T18" i="16"/>
  <c r="N18" i="16"/>
  <c r="T17" i="16"/>
  <c r="N17" i="16"/>
  <c r="T15" i="16"/>
  <c r="N15" i="16"/>
  <c r="T14" i="16"/>
  <c r="N14" i="16"/>
  <c r="T13" i="16"/>
  <c r="N13" i="16"/>
  <c r="C11" i="16"/>
  <c r="S26" i="15"/>
  <c r="R26" i="15"/>
  <c r="Q26" i="15"/>
  <c r="P26" i="15"/>
  <c r="O26" i="15"/>
  <c r="M26" i="15"/>
  <c r="L26" i="15"/>
  <c r="K26" i="15"/>
  <c r="J26" i="15"/>
  <c r="I26" i="15"/>
  <c r="H26" i="15"/>
  <c r="G26" i="15"/>
  <c r="F26" i="15"/>
  <c r="E26" i="15"/>
  <c r="T25" i="15"/>
  <c r="N25" i="15"/>
  <c r="T24" i="15"/>
  <c r="N24" i="15"/>
  <c r="T22" i="15"/>
  <c r="N22" i="15"/>
  <c r="T21" i="15"/>
  <c r="N21" i="15"/>
  <c r="T20" i="15"/>
  <c r="N20" i="15"/>
  <c r="T19" i="15"/>
  <c r="N19" i="15"/>
  <c r="T18" i="15"/>
  <c r="N18" i="15"/>
  <c r="T17" i="15"/>
  <c r="N17" i="15"/>
  <c r="T15" i="15"/>
  <c r="N15" i="15"/>
  <c r="T14" i="15"/>
  <c r="N14" i="15"/>
  <c r="T13" i="15"/>
  <c r="N13" i="15"/>
  <c r="C11" i="15"/>
  <c r="S5" i="15"/>
  <c r="S4" i="15"/>
  <c r="S26" i="13"/>
  <c r="R26" i="13"/>
  <c r="Q26" i="13"/>
  <c r="P26" i="13"/>
  <c r="O26" i="13"/>
  <c r="M26" i="13"/>
  <c r="L26" i="13"/>
  <c r="K26" i="13"/>
  <c r="J26" i="13"/>
  <c r="I26" i="13"/>
  <c r="H26" i="13"/>
  <c r="G26" i="13"/>
  <c r="F26" i="13"/>
  <c r="E26" i="13"/>
  <c r="T25" i="13"/>
  <c r="N25" i="13"/>
  <c r="T24" i="13"/>
  <c r="N24" i="13"/>
  <c r="T17" i="13"/>
  <c r="N17" i="13"/>
  <c r="T22" i="13"/>
  <c r="N22" i="13"/>
  <c r="T21" i="13"/>
  <c r="N21" i="13"/>
  <c r="T20" i="13"/>
  <c r="N20" i="13"/>
  <c r="T19" i="13"/>
  <c r="N19" i="13"/>
  <c r="T18" i="13"/>
  <c r="N18" i="13"/>
  <c r="T16" i="13"/>
  <c r="N16" i="13"/>
  <c r="T15" i="13"/>
  <c r="N15" i="13"/>
  <c r="T13" i="13"/>
  <c r="N13" i="13"/>
  <c r="T14" i="13"/>
  <c r="N14" i="13"/>
  <c r="C11" i="13"/>
  <c r="S5" i="13"/>
  <c r="S4" i="13"/>
  <c r="S26" i="12"/>
  <c r="R26" i="12"/>
  <c r="Q26" i="12"/>
  <c r="P26" i="12"/>
  <c r="O26" i="12"/>
  <c r="M26" i="12"/>
  <c r="L26" i="12"/>
  <c r="K26" i="12"/>
  <c r="J26" i="12"/>
  <c r="I26" i="12"/>
  <c r="H26" i="12"/>
  <c r="G26" i="12"/>
  <c r="F26" i="12"/>
  <c r="E26" i="12"/>
  <c r="T24" i="12"/>
  <c r="N24" i="12"/>
  <c r="T15" i="12"/>
  <c r="N15" i="12"/>
  <c r="T21" i="12"/>
  <c r="N21" i="12"/>
  <c r="T20" i="12"/>
  <c r="N20" i="12"/>
  <c r="T19" i="12"/>
  <c r="N19" i="12"/>
  <c r="T18" i="12"/>
  <c r="N18" i="12"/>
  <c r="T17" i="12"/>
  <c r="N17" i="12"/>
  <c r="T16" i="12"/>
  <c r="N16" i="12"/>
  <c r="T14" i="12"/>
  <c r="N14" i="12"/>
  <c r="T13" i="12"/>
  <c r="N13" i="12"/>
  <c r="C11" i="12"/>
  <c r="S5" i="12"/>
  <c r="S4" i="12"/>
  <c r="S26" i="11"/>
  <c r="R26" i="11"/>
  <c r="Q26" i="11"/>
  <c r="P26" i="11"/>
  <c r="O26" i="11"/>
  <c r="M26" i="11"/>
  <c r="L26" i="11"/>
  <c r="K26" i="11"/>
  <c r="J26" i="11"/>
  <c r="I26" i="11"/>
  <c r="H26" i="11"/>
  <c r="G26" i="11"/>
  <c r="F26" i="11"/>
  <c r="E26" i="11"/>
  <c r="T24" i="11"/>
  <c r="N24" i="11"/>
  <c r="T15" i="11"/>
  <c r="N15" i="11"/>
  <c r="T21" i="11"/>
  <c r="N21" i="11"/>
  <c r="T20" i="11"/>
  <c r="N20" i="11"/>
  <c r="T19" i="11"/>
  <c r="N19" i="11"/>
  <c r="T18" i="11"/>
  <c r="N18" i="11"/>
  <c r="T17" i="11"/>
  <c r="N17" i="11"/>
  <c r="T16" i="11"/>
  <c r="N16" i="11"/>
  <c r="T14" i="11"/>
  <c r="N14" i="11"/>
  <c r="T13" i="11"/>
  <c r="N13" i="11"/>
  <c r="C11" i="11"/>
  <c r="S5" i="11"/>
  <c r="S4" i="11"/>
  <c r="S26" i="10"/>
  <c r="R26" i="10"/>
  <c r="Q26" i="10"/>
  <c r="P26" i="10"/>
  <c r="O26" i="10"/>
  <c r="M26" i="10"/>
  <c r="L26" i="10"/>
  <c r="K26" i="10"/>
  <c r="J26" i="10"/>
  <c r="I26" i="10"/>
  <c r="H26" i="10"/>
  <c r="G26" i="10"/>
  <c r="F26" i="10"/>
  <c r="E26" i="10"/>
  <c r="T24" i="10"/>
  <c r="N24" i="10"/>
  <c r="T23" i="10"/>
  <c r="N23" i="10"/>
  <c r="T21" i="10"/>
  <c r="N21" i="10"/>
  <c r="T20" i="10"/>
  <c r="N20" i="10"/>
  <c r="T19" i="10"/>
  <c r="N19" i="10"/>
  <c r="T15" i="10"/>
  <c r="N15" i="10"/>
  <c r="T17" i="10"/>
  <c r="N17" i="10"/>
  <c r="T16" i="10"/>
  <c r="N16" i="10"/>
  <c r="T14" i="10"/>
  <c r="N14" i="10"/>
  <c r="T13" i="10"/>
  <c r="N13" i="10"/>
  <c r="C11" i="10"/>
  <c r="S5" i="10"/>
  <c r="S4" i="10"/>
  <c r="S25" i="9"/>
  <c r="R25" i="9"/>
  <c r="Q25" i="9"/>
  <c r="P25" i="9"/>
  <c r="O25" i="9"/>
  <c r="M25" i="9"/>
  <c r="L25" i="9"/>
  <c r="K25" i="9"/>
  <c r="J25" i="9"/>
  <c r="I25" i="9"/>
  <c r="H25" i="9"/>
  <c r="G25" i="9"/>
  <c r="F25" i="9"/>
  <c r="E25" i="9"/>
  <c r="T24" i="9"/>
  <c r="N24" i="9"/>
  <c r="T23" i="9"/>
  <c r="N23" i="9"/>
  <c r="T22" i="9"/>
  <c r="N22" i="9"/>
  <c r="T21" i="9"/>
  <c r="N21" i="9"/>
  <c r="T20" i="9"/>
  <c r="N20" i="9"/>
  <c r="T19" i="9"/>
  <c r="N19" i="9"/>
  <c r="T18" i="9"/>
  <c r="N18" i="9"/>
  <c r="T17" i="9"/>
  <c r="N17" i="9"/>
  <c r="T16" i="9"/>
  <c r="N16" i="9"/>
  <c r="T15" i="9"/>
  <c r="N15" i="9"/>
  <c r="T14" i="9"/>
  <c r="N14" i="9"/>
  <c r="T13" i="9"/>
  <c r="N13" i="9"/>
  <c r="C11" i="9"/>
  <c r="S5" i="9"/>
  <c r="S4" i="9"/>
  <c r="S25" i="8"/>
  <c r="R25" i="8"/>
  <c r="Q25" i="8"/>
  <c r="P25" i="8"/>
  <c r="O25" i="8"/>
  <c r="M25" i="8"/>
  <c r="L25" i="8"/>
  <c r="K25" i="8"/>
  <c r="J25" i="8"/>
  <c r="I25" i="8"/>
  <c r="H25" i="8"/>
  <c r="G25" i="8"/>
  <c r="F25" i="8"/>
  <c r="E25" i="8"/>
  <c r="T24" i="8"/>
  <c r="N24" i="8"/>
  <c r="T23" i="8"/>
  <c r="N23" i="8"/>
  <c r="T22" i="8"/>
  <c r="N22" i="8"/>
  <c r="T21" i="8"/>
  <c r="N21" i="8"/>
  <c r="T20" i="8"/>
  <c r="N20" i="8"/>
  <c r="T19" i="8"/>
  <c r="N19" i="8"/>
  <c r="T18" i="8"/>
  <c r="N18" i="8"/>
  <c r="T17" i="8"/>
  <c r="N17" i="8"/>
  <c r="T16" i="8"/>
  <c r="N16" i="8"/>
  <c r="T15" i="8"/>
  <c r="N15" i="8"/>
  <c r="T14" i="8"/>
  <c r="N14" i="8"/>
  <c r="T13" i="8"/>
  <c r="N13" i="8"/>
  <c r="C11" i="8"/>
  <c r="S5" i="8"/>
  <c r="S4" i="8"/>
  <c r="S25" i="7"/>
  <c r="R25" i="7"/>
  <c r="Q25" i="7"/>
  <c r="P25" i="7"/>
  <c r="O25" i="7"/>
  <c r="M25" i="7"/>
  <c r="L25" i="7"/>
  <c r="K25" i="7"/>
  <c r="J25" i="7"/>
  <c r="I25" i="7"/>
  <c r="H25" i="7"/>
  <c r="G25" i="7"/>
  <c r="F25" i="7"/>
  <c r="E25" i="7"/>
  <c r="T24" i="7"/>
  <c r="N24" i="7"/>
  <c r="T23" i="7"/>
  <c r="N23" i="7"/>
  <c r="T22" i="7"/>
  <c r="N22" i="7"/>
  <c r="T20" i="7"/>
  <c r="N20" i="7"/>
  <c r="T19" i="7"/>
  <c r="N19" i="7"/>
  <c r="T18" i="7"/>
  <c r="N18" i="7"/>
  <c r="T16" i="7"/>
  <c r="N16" i="7"/>
  <c r="T15" i="7"/>
  <c r="N15" i="7"/>
  <c r="T13" i="7"/>
  <c r="N13" i="7"/>
  <c r="C11" i="7"/>
  <c r="S5" i="7"/>
  <c r="S4" i="7"/>
  <c r="S25" i="6"/>
  <c r="R25" i="6"/>
  <c r="Q25" i="6"/>
  <c r="P25" i="6"/>
  <c r="O25" i="6"/>
  <c r="M25" i="6"/>
  <c r="L25" i="6"/>
  <c r="K25" i="6"/>
  <c r="J25" i="6"/>
  <c r="I25" i="6"/>
  <c r="H25" i="6"/>
  <c r="G25" i="6"/>
  <c r="F25" i="6"/>
  <c r="E25" i="6"/>
  <c r="T24" i="6"/>
  <c r="N24" i="6"/>
  <c r="T23" i="6"/>
  <c r="N23" i="6"/>
  <c r="T22" i="6"/>
  <c r="N22" i="6"/>
  <c r="T21" i="6"/>
  <c r="N21" i="6"/>
  <c r="T20" i="6"/>
  <c r="N20" i="6"/>
  <c r="T19" i="6"/>
  <c r="N19" i="6"/>
  <c r="T18" i="6"/>
  <c r="N18" i="6"/>
  <c r="T17" i="6"/>
  <c r="N17" i="6"/>
  <c r="T16" i="6"/>
  <c r="N16" i="6"/>
  <c r="T15" i="6"/>
  <c r="N15" i="6"/>
  <c r="T14" i="6"/>
  <c r="N14" i="6"/>
  <c r="T13" i="6"/>
  <c r="N13" i="6"/>
  <c r="C11" i="6"/>
  <c r="S5" i="6"/>
  <c r="S4" i="6"/>
  <c r="S25" i="5"/>
  <c r="R25" i="5"/>
  <c r="Q25" i="5"/>
  <c r="P25" i="5"/>
  <c r="O25" i="5"/>
  <c r="M25" i="5"/>
  <c r="L25" i="5"/>
  <c r="K25" i="5"/>
  <c r="J25" i="5"/>
  <c r="K26" i="5" s="1"/>
  <c r="I25" i="5"/>
  <c r="H25" i="5"/>
  <c r="G25" i="5"/>
  <c r="F25" i="5"/>
  <c r="G26" i="5" s="1"/>
  <c r="E25" i="5"/>
  <c r="T24" i="5"/>
  <c r="N24" i="5"/>
  <c r="T23" i="5"/>
  <c r="N23" i="5"/>
  <c r="T22" i="5"/>
  <c r="N22" i="5"/>
  <c r="T21" i="5"/>
  <c r="N21" i="5"/>
  <c r="T20" i="5"/>
  <c r="N20" i="5"/>
  <c r="T19" i="5"/>
  <c r="N19" i="5"/>
  <c r="T18" i="5"/>
  <c r="N18" i="5"/>
  <c r="T17" i="5"/>
  <c r="N17" i="5"/>
  <c r="T16" i="5"/>
  <c r="N16" i="5"/>
  <c r="T15" i="5"/>
  <c r="N15" i="5"/>
  <c r="T14" i="5"/>
  <c r="N14" i="5"/>
  <c r="T13" i="5"/>
  <c r="N13" i="5"/>
  <c r="C11" i="5"/>
  <c r="S5" i="5"/>
  <c r="S4" i="5"/>
  <c r="S25" i="4"/>
  <c r="R25" i="4"/>
  <c r="Q25" i="4"/>
  <c r="P25" i="4"/>
  <c r="O25" i="4"/>
  <c r="M25" i="4"/>
  <c r="L25" i="4"/>
  <c r="K25" i="4"/>
  <c r="J25" i="4"/>
  <c r="I25" i="4"/>
  <c r="H25" i="4"/>
  <c r="G25" i="4"/>
  <c r="F25" i="4"/>
  <c r="E25" i="4"/>
  <c r="T24" i="4"/>
  <c r="N24" i="4"/>
  <c r="T23" i="4"/>
  <c r="N23" i="4"/>
  <c r="T22" i="4"/>
  <c r="N22" i="4"/>
  <c r="T21" i="4"/>
  <c r="N21" i="4"/>
  <c r="T19" i="4"/>
  <c r="U19" i="4" s="1"/>
  <c r="T16" i="4"/>
  <c r="N16" i="4"/>
  <c r="T15" i="4"/>
  <c r="N15" i="4"/>
  <c r="T14" i="4"/>
  <c r="N14" i="4"/>
  <c r="T13" i="4"/>
  <c r="N13" i="4"/>
  <c r="C11" i="4"/>
  <c r="S5" i="4"/>
  <c r="S4" i="4"/>
  <c r="S25" i="3"/>
  <c r="R25" i="3"/>
  <c r="Q25" i="3"/>
  <c r="P25" i="3"/>
  <c r="O25" i="3"/>
  <c r="M25" i="3"/>
  <c r="L25" i="3"/>
  <c r="K25" i="3"/>
  <c r="J25" i="3"/>
  <c r="I25" i="3"/>
  <c r="H25" i="3"/>
  <c r="G25" i="3"/>
  <c r="F25" i="3"/>
  <c r="E25" i="3"/>
  <c r="T24" i="3"/>
  <c r="N24" i="3"/>
  <c r="T23" i="3"/>
  <c r="N23" i="3"/>
  <c r="T22" i="3"/>
  <c r="N22" i="3"/>
  <c r="T21" i="3"/>
  <c r="N21" i="3"/>
  <c r="T20" i="3"/>
  <c r="N20" i="3"/>
  <c r="T19" i="3"/>
  <c r="N19" i="3"/>
  <c r="T18" i="3"/>
  <c r="N18" i="3"/>
  <c r="T17" i="3"/>
  <c r="N17" i="3"/>
  <c r="T16" i="3"/>
  <c r="N16" i="3"/>
  <c r="T15" i="3"/>
  <c r="N15" i="3"/>
  <c r="T14" i="3"/>
  <c r="N14" i="3"/>
  <c r="T13" i="3"/>
  <c r="N13" i="3"/>
  <c r="C11" i="3"/>
  <c r="S5" i="3"/>
  <c r="S4" i="3"/>
  <c r="S25" i="2"/>
  <c r="R25" i="2"/>
  <c r="Q25" i="2"/>
  <c r="P25" i="2"/>
  <c r="O25" i="2"/>
  <c r="M25" i="2"/>
  <c r="L25" i="2"/>
  <c r="K25" i="2"/>
  <c r="J25" i="2"/>
  <c r="I25" i="2"/>
  <c r="H25" i="2"/>
  <c r="G25" i="2"/>
  <c r="F25" i="2"/>
  <c r="E25" i="2"/>
  <c r="T24" i="2"/>
  <c r="N24" i="2"/>
  <c r="T23" i="2"/>
  <c r="N23" i="2"/>
  <c r="T22" i="2"/>
  <c r="N22" i="2"/>
  <c r="T21" i="2"/>
  <c r="N21" i="2"/>
  <c r="T20" i="2"/>
  <c r="N20" i="2"/>
  <c r="T19" i="2"/>
  <c r="N19" i="2"/>
  <c r="T18" i="2"/>
  <c r="N18" i="2"/>
  <c r="T17" i="2"/>
  <c r="N17" i="2"/>
  <c r="T16" i="2"/>
  <c r="N16" i="2"/>
  <c r="T15" i="2"/>
  <c r="N15" i="2"/>
  <c r="T14" i="2"/>
  <c r="N14" i="2"/>
  <c r="T13" i="2"/>
  <c r="N13" i="2"/>
  <c r="C11" i="2"/>
  <c r="S5" i="2"/>
  <c r="S4" i="2"/>
  <c r="S25" i="1"/>
  <c r="R25" i="1"/>
  <c r="Q25" i="1"/>
  <c r="P25" i="1"/>
  <c r="O25" i="1"/>
  <c r="M25" i="1"/>
  <c r="L25" i="1"/>
  <c r="K25" i="1"/>
  <c r="J25" i="1"/>
  <c r="I25" i="1"/>
  <c r="H25" i="1"/>
  <c r="G25" i="1"/>
  <c r="F25" i="1"/>
  <c r="E25" i="1"/>
  <c r="T24" i="1"/>
  <c r="N24" i="1"/>
  <c r="T23" i="1"/>
  <c r="N23" i="1"/>
  <c r="T22" i="1"/>
  <c r="N22" i="1"/>
  <c r="T21" i="1"/>
  <c r="N21" i="1"/>
  <c r="T20" i="1"/>
  <c r="N20" i="1"/>
  <c r="T19" i="1"/>
  <c r="N19" i="1"/>
  <c r="T18" i="1"/>
  <c r="N18" i="1"/>
  <c r="T17" i="1"/>
  <c r="N17" i="1"/>
  <c r="T16" i="1"/>
  <c r="N16" i="1"/>
  <c r="T15" i="1"/>
  <c r="N15" i="1"/>
  <c r="T14" i="1"/>
  <c r="N14" i="1"/>
  <c r="T13" i="1"/>
  <c r="N13" i="1"/>
  <c r="C11" i="1"/>
  <c r="S5" i="1"/>
  <c r="S4" i="1"/>
  <c r="U20" i="32" l="1"/>
  <c r="U37" i="32"/>
  <c r="U15" i="32"/>
  <c r="U24" i="32"/>
  <c r="K27" i="32"/>
  <c r="U17" i="22"/>
  <c r="U24" i="16"/>
  <c r="U16" i="2"/>
  <c r="G27" i="13"/>
  <c r="U14" i="32"/>
  <c r="U42" i="32"/>
  <c r="U14" i="35"/>
  <c r="U25" i="32"/>
  <c r="U43" i="32"/>
  <c r="U15" i="6"/>
  <c r="U18" i="28"/>
  <c r="G25" i="30"/>
  <c r="K25" i="30"/>
  <c r="U41" i="32"/>
  <c r="U17" i="36"/>
  <c r="U24" i="36"/>
  <c r="U22" i="36"/>
  <c r="U21" i="36"/>
  <c r="U20" i="36"/>
  <c r="U18" i="36"/>
  <c r="K26" i="36"/>
  <c r="N25" i="36"/>
  <c r="U23" i="36"/>
  <c r="U16" i="36"/>
  <c r="U15" i="36"/>
  <c r="U14" i="36"/>
  <c r="U13" i="36"/>
  <c r="G26" i="36"/>
  <c r="U21" i="35"/>
  <c r="U23" i="35"/>
  <c r="U16" i="35"/>
  <c r="U24" i="35"/>
  <c r="U22" i="35"/>
  <c r="U19" i="35"/>
  <c r="U17" i="35"/>
  <c r="U15" i="35"/>
  <c r="N25" i="35"/>
  <c r="U13" i="35"/>
  <c r="K26" i="35"/>
  <c r="G26" i="35"/>
  <c r="U15" i="34"/>
  <c r="U24" i="34"/>
  <c r="U22" i="34"/>
  <c r="U19" i="34"/>
  <c r="U23" i="34"/>
  <c r="U21" i="34"/>
  <c r="U20" i="34"/>
  <c r="U18" i="34"/>
  <c r="U17" i="34"/>
  <c r="U16" i="34"/>
  <c r="U14" i="34"/>
  <c r="N25" i="34"/>
  <c r="U13" i="34"/>
  <c r="K26" i="34"/>
  <c r="G26" i="34"/>
  <c r="G26" i="33"/>
  <c r="K26" i="33"/>
  <c r="U13" i="33"/>
  <c r="U17" i="33"/>
  <c r="U20" i="33"/>
  <c r="U19" i="33"/>
  <c r="U24" i="33"/>
  <c r="U23" i="33"/>
  <c r="U22" i="33"/>
  <c r="U21" i="33"/>
  <c r="U18" i="33"/>
  <c r="U16" i="33"/>
  <c r="U15" i="33"/>
  <c r="U14" i="33"/>
  <c r="N25" i="33"/>
  <c r="N26" i="32"/>
  <c r="U16" i="32"/>
  <c r="U36" i="32"/>
  <c r="U18" i="32"/>
  <c r="U21" i="32"/>
  <c r="U23" i="32"/>
  <c r="N44" i="32"/>
  <c r="U38" i="32"/>
  <c r="U40" i="32"/>
  <c r="U19" i="32"/>
  <c r="U22" i="32"/>
  <c r="U39" i="32"/>
  <c r="G45" i="32"/>
  <c r="K45" i="32"/>
  <c r="U23" i="31"/>
  <c r="U15" i="31"/>
  <c r="U22" i="31"/>
  <c r="U21" i="31"/>
  <c r="U20" i="31"/>
  <c r="U19" i="31"/>
  <c r="U18" i="31"/>
  <c r="U17" i="31"/>
  <c r="U16" i="31"/>
  <c r="N24" i="31"/>
  <c r="T24" i="31"/>
  <c r="K25" i="31"/>
  <c r="G25" i="31"/>
  <c r="U20" i="30"/>
  <c r="U17" i="30"/>
  <c r="U19" i="30"/>
  <c r="U23" i="30"/>
  <c r="U22" i="30"/>
  <c r="U21" i="30"/>
  <c r="U18" i="30"/>
  <c r="U15" i="30"/>
  <c r="N24" i="30"/>
  <c r="U14" i="30"/>
  <c r="U13" i="30"/>
  <c r="U20" i="29"/>
  <c r="U14" i="29"/>
  <c r="U23" i="29"/>
  <c r="U22" i="29"/>
  <c r="U21" i="29"/>
  <c r="U19" i="29"/>
  <c r="U18" i="29"/>
  <c r="N24" i="29"/>
  <c r="U17" i="29"/>
  <c r="U15" i="29"/>
  <c r="U13" i="29"/>
  <c r="K25" i="29"/>
  <c r="G25" i="29"/>
  <c r="U23" i="28"/>
  <c r="U22" i="28"/>
  <c r="U21" i="28"/>
  <c r="U20" i="28"/>
  <c r="U19" i="28"/>
  <c r="U17" i="28"/>
  <c r="U15" i="28"/>
  <c r="U14" i="28"/>
  <c r="N24" i="28"/>
  <c r="U13" i="28"/>
  <c r="K25" i="28"/>
  <c r="G25" i="28"/>
  <c r="U23" i="26"/>
  <c r="U22" i="26"/>
  <c r="U21" i="26"/>
  <c r="U20" i="26"/>
  <c r="U19" i="26"/>
  <c r="U18" i="26"/>
  <c r="N24" i="26"/>
  <c r="U17" i="26"/>
  <c r="U15" i="26"/>
  <c r="U14" i="26"/>
  <c r="U13" i="26"/>
  <c r="K25" i="26"/>
  <c r="G25" i="26"/>
  <c r="U18" i="24"/>
  <c r="U24" i="24"/>
  <c r="U23" i="24"/>
  <c r="U22" i="24"/>
  <c r="U21" i="24"/>
  <c r="U20" i="24"/>
  <c r="U19" i="24"/>
  <c r="U15" i="24"/>
  <c r="U14" i="24"/>
  <c r="N25" i="24"/>
  <c r="U13" i="24"/>
  <c r="K26" i="24"/>
  <c r="G26" i="24"/>
  <c r="U13" i="23"/>
  <c r="U24" i="23"/>
  <c r="U23" i="23"/>
  <c r="U22" i="23"/>
  <c r="U20" i="23"/>
  <c r="U19" i="23"/>
  <c r="U18" i="23"/>
  <c r="U16" i="23"/>
  <c r="U15" i="23"/>
  <c r="K26" i="23"/>
  <c r="N25" i="23"/>
  <c r="G26" i="23"/>
  <c r="T25" i="23"/>
  <c r="U16" i="22"/>
  <c r="U18" i="22"/>
  <c r="U23" i="22"/>
  <c r="U24" i="22"/>
  <c r="U22" i="22"/>
  <c r="U21" i="22"/>
  <c r="U20" i="22"/>
  <c r="U19" i="22"/>
  <c r="N25" i="22"/>
  <c r="U15" i="22"/>
  <c r="U14" i="22"/>
  <c r="K26" i="22"/>
  <c r="G26" i="22"/>
  <c r="U18" i="21"/>
  <c r="U15" i="21"/>
  <c r="U24" i="21"/>
  <c r="U23" i="21"/>
  <c r="U22" i="21"/>
  <c r="U20" i="21"/>
  <c r="U19" i="21"/>
  <c r="U16" i="21"/>
  <c r="N25" i="21"/>
  <c r="U13" i="21"/>
  <c r="K26" i="21"/>
  <c r="T25" i="21"/>
  <c r="G26" i="21"/>
  <c r="U18" i="20"/>
  <c r="U13" i="20"/>
  <c r="U19" i="20"/>
  <c r="U22" i="20"/>
  <c r="U24" i="20"/>
  <c r="U23" i="20"/>
  <c r="K26" i="20"/>
  <c r="U21" i="20"/>
  <c r="G26" i="20"/>
  <c r="U16" i="20"/>
  <c r="U15" i="20"/>
  <c r="U14" i="20"/>
  <c r="N25" i="20"/>
  <c r="U14" i="19"/>
  <c r="U19" i="19"/>
  <c r="U24" i="19"/>
  <c r="U25" i="19"/>
  <c r="U23" i="19"/>
  <c r="U22" i="19"/>
  <c r="U20" i="19"/>
  <c r="U18" i="19"/>
  <c r="U17" i="19"/>
  <c r="U16" i="19"/>
  <c r="N26" i="19"/>
  <c r="U15" i="19"/>
  <c r="K27" i="19"/>
  <c r="U13" i="19"/>
  <c r="G27" i="19"/>
  <c r="U19" i="18"/>
  <c r="U21" i="18"/>
  <c r="U25" i="18"/>
  <c r="U24" i="18"/>
  <c r="U22" i="18"/>
  <c r="U20" i="18"/>
  <c r="U18" i="18"/>
  <c r="U14" i="18"/>
  <c r="U17" i="18"/>
  <c r="U16" i="18"/>
  <c r="N26" i="18"/>
  <c r="U15" i="18"/>
  <c r="K27" i="18"/>
  <c r="U13" i="18"/>
  <c r="G27" i="18"/>
  <c r="U16" i="17"/>
  <c r="U18" i="17"/>
  <c r="U25" i="17"/>
  <c r="U24" i="17"/>
  <c r="U22" i="17"/>
  <c r="U21" i="17"/>
  <c r="U20" i="17"/>
  <c r="U19" i="17"/>
  <c r="U14" i="17"/>
  <c r="U17" i="17"/>
  <c r="N26" i="17"/>
  <c r="U15" i="17"/>
  <c r="U13" i="17"/>
  <c r="K27" i="17"/>
  <c r="G27" i="17"/>
  <c r="U13" i="16"/>
  <c r="U25" i="16"/>
  <c r="U22" i="16"/>
  <c r="U21" i="16"/>
  <c r="U20" i="16"/>
  <c r="U19" i="16"/>
  <c r="G27" i="16"/>
  <c r="U18" i="16"/>
  <c r="U17" i="16"/>
  <c r="U15" i="16"/>
  <c r="N26" i="16"/>
  <c r="K27" i="16"/>
  <c r="T26" i="16"/>
  <c r="U24" i="15"/>
  <c r="U14" i="15"/>
  <c r="U18" i="15"/>
  <c r="U25" i="15"/>
  <c r="U22" i="15"/>
  <c r="U21" i="15"/>
  <c r="U20" i="15"/>
  <c r="U19" i="15"/>
  <c r="N26" i="15"/>
  <c r="U17" i="15"/>
  <c r="U15" i="15"/>
  <c r="U13" i="15"/>
  <c r="K27" i="15"/>
  <c r="G27" i="15"/>
  <c r="U24" i="14"/>
  <c r="U16" i="14"/>
  <c r="U18" i="14"/>
  <c r="U25" i="14"/>
  <c r="U22" i="14"/>
  <c r="U21" i="14"/>
  <c r="U20" i="14"/>
  <c r="U19" i="14"/>
  <c r="U17" i="14"/>
  <c r="N26" i="14"/>
  <c r="K27" i="14"/>
  <c r="U15" i="14"/>
  <c r="U13" i="14"/>
  <c r="G27" i="14"/>
  <c r="T26" i="14"/>
  <c r="U21" i="13"/>
  <c r="U17" i="13"/>
  <c r="U25" i="13"/>
  <c r="U24" i="13"/>
  <c r="U22" i="13"/>
  <c r="U20" i="13"/>
  <c r="U19" i="13"/>
  <c r="U18" i="13"/>
  <c r="U14" i="13"/>
  <c r="U16" i="13"/>
  <c r="U15" i="13"/>
  <c r="K27" i="13"/>
  <c r="U13" i="13"/>
  <c r="N26" i="13"/>
  <c r="U24" i="12"/>
  <c r="U19" i="12"/>
  <c r="U13" i="12"/>
  <c r="U18" i="12"/>
  <c r="U15" i="12"/>
  <c r="U16" i="12"/>
  <c r="U17" i="12"/>
  <c r="U20" i="12"/>
  <c r="U14" i="12"/>
  <c r="G27" i="12"/>
  <c r="N26" i="12"/>
  <c r="U21" i="12"/>
  <c r="K27" i="12"/>
  <c r="U14" i="11"/>
  <c r="U20" i="11"/>
  <c r="U15" i="11"/>
  <c r="U24" i="11"/>
  <c r="U21" i="11"/>
  <c r="U19" i="11"/>
  <c r="U18" i="11"/>
  <c r="U17" i="11"/>
  <c r="U16" i="11"/>
  <c r="N26" i="11"/>
  <c r="U13" i="11"/>
  <c r="K27" i="11"/>
  <c r="G27" i="11"/>
  <c r="U16" i="10"/>
  <c r="U15" i="10"/>
  <c r="U24" i="10"/>
  <c r="U23" i="10"/>
  <c r="U21" i="10"/>
  <c r="U20" i="10"/>
  <c r="U19" i="10"/>
  <c r="U17" i="10"/>
  <c r="U14" i="10"/>
  <c r="N26" i="10"/>
  <c r="U13" i="10"/>
  <c r="K27" i="10"/>
  <c r="G27" i="10"/>
  <c r="G26" i="9"/>
  <c r="U16" i="9"/>
  <c r="U18" i="9"/>
  <c r="U20" i="9"/>
  <c r="U22" i="9"/>
  <c r="U17" i="9"/>
  <c r="U21" i="9"/>
  <c r="U24" i="9"/>
  <c r="U14" i="9"/>
  <c r="K26" i="9"/>
  <c r="U23" i="9"/>
  <c r="U15" i="9"/>
  <c r="U13" i="9"/>
  <c r="U19" i="9"/>
  <c r="N25" i="9"/>
  <c r="U23" i="8"/>
  <c r="U14" i="8"/>
  <c r="U21" i="8"/>
  <c r="U24" i="8"/>
  <c r="U15" i="8"/>
  <c r="U16" i="8"/>
  <c r="U17" i="8"/>
  <c r="U18" i="8"/>
  <c r="U22" i="8"/>
  <c r="U13" i="8"/>
  <c r="U20" i="8"/>
  <c r="K26" i="8"/>
  <c r="U19" i="8"/>
  <c r="N25" i="8"/>
  <c r="G26" i="8"/>
  <c r="U19" i="7"/>
  <c r="U18" i="7"/>
  <c r="U23" i="7"/>
  <c r="U15" i="7"/>
  <c r="T25" i="7"/>
  <c r="U16" i="7"/>
  <c r="U20" i="7"/>
  <c r="U13" i="7"/>
  <c r="N25" i="7"/>
  <c r="U24" i="7"/>
  <c r="U22" i="7"/>
  <c r="K26" i="7"/>
  <c r="G26" i="7"/>
  <c r="U24" i="6"/>
  <c r="U23" i="6"/>
  <c r="U22" i="6"/>
  <c r="U21" i="6"/>
  <c r="U20" i="6"/>
  <c r="U19" i="6"/>
  <c r="U18" i="6"/>
  <c r="U17" i="6"/>
  <c r="U16" i="6"/>
  <c r="U14" i="6"/>
  <c r="N25" i="6"/>
  <c r="U13" i="6"/>
  <c r="K26" i="6"/>
  <c r="G26" i="6"/>
  <c r="U22" i="5"/>
  <c r="U20" i="5"/>
  <c r="U17" i="5"/>
  <c r="U24" i="5"/>
  <c r="U23" i="5"/>
  <c r="U21" i="5"/>
  <c r="U19" i="5"/>
  <c r="U18" i="5"/>
  <c r="U16" i="5"/>
  <c r="U15" i="5"/>
  <c r="N25" i="5"/>
  <c r="T25" i="5"/>
  <c r="U22" i="4"/>
  <c r="U24" i="4"/>
  <c r="U23" i="4"/>
  <c r="U21" i="4"/>
  <c r="U16" i="4"/>
  <c r="N25" i="4"/>
  <c r="U15" i="4"/>
  <c r="U14" i="4"/>
  <c r="U13" i="4"/>
  <c r="K26" i="4"/>
  <c r="G26" i="4"/>
  <c r="U15" i="3"/>
  <c r="U24" i="3"/>
  <c r="U23" i="3"/>
  <c r="U22" i="3"/>
  <c r="U21" i="3"/>
  <c r="U20" i="3"/>
  <c r="U19" i="3"/>
  <c r="U18" i="3"/>
  <c r="U17" i="3"/>
  <c r="U16" i="3"/>
  <c r="N25" i="3"/>
  <c r="K26" i="3"/>
  <c r="G26" i="3"/>
  <c r="T25" i="3"/>
  <c r="U18" i="2"/>
  <c r="U21" i="2"/>
  <c r="U24" i="2"/>
  <c r="U23" i="2"/>
  <c r="U22" i="2"/>
  <c r="U20" i="2"/>
  <c r="U19" i="2"/>
  <c r="U17" i="2"/>
  <c r="U15" i="2"/>
  <c r="N25" i="2"/>
  <c r="U14" i="2"/>
  <c r="K26" i="2"/>
  <c r="G26" i="2"/>
  <c r="U24" i="1"/>
  <c r="U23" i="1"/>
  <c r="U22" i="1"/>
  <c r="U21" i="1"/>
  <c r="U20" i="1"/>
  <c r="U19" i="1"/>
  <c r="U18" i="1"/>
  <c r="U17" i="1"/>
  <c r="U16" i="1"/>
  <c r="G26" i="1"/>
  <c r="U15" i="1"/>
  <c r="N25" i="1"/>
  <c r="K26" i="1"/>
  <c r="T25" i="1"/>
  <c r="U14" i="14"/>
  <c r="T25" i="36"/>
  <c r="T25" i="35"/>
  <c r="T25" i="34"/>
  <c r="T25" i="33"/>
  <c r="T26" i="32"/>
  <c r="T44" i="32"/>
  <c r="U13" i="32"/>
  <c r="U35" i="32"/>
  <c r="U14" i="31"/>
  <c r="U13" i="31"/>
  <c r="T24" i="30"/>
  <c r="T24" i="29"/>
  <c r="T24" i="28"/>
  <c r="T24" i="26"/>
  <c r="T25" i="24"/>
  <c r="U14" i="23"/>
  <c r="T25" i="22"/>
  <c r="U13" i="22"/>
  <c r="U14" i="21"/>
  <c r="T25" i="20"/>
  <c r="T26" i="19"/>
  <c r="U26" i="19" s="1"/>
  <c r="T26" i="18"/>
  <c r="T26" i="17"/>
  <c r="U26" i="17" s="1"/>
  <c r="U14" i="16"/>
  <c r="T26" i="15"/>
  <c r="U26" i="15" s="1"/>
  <c r="T26" i="13"/>
  <c r="T26" i="12"/>
  <c r="T26" i="11"/>
  <c r="T26" i="10"/>
  <c r="T25" i="9"/>
  <c r="T25" i="8"/>
  <c r="T25" i="6"/>
  <c r="U14" i="5"/>
  <c r="U13" i="5"/>
  <c r="T25" i="4"/>
  <c r="U14" i="3"/>
  <c r="U13" i="3"/>
  <c r="T25" i="2"/>
  <c r="U13" i="2"/>
  <c r="U14" i="1"/>
  <c r="U13" i="1"/>
  <c r="U24" i="28" l="1"/>
  <c r="U44" i="32"/>
  <c r="U24" i="30"/>
  <c r="U25" i="24"/>
  <c r="U25" i="6"/>
  <c r="U26" i="10"/>
  <c r="U26" i="32"/>
  <c r="U25" i="36"/>
  <c r="U25" i="35"/>
  <c r="U25" i="34"/>
  <c r="U25" i="33"/>
  <c r="U24" i="31"/>
  <c r="U24" i="29"/>
  <c r="U24" i="26"/>
  <c r="U25" i="23"/>
  <c r="U25" i="22"/>
  <c r="U25" i="21"/>
  <c r="U25" i="20"/>
  <c r="U26" i="18"/>
  <c r="U26" i="16"/>
  <c r="U26" i="14"/>
  <c r="U26" i="13"/>
  <c r="U26" i="12"/>
  <c r="U26" i="11"/>
  <c r="U25" i="9"/>
  <c r="U25" i="8"/>
  <c r="U25" i="7"/>
  <c r="U25" i="5"/>
  <c r="U25" i="4"/>
  <c r="U25" i="3"/>
  <c r="U25" i="2"/>
  <c r="U25" i="1"/>
</calcChain>
</file>

<file path=xl/sharedStrings.xml><?xml version="1.0" encoding="utf-8"?>
<sst xmlns="http://schemas.openxmlformats.org/spreadsheetml/2006/main" count="13072" uniqueCount="521">
  <si>
    <t>1980-81</t>
  </si>
  <si>
    <t>Date</t>
  </si>
  <si>
    <t>OT</t>
  </si>
  <si>
    <t>TOTAL</t>
  </si>
  <si>
    <t>LG#</t>
  </si>
  <si>
    <t>Day of Week</t>
  </si>
  <si>
    <t>Location</t>
  </si>
  <si>
    <t>Attendance</t>
  </si>
  <si>
    <t>Official</t>
  </si>
  <si>
    <t>League Game #</t>
  </si>
  <si>
    <t>Time of Game</t>
  </si>
  <si>
    <t>Team Game #</t>
  </si>
  <si>
    <t>Opp</t>
  </si>
  <si>
    <t>Team</t>
  </si>
  <si>
    <t>Name</t>
  </si>
  <si>
    <t>No.</t>
  </si>
  <si>
    <t>Min</t>
  </si>
  <si>
    <t>FGM</t>
  </si>
  <si>
    <t>FGA</t>
  </si>
  <si>
    <t>3-M</t>
  </si>
  <si>
    <t>3-A</t>
  </si>
  <si>
    <t>FTM</t>
  </si>
  <si>
    <t>FTA</t>
  </si>
  <si>
    <t>OFR</t>
  </si>
  <si>
    <t>DFR</t>
  </si>
  <si>
    <t>Tot Rb</t>
  </si>
  <si>
    <t>Ast</t>
  </si>
  <si>
    <t>PF</t>
  </si>
  <si>
    <t>St</t>
  </si>
  <si>
    <t>TO</t>
  </si>
  <si>
    <t>BS</t>
  </si>
  <si>
    <t>Pts</t>
  </si>
  <si>
    <t>Eff Rat</t>
  </si>
  <si>
    <t>H-A</t>
  </si>
  <si>
    <t>W-L</t>
  </si>
  <si>
    <t>Att</t>
  </si>
  <si>
    <t>Comment ?</t>
  </si>
  <si>
    <t>Coach</t>
  </si>
  <si>
    <t xml:space="preserve"> Coach Rec</t>
  </si>
  <si>
    <t>Adjustment</t>
  </si>
  <si>
    <t>Totals</t>
  </si>
  <si>
    <t>FG%</t>
  </si>
  <si>
    <t>FT%</t>
  </si>
  <si>
    <t>Team Rebs</t>
  </si>
  <si>
    <t>Special Notes:</t>
  </si>
  <si>
    <t>Dallas Diamonds</t>
  </si>
  <si>
    <t>Dall</t>
  </si>
  <si>
    <t>Abernathy, Alfredda</t>
  </si>
  <si>
    <t>Barnes, Vanessa</t>
  </si>
  <si>
    <t>Browning, Hattie</t>
  </si>
  <si>
    <t>Bruton, Cindy</t>
  </si>
  <si>
    <t>Fancher, Sherri</t>
  </si>
  <si>
    <t>Gillom, Peggie</t>
  </si>
  <si>
    <t>Jennings, Rosalind</t>
  </si>
  <si>
    <t>Lieberman, Nancy</t>
  </si>
  <si>
    <t>Sacoco, Katrina</t>
  </si>
  <si>
    <t>Shoemaker, Cathy</t>
  </si>
  <si>
    <t>Swindell, Retha</t>
  </si>
  <si>
    <t>Walker, Gwen</t>
  </si>
  <si>
    <t>N.J.</t>
  </si>
  <si>
    <t>New Jersey Gems</t>
  </si>
  <si>
    <t>N.E.</t>
  </si>
  <si>
    <t>New England Gulls</t>
  </si>
  <si>
    <t>S.F.</t>
  </si>
  <si>
    <t>San Francisco Pioneers</t>
  </si>
  <si>
    <t>N.O.</t>
  </si>
  <si>
    <t>New Orleans Pride</t>
  </si>
  <si>
    <t>St.L</t>
  </si>
  <si>
    <t>St. Louis Streak</t>
  </si>
  <si>
    <t>Chic</t>
  </si>
  <si>
    <t>Chicago Hustle</t>
  </si>
  <si>
    <t>Nebr</t>
  </si>
  <si>
    <t>Nebraska Wranglers</t>
  </si>
  <si>
    <t>Minn</t>
  </si>
  <si>
    <t>Minnesota Fillies</t>
  </si>
  <si>
    <t>Friday</t>
  </si>
  <si>
    <t>Moody Coliseum</t>
  </si>
  <si>
    <t>Jim Blackwood</t>
  </si>
  <si>
    <t>(1-0)</t>
  </si>
  <si>
    <t>(0-1)</t>
  </si>
  <si>
    <t xml:space="preserve">H </t>
  </si>
  <si>
    <t>A</t>
  </si>
  <si>
    <t xml:space="preserve">W </t>
  </si>
  <si>
    <t>Greg Williams</t>
  </si>
  <si>
    <t xml:space="preserve"> 1-0</t>
  </si>
  <si>
    <t>Blazejowski, Carol</t>
  </si>
  <si>
    <t>Comerie, Debbie</t>
  </si>
  <si>
    <t>Heiss, Tara</t>
  </si>
  <si>
    <t>Marquis, Gail</t>
  </si>
  <si>
    <t>Szeremeta, Wanda</t>
  </si>
  <si>
    <t>Tatterson, Gail</t>
  </si>
  <si>
    <t>Thomas, Janice</t>
  </si>
  <si>
    <t>Van Ness, Joan</t>
  </si>
  <si>
    <t>Young, Faye</t>
  </si>
  <si>
    <t>Young, Kaye</t>
  </si>
  <si>
    <t>L</t>
  </si>
  <si>
    <t>Kathy Mosolino</t>
  </si>
  <si>
    <t xml:space="preserve"> 0-1</t>
  </si>
  <si>
    <t>Monday</t>
  </si>
  <si>
    <t>South Mountain Arena</t>
  </si>
  <si>
    <t>Bill Campo</t>
  </si>
  <si>
    <t>??? O'Connor</t>
  </si>
  <si>
    <t>(1-1)</t>
  </si>
  <si>
    <t>(1-2)</t>
  </si>
  <si>
    <t>18th Road loss in a row</t>
  </si>
  <si>
    <t xml:space="preserve"> 1-1</t>
  </si>
  <si>
    <t xml:space="preserve"> 1-2</t>
  </si>
  <si>
    <t>Tuesday</t>
  </si>
  <si>
    <t>Merrimack College</t>
  </si>
  <si>
    <t>Eric Geldart</t>
  </si>
  <si>
    <t>Art Graham</t>
  </si>
  <si>
    <t>(2-1)</t>
  </si>
  <si>
    <t>(0-2)</t>
  </si>
  <si>
    <t xml:space="preserve"> 2-1</t>
  </si>
  <si>
    <t>Jim Loscutoff</t>
  </si>
  <si>
    <t xml:space="preserve"> 0-2</t>
  </si>
  <si>
    <t>Road Losing Streak broken</t>
  </si>
  <si>
    <t>Arturi, Lynn</t>
  </si>
  <si>
    <t>Booker, Gerry</t>
  </si>
  <si>
    <t>Cooper, Accronetta</t>
  </si>
  <si>
    <t>Critelli, Cris</t>
  </si>
  <si>
    <t>Gwyn, Althea</t>
  </si>
  <si>
    <t>Hale, Melinda</t>
  </si>
  <si>
    <t>Hastings, Martha</t>
  </si>
  <si>
    <t>Rajcula, Jody</t>
  </si>
  <si>
    <t>Schlesinger, Lisa</t>
  </si>
  <si>
    <t>Simms, Donna</t>
  </si>
  <si>
    <t>Slinker, Tina</t>
  </si>
  <si>
    <t>Summons, Sue</t>
  </si>
  <si>
    <t>S.F. Civic Auditorium</t>
  </si>
  <si>
    <t>Jon Greenberg</t>
  </si>
  <si>
    <t>Paul Wilson</t>
  </si>
  <si>
    <t>(3-1)</t>
  </si>
  <si>
    <t xml:space="preserve"> 3-1</t>
  </si>
  <si>
    <t>Frank LaPorte</t>
  </si>
  <si>
    <t>Draving , Doris</t>
  </si>
  <si>
    <t>Dunkle, Nancy</t>
  </si>
  <si>
    <t>English, Margaret</t>
  </si>
  <si>
    <t>Haugejorde, Cindy</t>
  </si>
  <si>
    <t>Hicks, Cardie</t>
  </si>
  <si>
    <t>Mayo, Pat</t>
  </si>
  <si>
    <t>McKinney, Musiette</t>
  </si>
  <si>
    <t>Ortega, Anita</t>
  </si>
  <si>
    <t>Washington, Suzanne</t>
  </si>
  <si>
    <t>Williams, Roberta</t>
  </si>
  <si>
    <t>Wednesday</t>
  </si>
  <si>
    <t>SuperDome</t>
  </si>
  <si>
    <t>Jim Hughes</t>
  </si>
  <si>
    <t>Al Link</t>
  </si>
  <si>
    <t>(3-2)</t>
  </si>
  <si>
    <t>(5-0)</t>
  </si>
  <si>
    <t xml:space="preserve"> 3-2</t>
  </si>
  <si>
    <t>Butch vanBreda Kolff</t>
  </si>
  <si>
    <t xml:space="preserve"> 5-0</t>
  </si>
  <si>
    <t>Andrykowski, Kathy</t>
  </si>
  <si>
    <t>Blalock, Sybil</t>
  </si>
  <si>
    <t>Booker, Betty</t>
  </si>
  <si>
    <t>Brogdon, Cindy</t>
  </si>
  <si>
    <t>Chapman, Vicky</t>
  </si>
  <si>
    <t>Crusoe, Beverly</t>
  </si>
  <si>
    <t>Farrah, Sharon</t>
  </si>
  <si>
    <t>Feeney, Eileen</t>
  </si>
  <si>
    <t>Forest, Augusta</t>
  </si>
  <si>
    <t>Hardy, Bertha</t>
  </si>
  <si>
    <t>Peters, Sue</t>
  </si>
  <si>
    <t>Wayment, Heidi</t>
  </si>
  <si>
    <t>Saturday</t>
  </si>
  <si>
    <t>Ed Kelson</t>
  </si>
  <si>
    <t>(4-2)</t>
  </si>
  <si>
    <t>(0-4)</t>
  </si>
  <si>
    <t xml:space="preserve"> 4-2</t>
  </si>
  <si>
    <t xml:space="preserve"> 0-4</t>
  </si>
  <si>
    <t>French, Joanie</t>
  </si>
  <si>
    <t>Sunday</t>
  </si>
  <si>
    <t>Pete Ward</t>
  </si>
  <si>
    <t>(5-2)</t>
  </si>
  <si>
    <t>(0-5)</t>
  </si>
  <si>
    <t xml:space="preserve"> 5-2</t>
  </si>
  <si>
    <t xml:space="preserve"> 0-5</t>
  </si>
  <si>
    <t>Nestor, Heidi</t>
  </si>
  <si>
    <t>Ricketts, Debbie</t>
  </si>
  <si>
    <t>Benny Russell</t>
  </si>
  <si>
    <t>(6-2)</t>
  </si>
  <si>
    <t>(0-8)</t>
  </si>
  <si>
    <t xml:space="preserve"> 6-2</t>
  </si>
  <si>
    <t>Larry Gillman</t>
  </si>
  <si>
    <t xml:space="preserve"> 0-8</t>
  </si>
  <si>
    <t>Cook, Jane Ellen</t>
  </si>
  <si>
    <t>Johnson, Lydia</t>
  </si>
  <si>
    <t>Jones, Linnell</t>
  </si>
  <si>
    <t>Mitchell, Adrian</t>
  </si>
  <si>
    <t>Moore, Pearl</t>
  </si>
  <si>
    <t>Pope, Rowanna</t>
  </si>
  <si>
    <t>Roberts, Patricia</t>
  </si>
  <si>
    <t>Thompson, Rosie</t>
  </si>
  <si>
    <t>Fuller, Mary</t>
  </si>
  <si>
    <t>Billy Cowan</t>
  </si>
  <si>
    <t>(7-2)</t>
  </si>
  <si>
    <t>(5-4)</t>
  </si>
  <si>
    <t xml:space="preserve"> 7-2</t>
  </si>
  <si>
    <t>Bill Gleason</t>
  </si>
  <si>
    <t>Caldwell, Breena</t>
  </si>
  <si>
    <t>Candler, Belinda</t>
  </si>
  <si>
    <t>Digitale, Sue</t>
  </si>
  <si>
    <t>Easterling, Rita</t>
  </si>
  <si>
    <t>Geils, Donna</t>
  </si>
  <si>
    <t>Mathews, Linda</t>
  </si>
  <si>
    <t>Mayo, Paula</t>
  </si>
  <si>
    <t>Nissen, Inge</t>
  </si>
  <si>
    <t>White, Ethel</t>
  </si>
  <si>
    <t>McWhorter, Charlene</t>
  </si>
  <si>
    <t>Hodgson, Pat</t>
  </si>
  <si>
    <t>Kiel Auditorium</t>
  </si>
  <si>
    <t>Ed Hightower</t>
  </si>
  <si>
    <t>??? Sonnenberg</t>
  </si>
  <si>
    <t>(8-2)</t>
  </si>
  <si>
    <t>(1-10)</t>
  </si>
  <si>
    <t xml:space="preserve"> 8-2</t>
  </si>
  <si>
    <t xml:space="preserve"> 1-10</t>
  </si>
  <si>
    <t>Boutte, Joanette</t>
  </si>
  <si>
    <t>Close game - Gillman tech with 7 seconds left, how did this</t>
  </si>
  <si>
    <t xml:space="preserve">  affect the game?</t>
  </si>
  <si>
    <t>Omaha Civic Auditorium</t>
  </si>
  <si>
    <t>Kirk McGaughlin</t>
  </si>
  <si>
    <t>(8-3)</t>
  </si>
  <si>
    <t>(9-2)</t>
  </si>
  <si>
    <t xml:space="preserve"> 8-3</t>
  </si>
  <si>
    <t>Steve Kirk</t>
  </si>
  <si>
    <t xml:space="preserve"> 9-2</t>
  </si>
  <si>
    <t>Beasley, Genia</t>
  </si>
  <si>
    <t>Chason, Carol</t>
  </si>
  <si>
    <t>Flora, Janet</t>
  </si>
  <si>
    <t>Greene, Vivian</t>
  </si>
  <si>
    <t>Jordan, Kim</t>
  </si>
  <si>
    <t>Kunzmann, Connie</t>
  </si>
  <si>
    <t>Lewis, Charlotte</t>
  </si>
  <si>
    <t>Pope, Peggy</t>
  </si>
  <si>
    <t>Taylor, Susan</t>
  </si>
  <si>
    <t>Walker, Rosie</t>
  </si>
  <si>
    <t>Warlick, Holly</t>
  </si>
  <si>
    <t>Wright, Josephine</t>
  </si>
  <si>
    <t>Mike Friedman</t>
  </si>
  <si>
    <t>Alumni Hall - DePaul</t>
  </si>
  <si>
    <t>John Katzler</t>
  </si>
  <si>
    <t>??? Korbas</t>
  </si>
  <si>
    <t>(8-4)</t>
  </si>
  <si>
    <t>(7-4)</t>
  </si>
  <si>
    <t xml:space="preserve"> 8-4</t>
  </si>
  <si>
    <t xml:space="preserve"> 6-1</t>
  </si>
  <si>
    <t>Thursday</t>
  </si>
  <si>
    <t>Roy Jones</t>
  </si>
  <si>
    <t>(9-4)</t>
  </si>
  <si>
    <t>(12-5)</t>
  </si>
  <si>
    <t xml:space="preserve"> 9-4</t>
  </si>
  <si>
    <t xml:space="preserve"> 12-5</t>
  </si>
  <si>
    <t>Bueltel, Kim</t>
  </si>
  <si>
    <t>Last Game as a Diamond</t>
  </si>
  <si>
    <t>(10-4)</t>
  </si>
  <si>
    <t>(12-6)</t>
  </si>
  <si>
    <t xml:space="preserve"> 10-4</t>
  </si>
  <si>
    <t xml:space="preserve"> 12-6</t>
  </si>
  <si>
    <t>(10-5)</t>
  </si>
  <si>
    <t>(12-3)</t>
  </si>
  <si>
    <t xml:space="preserve"> 10-5</t>
  </si>
  <si>
    <t xml:space="preserve"> 12-3</t>
  </si>
  <si>
    <t>Don Durr</t>
  </si>
  <si>
    <t>(10-6)</t>
  </si>
  <si>
    <t>(14-7)</t>
  </si>
  <si>
    <t xml:space="preserve"> 10-6</t>
  </si>
  <si>
    <t xml:space="preserve"> 14-7</t>
  </si>
  <si>
    <t>(11-6)</t>
  </si>
  <si>
    <t>(13-8)</t>
  </si>
  <si>
    <t xml:space="preserve"> 11-6</t>
  </si>
  <si>
    <t xml:space="preserve"> 13-8</t>
  </si>
  <si>
    <t>Bruton, Cynthia</t>
  </si>
  <si>
    <t>Harris, Willodean</t>
  </si>
  <si>
    <t>Gregory, Anne</t>
  </si>
  <si>
    <t>(16-4)</t>
  </si>
  <si>
    <t xml:space="preserve">A </t>
  </si>
  <si>
    <t xml:space="preserve"> 16-4</t>
  </si>
  <si>
    <t>(13-6)</t>
  </si>
  <si>
    <t>(6-14)</t>
  </si>
  <si>
    <t xml:space="preserve"> 13-6</t>
  </si>
  <si>
    <t>Terry Kunze</t>
  </si>
  <si>
    <t xml:space="preserve"> 6-14</t>
  </si>
  <si>
    <t>Cotman, Angela</t>
  </si>
  <si>
    <t>DeLorme, Scooter</t>
  </si>
  <si>
    <t>Harris, Nessie</t>
  </si>
  <si>
    <t>Kocurek, Marie</t>
  </si>
  <si>
    <t>Mason, Debbie</t>
  </si>
  <si>
    <t>Wilson, Donna</t>
  </si>
  <si>
    <t>Triple Double</t>
  </si>
  <si>
    <t>Daniels, Coco</t>
  </si>
  <si>
    <t>Hansen, Kim</t>
  </si>
  <si>
    <t>(14-6)</t>
  </si>
  <si>
    <t>(6-15)</t>
  </si>
  <si>
    <t xml:space="preserve"> 14-6</t>
  </si>
  <si>
    <t>Dean Meminger</t>
  </si>
  <si>
    <t xml:space="preserve"> 5-10</t>
  </si>
  <si>
    <t>Bolin, Molly</t>
  </si>
  <si>
    <t>Pate, Sheryl</t>
  </si>
  <si>
    <t>Uhl, Joan</t>
  </si>
  <si>
    <t>Green, Anita</t>
  </si>
  <si>
    <t>??? Beckius</t>
  </si>
  <si>
    <t>(15-6)</t>
  </si>
  <si>
    <t>(18-6)</t>
  </si>
  <si>
    <t xml:space="preserve"> 15-6</t>
  </si>
  <si>
    <t xml:space="preserve"> 18-6</t>
  </si>
  <si>
    <t>(15-7)</t>
  </si>
  <si>
    <t>(16-9)</t>
  </si>
  <si>
    <t xml:space="preserve"> 15-7</t>
  </si>
  <si>
    <t xml:space="preserve"> 16-9</t>
  </si>
  <si>
    <t>Swilley, Kathy</t>
  </si>
  <si>
    <t>(16-7)</t>
  </si>
  <si>
    <t>(8-17)</t>
  </si>
  <si>
    <t xml:space="preserve"> 16-7</t>
  </si>
  <si>
    <t xml:space="preserve"> 8-17</t>
  </si>
  <si>
    <t>Minneapolis Auditorium</t>
  </si>
  <si>
    <t>Bernie Kukar</t>
  </si>
  <si>
    <t>Ken Mauer, Sr.</t>
  </si>
  <si>
    <t>(17-7)</t>
  </si>
  <si>
    <t>(6-17)</t>
  </si>
  <si>
    <t xml:space="preserve"> 17-7</t>
  </si>
  <si>
    <t xml:space="preserve"> 6-17</t>
  </si>
  <si>
    <t>Johnny Butler</t>
  </si>
  <si>
    <t>Jim Cope</t>
  </si>
  <si>
    <t>(18-7)</t>
  </si>
  <si>
    <t xml:space="preserve"> 18-7</t>
  </si>
  <si>
    <t xml:space="preserve"> 5-12</t>
  </si>
  <si>
    <t>Ed Meier</t>
  </si>
  <si>
    <t>(19-7)</t>
  </si>
  <si>
    <t>(15-12)</t>
  </si>
  <si>
    <t xml:space="preserve"> 19-7</t>
  </si>
  <si>
    <t xml:space="preserve"> 15-12</t>
  </si>
  <si>
    <t>Gary Schimel</t>
  </si>
  <si>
    <t>Mark Smith</t>
  </si>
  <si>
    <t>(19-8)</t>
  </si>
  <si>
    <t>(16-12)</t>
  </si>
  <si>
    <t xml:space="preserve"> 19-8</t>
  </si>
  <si>
    <t xml:space="preserve"> 16-12</t>
  </si>
  <si>
    <t>Anne Gregory entered hospital prior to game with back spasms</t>
  </si>
  <si>
    <t>Herb Millard</t>
  </si>
  <si>
    <t>Dick Osterhaus</t>
  </si>
  <si>
    <t>(19-9)</t>
  </si>
  <si>
    <t>(22-6)</t>
  </si>
  <si>
    <t xml:space="preserve"> 19-9</t>
  </si>
  <si>
    <t xml:space="preserve"> 22-6</t>
  </si>
  <si>
    <t>Tom Frangella</t>
  </si>
  <si>
    <t>(20-9)</t>
  </si>
  <si>
    <t>(16-15)</t>
  </si>
  <si>
    <t xml:space="preserve"> 20-9</t>
  </si>
  <si>
    <t>Fincher, Janie</t>
  </si>
  <si>
    <t>Tarrant Cty Coliseum-Ft. Worth</t>
  </si>
  <si>
    <t>Bob Dietze</t>
  </si>
  <si>
    <t>(21-9)</t>
  </si>
  <si>
    <t>(17-14)</t>
  </si>
  <si>
    <t xml:space="preserve"> 21-9</t>
  </si>
  <si>
    <t xml:space="preserve"> 17-14</t>
  </si>
  <si>
    <t>??? Corbin</t>
  </si>
  <si>
    <t>??? Meyer</t>
  </si>
  <si>
    <t>(22-9)</t>
  </si>
  <si>
    <t>(12-20)</t>
  </si>
  <si>
    <t xml:space="preserve"> 22-9</t>
  </si>
  <si>
    <t xml:space="preserve"> 12-20</t>
  </si>
  <si>
    <t>Forfeit</t>
  </si>
  <si>
    <t>(23-9)</t>
  </si>
  <si>
    <t>(7-25)</t>
  </si>
  <si>
    <t xml:space="preserve"> 23-9</t>
  </si>
  <si>
    <t xml:space="preserve"> 7-25</t>
  </si>
  <si>
    <t>NO BOXSCORE</t>
  </si>
  <si>
    <t>(24-9)</t>
  </si>
  <si>
    <t>(17-16)</t>
  </si>
  <si>
    <t xml:space="preserve"> 24-9</t>
  </si>
  <si>
    <t xml:space="preserve"> 16-13</t>
  </si>
  <si>
    <t>Jones, Sharon</t>
  </si>
  <si>
    <t>(25-9)</t>
  </si>
  <si>
    <t>(14-21)</t>
  </si>
  <si>
    <t xml:space="preserve"> 25-9</t>
  </si>
  <si>
    <t xml:space="preserve"> 14-21</t>
  </si>
  <si>
    <t>(26-9)</t>
  </si>
  <si>
    <t>(7-28)</t>
  </si>
  <si>
    <t xml:space="preserve"> 26-9</t>
  </si>
  <si>
    <t xml:space="preserve"> 0-3</t>
  </si>
  <si>
    <t>Decker, Patti</t>
  </si>
  <si>
    <t>Sjoquist, Lynette</t>
  </si>
  <si>
    <t>Savage, Brenda</t>
  </si>
  <si>
    <t>Peterson, Debra</t>
  </si>
  <si>
    <t>Ohm, Elsie</t>
  </si>
  <si>
    <t>Meredith, Sue</t>
  </si>
  <si>
    <t>Gaugert, Rachel</t>
  </si>
  <si>
    <t>(27-9)</t>
  </si>
  <si>
    <t xml:space="preserve"> 27-9</t>
  </si>
  <si>
    <t>Tech: Coach Williams</t>
  </si>
  <si>
    <t>Technical</t>
  </si>
  <si>
    <t>Tech: Coach LaPorte</t>
  </si>
  <si>
    <t>Tech: Coach Gillman</t>
  </si>
  <si>
    <t>Billy Cowan 1st/Bob Dietze 2nd</t>
  </si>
  <si>
    <t>Technical: Coach Williams</t>
  </si>
  <si>
    <t>Technical: Coach Meminger</t>
  </si>
  <si>
    <t>Triple Double - 2 OT</t>
  </si>
  <si>
    <t>2 OT</t>
  </si>
  <si>
    <t>1980-81 Playoffs</t>
  </si>
  <si>
    <t>Playoff Game #</t>
  </si>
  <si>
    <t>P-26</t>
  </si>
  <si>
    <t>P-1</t>
  </si>
  <si>
    <t>St. Peter's College</t>
  </si>
  <si>
    <t>Dallas</t>
  </si>
  <si>
    <t>P-6</t>
  </si>
  <si>
    <t>Did Not Play</t>
  </si>
  <si>
    <t>P-28</t>
  </si>
  <si>
    <t>Technical Foul: Janice Thomas</t>
  </si>
  <si>
    <t>P-30</t>
  </si>
  <si>
    <t>Technical: Coach Greg Williams</t>
  </si>
  <si>
    <t>P-31</t>
  </si>
  <si>
    <t>Technical: Anne Gregory</t>
  </si>
  <si>
    <t xml:space="preserve">P-3 </t>
  </si>
  <si>
    <t xml:space="preserve">P-2 </t>
  </si>
  <si>
    <t>Neb</t>
  </si>
  <si>
    <t>Ken Mauer, Jr.</t>
  </si>
  <si>
    <t>(2-2)</t>
  </si>
  <si>
    <t>(3-0)</t>
  </si>
  <si>
    <t>P-4</t>
  </si>
  <si>
    <t>P-5</t>
  </si>
  <si>
    <t xml:space="preserve"> 2-2</t>
  </si>
  <si>
    <t>Beasley, Genie</t>
  </si>
  <si>
    <t>P-32</t>
  </si>
  <si>
    <t xml:space="preserve"> 3-0</t>
  </si>
  <si>
    <t>Zone Warning: 2nd Qtr 6:18</t>
  </si>
  <si>
    <t>Technical: Zone Defense 3rd Qtr 10:31</t>
  </si>
  <si>
    <t>Reuben Norris</t>
  </si>
  <si>
    <t>P-33</t>
  </si>
  <si>
    <t>(4-3)</t>
  </si>
  <si>
    <t>P-34</t>
  </si>
  <si>
    <t>P-7</t>
  </si>
  <si>
    <t xml:space="preserve"> 4-3</t>
  </si>
  <si>
    <t>Univ. of Nebraska-Omaha</t>
  </si>
  <si>
    <t>(4-4)</t>
  </si>
  <si>
    <t>P-35</t>
  </si>
  <si>
    <t xml:space="preserve"> 4-4</t>
  </si>
  <si>
    <t>Name not in Box Score</t>
  </si>
  <si>
    <t>ORIGINAL Box Score Used</t>
  </si>
  <si>
    <t>Tech: Coach Mosolino</t>
  </si>
  <si>
    <t>Tech: Coach vanBreda Kolff</t>
  </si>
  <si>
    <t>Tech: Coach Butch vanBreda Kolff  3rd Qtr  5:29</t>
  </si>
  <si>
    <t>Technical Foul: Coach Larry Gillman</t>
  </si>
  <si>
    <t>Technical Foul: Coach Greg Williams</t>
  </si>
  <si>
    <t>Technical Foul: Coach Greg Williams  3rd Qtr 9:52</t>
  </si>
  <si>
    <t>Technical Foul: Coach Greg Williams  4th Qtr  7:08</t>
  </si>
  <si>
    <t>Technical Foul: Coach Butch vanBreda Kolff  4th Qtr  0:43</t>
  </si>
  <si>
    <t>Technical Foul: Katrina Sacoco</t>
  </si>
  <si>
    <t>Did Billy Cowan get sick during the game?</t>
  </si>
  <si>
    <t>Technical Foul: Coach Butch vanBreda Kolff  3rd Qtr  10:31</t>
  </si>
  <si>
    <t>Technical: Coach vanBreda Kolff</t>
  </si>
  <si>
    <t>OT - Injured knee</t>
  </si>
  <si>
    <t>OT  Tech: Coach Williams</t>
  </si>
  <si>
    <t>Technical Foul: Kim Bueltel  2nd Qtr  5:32</t>
  </si>
  <si>
    <t>Technical Foul: Coach Greg Williams - 2  (Ejected)</t>
  </si>
  <si>
    <t>Tech: Coach Williams 2</t>
  </si>
  <si>
    <t>OT - Technical</t>
  </si>
  <si>
    <t>Technical: Gail Marquis</t>
  </si>
  <si>
    <t>Willodean Harris in Contract dispute - 1st 8 games</t>
  </si>
  <si>
    <t>Mark DeLapp</t>
  </si>
  <si>
    <t>Technical: Coach Frank LaPorte</t>
  </si>
  <si>
    <t>Technical: Coach Larry Gillman  4th Qtr  :07</t>
  </si>
  <si>
    <t>1/9/198</t>
  </si>
  <si>
    <t>The Scope - Norfolk</t>
  </si>
  <si>
    <t>Newport News Daily Press</t>
  </si>
  <si>
    <t>This game was played with 10 minute quarters</t>
  </si>
  <si>
    <t>Injured - Did Not Travel</t>
  </si>
  <si>
    <t>Nancy Lieberman</t>
  </si>
  <si>
    <t>Name Not in Newspapers</t>
  </si>
  <si>
    <t>Almost Triple Double</t>
  </si>
  <si>
    <t>Injured - Seperated Shoulder</t>
  </si>
  <si>
    <t>Injured Knee</t>
  </si>
  <si>
    <t>Injured - Knee</t>
  </si>
  <si>
    <t>TV Commentator in Eugene, Oregon</t>
  </si>
  <si>
    <t>No-Show  Unexcused Absence</t>
  </si>
  <si>
    <t>Injured - Knee  Out for Year</t>
  </si>
  <si>
    <t>Names Not in Newspapers</t>
  </si>
  <si>
    <t>Name Not in Newspaper</t>
  </si>
  <si>
    <t>Load Management - Did Not Play</t>
  </si>
  <si>
    <t>Davidson, Winsome</t>
  </si>
  <si>
    <t>Meyers, Ann</t>
  </si>
  <si>
    <t>Name not in Newspaper</t>
  </si>
  <si>
    <t>Injured - leg in cast</t>
  </si>
  <si>
    <t xml:space="preserve"> Injured - </t>
  </si>
  <si>
    <t>Injured - Achilles</t>
  </si>
  <si>
    <t xml:space="preserve">Injured -  </t>
  </si>
  <si>
    <t>Technical Foul: Charlene McWhorter</t>
  </si>
  <si>
    <t xml:space="preserve">                          Patricia Roberts</t>
  </si>
  <si>
    <t>Technical Foul:  Cindy Haugejorde</t>
  </si>
  <si>
    <t xml:space="preserve">  Cardie Hicks</t>
  </si>
  <si>
    <t xml:space="preserve">                           Coach Dean Meminger</t>
  </si>
  <si>
    <t>Injured - Ankle</t>
  </si>
  <si>
    <t>Jeffrey, Jill</t>
  </si>
  <si>
    <t>Technical: Carol Blazejowski</t>
  </si>
  <si>
    <t>Hospitalized - Back Spasms</t>
  </si>
  <si>
    <t>Technical: Coach Kathy Masolino 3rd Qtr 6:47</t>
  </si>
  <si>
    <t>Technical Foul</t>
  </si>
  <si>
    <t>Tech: Coach Kirk</t>
  </si>
  <si>
    <t>Technical: Coach Steve Kirk</t>
  </si>
  <si>
    <t>Wahl-Bye, Sue</t>
  </si>
  <si>
    <t>Matthews, Linda</t>
  </si>
  <si>
    <t>Diamonds must win by 26 to get home court advantage</t>
  </si>
  <si>
    <t>Belleville Area College</t>
  </si>
  <si>
    <t>N/A</t>
  </si>
  <si>
    <t>Information From:</t>
  </si>
  <si>
    <t xml:space="preserve">  St. Louis Post-Dispatch</t>
  </si>
  <si>
    <t>Stunkard, Rhonda</t>
  </si>
  <si>
    <t>St. L</t>
  </si>
  <si>
    <t>Murphy, Donna</t>
  </si>
  <si>
    <t>Thompson, Mary</t>
  </si>
  <si>
    <t xml:space="preserve"> Only played 9 in an Exhbition Game</t>
  </si>
  <si>
    <t>Concordia Seminary</t>
  </si>
  <si>
    <t>Riverside-Brookfield H.S.</t>
  </si>
  <si>
    <t>Faulkner</t>
  </si>
  <si>
    <t>Pier</t>
  </si>
  <si>
    <t>Stachon, Toni</t>
  </si>
  <si>
    <t>Galloway, Liz</t>
  </si>
  <si>
    <t>Ed Smythe</t>
  </si>
  <si>
    <t xml:space="preserve"> 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</si>
</sst>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5" fillId="0" borderId="0" xfId="0" applyFont="1"/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3" borderId="0" xfId="0" applyFont="1" applyFill="1"/>
    <xf numFmtId="0" fontId="2" fillId="3" borderId="0" xfId="0" applyFont="1" applyFill="1"/>
    <xf numFmtId="0" fontId="0" fillId="3" borderId="0" xfId="0" applyFill="1"/>
    <xf numFmtId="0" fontId="9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0" fillId="3" borderId="4" xfId="0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10" fillId="0" borderId="0" xfId="1" applyNumberFormat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20" fontId="12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2" borderId="0" xfId="0" applyFont="1" applyFill="1" applyAlignment="1">
      <alignment horizontal="left"/>
    </xf>
    <xf numFmtId="2" fontId="16" fillId="0" borderId="0" xfId="0" applyNumberFormat="1" applyFont="1"/>
    <xf numFmtId="2" fontId="17" fillId="0" borderId="0" xfId="0" applyNumberFormat="1" applyFont="1"/>
    <xf numFmtId="0" fontId="2" fillId="0" borderId="1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7" fillId="0" borderId="0" xfId="0" applyNumberFormat="1" applyFont="1"/>
    <xf numFmtId="0" fontId="19" fillId="0" borderId="0" xfId="0" applyFont="1"/>
    <xf numFmtId="0" fontId="20" fillId="0" borderId="0" xfId="0" applyFont="1" applyAlignment="1">
      <alignment horizontal="center"/>
    </xf>
    <xf numFmtId="0" fontId="2" fillId="4" borderId="0" xfId="0" applyFont="1" applyFill="1"/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164" fontId="14" fillId="4" borderId="0" xfId="1" applyNumberFormat="1" applyFont="1" applyFill="1" applyAlignment="1">
      <alignment horizontal="center" vertical="center"/>
    </xf>
    <xf numFmtId="0" fontId="19" fillId="4" borderId="0" xfId="0" applyFont="1" applyFill="1"/>
    <xf numFmtId="0" fontId="7" fillId="0" borderId="0" xfId="0" applyFont="1" applyAlignment="1">
      <alignment horizontal="center"/>
    </xf>
    <xf numFmtId="166" fontId="10" fillId="4" borderId="0" xfId="2" applyNumberFormat="1" applyFont="1" applyFill="1"/>
    <xf numFmtId="166" fontId="5" fillId="4" borderId="0" xfId="2" applyNumberFormat="1" applyFont="1" applyFill="1"/>
    <xf numFmtId="0" fontId="10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2" borderId="0" xfId="0" applyFont="1" applyFill="1"/>
    <xf numFmtId="0" fontId="7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4" borderId="0" xfId="0" quotePrefix="1" applyFont="1" applyFill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/>
    <xf numFmtId="0" fontId="7" fillId="5" borderId="1" xfId="0" applyFont="1" applyFill="1" applyBorder="1" applyAlignment="1">
      <alignment horizontal="center"/>
    </xf>
    <xf numFmtId="164" fontId="10" fillId="0" borderId="0" xfId="1" applyNumberFormat="1" applyFont="1" applyAlignment="1">
      <alignment horizontal="left"/>
    </xf>
    <xf numFmtId="164" fontId="10" fillId="0" borderId="0" xfId="1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/>
    <xf numFmtId="0" fontId="5" fillId="2" borderId="0" xfId="0" applyFont="1" applyFill="1"/>
    <xf numFmtId="20" fontId="12" fillId="6" borderId="0" xfId="0" applyNumberFormat="1" applyFont="1" applyFill="1"/>
    <xf numFmtId="164" fontId="2" fillId="0" borderId="0" xfId="1" applyNumberFormat="1" applyFont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23" fillId="4" borderId="0" xfId="0" applyFont="1" applyFill="1"/>
    <xf numFmtId="0" fontId="2" fillId="4" borderId="0" xfId="0" quotePrefix="1" applyFont="1" applyFill="1" applyAlignment="1">
      <alignment horizontal="center"/>
    </xf>
    <xf numFmtId="0" fontId="5" fillId="6" borderId="0" xfId="0" applyFont="1" applyFill="1" applyAlignment="1">
      <alignment horizontal="center"/>
    </xf>
    <xf numFmtId="164" fontId="2" fillId="4" borderId="0" xfId="1" quotePrefix="1" applyNumberFormat="1" applyFont="1" applyFill="1" applyAlignment="1">
      <alignment horizontal="center" vertical="center"/>
    </xf>
    <xf numFmtId="0" fontId="18" fillId="4" borderId="0" xfId="0" applyFont="1" applyFill="1"/>
    <xf numFmtId="16" fontId="2" fillId="4" borderId="0" xfId="0" quotePrefix="1" applyNumberFormat="1" applyFont="1" applyFill="1" applyAlignment="1">
      <alignment horizontal="center"/>
    </xf>
    <xf numFmtId="164" fontId="10" fillId="0" borderId="0" xfId="1" applyNumberFormat="1" applyFont="1" applyFill="1"/>
    <xf numFmtId="0" fontId="6" fillId="6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0" fontId="2" fillId="5" borderId="0" xfId="0" applyFont="1" applyFill="1" applyAlignment="1">
      <alignment horizontal="center" vertical="center"/>
    </xf>
    <xf numFmtId="0" fontId="7" fillId="6" borderId="0" xfId="0" applyFont="1" applyFill="1"/>
    <xf numFmtId="0" fontId="7" fillId="6" borderId="0" xfId="0" applyFont="1" applyFill="1" applyAlignment="1">
      <alignment horizontal="right"/>
    </xf>
    <xf numFmtId="165" fontId="11" fillId="0" borderId="0" xfId="0" applyNumberFormat="1" applyFont="1"/>
    <xf numFmtId="164" fontId="10" fillId="0" borderId="0" xfId="1" applyNumberFormat="1" applyFont="1" applyFill="1" applyAlignment="1">
      <alignment horizontal="center"/>
    </xf>
    <xf numFmtId="0" fontId="2" fillId="0" borderId="0" xfId="0" quotePrefix="1" applyFont="1"/>
    <xf numFmtId="0" fontId="0" fillId="6" borderId="0" xfId="0" applyFill="1"/>
    <xf numFmtId="0" fontId="24" fillId="0" borderId="0" xfId="0" applyFont="1"/>
    <xf numFmtId="0" fontId="11" fillId="6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410B7-7559-4657-9007-5C863FF1E334}">
  <dimension ref="A1:AB53"/>
  <sheetViews>
    <sheetView workbookViewId="0">
      <selection activeCell="D24" sqref="D24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777343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466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29538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249</v>
      </c>
      <c r="D4" s="7" t="s">
        <v>5</v>
      </c>
      <c r="E4" s="8"/>
      <c r="F4" s="5"/>
      <c r="G4" s="1"/>
      <c r="J4" s="81" t="s">
        <v>197</v>
      </c>
      <c r="K4" s="16" t="s">
        <v>45</v>
      </c>
      <c r="L4" s="17"/>
      <c r="M4" s="18"/>
      <c r="N4" s="19">
        <v>24</v>
      </c>
      <c r="O4" s="19">
        <v>18</v>
      </c>
      <c r="P4" s="19">
        <v>16</v>
      </c>
      <c r="Q4" s="19">
        <v>22</v>
      </c>
      <c r="R4" s="20"/>
      <c r="S4" s="21">
        <f>SUM(N4:R4)</f>
        <v>80</v>
      </c>
      <c r="T4" s="82"/>
    </row>
    <row r="5" spans="1:28" x14ac:dyDescent="0.3">
      <c r="B5" s="1"/>
      <c r="C5" s="6" t="s">
        <v>514</v>
      </c>
      <c r="D5" s="7" t="s">
        <v>6</v>
      </c>
      <c r="E5" s="1"/>
      <c r="F5" s="1"/>
      <c r="G5" s="1"/>
      <c r="J5" s="81" t="s">
        <v>198</v>
      </c>
      <c r="K5" s="16" t="s">
        <v>70</v>
      </c>
      <c r="L5" s="17"/>
      <c r="M5" s="18"/>
      <c r="N5" s="19">
        <v>33</v>
      </c>
      <c r="O5" s="19">
        <v>21</v>
      </c>
      <c r="P5" s="19">
        <v>23</v>
      </c>
      <c r="Q5" s="19">
        <v>19</v>
      </c>
      <c r="R5" s="20"/>
      <c r="S5" s="21">
        <f>SUM(N5:R5)</f>
        <v>96</v>
      </c>
      <c r="T5" s="82"/>
      <c r="U5" s="1"/>
      <c r="V5" s="1"/>
      <c r="W5" s="1"/>
    </row>
    <row r="6" spans="1:28" x14ac:dyDescent="0.3">
      <c r="C6" s="23">
        <v>1242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515</v>
      </c>
      <c r="D7" s="7" t="s">
        <v>8</v>
      </c>
      <c r="G7" s="1"/>
      <c r="S7" s="1"/>
      <c r="T7" s="25" t="s">
        <v>9</v>
      </c>
      <c r="U7" s="1"/>
      <c r="V7" s="26">
        <v>395</v>
      </c>
      <c r="W7" s="1"/>
    </row>
    <row r="8" spans="1:28" x14ac:dyDescent="0.3">
      <c r="B8" s="1"/>
      <c r="C8" s="24" t="s">
        <v>516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9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69</v>
      </c>
      <c r="B13" s="1" t="s">
        <v>46</v>
      </c>
      <c r="C13" s="27" t="s">
        <v>47</v>
      </c>
      <c r="D13" s="38">
        <v>6</v>
      </c>
      <c r="E13" s="83"/>
      <c r="F13" s="27">
        <v>6</v>
      </c>
      <c r="G13" s="27"/>
      <c r="H13" s="27"/>
      <c r="I13" s="27"/>
      <c r="J13" s="27">
        <v>4</v>
      </c>
      <c r="K13" s="27">
        <v>5</v>
      </c>
      <c r="L13" s="83"/>
      <c r="M13" s="27"/>
      <c r="N13" s="27">
        <f>SUM(L13:M13)</f>
        <v>0</v>
      </c>
      <c r="O13" s="83"/>
      <c r="P13" s="84"/>
      <c r="Q13" s="83"/>
      <c r="R13" s="83"/>
      <c r="S13" s="83"/>
      <c r="T13" s="27">
        <f>(H13*3)+((F13-H13)*2)+J13</f>
        <v>16</v>
      </c>
      <c r="U13" s="40" t="str">
        <f>IFERROR(((T13+Q13+N13-R13)+(O13*2))/E13,"")</f>
        <v/>
      </c>
      <c r="V13" s="22"/>
      <c r="W13" s="22"/>
      <c r="X13" s="22" t="s">
        <v>95</v>
      </c>
      <c r="Y13" s="69">
        <v>1242</v>
      </c>
      <c r="Z13" s="41"/>
      <c r="AA13" s="1" t="s">
        <v>83</v>
      </c>
      <c r="AB13" s="28"/>
    </row>
    <row r="14" spans="1:28" x14ac:dyDescent="0.3">
      <c r="A14" s="1" t="s">
        <v>69</v>
      </c>
      <c r="B14" s="1" t="s">
        <v>46</v>
      </c>
      <c r="C14" s="27" t="s">
        <v>48</v>
      </c>
      <c r="D14" s="38">
        <v>3</v>
      </c>
      <c r="E14" s="83"/>
      <c r="F14" s="27">
        <v>2</v>
      </c>
      <c r="G14" s="27"/>
      <c r="H14" s="27"/>
      <c r="I14" s="27"/>
      <c r="J14" s="27">
        <v>1</v>
      </c>
      <c r="K14" s="27">
        <v>2</v>
      </c>
      <c r="L14" s="83"/>
      <c r="M14" s="27"/>
      <c r="N14" s="27">
        <f t="shared" ref="N14:N19" si="0">SUM(L14:M14)</f>
        <v>0</v>
      </c>
      <c r="O14" s="84"/>
      <c r="P14" s="84"/>
      <c r="Q14" s="84"/>
      <c r="R14" s="84"/>
      <c r="S14" s="84"/>
      <c r="T14" s="39">
        <f t="shared" ref="T14:T19" si="1">(H14*3)+((F14-H14)*2)+J14</f>
        <v>5</v>
      </c>
      <c r="U14" s="40" t="str">
        <f t="shared" ref="U14:U24" si="2">IFERROR(((T14+Q14+N14-R14)+(O14*2))/E14,"")</f>
        <v/>
      </c>
      <c r="V14" s="22"/>
      <c r="W14" s="22"/>
      <c r="X14" s="22" t="s">
        <v>95</v>
      </c>
      <c r="Y14" s="69">
        <v>1242</v>
      </c>
      <c r="Z14" s="41"/>
      <c r="AA14" s="1" t="s">
        <v>83</v>
      </c>
      <c r="AB14" s="28"/>
    </row>
    <row r="15" spans="1:28" x14ac:dyDescent="0.3">
      <c r="A15" s="1" t="s">
        <v>69</v>
      </c>
      <c r="B15" s="1" t="s">
        <v>46</v>
      </c>
      <c r="C15" s="27" t="s">
        <v>49</v>
      </c>
      <c r="D15" s="38">
        <v>1</v>
      </c>
      <c r="E15" s="83"/>
      <c r="F15" s="27">
        <v>2</v>
      </c>
      <c r="G15" s="27"/>
      <c r="H15" s="27"/>
      <c r="I15" s="27"/>
      <c r="J15" s="27">
        <v>0</v>
      </c>
      <c r="K15" s="27">
        <v>0</v>
      </c>
      <c r="L15" s="83"/>
      <c r="M15" s="27"/>
      <c r="N15" s="27">
        <f t="shared" si="0"/>
        <v>0</v>
      </c>
      <c r="O15" s="84"/>
      <c r="P15" s="84"/>
      <c r="Q15" s="84"/>
      <c r="R15" s="84"/>
      <c r="S15" s="84"/>
      <c r="T15" s="39">
        <f t="shared" si="1"/>
        <v>4</v>
      </c>
      <c r="U15" s="40" t="str">
        <f t="shared" si="2"/>
        <v/>
      </c>
      <c r="V15" s="22"/>
      <c r="W15" s="22"/>
      <c r="X15" s="22" t="s">
        <v>95</v>
      </c>
      <c r="Y15" s="69">
        <v>1242</v>
      </c>
      <c r="Z15" s="41"/>
      <c r="AA15" s="1" t="s">
        <v>83</v>
      </c>
      <c r="AB15" s="28"/>
    </row>
    <row r="16" spans="1:28" x14ac:dyDescent="0.3">
      <c r="A16" s="1" t="s">
        <v>69</v>
      </c>
      <c r="B16" s="1" t="s">
        <v>46</v>
      </c>
      <c r="C16" s="27" t="s">
        <v>50</v>
      </c>
      <c r="D16" s="38">
        <v>5</v>
      </c>
      <c r="E16" s="83"/>
      <c r="F16" s="27">
        <v>2</v>
      </c>
      <c r="G16" s="27"/>
      <c r="H16" s="27"/>
      <c r="I16" s="27"/>
      <c r="J16" s="27">
        <v>1</v>
      </c>
      <c r="K16" s="27">
        <v>6</v>
      </c>
      <c r="L16" s="83"/>
      <c r="M16" s="27"/>
      <c r="N16" s="27">
        <f t="shared" si="0"/>
        <v>0</v>
      </c>
      <c r="O16" s="84"/>
      <c r="P16" s="84"/>
      <c r="Q16" s="84"/>
      <c r="R16" s="84"/>
      <c r="S16" s="84"/>
      <c r="T16" s="39">
        <f t="shared" si="1"/>
        <v>5</v>
      </c>
      <c r="U16" s="40" t="str">
        <f t="shared" si="2"/>
        <v/>
      </c>
      <c r="V16" s="22"/>
      <c r="W16" s="22"/>
      <c r="X16" s="22" t="s">
        <v>95</v>
      </c>
      <c r="Y16" s="69">
        <v>1242</v>
      </c>
      <c r="Z16" s="41"/>
      <c r="AA16" s="1" t="s">
        <v>83</v>
      </c>
      <c r="AB16" s="28"/>
    </row>
    <row r="17" spans="1:28" x14ac:dyDescent="0.3">
      <c r="A17" s="1" t="s">
        <v>69</v>
      </c>
      <c r="B17" s="1" t="s">
        <v>46</v>
      </c>
      <c r="C17" s="27" t="s">
        <v>51</v>
      </c>
      <c r="D17" s="38">
        <v>4</v>
      </c>
      <c r="E17" s="83"/>
      <c r="F17" s="27">
        <v>2</v>
      </c>
      <c r="G17" s="27"/>
      <c r="H17" s="27"/>
      <c r="I17" s="27"/>
      <c r="J17" s="27">
        <v>4</v>
      </c>
      <c r="K17" s="27">
        <v>4</v>
      </c>
      <c r="L17" s="83"/>
      <c r="M17" s="27"/>
      <c r="N17" s="27">
        <f t="shared" si="0"/>
        <v>0</v>
      </c>
      <c r="O17" s="84"/>
      <c r="P17" s="84"/>
      <c r="Q17" s="84"/>
      <c r="R17" s="84"/>
      <c r="S17" s="84"/>
      <c r="T17" s="39">
        <f t="shared" si="1"/>
        <v>8</v>
      </c>
      <c r="U17" s="40" t="str">
        <f t="shared" si="2"/>
        <v/>
      </c>
      <c r="V17" s="22"/>
      <c r="W17" s="22"/>
      <c r="X17" s="22" t="s">
        <v>95</v>
      </c>
      <c r="Y17" s="69">
        <v>1242</v>
      </c>
      <c r="Z17" s="41"/>
      <c r="AA17" s="1" t="s">
        <v>83</v>
      </c>
      <c r="AB17" s="28"/>
    </row>
    <row r="18" spans="1:28" x14ac:dyDescent="0.3">
      <c r="A18" s="1" t="s">
        <v>69</v>
      </c>
      <c r="B18" s="1" t="s">
        <v>46</v>
      </c>
      <c r="C18" s="27" t="s">
        <v>52</v>
      </c>
      <c r="D18" s="38">
        <v>11</v>
      </c>
      <c r="E18" s="83"/>
      <c r="F18" s="27">
        <v>5</v>
      </c>
      <c r="G18" s="27"/>
      <c r="H18" s="27"/>
      <c r="I18" s="27"/>
      <c r="J18" s="27">
        <v>2</v>
      </c>
      <c r="K18" s="27">
        <v>2</v>
      </c>
      <c r="L18" s="83"/>
      <c r="M18" s="27"/>
      <c r="N18" s="27">
        <f t="shared" si="0"/>
        <v>0</v>
      </c>
      <c r="O18" s="84"/>
      <c r="P18" s="84"/>
      <c r="Q18" s="84"/>
      <c r="R18" s="84"/>
      <c r="S18" s="84"/>
      <c r="T18" s="39">
        <f t="shared" si="1"/>
        <v>12</v>
      </c>
      <c r="U18" s="40" t="str">
        <f t="shared" si="2"/>
        <v/>
      </c>
      <c r="V18" s="22"/>
      <c r="W18" s="22"/>
      <c r="X18" s="22" t="s">
        <v>95</v>
      </c>
      <c r="Y18" s="69">
        <v>1242</v>
      </c>
      <c r="Z18" s="41"/>
      <c r="AA18" s="1" t="s">
        <v>83</v>
      </c>
      <c r="AB18" s="28"/>
    </row>
    <row r="19" spans="1:28" x14ac:dyDescent="0.3">
      <c r="A19" s="1" t="s">
        <v>69</v>
      </c>
      <c r="B19" s="1" t="s">
        <v>46</v>
      </c>
      <c r="C19" s="27" t="s">
        <v>53</v>
      </c>
      <c r="D19" s="38">
        <v>2</v>
      </c>
      <c r="E19" s="83"/>
      <c r="F19" s="27">
        <v>3</v>
      </c>
      <c r="G19" s="27"/>
      <c r="H19" s="27"/>
      <c r="I19" s="27"/>
      <c r="J19" s="27">
        <v>0</v>
      </c>
      <c r="K19" s="27">
        <v>0</v>
      </c>
      <c r="L19" s="83"/>
      <c r="M19" s="27"/>
      <c r="N19" s="27">
        <f t="shared" si="0"/>
        <v>0</v>
      </c>
      <c r="O19" s="84"/>
      <c r="P19" s="84"/>
      <c r="Q19" s="84"/>
      <c r="R19" s="84"/>
      <c r="S19" s="84"/>
      <c r="T19" s="39">
        <f t="shared" si="1"/>
        <v>6</v>
      </c>
      <c r="U19" s="40" t="str">
        <f t="shared" si="2"/>
        <v/>
      </c>
      <c r="V19" s="22"/>
      <c r="W19" s="22"/>
      <c r="X19" s="22" t="s">
        <v>95</v>
      </c>
      <c r="Y19" s="69">
        <v>1242</v>
      </c>
      <c r="Z19" s="41"/>
      <c r="AA19" s="1" t="s">
        <v>83</v>
      </c>
      <c r="AB19" s="28"/>
    </row>
    <row r="20" spans="1:28" x14ac:dyDescent="0.3">
      <c r="A20" s="1" t="s">
        <v>69</v>
      </c>
      <c r="B20" s="1" t="s">
        <v>46</v>
      </c>
      <c r="C20" s="27" t="s">
        <v>54</v>
      </c>
      <c r="D20" s="38">
        <v>10</v>
      </c>
      <c r="E20" s="83"/>
      <c r="F20" s="27">
        <v>5</v>
      </c>
      <c r="G20" s="27"/>
      <c r="H20" s="27"/>
      <c r="I20" s="27"/>
      <c r="J20" s="27">
        <v>2</v>
      </c>
      <c r="K20" s="27">
        <v>2</v>
      </c>
      <c r="L20" s="83"/>
      <c r="M20" s="27"/>
      <c r="N20" s="27">
        <f>SUM(L20:M20)</f>
        <v>0</v>
      </c>
      <c r="O20" s="39">
        <v>4</v>
      </c>
      <c r="P20" s="56">
        <v>6</v>
      </c>
      <c r="Q20" s="84"/>
      <c r="R20" s="84"/>
      <c r="S20" s="84"/>
      <c r="T20" s="39">
        <v>12</v>
      </c>
      <c r="U20" s="40" t="str">
        <f t="shared" si="2"/>
        <v/>
      </c>
      <c r="V20" s="22"/>
      <c r="W20" s="22"/>
      <c r="X20" s="22" t="s">
        <v>95</v>
      </c>
      <c r="Y20" s="69">
        <v>1242</v>
      </c>
      <c r="Z20" s="41"/>
      <c r="AA20" s="1" t="s">
        <v>83</v>
      </c>
      <c r="AB20" s="28"/>
    </row>
    <row r="21" spans="1:28" x14ac:dyDescent="0.3">
      <c r="A21" s="1" t="s">
        <v>69</v>
      </c>
      <c r="B21" s="1" t="s">
        <v>46</v>
      </c>
      <c r="C21" s="27" t="s">
        <v>56</v>
      </c>
      <c r="D21" s="38">
        <v>7</v>
      </c>
      <c r="E21" s="83"/>
      <c r="F21" s="27">
        <v>0</v>
      </c>
      <c r="G21" s="27"/>
      <c r="H21" s="27"/>
      <c r="I21" s="27"/>
      <c r="J21" s="27">
        <v>0</v>
      </c>
      <c r="K21" s="27">
        <v>0</v>
      </c>
      <c r="L21" s="83"/>
      <c r="M21" s="27"/>
      <c r="N21" s="27">
        <f>SUM(L21:M21)</f>
        <v>0</v>
      </c>
      <c r="O21" s="84"/>
      <c r="P21" s="84"/>
      <c r="Q21" s="84"/>
      <c r="R21" s="84"/>
      <c r="S21" s="84"/>
      <c r="T21" s="39">
        <f>(H21*3)+((F21-H21)*2)+J21</f>
        <v>0</v>
      </c>
      <c r="U21" s="40" t="str">
        <f t="shared" ref="U21" si="3">IFERROR(((T21+Q21+N21-R21)+(O21*2))/E21,"")</f>
        <v/>
      </c>
      <c r="V21" s="22"/>
      <c r="W21" s="22"/>
      <c r="X21" s="22" t="s">
        <v>95</v>
      </c>
      <c r="Y21" s="69">
        <v>1242</v>
      </c>
      <c r="Z21" s="41"/>
      <c r="AA21" s="1" t="s">
        <v>83</v>
      </c>
      <c r="AB21" s="28"/>
    </row>
    <row r="22" spans="1:28" x14ac:dyDescent="0.3">
      <c r="A22" s="1" t="s">
        <v>69</v>
      </c>
      <c r="B22" s="1" t="s">
        <v>46</v>
      </c>
      <c r="C22" s="27" t="s">
        <v>508</v>
      </c>
      <c r="D22" s="38">
        <v>8</v>
      </c>
      <c r="E22" s="83"/>
      <c r="F22" s="27">
        <v>0</v>
      </c>
      <c r="G22" s="27"/>
      <c r="H22" s="27"/>
      <c r="I22" s="27"/>
      <c r="J22" s="27">
        <v>2</v>
      </c>
      <c r="K22" s="27">
        <v>2</v>
      </c>
      <c r="L22" s="83"/>
      <c r="M22" s="27"/>
      <c r="N22" s="27">
        <f>SUM(L22:M22)</f>
        <v>0</v>
      </c>
      <c r="O22" s="84"/>
      <c r="P22" s="84"/>
      <c r="Q22" s="84"/>
      <c r="R22" s="84"/>
      <c r="S22" s="84"/>
      <c r="T22" s="39">
        <f>(H22*3)+((F22-H22)*2)+J22</f>
        <v>2</v>
      </c>
      <c r="U22" s="40" t="str">
        <f t="shared" si="2"/>
        <v/>
      </c>
      <c r="V22" s="22"/>
      <c r="W22" s="22"/>
      <c r="X22" s="22" t="s">
        <v>95</v>
      </c>
      <c r="Y22" s="69">
        <v>1242</v>
      </c>
      <c r="Z22" s="41"/>
      <c r="AA22" s="1" t="s">
        <v>83</v>
      </c>
      <c r="AB22" s="28"/>
    </row>
    <row r="23" spans="1:28" x14ac:dyDescent="0.3">
      <c r="A23" s="1" t="s">
        <v>69</v>
      </c>
      <c r="B23" s="1" t="s">
        <v>46</v>
      </c>
      <c r="C23" s="27" t="s">
        <v>57</v>
      </c>
      <c r="D23" s="38">
        <v>9</v>
      </c>
      <c r="E23" s="83"/>
      <c r="F23" s="27">
        <v>2</v>
      </c>
      <c r="G23" s="27"/>
      <c r="H23" s="27"/>
      <c r="I23" s="27"/>
      <c r="J23" s="27">
        <v>0</v>
      </c>
      <c r="K23" s="27">
        <v>0</v>
      </c>
      <c r="L23" s="83"/>
      <c r="M23" s="27"/>
      <c r="N23" s="27">
        <f>SUM(L23:M23)</f>
        <v>0</v>
      </c>
      <c r="O23" s="84"/>
      <c r="P23" s="84"/>
      <c r="Q23" s="84"/>
      <c r="R23" s="84"/>
      <c r="S23" s="84"/>
      <c r="T23" s="39">
        <f>(H23*3)+((F23-H23)*2)+J23</f>
        <v>4</v>
      </c>
      <c r="U23" s="40" t="str">
        <f t="shared" si="2"/>
        <v/>
      </c>
      <c r="V23" s="22"/>
      <c r="W23" s="22"/>
      <c r="X23" s="22" t="s">
        <v>95</v>
      </c>
      <c r="Y23" s="69">
        <v>1242</v>
      </c>
      <c r="Z23" s="41"/>
      <c r="AA23" s="1" t="s">
        <v>83</v>
      </c>
      <c r="AB23" s="28"/>
    </row>
    <row r="24" spans="1:28" x14ac:dyDescent="0.3">
      <c r="A24" s="1" t="s">
        <v>69</v>
      </c>
      <c r="B24" s="1" t="s">
        <v>46</v>
      </c>
      <c r="C24" s="27" t="s">
        <v>58</v>
      </c>
      <c r="D24" s="38">
        <v>12</v>
      </c>
      <c r="E24" s="83"/>
      <c r="F24" s="27">
        <v>1</v>
      </c>
      <c r="G24" s="27"/>
      <c r="H24" s="27"/>
      <c r="I24" s="27"/>
      <c r="J24" s="27">
        <v>4</v>
      </c>
      <c r="K24" s="27">
        <v>7</v>
      </c>
      <c r="L24" s="83"/>
      <c r="M24" s="27"/>
      <c r="N24" s="27">
        <f>SUM(L24:M24)</f>
        <v>0</v>
      </c>
      <c r="O24" s="84"/>
      <c r="P24" s="84"/>
      <c r="Q24" s="84"/>
      <c r="R24" s="84"/>
      <c r="S24" s="84"/>
      <c r="T24" s="39">
        <f>(H24*3)+((F24-H24)*2)+J24</f>
        <v>6</v>
      </c>
      <c r="U24" s="40" t="str">
        <f t="shared" si="2"/>
        <v/>
      </c>
      <c r="V24" s="22"/>
      <c r="W24" s="22"/>
      <c r="X24" s="22" t="s">
        <v>95</v>
      </c>
      <c r="Y24" s="69">
        <v>1242</v>
      </c>
      <c r="Z24" s="41"/>
      <c r="AA24" s="1" t="s">
        <v>83</v>
      </c>
      <c r="AB24" s="28"/>
    </row>
    <row r="25" spans="1:28" x14ac:dyDescent="0.3">
      <c r="A25" s="1" t="s">
        <v>69</v>
      </c>
      <c r="B25" s="1" t="s">
        <v>46</v>
      </c>
      <c r="C25" s="56" t="s">
        <v>39</v>
      </c>
      <c r="D25" s="38"/>
      <c r="E25" s="56">
        <v>240</v>
      </c>
      <c r="F25" s="27"/>
      <c r="G25" s="56"/>
      <c r="H25" s="27"/>
      <c r="I25" s="27"/>
      <c r="J25" s="27"/>
      <c r="K25" s="27"/>
      <c r="L25" s="27"/>
      <c r="M25" s="27"/>
      <c r="N25" s="27"/>
      <c r="O25" s="39"/>
      <c r="P25" s="39"/>
      <c r="Q25" s="39"/>
      <c r="R25" s="39"/>
      <c r="S25" s="39"/>
      <c r="T25" s="56"/>
      <c r="U25" s="40"/>
      <c r="V25" s="22"/>
      <c r="W25" s="22"/>
      <c r="X25" s="22" t="s">
        <v>95</v>
      </c>
      <c r="Y25" s="69">
        <v>1242</v>
      </c>
      <c r="Z25" s="41"/>
      <c r="AA25" s="1" t="s">
        <v>83</v>
      </c>
      <c r="AB25" s="28"/>
    </row>
    <row r="26" spans="1:28" x14ac:dyDescent="0.3">
      <c r="A26" s="43" t="s">
        <v>69</v>
      </c>
      <c r="B26" s="43" t="s">
        <v>46</v>
      </c>
      <c r="C26" s="44" t="s">
        <v>40</v>
      </c>
      <c r="D26" s="43"/>
      <c r="E26" s="44">
        <f t="shared" ref="E26:F26" si="4">SUM(E13:E25)</f>
        <v>240</v>
      </c>
      <c r="F26" s="44">
        <f t="shared" si="4"/>
        <v>30</v>
      </c>
      <c r="G26" s="44">
        <f>SUM(G13:G25)</f>
        <v>0</v>
      </c>
      <c r="H26" s="44">
        <f t="shared" ref="H26:T26" si="5">SUM(H13:H25)</f>
        <v>0</v>
      </c>
      <c r="I26" s="44">
        <f t="shared" si="5"/>
        <v>0</v>
      </c>
      <c r="J26" s="44">
        <f t="shared" si="5"/>
        <v>20</v>
      </c>
      <c r="K26" s="44">
        <f t="shared" si="5"/>
        <v>30</v>
      </c>
      <c r="L26" s="44">
        <f t="shared" si="5"/>
        <v>0</v>
      </c>
      <c r="M26" s="44">
        <f t="shared" si="5"/>
        <v>0</v>
      </c>
      <c r="N26" s="44">
        <f t="shared" si="5"/>
        <v>0</v>
      </c>
      <c r="O26" s="44">
        <f t="shared" si="5"/>
        <v>4</v>
      </c>
      <c r="P26" s="44">
        <f t="shared" si="5"/>
        <v>6</v>
      </c>
      <c r="Q26" s="44">
        <f t="shared" si="5"/>
        <v>0</v>
      </c>
      <c r="R26" s="44">
        <f t="shared" si="5"/>
        <v>0</v>
      </c>
      <c r="S26" s="44">
        <f t="shared" si="5"/>
        <v>0</v>
      </c>
      <c r="T26" s="44">
        <f t="shared" si="5"/>
        <v>80</v>
      </c>
      <c r="U26" s="45">
        <f>((T26+Q26+N26-R26)+(O26*2))/E26</f>
        <v>0.36666666666666664</v>
      </c>
      <c r="V26" s="46"/>
      <c r="W26" s="46"/>
      <c r="X26" s="46" t="s">
        <v>95</v>
      </c>
      <c r="Y26" s="70">
        <v>1242</v>
      </c>
      <c r="Z26" s="48"/>
      <c r="AA26" s="43" t="s">
        <v>83</v>
      </c>
      <c r="AB26" s="72"/>
    </row>
    <row r="27" spans="1:28" x14ac:dyDescent="0.3">
      <c r="A27" s="1"/>
      <c r="B27" s="1"/>
      <c r="C27" s="1"/>
      <c r="D27" s="1"/>
      <c r="F27" s="49" t="s">
        <v>41</v>
      </c>
      <c r="G27" s="51" t="e">
        <f>F26/G26</f>
        <v>#DIV/0!</v>
      </c>
      <c r="H27" s="27"/>
      <c r="I27" s="1"/>
      <c r="J27" s="49" t="s">
        <v>42</v>
      </c>
      <c r="K27" s="51">
        <f>J26/K26</f>
        <v>0.66666666666666663</v>
      </c>
      <c r="L27" s="1"/>
      <c r="M27" s="39" t="s">
        <v>43</v>
      </c>
      <c r="N27" s="52"/>
      <c r="P27" s="1"/>
      <c r="Q27" s="1"/>
      <c r="R27" s="1"/>
      <c r="S27" s="1"/>
      <c r="T27" s="1"/>
      <c r="U27" s="1"/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70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/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69</v>
      </c>
      <c r="C35" s="27" t="s">
        <v>201</v>
      </c>
      <c r="D35" s="38"/>
      <c r="E35" s="27"/>
      <c r="F35" s="27">
        <v>1</v>
      </c>
      <c r="G35" s="27"/>
      <c r="H35" s="27"/>
      <c r="I35" s="27"/>
      <c r="J35" s="27">
        <v>0</v>
      </c>
      <c r="K35" s="27">
        <v>0</v>
      </c>
      <c r="L35" s="27"/>
      <c r="M35" s="27"/>
      <c r="N35" s="27">
        <f t="shared" ref="N35" si="6">SUM(L35:M35)</f>
        <v>0</v>
      </c>
      <c r="O35" s="27"/>
      <c r="P35" s="56"/>
      <c r="Q35" s="27"/>
      <c r="R35" s="27"/>
      <c r="S35" s="27"/>
      <c r="T35" s="27">
        <v>2</v>
      </c>
      <c r="U35" s="40" t="str">
        <f t="shared" ref="U35" si="7">IFERROR(((T35+Q35+N35-R35)+(O35*2))/E35,"")</f>
        <v/>
      </c>
      <c r="V35" s="22"/>
      <c r="W35" s="22"/>
      <c r="X35" s="22" t="s">
        <v>82</v>
      </c>
      <c r="Y35" s="69">
        <v>1242</v>
      </c>
      <c r="Z35" s="41"/>
      <c r="AA35" s="1" t="s">
        <v>200</v>
      </c>
      <c r="AB35" s="28"/>
    </row>
    <row r="36" spans="1:28" x14ac:dyDescent="0.3">
      <c r="A36" s="1" t="s">
        <v>46</v>
      </c>
      <c r="B36" s="1" t="s">
        <v>69</v>
      </c>
      <c r="C36" s="27" t="s">
        <v>202</v>
      </c>
      <c r="D36" s="38">
        <v>24</v>
      </c>
      <c r="E36" s="27"/>
      <c r="F36" s="27">
        <v>6</v>
      </c>
      <c r="G36" s="27"/>
      <c r="H36" s="27"/>
      <c r="I36" s="27"/>
      <c r="J36" s="27">
        <v>3</v>
      </c>
      <c r="K36" s="27">
        <v>5</v>
      </c>
      <c r="L36" s="27"/>
      <c r="M36" s="27"/>
      <c r="N36" s="27">
        <f t="shared" ref="N36:N49" si="8">SUM(L36:M36)</f>
        <v>0</v>
      </c>
      <c r="O36" s="27"/>
      <c r="P36" s="56"/>
      <c r="Q36" s="27"/>
      <c r="R36" s="27"/>
      <c r="S36" s="27"/>
      <c r="T36" s="27">
        <v>15</v>
      </c>
      <c r="U36" s="40" t="str">
        <f t="shared" ref="U36:U49" si="9">IFERROR(((T36+Q36+N36-R36)+(O36*2))/E36,"")</f>
        <v/>
      </c>
      <c r="V36" s="22"/>
      <c r="W36" s="22"/>
      <c r="X36" s="22" t="s">
        <v>82</v>
      </c>
      <c r="Y36" s="69">
        <v>1242</v>
      </c>
      <c r="Z36" s="41"/>
      <c r="AA36" s="1" t="s">
        <v>200</v>
      </c>
      <c r="AB36" s="28"/>
    </row>
    <row r="37" spans="1:28" x14ac:dyDescent="0.3">
      <c r="A37" s="1" t="s">
        <v>46</v>
      </c>
      <c r="B37" s="1" t="s">
        <v>69</v>
      </c>
      <c r="C37" s="27" t="s">
        <v>203</v>
      </c>
      <c r="D37" s="38">
        <v>21</v>
      </c>
      <c r="E37" s="27"/>
      <c r="F37" s="27">
        <v>3</v>
      </c>
      <c r="G37" s="27"/>
      <c r="H37" s="27"/>
      <c r="I37" s="27"/>
      <c r="J37" s="27">
        <v>4</v>
      </c>
      <c r="K37" s="27">
        <v>4</v>
      </c>
      <c r="L37" s="27"/>
      <c r="M37" s="27"/>
      <c r="N37" s="27">
        <f t="shared" si="8"/>
        <v>0</v>
      </c>
      <c r="O37" s="39"/>
      <c r="P37" s="39"/>
      <c r="Q37" s="39"/>
      <c r="R37" s="39"/>
      <c r="S37" s="39"/>
      <c r="T37" s="27">
        <f t="shared" ref="T37:T49" si="10">+(F37*2)+J37</f>
        <v>10</v>
      </c>
      <c r="U37" s="40" t="str">
        <f t="shared" si="9"/>
        <v/>
      </c>
      <c r="V37" s="22"/>
      <c r="W37" s="22"/>
      <c r="X37" s="22" t="s">
        <v>82</v>
      </c>
      <c r="Y37" s="69">
        <v>1242</v>
      </c>
      <c r="Z37" s="41"/>
      <c r="AA37" s="1" t="s">
        <v>200</v>
      </c>
      <c r="AB37" s="28"/>
    </row>
    <row r="38" spans="1:28" x14ac:dyDescent="0.3">
      <c r="A38" s="1" t="s">
        <v>46</v>
      </c>
      <c r="B38" s="1" t="s">
        <v>69</v>
      </c>
      <c r="C38" s="27" t="s">
        <v>204</v>
      </c>
      <c r="D38" s="38">
        <v>15</v>
      </c>
      <c r="E38" s="27"/>
      <c r="F38" s="27">
        <v>1</v>
      </c>
      <c r="G38" s="27"/>
      <c r="H38" s="27"/>
      <c r="I38" s="27"/>
      <c r="J38" s="27">
        <v>2</v>
      </c>
      <c r="K38" s="27">
        <v>2</v>
      </c>
      <c r="L38" s="27"/>
      <c r="M38" s="27"/>
      <c r="N38" s="27">
        <f t="shared" si="8"/>
        <v>0</v>
      </c>
      <c r="O38" s="39"/>
      <c r="P38" s="39"/>
      <c r="Q38" s="39"/>
      <c r="R38" s="39"/>
      <c r="S38" s="39"/>
      <c r="T38" s="27">
        <f t="shared" si="10"/>
        <v>4</v>
      </c>
      <c r="U38" s="40" t="str">
        <f t="shared" si="9"/>
        <v/>
      </c>
      <c r="V38" s="22"/>
      <c r="W38" s="22"/>
      <c r="X38" s="22" t="s">
        <v>82</v>
      </c>
      <c r="Y38" s="69">
        <v>1242</v>
      </c>
      <c r="Z38" s="41"/>
      <c r="AA38" s="1" t="s">
        <v>200</v>
      </c>
      <c r="AB38" s="28"/>
    </row>
    <row r="39" spans="1:28" x14ac:dyDescent="0.3">
      <c r="A39" s="1" t="s">
        <v>46</v>
      </c>
      <c r="B39" s="1" t="s">
        <v>69</v>
      </c>
      <c r="C39" s="27" t="s">
        <v>351</v>
      </c>
      <c r="D39" s="38">
        <v>10</v>
      </c>
      <c r="E39" s="27"/>
      <c r="F39" s="27">
        <v>1</v>
      </c>
      <c r="G39" s="27"/>
      <c r="H39" s="27"/>
      <c r="I39" s="27"/>
      <c r="J39" s="27">
        <v>0</v>
      </c>
      <c r="K39" s="27">
        <v>0</v>
      </c>
      <c r="L39" s="27"/>
      <c r="M39" s="27"/>
      <c r="N39" s="27">
        <f t="shared" si="8"/>
        <v>0</v>
      </c>
      <c r="O39" s="39"/>
      <c r="P39" s="39"/>
      <c r="Q39" s="39"/>
      <c r="R39" s="39"/>
      <c r="S39" s="39"/>
      <c r="T39" s="27">
        <f t="shared" si="10"/>
        <v>2</v>
      </c>
      <c r="U39" s="40" t="str">
        <f t="shared" si="9"/>
        <v/>
      </c>
      <c r="V39" s="22"/>
      <c r="W39" s="22"/>
      <c r="X39" s="22" t="s">
        <v>82</v>
      </c>
      <c r="Y39" s="69">
        <v>1242</v>
      </c>
      <c r="Z39" s="41"/>
      <c r="AA39" s="1" t="s">
        <v>200</v>
      </c>
      <c r="AB39" s="28"/>
    </row>
    <row r="40" spans="1:28" x14ac:dyDescent="0.3">
      <c r="A40" s="1" t="s">
        <v>46</v>
      </c>
      <c r="B40" s="1" t="s">
        <v>69</v>
      </c>
      <c r="C40" s="27" t="s">
        <v>518</v>
      </c>
      <c r="D40" s="38"/>
      <c r="E40" s="27"/>
      <c r="F40" s="27">
        <v>1</v>
      </c>
      <c r="G40" s="27"/>
      <c r="H40" s="27"/>
      <c r="I40" s="27"/>
      <c r="J40" s="27">
        <v>1</v>
      </c>
      <c r="K40" s="27">
        <v>2</v>
      </c>
      <c r="L40" s="27"/>
      <c r="M40" s="27"/>
      <c r="N40" s="27"/>
      <c r="O40" s="39"/>
      <c r="P40" s="39"/>
      <c r="Q40" s="39"/>
      <c r="R40" s="39"/>
      <c r="S40" s="39"/>
      <c r="T40" s="27">
        <v>3</v>
      </c>
      <c r="U40" s="40"/>
      <c r="V40" s="22"/>
      <c r="W40" s="22"/>
      <c r="X40" s="22" t="s">
        <v>82</v>
      </c>
      <c r="Y40" s="69">
        <v>1242</v>
      </c>
      <c r="Z40" s="41"/>
      <c r="AA40" s="1" t="s">
        <v>200</v>
      </c>
      <c r="AB40" s="28"/>
    </row>
    <row r="41" spans="1:28" x14ac:dyDescent="0.3">
      <c r="A41" s="1" t="s">
        <v>46</v>
      </c>
      <c r="B41" s="1" t="s">
        <v>69</v>
      </c>
      <c r="C41" s="27" t="s">
        <v>205</v>
      </c>
      <c r="D41" s="38">
        <v>14</v>
      </c>
      <c r="E41" s="27"/>
      <c r="F41" s="27">
        <v>4</v>
      </c>
      <c r="G41" s="27"/>
      <c r="H41" s="27"/>
      <c r="I41" s="27"/>
      <c r="J41" s="27">
        <v>0</v>
      </c>
      <c r="K41" s="27">
        <v>0</v>
      </c>
      <c r="L41" s="27"/>
      <c r="M41" s="27"/>
      <c r="N41" s="27">
        <f t="shared" si="8"/>
        <v>0</v>
      </c>
      <c r="O41" s="39"/>
      <c r="P41" s="39"/>
      <c r="Q41" s="39"/>
      <c r="R41" s="39"/>
      <c r="S41" s="39"/>
      <c r="T41" s="27">
        <f t="shared" si="10"/>
        <v>8</v>
      </c>
      <c r="U41" s="40" t="str">
        <f t="shared" si="9"/>
        <v/>
      </c>
      <c r="V41" s="22"/>
      <c r="W41" s="22"/>
      <c r="X41" s="22" t="s">
        <v>82</v>
      </c>
      <c r="Y41" s="69">
        <v>1242</v>
      </c>
      <c r="Z41" s="41"/>
      <c r="AA41" s="1" t="s">
        <v>200</v>
      </c>
      <c r="AB41" s="28"/>
    </row>
    <row r="42" spans="1:28" x14ac:dyDescent="0.3">
      <c r="A42" s="1" t="s">
        <v>46</v>
      </c>
      <c r="B42" s="1" t="s">
        <v>69</v>
      </c>
      <c r="C42" s="27" t="s">
        <v>293</v>
      </c>
      <c r="D42" s="75"/>
      <c r="E42" s="27"/>
      <c r="F42" s="27">
        <v>1</v>
      </c>
      <c r="G42" s="27"/>
      <c r="H42" s="27"/>
      <c r="I42" s="27"/>
      <c r="J42" s="27">
        <v>2</v>
      </c>
      <c r="K42" s="27">
        <v>2</v>
      </c>
      <c r="L42" s="27"/>
      <c r="M42" s="27"/>
      <c r="N42" s="27">
        <f t="shared" si="8"/>
        <v>0</v>
      </c>
      <c r="O42" s="39"/>
      <c r="P42" s="39"/>
      <c r="Q42" s="39"/>
      <c r="R42" s="39"/>
      <c r="S42" s="39"/>
      <c r="T42" s="27">
        <f t="shared" si="10"/>
        <v>4</v>
      </c>
      <c r="U42" s="40" t="str">
        <f t="shared" si="9"/>
        <v/>
      </c>
      <c r="V42" s="22"/>
      <c r="W42" s="22"/>
      <c r="X42" s="22" t="s">
        <v>82</v>
      </c>
      <c r="Y42" s="69">
        <v>1242</v>
      </c>
      <c r="Z42" s="41"/>
      <c r="AA42" s="1" t="s">
        <v>200</v>
      </c>
      <c r="AB42" s="28"/>
    </row>
    <row r="43" spans="1:28" x14ac:dyDescent="0.3">
      <c r="A43" s="1" t="s">
        <v>46</v>
      </c>
      <c r="B43" s="1" t="s">
        <v>69</v>
      </c>
      <c r="C43" s="27" t="s">
        <v>211</v>
      </c>
      <c r="D43" s="75"/>
      <c r="E43" s="27"/>
      <c r="F43" s="27">
        <v>2</v>
      </c>
      <c r="G43" s="27"/>
      <c r="H43" s="27"/>
      <c r="I43" s="27"/>
      <c r="J43" s="27">
        <v>2</v>
      </c>
      <c r="K43" s="27">
        <v>2</v>
      </c>
      <c r="L43" s="27"/>
      <c r="M43" s="27"/>
      <c r="N43" s="27">
        <f t="shared" si="8"/>
        <v>0</v>
      </c>
      <c r="O43" s="39"/>
      <c r="P43" s="39"/>
      <c r="Q43" s="39"/>
      <c r="R43" s="39"/>
      <c r="S43" s="39"/>
      <c r="T43" s="27">
        <f t="shared" si="10"/>
        <v>6</v>
      </c>
      <c r="U43" s="40" t="str">
        <f t="shared" si="9"/>
        <v/>
      </c>
      <c r="V43" s="22"/>
      <c r="W43" s="22"/>
      <c r="X43" s="22" t="s">
        <v>82</v>
      </c>
      <c r="Y43" s="69">
        <v>1242</v>
      </c>
      <c r="Z43" s="41"/>
      <c r="AA43" s="1" t="s">
        <v>200</v>
      </c>
      <c r="AB43" s="28"/>
    </row>
    <row r="44" spans="1:28" x14ac:dyDescent="0.3">
      <c r="A44" s="1" t="s">
        <v>46</v>
      </c>
      <c r="B44" s="1" t="s">
        <v>69</v>
      </c>
      <c r="C44" s="27" t="s">
        <v>206</v>
      </c>
      <c r="D44" s="38">
        <v>12</v>
      </c>
      <c r="E44" s="27"/>
      <c r="F44" s="27">
        <v>2</v>
      </c>
      <c r="G44" s="27"/>
      <c r="H44" s="27"/>
      <c r="I44" s="27"/>
      <c r="J44" s="27">
        <v>3</v>
      </c>
      <c r="K44" s="27">
        <v>4</v>
      </c>
      <c r="L44" s="27"/>
      <c r="M44" s="27"/>
      <c r="N44" s="27">
        <f t="shared" si="8"/>
        <v>0</v>
      </c>
      <c r="O44" s="39"/>
      <c r="P44" s="39"/>
      <c r="Q44" s="39"/>
      <c r="R44" s="39"/>
      <c r="S44" s="39"/>
      <c r="T44" s="27">
        <f t="shared" si="10"/>
        <v>7</v>
      </c>
      <c r="U44" s="40" t="str">
        <f t="shared" si="9"/>
        <v/>
      </c>
      <c r="V44" s="22"/>
      <c r="W44" s="22"/>
      <c r="X44" s="22" t="s">
        <v>82</v>
      </c>
      <c r="Y44" s="69">
        <v>1242</v>
      </c>
      <c r="Z44" s="41"/>
      <c r="AA44" s="1" t="s">
        <v>200</v>
      </c>
      <c r="AB44" s="28"/>
    </row>
    <row r="45" spans="1:28" x14ac:dyDescent="0.3">
      <c r="A45" s="1" t="s">
        <v>46</v>
      </c>
      <c r="B45" s="1" t="s">
        <v>69</v>
      </c>
      <c r="C45" s="27" t="s">
        <v>207</v>
      </c>
      <c r="D45" s="38">
        <v>25</v>
      </c>
      <c r="E45" s="27"/>
      <c r="F45" s="27">
        <v>5</v>
      </c>
      <c r="G45" s="27"/>
      <c r="H45" s="27"/>
      <c r="I45" s="27"/>
      <c r="J45" s="27">
        <v>2</v>
      </c>
      <c r="K45" s="27">
        <v>3</v>
      </c>
      <c r="L45" s="27"/>
      <c r="M45" s="27"/>
      <c r="N45" s="27">
        <f t="shared" si="8"/>
        <v>0</v>
      </c>
      <c r="O45" s="39"/>
      <c r="P45" s="39"/>
      <c r="Q45" s="39"/>
      <c r="R45" s="39"/>
      <c r="S45" s="39"/>
      <c r="T45" s="27">
        <v>12</v>
      </c>
      <c r="U45" s="40" t="str">
        <f t="shared" si="9"/>
        <v/>
      </c>
      <c r="V45" s="22"/>
      <c r="W45" s="22"/>
      <c r="X45" s="22" t="s">
        <v>82</v>
      </c>
      <c r="Y45" s="69">
        <v>1242</v>
      </c>
      <c r="Z45" s="41"/>
      <c r="AA45" s="1" t="s">
        <v>200</v>
      </c>
      <c r="AB45" s="28"/>
    </row>
    <row r="46" spans="1:28" x14ac:dyDescent="0.3">
      <c r="A46" s="1" t="s">
        <v>46</v>
      </c>
      <c r="B46" s="1" t="s">
        <v>69</v>
      </c>
      <c r="C46" s="27" t="s">
        <v>210</v>
      </c>
      <c r="D46" s="38"/>
      <c r="E46" s="27"/>
      <c r="F46" s="27">
        <v>0</v>
      </c>
      <c r="G46" s="27"/>
      <c r="H46" s="27"/>
      <c r="I46" s="27"/>
      <c r="J46" s="27">
        <v>0</v>
      </c>
      <c r="K46" s="27">
        <v>0</v>
      </c>
      <c r="L46" s="27"/>
      <c r="M46" s="27"/>
      <c r="N46" s="27"/>
      <c r="O46" s="39"/>
      <c r="P46" s="39"/>
      <c r="Q46" s="39"/>
      <c r="R46" s="39"/>
      <c r="S46" s="39"/>
      <c r="T46" s="27">
        <v>0</v>
      </c>
      <c r="U46" s="40"/>
      <c r="V46" s="22"/>
      <c r="W46" s="22"/>
      <c r="X46" s="22" t="s">
        <v>82</v>
      </c>
      <c r="Y46" s="69">
        <v>1242</v>
      </c>
      <c r="Z46" s="41"/>
      <c r="AA46" s="1" t="s">
        <v>200</v>
      </c>
      <c r="AB46" s="28"/>
    </row>
    <row r="47" spans="1:28" x14ac:dyDescent="0.3">
      <c r="A47" s="1" t="s">
        <v>46</v>
      </c>
      <c r="B47" s="1" t="s">
        <v>69</v>
      </c>
      <c r="C47" s="27" t="s">
        <v>208</v>
      </c>
      <c r="D47" s="38">
        <v>42</v>
      </c>
      <c r="E47" s="27">
        <v>22</v>
      </c>
      <c r="F47" s="27">
        <v>6</v>
      </c>
      <c r="G47" s="27"/>
      <c r="H47" s="27"/>
      <c r="I47" s="27"/>
      <c r="J47" s="27">
        <v>5</v>
      </c>
      <c r="K47" s="27">
        <v>7</v>
      </c>
      <c r="L47" s="27"/>
      <c r="M47" s="27">
        <v>8</v>
      </c>
      <c r="N47" s="27">
        <f t="shared" si="8"/>
        <v>8</v>
      </c>
      <c r="O47" s="39"/>
      <c r="P47" s="39"/>
      <c r="Q47" s="39"/>
      <c r="R47" s="39"/>
      <c r="S47" s="39">
        <v>5</v>
      </c>
      <c r="T47" s="27">
        <v>17</v>
      </c>
      <c r="U47" s="40">
        <f t="shared" si="9"/>
        <v>1.1363636363636365</v>
      </c>
      <c r="V47" s="22"/>
      <c r="W47" s="22"/>
      <c r="X47" s="22" t="s">
        <v>82</v>
      </c>
      <c r="Y47" s="69">
        <v>1242</v>
      </c>
      <c r="Z47" s="41"/>
      <c r="AA47" s="1" t="s">
        <v>200</v>
      </c>
      <c r="AB47" s="28"/>
    </row>
    <row r="48" spans="1:28" x14ac:dyDescent="0.3">
      <c r="A48" s="1" t="s">
        <v>46</v>
      </c>
      <c r="B48" s="1" t="s">
        <v>69</v>
      </c>
      <c r="C48" s="27" t="s">
        <v>517</v>
      </c>
      <c r="D48" s="38"/>
      <c r="E48" s="27"/>
      <c r="F48" s="27">
        <v>0</v>
      </c>
      <c r="G48" s="27"/>
      <c r="H48" s="27"/>
      <c r="I48" s="27"/>
      <c r="J48" s="27">
        <v>0</v>
      </c>
      <c r="K48" s="27">
        <v>0</v>
      </c>
      <c r="L48" s="27"/>
      <c r="M48" s="27"/>
      <c r="N48" s="27">
        <f t="shared" ref="N48" si="11">SUM(L48:M48)</f>
        <v>0</v>
      </c>
      <c r="O48" s="39"/>
      <c r="P48" s="39"/>
      <c r="Q48" s="39"/>
      <c r="R48" s="39"/>
      <c r="S48" s="39"/>
      <c r="T48" s="27">
        <f t="shared" ref="T48" si="12">+(F48*2)+J48</f>
        <v>0</v>
      </c>
      <c r="U48" s="40" t="str">
        <f t="shared" ref="U48" si="13">IFERROR(((T48+Q48+N48-R48)+(O48*2))/E48,"")</f>
        <v/>
      </c>
      <c r="V48" s="22"/>
      <c r="W48" s="22"/>
      <c r="X48" s="22" t="s">
        <v>82</v>
      </c>
      <c r="Y48" s="69">
        <v>1242</v>
      </c>
      <c r="Z48" s="41"/>
      <c r="AA48" s="1" t="s">
        <v>200</v>
      </c>
      <c r="AB48" s="28"/>
    </row>
    <row r="49" spans="1:28" x14ac:dyDescent="0.3">
      <c r="A49" s="1" t="s">
        <v>46</v>
      </c>
      <c r="B49" s="1" t="s">
        <v>69</v>
      </c>
      <c r="C49" s="27" t="s">
        <v>209</v>
      </c>
      <c r="D49" s="38">
        <v>20</v>
      </c>
      <c r="E49" s="27"/>
      <c r="F49" s="27">
        <v>3</v>
      </c>
      <c r="G49" s="27"/>
      <c r="H49" s="27"/>
      <c r="I49" s="27"/>
      <c r="J49" s="27">
        <v>0</v>
      </c>
      <c r="K49" s="27">
        <v>0</v>
      </c>
      <c r="L49" s="27"/>
      <c r="M49" s="27"/>
      <c r="N49" s="27">
        <f t="shared" si="8"/>
        <v>0</v>
      </c>
      <c r="O49" s="39"/>
      <c r="P49" s="39"/>
      <c r="Q49" s="39"/>
      <c r="R49" s="39"/>
      <c r="S49" s="39"/>
      <c r="T49" s="27">
        <f t="shared" si="10"/>
        <v>6</v>
      </c>
      <c r="U49" s="40" t="str">
        <f t="shared" si="9"/>
        <v/>
      </c>
      <c r="V49" s="22"/>
      <c r="W49" s="22"/>
      <c r="X49" s="22" t="s">
        <v>82</v>
      </c>
      <c r="Y49" s="69">
        <v>1242</v>
      </c>
      <c r="Z49" s="41"/>
      <c r="AA49" s="1" t="s">
        <v>200</v>
      </c>
      <c r="AB49" s="28"/>
    </row>
    <row r="50" spans="1:28" x14ac:dyDescent="0.3">
      <c r="A50" s="1" t="s">
        <v>46</v>
      </c>
      <c r="B50" s="1" t="s">
        <v>69</v>
      </c>
      <c r="C50" s="56" t="s">
        <v>39</v>
      </c>
      <c r="D50" s="38"/>
      <c r="E50" s="56">
        <v>218</v>
      </c>
      <c r="F50" s="27"/>
      <c r="G50" s="56"/>
      <c r="H50" s="27"/>
      <c r="I50" s="27"/>
      <c r="J50" s="27"/>
      <c r="K50" s="27"/>
      <c r="L50" s="27"/>
      <c r="M50" s="27"/>
      <c r="N50" s="27"/>
      <c r="O50" s="39"/>
      <c r="P50" s="39"/>
      <c r="Q50" s="39"/>
      <c r="R50" s="39"/>
      <c r="S50" s="39"/>
      <c r="T50" s="56"/>
      <c r="U50" s="40"/>
      <c r="V50" s="22"/>
      <c r="W50" s="22"/>
      <c r="X50" s="22" t="s">
        <v>82</v>
      </c>
      <c r="Y50" s="69">
        <v>1242</v>
      </c>
      <c r="Z50" s="41"/>
      <c r="AA50" s="1" t="s">
        <v>200</v>
      </c>
      <c r="AB50" s="28"/>
    </row>
    <row r="51" spans="1:28" x14ac:dyDescent="0.3">
      <c r="A51" s="43" t="s">
        <v>46</v>
      </c>
      <c r="B51" s="43" t="s">
        <v>69</v>
      </c>
      <c r="C51" s="44" t="s">
        <v>40</v>
      </c>
      <c r="D51" s="43"/>
      <c r="E51" s="44">
        <f>SUM(E36:E50)</f>
        <v>240</v>
      </c>
      <c r="F51" s="44">
        <f>SUM(F35:F50)</f>
        <v>36</v>
      </c>
      <c r="G51" s="44">
        <f t="shared" ref="G51:T51" si="14">SUM(G35:G50)</f>
        <v>0</v>
      </c>
      <c r="H51" s="44">
        <f t="shared" si="14"/>
        <v>0</v>
      </c>
      <c r="I51" s="44">
        <f t="shared" si="14"/>
        <v>0</v>
      </c>
      <c r="J51" s="44">
        <f t="shared" si="14"/>
        <v>24</v>
      </c>
      <c r="K51" s="44">
        <f t="shared" si="14"/>
        <v>31</v>
      </c>
      <c r="L51" s="44">
        <f t="shared" si="14"/>
        <v>0</v>
      </c>
      <c r="M51" s="44">
        <f t="shared" si="14"/>
        <v>8</v>
      </c>
      <c r="N51" s="44">
        <f t="shared" si="14"/>
        <v>8</v>
      </c>
      <c r="O51" s="44">
        <f t="shared" si="14"/>
        <v>0</v>
      </c>
      <c r="P51" s="44">
        <f t="shared" si="14"/>
        <v>0</v>
      </c>
      <c r="Q51" s="44">
        <f t="shared" si="14"/>
        <v>0</v>
      </c>
      <c r="R51" s="44">
        <f t="shared" si="14"/>
        <v>0</v>
      </c>
      <c r="S51" s="44">
        <f t="shared" si="14"/>
        <v>5</v>
      </c>
      <c r="T51" s="44">
        <f t="shared" si="14"/>
        <v>96</v>
      </c>
      <c r="U51" s="45">
        <f>((T51+Q51+N51-R51)+(O51*2))/E51</f>
        <v>0.43333333333333335</v>
      </c>
      <c r="V51" s="46"/>
      <c r="W51" s="46"/>
      <c r="X51" s="46" t="s">
        <v>82</v>
      </c>
      <c r="Y51" s="70">
        <v>1242</v>
      </c>
      <c r="Z51" s="48"/>
      <c r="AA51" s="43" t="s">
        <v>200</v>
      </c>
      <c r="AB51" s="72"/>
    </row>
    <row r="52" spans="1:28" x14ac:dyDescent="0.3">
      <c r="A52" s="1"/>
      <c r="B52" s="1"/>
      <c r="C52" s="1"/>
      <c r="D52" s="1"/>
      <c r="F52" s="49" t="s">
        <v>41</v>
      </c>
      <c r="G52" s="51" t="e">
        <f>F51/G51</f>
        <v>#DIV/0!</v>
      </c>
      <c r="H52" s="27"/>
      <c r="I52" s="1"/>
      <c r="J52" s="49" t="s">
        <v>42</v>
      </c>
      <c r="K52" s="51">
        <f>J51/K51</f>
        <v>0.77419354838709675</v>
      </c>
      <c r="L52" s="1"/>
      <c r="M52" s="39" t="s">
        <v>43</v>
      </c>
      <c r="N52" s="52"/>
      <c r="P52" s="1"/>
      <c r="Q52" s="1"/>
      <c r="R52" s="1"/>
      <c r="S52" s="1"/>
      <c r="T52" s="1"/>
      <c r="U52" s="1"/>
      <c r="V52" s="22"/>
      <c r="W52" s="22"/>
      <c r="X52" s="22"/>
      <c r="Y52" s="53"/>
      <c r="Z52" s="41"/>
      <c r="AA52" s="1"/>
      <c r="AB52" s="28"/>
    </row>
    <row r="53" spans="1:28" x14ac:dyDescent="0.3">
      <c r="A53" s="1"/>
      <c r="B53" s="1"/>
      <c r="C53" s="5" t="s">
        <v>44</v>
      </c>
      <c r="V53" s="22"/>
      <c r="W53" s="22"/>
      <c r="X53" s="22"/>
      <c r="Y53" s="53"/>
      <c r="Z53" s="41"/>
      <c r="AA53" s="1"/>
      <c r="AB53" s="2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DCFE8-A393-41FC-B349-1C85E40B7DE2}">
  <sheetPr>
    <tabColor rgb="FF92D050"/>
    <pageSetUpPr fitToPage="1"/>
  </sheetPr>
  <dimension ref="A1:AB53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29567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132</v>
      </c>
      <c r="K4" s="16" t="s">
        <v>45</v>
      </c>
      <c r="L4" s="17"/>
      <c r="M4" s="18"/>
      <c r="N4" s="19">
        <v>32</v>
      </c>
      <c r="O4" s="19">
        <v>27</v>
      </c>
      <c r="P4" s="19">
        <v>23</v>
      </c>
      <c r="Q4" s="19">
        <v>22</v>
      </c>
      <c r="R4" s="20"/>
      <c r="S4" s="21">
        <f>SUM(N4:R4)</f>
        <v>104</v>
      </c>
      <c r="T4" s="22">
        <v>365</v>
      </c>
    </row>
    <row r="5" spans="1:28" x14ac:dyDescent="0.3">
      <c r="B5" s="1"/>
      <c r="C5" s="6" t="s">
        <v>129</v>
      </c>
      <c r="D5" s="7" t="s">
        <v>6</v>
      </c>
      <c r="E5" s="1"/>
      <c r="F5" s="1"/>
      <c r="G5" s="1"/>
      <c r="J5" s="15" t="s">
        <v>79</v>
      </c>
      <c r="K5" s="16" t="s">
        <v>64</v>
      </c>
      <c r="L5" s="17"/>
      <c r="M5" s="18"/>
      <c r="N5" s="19">
        <v>21</v>
      </c>
      <c r="O5" s="19">
        <v>20</v>
      </c>
      <c r="P5" s="19">
        <v>32</v>
      </c>
      <c r="Q5" s="19">
        <v>29</v>
      </c>
      <c r="R5" s="20"/>
      <c r="S5" s="21">
        <f>SUM(N5:R5)</f>
        <v>102</v>
      </c>
      <c r="T5" s="22">
        <v>365</v>
      </c>
      <c r="U5" s="1"/>
      <c r="V5" s="1"/>
      <c r="W5" s="1"/>
    </row>
    <row r="6" spans="1:28" x14ac:dyDescent="0.3">
      <c r="C6" s="23">
        <v>1973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130</v>
      </c>
      <c r="D7" s="7" t="s">
        <v>8</v>
      </c>
      <c r="G7" s="1"/>
      <c r="S7" s="1"/>
      <c r="T7" s="25" t="s">
        <v>9</v>
      </c>
      <c r="U7" s="1"/>
      <c r="V7" s="26">
        <v>365</v>
      </c>
      <c r="W7" s="1"/>
    </row>
    <row r="8" spans="1:28" x14ac:dyDescent="0.3">
      <c r="B8" s="1"/>
      <c r="C8" s="24" t="s">
        <v>131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0.11458333333333333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4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47</v>
      </c>
      <c r="D13" s="38">
        <v>34</v>
      </c>
      <c r="E13" s="27">
        <v>19</v>
      </c>
      <c r="F13" s="27">
        <v>6</v>
      </c>
      <c r="G13" s="27">
        <v>15</v>
      </c>
      <c r="H13" s="27"/>
      <c r="I13" s="27"/>
      <c r="J13" s="27">
        <v>1</v>
      </c>
      <c r="K13" s="27">
        <v>2</v>
      </c>
      <c r="L13" s="27">
        <v>7</v>
      </c>
      <c r="M13" s="27">
        <v>6</v>
      </c>
      <c r="N13" s="27">
        <f>SUM(L13:M13)</f>
        <v>13</v>
      </c>
      <c r="O13" s="27">
        <v>0</v>
      </c>
      <c r="P13" s="56">
        <v>6</v>
      </c>
      <c r="Q13" s="27">
        <v>0</v>
      </c>
      <c r="R13" s="27">
        <v>2</v>
      </c>
      <c r="S13" s="27">
        <v>0</v>
      </c>
      <c r="T13" s="27">
        <f>(H13*3)+((F13-H13)*2)+J13</f>
        <v>13</v>
      </c>
      <c r="U13" s="40">
        <f>IFERROR(((T13+Q13+N13-R13)+(O13*2))/E13,"")</f>
        <v>1.263157894736842</v>
      </c>
      <c r="V13" s="22">
        <v>365</v>
      </c>
      <c r="W13" s="22" t="s">
        <v>81</v>
      </c>
      <c r="X13" s="22" t="s">
        <v>82</v>
      </c>
      <c r="Y13" s="69">
        <v>1973</v>
      </c>
      <c r="Z13" s="41"/>
      <c r="AA13" s="1" t="s">
        <v>83</v>
      </c>
      <c r="AB13" s="28" t="s">
        <v>133</v>
      </c>
    </row>
    <row r="14" spans="1:28" x14ac:dyDescent="0.3">
      <c r="A14" s="1" t="s">
        <v>63</v>
      </c>
      <c r="B14" s="1" t="s">
        <v>46</v>
      </c>
      <c r="C14" s="27" t="s">
        <v>48</v>
      </c>
      <c r="D14" s="38">
        <v>11</v>
      </c>
      <c r="E14" s="27">
        <v>27</v>
      </c>
      <c r="F14" s="27">
        <v>3</v>
      </c>
      <c r="G14" s="27">
        <v>12</v>
      </c>
      <c r="H14" s="27"/>
      <c r="I14" s="27"/>
      <c r="J14" s="27">
        <v>0</v>
      </c>
      <c r="K14" s="27">
        <v>0</v>
      </c>
      <c r="L14" s="27">
        <v>0</v>
      </c>
      <c r="M14" s="27">
        <v>1</v>
      </c>
      <c r="N14" s="27">
        <f t="shared" ref="N14:N16" si="0">SUM(L14:M14)</f>
        <v>1</v>
      </c>
      <c r="O14" s="39">
        <v>3</v>
      </c>
      <c r="P14" s="39">
        <v>5</v>
      </c>
      <c r="Q14" s="39">
        <v>0</v>
      </c>
      <c r="R14" s="39">
        <v>6</v>
      </c>
      <c r="S14" s="39">
        <v>0</v>
      </c>
      <c r="T14" s="39">
        <f t="shared" ref="T14:T19" si="1">(H14*3)+((F14-H14)*2)+J14</f>
        <v>6</v>
      </c>
      <c r="U14" s="40">
        <f t="shared" ref="U14:U24" si="2">IFERROR(((T14+Q14+N14-R14)+(O14*2))/E14,"")</f>
        <v>0.25925925925925924</v>
      </c>
      <c r="V14" s="22">
        <v>365</v>
      </c>
      <c r="W14" s="22" t="s">
        <v>81</v>
      </c>
      <c r="X14" s="22" t="s">
        <v>82</v>
      </c>
      <c r="Y14" s="69">
        <v>1973</v>
      </c>
      <c r="Z14" s="41"/>
      <c r="AA14" s="1" t="s">
        <v>83</v>
      </c>
      <c r="AB14" s="28" t="s">
        <v>133</v>
      </c>
    </row>
    <row r="15" spans="1:28" x14ac:dyDescent="0.3">
      <c r="A15" s="1" t="s">
        <v>63</v>
      </c>
      <c r="B15" s="1" t="s">
        <v>46</v>
      </c>
      <c r="C15" s="27" t="s">
        <v>49</v>
      </c>
      <c r="D15" s="38">
        <v>22</v>
      </c>
      <c r="E15" s="27">
        <v>43</v>
      </c>
      <c r="F15" s="27">
        <v>10</v>
      </c>
      <c r="G15" s="27">
        <v>20</v>
      </c>
      <c r="H15" s="27"/>
      <c r="I15" s="27"/>
      <c r="J15" s="27">
        <v>2</v>
      </c>
      <c r="K15" s="27">
        <v>4</v>
      </c>
      <c r="L15" s="27">
        <v>4</v>
      </c>
      <c r="M15" s="27">
        <v>2</v>
      </c>
      <c r="N15" s="27">
        <f t="shared" si="0"/>
        <v>6</v>
      </c>
      <c r="O15" s="39">
        <v>3</v>
      </c>
      <c r="P15" s="39">
        <v>4</v>
      </c>
      <c r="Q15" s="39">
        <v>2</v>
      </c>
      <c r="R15" s="39">
        <v>3</v>
      </c>
      <c r="S15" s="39">
        <v>0</v>
      </c>
      <c r="T15" s="39">
        <f t="shared" si="1"/>
        <v>22</v>
      </c>
      <c r="U15" s="40">
        <f t="shared" si="2"/>
        <v>0.76744186046511631</v>
      </c>
      <c r="V15" s="22">
        <v>365</v>
      </c>
      <c r="W15" s="22" t="s">
        <v>81</v>
      </c>
      <c r="X15" s="22" t="s">
        <v>82</v>
      </c>
      <c r="Y15" s="69">
        <v>1973</v>
      </c>
      <c r="Z15" s="41"/>
      <c r="AA15" s="1" t="s">
        <v>83</v>
      </c>
      <c r="AB15" s="28" t="s">
        <v>133</v>
      </c>
    </row>
    <row r="16" spans="1:28" x14ac:dyDescent="0.3">
      <c r="A16" s="1" t="s">
        <v>63</v>
      </c>
      <c r="B16" s="1" t="s">
        <v>46</v>
      </c>
      <c r="C16" s="27" t="s">
        <v>50</v>
      </c>
      <c r="D16" s="38">
        <v>20</v>
      </c>
      <c r="E16" s="27">
        <v>27</v>
      </c>
      <c r="F16" s="27">
        <v>5</v>
      </c>
      <c r="G16" s="27">
        <v>12</v>
      </c>
      <c r="H16" s="27"/>
      <c r="I16" s="27"/>
      <c r="J16" s="27">
        <v>4</v>
      </c>
      <c r="K16" s="27">
        <v>7</v>
      </c>
      <c r="L16" s="27">
        <v>6</v>
      </c>
      <c r="M16" s="27">
        <v>6</v>
      </c>
      <c r="N16" s="27">
        <f t="shared" si="0"/>
        <v>12</v>
      </c>
      <c r="O16" s="39">
        <v>0</v>
      </c>
      <c r="P16" s="39">
        <v>1</v>
      </c>
      <c r="Q16" s="39">
        <v>1</v>
      </c>
      <c r="R16" s="39">
        <v>2</v>
      </c>
      <c r="S16" s="39">
        <v>0</v>
      </c>
      <c r="T16" s="39">
        <f t="shared" si="1"/>
        <v>14</v>
      </c>
      <c r="U16" s="40">
        <f t="shared" si="2"/>
        <v>0.92592592592592593</v>
      </c>
      <c r="V16" s="22">
        <v>365</v>
      </c>
      <c r="W16" s="22" t="s">
        <v>81</v>
      </c>
      <c r="X16" s="22" t="s">
        <v>82</v>
      </c>
      <c r="Y16" s="69">
        <v>1973</v>
      </c>
      <c r="Z16" s="41"/>
      <c r="AA16" s="1" t="s">
        <v>83</v>
      </c>
      <c r="AB16" s="28" t="s">
        <v>133</v>
      </c>
    </row>
    <row r="17" spans="1:28" x14ac:dyDescent="0.3">
      <c r="A17" s="1" t="s">
        <v>63</v>
      </c>
      <c r="B17" s="1" t="s">
        <v>46</v>
      </c>
      <c r="C17" s="27" t="s">
        <v>51</v>
      </c>
      <c r="D17" s="38">
        <v>14</v>
      </c>
      <c r="E17" s="27" t="s">
        <v>470</v>
      </c>
      <c r="F17" s="27"/>
      <c r="G17" s="27"/>
      <c r="H17" s="27"/>
      <c r="I17" s="27"/>
      <c r="J17" s="27"/>
      <c r="K17" s="27"/>
      <c r="L17" s="27"/>
      <c r="M17" s="27"/>
      <c r="N17" s="27"/>
      <c r="O17" s="39"/>
      <c r="P17" s="39"/>
      <c r="Q17" s="39"/>
      <c r="R17" s="39"/>
      <c r="S17" s="39"/>
      <c r="T17" s="39"/>
      <c r="U17" s="40"/>
      <c r="V17" s="22">
        <v>365</v>
      </c>
      <c r="W17" s="22" t="s">
        <v>81</v>
      </c>
      <c r="X17" s="22" t="s">
        <v>82</v>
      </c>
      <c r="Y17" s="69">
        <v>1973</v>
      </c>
      <c r="Z17" s="41"/>
      <c r="AA17" s="1" t="s">
        <v>83</v>
      </c>
      <c r="AB17" s="28" t="s">
        <v>133</v>
      </c>
    </row>
    <row r="18" spans="1:28" x14ac:dyDescent="0.3">
      <c r="A18" s="1" t="s">
        <v>63</v>
      </c>
      <c r="B18" s="1" t="s">
        <v>46</v>
      </c>
      <c r="C18" s="27" t="s">
        <v>52</v>
      </c>
      <c r="D18" s="38">
        <v>42</v>
      </c>
      <c r="E18" s="27" t="s">
        <v>470</v>
      </c>
      <c r="F18" s="27"/>
      <c r="G18" s="27"/>
      <c r="H18" s="27"/>
      <c r="I18" s="27"/>
      <c r="J18" s="27"/>
      <c r="K18" s="27"/>
      <c r="L18" s="27"/>
      <c r="M18" s="27"/>
      <c r="N18" s="27"/>
      <c r="O18" s="39"/>
      <c r="P18" s="39"/>
      <c r="Q18" s="39"/>
      <c r="R18" s="39"/>
      <c r="S18" s="39"/>
      <c r="T18" s="39"/>
      <c r="U18" s="40"/>
      <c r="V18" s="22">
        <v>365</v>
      </c>
      <c r="W18" s="22" t="s">
        <v>81</v>
      </c>
      <c r="X18" s="22" t="s">
        <v>82</v>
      </c>
      <c r="Y18" s="69">
        <v>1973</v>
      </c>
      <c r="Z18" s="41"/>
      <c r="AA18" s="1" t="s">
        <v>83</v>
      </c>
      <c r="AB18" s="28" t="s">
        <v>133</v>
      </c>
    </row>
    <row r="19" spans="1:28" x14ac:dyDescent="0.3">
      <c r="A19" s="1" t="s">
        <v>63</v>
      </c>
      <c r="B19" s="1" t="s">
        <v>46</v>
      </c>
      <c r="C19" s="27" t="s">
        <v>53</v>
      </c>
      <c r="D19" s="38">
        <v>15</v>
      </c>
      <c r="E19" s="27">
        <v>26</v>
      </c>
      <c r="F19" s="27">
        <v>1</v>
      </c>
      <c r="G19" s="27">
        <v>7</v>
      </c>
      <c r="H19" s="27"/>
      <c r="I19" s="27"/>
      <c r="J19" s="27">
        <v>2</v>
      </c>
      <c r="K19" s="27">
        <v>8</v>
      </c>
      <c r="L19" s="27">
        <v>1</v>
      </c>
      <c r="M19" s="27">
        <v>0</v>
      </c>
      <c r="N19" s="27">
        <f t="shared" ref="N19" si="3">SUM(L19:M19)</f>
        <v>1</v>
      </c>
      <c r="O19" s="39">
        <v>4</v>
      </c>
      <c r="P19" s="39">
        <v>5</v>
      </c>
      <c r="Q19" s="39">
        <v>1</v>
      </c>
      <c r="R19" s="39">
        <v>3</v>
      </c>
      <c r="S19" s="39">
        <v>0</v>
      </c>
      <c r="T19" s="39">
        <f t="shared" si="1"/>
        <v>4</v>
      </c>
      <c r="U19" s="40">
        <f t="shared" si="2"/>
        <v>0.42307692307692307</v>
      </c>
      <c r="V19" s="22">
        <v>365</v>
      </c>
      <c r="W19" s="22" t="s">
        <v>81</v>
      </c>
      <c r="X19" s="22" t="s">
        <v>82</v>
      </c>
      <c r="Y19" s="69">
        <v>1973</v>
      </c>
      <c r="Z19" s="41"/>
      <c r="AA19" s="1" t="s">
        <v>83</v>
      </c>
      <c r="AB19" s="28" t="s">
        <v>133</v>
      </c>
    </row>
    <row r="20" spans="1:28" x14ac:dyDescent="0.3">
      <c r="A20" s="1" t="s">
        <v>63</v>
      </c>
      <c r="B20" s="1" t="s">
        <v>46</v>
      </c>
      <c r="C20" s="27" t="s">
        <v>54</v>
      </c>
      <c r="D20" s="38">
        <v>10</v>
      </c>
      <c r="E20" s="27" t="s">
        <v>468</v>
      </c>
      <c r="F20" s="27"/>
      <c r="G20" s="27"/>
      <c r="H20" s="27"/>
      <c r="I20" s="27"/>
      <c r="J20" s="27"/>
      <c r="K20" s="27"/>
      <c r="L20" s="27"/>
      <c r="M20" s="27"/>
      <c r="N20" s="27"/>
      <c r="O20" s="39"/>
      <c r="P20" s="39"/>
      <c r="Q20" s="39"/>
      <c r="R20" s="39"/>
      <c r="S20" s="39"/>
      <c r="T20" s="39"/>
      <c r="U20" s="40" t="str">
        <f t="shared" ref="U20" si="4">IFERROR(((T20+Q20+N20-R20)+(O20*2))/E20,"")</f>
        <v/>
      </c>
      <c r="V20" s="22">
        <v>365</v>
      </c>
      <c r="W20" s="22" t="s">
        <v>81</v>
      </c>
      <c r="X20" s="22" t="s">
        <v>82</v>
      </c>
      <c r="Y20" s="69">
        <v>1973</v>
      </c>
      <c r="Z20" s="41"/>
      <c r="AA20" s="1" t="s">
        <v>83</v>
      </c>
      <c r="AB20" s="28" t="s">
        <v>133</v>
      </c>
    </row>
    <row r="21" spans="1:28" x14ac:dyDescent="0.3">
      <c r="A21" s="1" t="s">
        <v>63</v>
      </c>
      <c r="B21" s="1" t="s">
        <v>46</v>
      </c>
      <c r="C21" s="27" t="s">
        <v>55</v>
      </c>
      <c r="D21" s="38">
        <v>33</v>
      </c>
      <c r="E21" s="27">
        <v>5</v>
      </c>
      <c r="F21" s="27">
        <v>1</v>
      </c>
      <c r="G21" s="27">
        <v>1</v>
      </c>
      <c r="H21" s="27"/>
      <c r="I21" s="27"/>
      <c r="J21" s="27">
        <v>0</v>
      </c>
      <c r="K21" s="27">
        <v>0</v>
      </c>
      <c r="L21" s="27">
        <v>1</v>
      </c>
      <c r="M21" s="27">
        <v>1</v>
      </c>
      <c r="N21" s="27">
        <f>SUM(L21:M21)</f>
        <v>2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f>(H21*3)+((F21-H21)*2)+J21</f>
        <v>2</v>
      </c>
      <c r="U21" s="40">
        <f t="shared" si="2"/>
        <v>0.8</v>
      </c>
      <c r="V21" s="22">
        <v>365</v>
      </c>
      <c r="W21" s="22" t="s">
        <v>81</v>
      </c>
      <c r="X21" s="22" t="s">
        <v>82</v>
      </c>
      <c r="Y21" s="69">
        <v>1973</v>
      </c>
      <c r="Z21" s="41"/>
      <c r="AA21" s="1" t="s">
        <v>83</v>
      </c>
      <c r="AB21" s="28" t="s">
        <v>133</v>
      </c>
    </row>
    <row r="22" spans="1:28" x14ac:dyDescent="0.3">
      <c r="A22" s="1" t="s">
        <v>63</v>
      </c>
      <c r="B22" s="1" t="s">
        <v>46</v>
      </c>
      <c r="C22" s="27" t="s">
        <v>56</v>
      </c>
      <c r="D22" s="38">
        <v>24</v>
      </c>
      <c r="E22" s="27">
        <v>40</v>
      </c>
      <c r="F22" s="27">
        <v>8</v>
      </c>
      <c r="G22" s="27">
        <v>14</v>
      </c>
      <c r="H22" s="27"/>
      <c r="I22" s="27"/>
      <c r="J22" s="27">
        <v>6</v>
      </c>
      <c r="K22" s="27">
        <v>7</v>
      </c>
      <c r="L22" s="27">
        <v>7</v>
      </c>
      <c r="M22" s="27">
        <v>3</v>
      </c>
      <c r="N22" s="27">
        <f>SUM(L22:M22)</f>
        <v>10</v>
      </c>
      <c r="O22" s="39">
        <v>3</v>
      </c>
      <c r="P22" s="39">
        <v>2</v>
      </c>
      <c r="Q22" s="39">
        <v>1</v>
      </c>
      <c r="R22" s="39">
        <v>9</v>
      </c>
      <c r="S22" s="39">
        <v>0</v>
      </c>
      <c r="T22" s="39">
        <f>(H22*3)+((F22-H22)*2)+J22</f>
        <v>22</v>
      </c>
      <c r="U22" s="40">
        <f t="shared" si="2"/>
        <v>0.75</v>
      </c>
      <c r="V22" s="22">
        <v>365</v>
      </c>
      <c r="W22" s="22" t="s">
        <v>81</v>
      </c>
      <c r="X22" s="22" t="s">
        <v>82</v>
      </c>
      <c r="Y22" s="69">
        <v>1973</v>
      </c>
      <c r="Z22" s="41"/>
      <c r="AA22" s="1" t="s">
        <v>83</v>
      </c>
      <c r="AB22" s="28" t="s">
        <v>133</v>
      </c>
    </row>
    <row r="23" spans="1:28" x14ac:dyDescent="0.3">
      <c r="A23" s="1" t="s">
        <v>63</v>
      </c>
      <c r="B23" s="1" t="s">
        <v>46</v>
      </c>
      <c r="C23" s="27" t="s">
        <v>57</v>
      </c>
      <c r="D23" s="38">
        <v>35</v>
      </c>
      <c r="E23" s="27">
        <v>29</v>
      </c>
      <c r="F23" s="27">
        <v>5</v>
      </c>
      <c r="G23" s="27">
        <v>7</v>
      </c>
      <c r="H23" s="27"/>
      <c r="I23" s="27"/>
      <c r="J23" s="27">
        <v>4</v>
      </c>
      <c r="K23" s="27">
        <v>5</v>
      </c>
      <c r="L23" s="27">
        <v>1</v>
      </c>
      <c r="M23" s="27">
        <v>8</v>
      </c>
      <c r="N23" s="27">
        <f>SUM(L23:M23)</f>
        <v>9</v>
      </c>
      <c r="O23" s="39">
        <v>0</v>
      </c>
      <c r="P23" s="39">
        <v>3</v>
      </c>
      <c r="Q23" s="39">
        <v>4</v>
      </c>
      <c r="R23" s="39">
        <v>2</v>
      </c>
      <c r="S23" s="39">
        <v>5</v>
      </c>
      <c r="T23" s="39">
        <f>(H23*3)+((F23-H23)*2)+J23</f>
        <v>14</v>
      </c>
      <c r="U23" s="40">
        <f t="shared" si="2"/>
        <v>0.86206896551724133</v>
      </c>
      <c r="V23" s="22">
        <v>365</v>
      </c>
      <c r="W23" s="22" t="s">
        <v>81</v>
      </c>
      <c r="X23" s="22" t="s">
        <v>82</v>
      </c>
      <c r="Y23" s="69">
        <v>1973</v>
      </c>
      <c r="Z23" s="41"/>
      <c r="AA23" s="1" t="s">
        <v>83</v>
      </c>
      <c r="AB23" s="28" t="s">
        <v>133</v>
      </c>
    </row>
    <row r="24" spans="1:28" x14ac:dyDescent="0.3">
      <c r="A24" s="1" t="s">
        <v>63</v>
      </c>
      <c r="B24" s="1" t="s">
        <v>46</v>
      </c>
      <c r="C24" s="27" t="s">
        <v>58</v>
      </c>
      <c r="D24" s="38">
        <v>40</v>
      </c>
      <c r="E24" s="27">
        <v>24</v>
      </c>
      <c r="F24" s="27">
        <v>3</v>
      </c>
      <c r="G24" s="27">
        <v>5</v>
      </c>
      <c r="H24" s="27"/>
      <c r="I24" s="27"/>
      <c r="J24" s="27">
        <v>1</v>
      </c>
      <c r="K24" s="27">
        <v>3</v>
      </c>
      <c r="L24" s="27">
        <v>4</v>
      </c>
      <c r="M24" s="27">
        <v>3</v>
      </c>
      <c r="N24" s="27">
        <f>SUM(L24:M24)</f>
        <v>7</v>
      </c>
      <c r="O24" s="39">
        <v>0</v>
      </c>
      <c r="P24" s="39">
        <v>1</v>
      </c>
      <c r="Q24" s="39">
        <v>2</v>
      </c>
      <c r="R24" s="39">
        <v>2</v>
      </c>
      <c r="S24" s="39">
        <v>1</v>
      </c>
      <c r="T24" s="39">
        <f>(H24*3)+((F24-H24)*2)+J24</f>
        <v>7</v>
      </c>
      <c r="U24" s="40">
        <f t="shared" si="2"/>
        <v>0.58333333333333337</v>
      </c>
      <c r="V24" s="22">
        <v>365</v>
      </c>
      <c r="W24" s="22" t="s">
        <v>81</v>
      </c>
      <c r="X24" s="22" t="s">
        <v>82</v>
      </c>
      <c r="Y24" s="69">
        <v>1973</v>
      </c>
      <c r="Z24" s="41"/>
      <c r="AA24" s="1" t="s">
        <v>83</v>
      </c>
      <c r="AB24" s="28" t="s">
        <v>133</v>
      </c>
    </row>
    <row r="25" spans="1:28" x14ac:dyDescent="0.3">
      <c r="A25" s="43" t="s">
        <v>63</v>
      </c>
      <c r="B25" s="43" t="s">
        <v>46</v>
      </c>
      <c r="C25" s="44" t="s">
        <v>40</v>
      </c>
      <c r="D25" s="43"/>
      <c r="E25" s="44">
        <f t="shared" ref="E25:T25" si="5">SUM(E13:E24)</f>
        <v>240</v>
      </c>
      <c r="F25" s="44">
        <f t="shared" si="5"/>
        <v>42</v>
      </c>
      <c r="G25" s="44">
        <f t="shared" si="5"/>
        <v>93</v>
      </c>
      <c r="H25" s="44">
        <f t="shared" si="5"/>
        <v>0</v>
      </c>
      <c r="I25" s="44">
        <f t="shared" si="5"/>
        <v>0</v>
      </c>
      <c r="J25" s="44">
        <f t="shared" si="5"/>
        <v>20</v>
      </c>
      <c r="K25" s="44">
        <f t="shared" si="5"/>
        <v>36</v>
      </c>
      <c r="L25" s="44">
        <f t="shared" si="5"/>
        <v>31</v>
      </c>
      <c r="M25" s="44">
        <f t="shared" si="5"/>
        <v>30</v>
      </c>
      <c r="N25" s="44">
        <f t="shared" si="5"/>
        <v>61</v>
      </c>
      <c r="O25" s="44">
        <f t="shared" si="5"/>
        <v>13</v>
      </c>
      <c r="P25" s="44">
        <f t="shared" si="5"/>
        <v>27</v>
      </c>
      <c r="Q25" s="44">
        <f t="shared" si="5"/>
        <v>11</v>
      </c>
      <c r="R25" s="44">
        <f t="shared" si="5"/>
        <v>29</v>
      </c>
      <c r="S25" s="44">
        <f t="shared" si="5"/>
        <v>6</v>
      </c>
      <c r="T25" s="44">
        <f t="shared" si="5"/>
        <v>104</v>
      </c>
      <c r="U25" s="45">
        <f>((T25+Q25+N25-R25)+(O25*2))/E25</f>
        <v>0.72083333333333333</v>
      </c>
      <c r="V25" s="46">
        <v>365</v>
      </c>
      <c r="W25" s="46" t="s">
        <v>81</v>
      </c>
      <c r="X25" s="46" t="s">
        <v>82</v>
      </c>
      <c r="Y25" s="70">
        <v>1973</v>
      </c>
      <c r="Z25" s="48"/>
      <c r="AA25" s="43" t="s">
        <v>83</v>
      </c>
      <c r="AB25" s="72" t="s">
        <v>133</v>
      </c>
    </row>
    <row r="26" spans="1:28" x14ac:dyDescent="0.3">
      <c r="A26" s="1"/>
      <c r="B26" s="1"/>
      <c r="C26" s="1"/>
      <c r="D26" s="1"/>
      <c r="F26" s="49" t="s">
        <v>41</v>
      </c>
      <c r="G26" s="50">
        <f>F25/G25</f>
        <v>0.45161290322580644</v>
      </c>
      <c r="H26" s="27"/>
      <c r="I26" s="1"/>
      <c r="J26" s="49" t="s">
        <v>42</v>
      </c>
      <c r="K26" s="51">
        <f>J25/K25</f>
        <v>0.55555555555555558</v>
      </c>
      <c r="L26" s="1"/>
      <c r="M26" s="39" t="s">
        <v>43</v>
      </c>
      <c r="N26" s="52">
        <v>6</v>
      </c>
      <c r="P26" s="1"/>
      <c r="Q26" s="1"/>
      <c r="R26" s="1"/>
      <c r="S26" s="1"/>
      <c r="T26" s="1"/>
      <c r="U26" s="1"/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>
        <v>1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135</v>
      </c>
      <c r="D35" s="38">
        <v>50</v>
      </c>
      <c r="E35" s="27">
        <v>18</v>
      </c>
      <c r="F35" s="27">
        <v>2</v>
      </c>
      <c r="G35" s="27">
        <v>4</v>
      </c>
      <c r="H35" s="27"/>
      <c r="I35" s="27"/>
      <c r="J35" s="27">
        <v>2</v>
      </c>
      <c r="K35" s="27">
        <v>2</v>
      </c>
      <c r="L35" s="27">
        <v>2</v>
      </c>
      <c r="M35" s="27">
        <v>8</v>
      </c>
      <c r="N35" s="27">
        <f>SUM(L35:M35)</f>
        <v>10</v>
      </c>
      <c r="O35" s="27">
        <v>2</v>
      </c>
      <c r="P35" s="39">
        <v>0</v>
      </c>
      <c r="Q35" s="27">
        <v>0</v>
      </c>
      <c r="R35" s="27">
        <v>0</v>
      </c>
      <c r="S35" s="27">
        <v>0</v>
      </c>
      <c r="T35" s="27">
        <f>+(F35*2)+J35</f>
        <v>6</v>
      </c>
      <c r="U35" s="40">
        <f>IFERROR(((T35+Q35+N35-R35)+(O35*2))/E35,"")</f>
        <v>1.1111111111111112</v>
      </c>
      <c r="V35" s="22">
        <v>365</v>
      </c>
      <c r="W35" s="22" t="s">
        <v>80</v>
      </c>
      <c r="X35" s="22" t="s">
        <v>95</v>
      </c>
      <c r="Y35" s="69">
        <v>1973</v>
      </c>
      <c r="Z35" s="41"/>
      <c r="AA35" s="1" t="s">
        <v>134</v>
      </c>
      <c r="AB35" s="28" t="s">
        <v>97</v>
      </c>
    </row>
    <row r="36" spans="1:28" x14ac:dyDescent="0.3">
      <c r="A36" s="1" t="s">
        <v>46</v>
      </c>
      <c r="B36" s="1" t="s">
        <v>63</v>
      </c>
      <c r="C36" s="27" t="s">
        <v>136</v>
      </c>
      <c r="D36" s="38">
        <v>40</v>
      </c>
      <c r="E36" s="27">
        <v>32</v>
      </c>
      <c r="F36" s="27">
        <v>5</v>
      </c>
      <c r="G36" s="27">
        <v>5</v>
      </c>
      <c r="H36" s="27"/>
      <c r="I36" s="27"/>
      <c r="J36" s="27">
        <v>4</v>
      </c>
      <c r="K36" s="27">
        <v>4</v>
      </c>
      <c r="L36" s="27">
        <v>0</v>
      </c>
      <c r="M36" s="27">
        <v>1</v>
      </c>
      <c r="N36" s="27">
        <f t="shared" ref="N36:N41" si="6">SUM(L36:M36)</f>
        <v>1</v>
      </c>
      <c r="O36" s="39">
        <v>3</v>
      </c>
      <c r="P36" s="39">
        <v>3</v>
      </c>
      <c r="Q36" s="39">
        <v>4</v>
      </c>
      <c r="R36" s="39">
        <v>0</v>
      </c>
      <c r="S36" s="39">
        <v>0</v>
      </c>
      <c r="T36" s="27">
        <f t="shared" ref="T36:T45" si="7">+(F36*2)+J36</f>
        <v>14</v>
      </c>
      <c r="U36" s="40">
        <f t="shared" ref="U36:U45" si="8">IFERROR(((T36+Q36+N36-R36)+(O36*2))/E36,"")</f>
        <v>0.78125</v>
      </c>
      <c r="V36" s="22">
        <v>365</v>
      </c>
      <c r="W36" s="22" t="s">
        <v>80</v>
      </c>
      <c r="X36" s="22" t="s">
        <v>95</v>
      </c>
      <c r="Y36" s="69">
        <v>1973</v>
      </c>
      <c r="Z36" s="41"/>
      <c r="AA36" s="1" t="s">
        <v>134</v>
      </c>
      <c r="AB36" s="28" t="s">
        <v>97</v>
      </c>
    </row>
    <row r="37" spans="1:28" x14ac:dyDescent="0.3">
      <c r="A37" s="1" t="s">
        <v>46</v>
      </c>
      <c r="B37" s="1" t="s">
        <v>63</v>
      </c>
      <c r="C37" s="27" t="s">
        <v>137</v>
      </c>
      <c r="D37" s="38">
        <v>32</v>
      </c>
      <c r="E37" s="27">
        <v>6</v>
      </c>
      <c r="F37" s="27">
        <v>0</v>
      </c>
      <c r="G37" s="27">
        <v>1</v>
      </c>
      <c r="H37" s="27"/>
      <c r="I37" s="27"/>
      <c r="J37" s="27">
        <v>0</v>
      </c>
      <c r="K37" s="27">
        <v>0</v>
      </c>
      <c r="L37" s="27">
        <v>2</v>
      </c>
      <c r="M37" s="27">
        <v>2</v>
      </c>
      <c r="N37" s="27">
        <f t="shared" si="6"/>
        <v>4</v>
      </c>
      <c r="O37" s="39">
        <v>0</v>
      </c>
      <c r="P37" s="39">
        <v>2</v>
      </c>
      <c r="Q37" s="39">
        <v>0</v>
      </c>
      <c r="R37" s="39">
        <v>1</v>
      </c>
      <c r="S37" s="39">
        <v>0</v>
      </c>
      <c r="T37" s="27">
        <f t="shared" si="7"/>
        <v>0</v>
      </c>
      <c r="U37" s="40">
        <f t="shared" si="8"/>
        <v>0.5</v>
      </c>
      <c r="V37" s="22">
        <v>365</v>
      </c>
      <c r="W37" s="22" t="s">
        <v>80</v>
      </c>
      <c r="X37" s="22" t="s">
        <v>95</v>
      </c>
      <c r="Y37" s="69">
        <v>1973</v>
      </c>
      <c r="Z37" s="41"/>
      <c r="AA37" s="1" t="s">
        <v>134</v>
      </c>
      <c r="AB37" s="28" t="s">
        <v>97</v>
      </c>
    </row>
    <row r="38" spans="1:28" x14ac:dyDescent="0.3">
      <c r="A38" s="1" t="s">
        <v>46</v>
      </c>
      <c r="B38" s="1" t="s">
        <v>63</v>
      </c>
      <c r="C38" s="27" t="s">
        <v>138</v>
      </c>
      <c r="D38" s="38">
        <v>43</v>
      </c>
      <c r="E38" s="27">
        <v>26</v>
      </c>
      <c r="F38" s="27">
        <v>4</v>
      </c>
      <c r="G38" s="27">
        <v>8</v>
      </c>
      <c r="H38" s="27">
        <v>0</v>
      </c>
      <c r="I38" s="27">
        <v>1</v>
      </c>
      <c r="J38" s="27">
        <v>5</v>
      </c>
      <c r="K38" s="27">
        <v>6</v>
      </c>
      <c r="L38" s="27">
        <v>2</v>
      </c>
      <c r="M38" s="27">
        <v>3</v>
      </c>
      <c r="N38" s="27">
        <f t="shared" si="6"/>
        <v>5</v>
      </c>
      <c r="O38" s="39">
        <v>3</v>
      </c>
      <c r="P38" s="39">
        <v>3</v>
      </c>
      <c r="Q38" s="39">
        <v>0</v>
      </c>
      <c r="R38" s="39">
        <v>3</v>
      </c>
      <c r="S38" s="39">
        <v>0</v>
      </c>
      <c r="T38" s="27">
        <f t="shared" si="7"/>
        <v>13</v>
      </c>
      <c r="U38" s="40">
        <f t="shared" si="8"/>
        <v>0.80769230769230771</v>
      </c>
      <c r="V38" s="22">
        <v>365</v>
      </c>
      <c r="W38" s="22" t="s">
        <v>80</v>
      </c>
      <c r="X38" s="22" t="s">
        <v>95</v>
      </c>
      <c r="Y38" s="69">
        <v>1973</v>
      </c>
      <c r="Z38" s="41"/>
      <c r="AA38" s="1" t="s">
        <v>134</v>
      </c>
      <c r="AB38" s="28" t="s">
        <v>97</v>
      </c>
    </row>
    <row r="39" spans="1:28" x14ac:dyDescent="0.3">
      <c r="A39" s="1" t="s">
        <v>46</v>
      </c>
      <c r="B39" s="1" t="s">
        <v>63</v>
      </c>
      <c r="C39" s="27" t="s">
        <v>139</v>
      </c>
      <c r="D39" s="38">
        <v>10</v>
      </c>
      <c r="E39" s="27">
        <v>36</v>
      </c>
      <c r="F39" s="27">
        <v>6</v>
      </c>
      <c r="G39" s="27">
        <v>17</v>
      </c>
      <c r="H39" s="27"/>
      <c r="I39" s="27"/>
      <c r="J39" s="27">
        <v>7</v>
      </c>
      <c r="K39" s="27">
        <v>10</v>
      </c>
      <c r="L39" s="27">
        <v>3</v>
      </c>
      <c r="M39" s="27">
        <v>5</v>
      </c>
      <c r="N39" s="27">
        <f t="shared" si="6"/>
        <v>8</v>
      </c>
      <c r="O39" s="39">
        <v>6</v>
      </c>
      <c r="P39" s="39">
        <v>4</v>
      </c>
      <c r="Q39" s="39">
        <v>2</v>
      </c>
      <c r="R39" s="39">
        <v>5</v>
      </c>
      <c r="S39" s="39">
        <v>0</v>
      </c>
      <c r="T39" s="27">
        <f t="shared" si="7"/>
        <v>19</v>
      </c>
      <c r="U39" s="40">
        <f t="shared" si="8"/>
        <v>1</v>
      </c>
      <c r="V39" s="22">
        <v>365</v>
      </c>
      <c r="W39" s="22" t="s">
        <v>80</v>
      </c>
      <c r="X39" s="22" t="s">
        <v>95</v>
      </c>
      <c r="Y39" s="69">
        <v>1973</v>
      </c>
      <c r="Z39" s="41"/>
      <c r="AA39" s="1" t="s">
        <v>134</v>
      </c>
      <c r="AB39" s="28" t="s">
        <v>97</v>
      </c>
    </row>
    <row r="40" spans="1:28" x14ac:dyDescent="0.3">
      <c r="A40" s="1" t="s">
        <v>46</v>
      </c>
      <c r="B40" s="1" t="s">
        <v>63</v>
      </c>
      <c r="C40" s="27" t="s">
        <v>140</v>
      </c>
      <c r="D40" s="38">
        <v>13</v>
      </c>
      <c r="E40" s="27">
        <v>33</v>
      </c>
      <c r="F40" s="27">
        <v>3</v>
      </c>
      <c r="G40" s="27">
        <v>9</v>
      </c>
      <c r="H40" s="27"/>
      <c r="I40" s="27"/>
      <c r="J40" s="27">
        <v>0</v>
      </c>
      <c r="K40" s="27">
        <v>0</v>
      </c>
      <c r="L40" s="27">
        <v>2</v>
      </c>
      <c r="M40" s="27">
        <v>2</v>
      </c>
      <c r="N40" s="27">
        <f t="shared" si="6"/>
        <v>4</v>
      </c>
      <c r="O40" s="39">
        <v>4</v>
      </c>
      <c r="P40" s="39">
        <v>3</v>
      </c>
      <c r="Q40" s="39">
        <v>3</v>
      </c>
      <c r="R40" s="39">
        <v>2</v>
      </c>
      <c r="S40" s="39">
        <v>1</v>
      </c>
      <c r="T40" s="27">
        <f t="shared" si="7"/>
        <v>6</v>
      </c>
      <c r="U40" s="40">
        <f t="shared" si="8"/>
        <v>0.5757575757575758</v>
      </c>
      <c r="V40" s="22">
        <v>365</v>
      </c>
      <c r="W40" s="22" t="s">
        <v>80</v>
      </c>
      <c r="X40" s="22" t="s">
        <v>95</v>
      </c>
      <c r="Y40" s="69">
        <v>1973</v>
      </c>
      <c r="Z40" s="41"/>
      <c r="AA40" s="1" t="s">
        <v>134</v>
      </c>
      <c r="AB40" s="28" t="s">
        <v>97</v>
      </c>
    </row>
    <row r="41" spans="1:28" x14ac:dyDescent="0.3">
      <c r="A41" s="1" t="s">
        <v>46</v>
      </c>
      <c r="B41" s="1" t="s">
        <v>63</v>
      </c>
      <c r="C41" s="27" t="s">
        <v>141</v>
      </c>
      <c r="D41" s="38">
        <v>33</v>
      </c>
      <c r="E41" s="27">
        <v>18</v>
      </c>
      <c r="F41" s="27">
        <v>2</v>
      </c>
      <c r="G41" s="27">
        <v>8</v>
      </c>
      <c r="H41" s="27"/>
      <c r="I41" s="27"/>
      <c r="J41" s="27">
        <v>4</v>
      </c>
      <c r="K41" s="27">
        <v>5</v>
      </c>
      <c r="L41" s="27">
        <v>2</v>
      </c>
      <c r="M41" s="27">
        <v>2</v>
      </c>
      <c r="N41" s="27">
        <f t="shared" si="6"/>
        <v>4</v>
      </c>
      <c r="O41" s="39">
        <v>1</v>
      </c>
      <c r="P41" s="39">
        <v>4</v>
      </c>
      <c r="Q41" s="39">
        <v>0</v>
      </c>
      <c r="R41" s="39">
        <v>1</v>
      </c>
      <c r="S41" s="39">
        <v>0</v>
      </c>
      <c r="T41" s="27">
        <f t="shared" si="7"/>
        <v>8</v>
      </c>
      <c r="U41" s="40">
        <f t="shared" si="8"/>
        <v>0.72222222222222221</v>
      </c>
      <c r="V41" s="22">
        <v>365</v>
      </c>
      <c r="W41" s="22" t="s">
        <v>80</v>
      </c>
      <c r="X41" s="22" t="s">
        <v>95</v>
      </c>
      <c r="Y41" s="69">
        <v>1973</v>
      </c>
      <c r="Z41" s="41"/>
      <c r="AA41" s="1" t="s">
        <v>134</v>
      </c>
      <c r="AB41" s="28" t="s">
        <v>97</v>
      </c>
    </row>
    <row r="42" spans="1:28" x14ac:dyDescent="0.3">
      <c r="A42" s="1" t="s">
        <v>46</v>
      </c>
      <c r="B42" s="1" t="s">
        <v>63</v>
      </c>
      <c r="C42" s="27" t="s">
        <v>142</v>
      </c>
      <c r="D42" s="38">
        <v>11</v>
      </c>
      <c r="E42" s="27">
        <v>35</v>
      </c>
      <c r="F42" s="27">
        <v>6</v>
      </c>
      <c r="G42" s="27">
        <v>15</v>
      </c>
      <c r="H42" s="27"/>
      <c r="I42" s="27"/>
      <c r="J42" s="27">
        <v>6</v>
      </c>
      <c r="K42" s="27">
        <v>8</v>
      </c>
      <c r="L42" s="27">
        <v>1</v>
      </c>
      <c r="M42" s="27">
        <v>4</v>
      </c>
      <c r="N42" s="27">
        <f>SUM(L42:M42)</f>
        <v>5</v>
      </c>
      <c r="O42" s="39">
        <v>7</v>
      </c>
      <c r="P42" s="39">
        <v>5</v>
      </c>
      <c r="Q42" s="39">
        <v>1</v>
      </c>
      <c r="R42" s="39">
        <v>5</v>
      </c>
      <c r="S42" s="39">
        <v>1</v>
      </c>
      <c r="T42" s="27">
        <f t="shared" si="7"/>
        <v>18</v>
      </c>
      <c r="U42" s="40">
        <f t="shared" si="8"/>
        <v>0.94285714285714284</v>
      </c>
      <c r="V42" s="22">
        <v>365</v>
      </c>
      <c r="W42" s="22" t="s">
        <v>80</v>
      </c>
      <c r="X42" s="22" t="s">
        <v>95</v>
      </c>
      <c r="Y42" s="69">
        <v>1973</v>
      </c>
      <c r="Z42" s="41"/>
      <c r="AA42" s="1" t="s">
        <v>134</v>
      </c>
      <c r="AB42" s="28" t="s">
        <v>97</v>
      </c>
    </row>
    <row r="43" spans="1:28" x14ac:dyDescent="0.3">
      <c r="A43" s="1" t="s">
        <v>46</v>
      </c>
      <c r="B43" s="1" t="s">
        <v>63</v>
      </c>
      <c r="C43" s="27" t="s">
        <v>180</v>
      </c>
      <c r="D43" s="38">
        <v>8</v>
      </c>
      <c r="E43" s="27" t="s">
        <v>470</v>
      </c>
      <c r="F43" s="27"/>
      <c r="G43" s="27"/>
      <c r="H43" s="27"/>
      <c r="I43" s="27"/>
      <c r="J43" s="27"/>
      <c r="K43" s="27"/>
      <c r="L43" s="27"/>
      <c r="M43" s="27"/>
      <c r="N43" s="27"/>
      <c r="O43" s="39"/>
      <c r="P43" s="39"/>
      <c r="Q43" s="39"/>
      <c r="R43" s="39"/>
      <c r="S43" s="39"/>
      <c r="T43" s="27"/>
      <c r="U43" s="40"/>
      <c r="V43" s="22">
        <v>365</v>
      </c>
      <c r="W43" s="22" t="s">
        <v>80</v>
      </c>
      <c r="X43" s="22" t="s">
        <v>95</v>
      </c>
      <c r="Y43" s="69">
        <v>1973</v>
      </c>
      <c r="Z43" s="41"/>
      <c r="AA43" s="1" t="s">
        <v>134</v>
      </c>
      <c r="AB43" s="28" t="s">
        <v>97</v>
      </c>
    </row>
    <row r="44" spans="1:28" x14ac:dyDescent="0.3">
      <c r="A44" s="1" t="s">
        <v>46</v>
      </c>
      <c r="B44" s="1" t="s">
        <v>63</v>
      </c>
      <c r="C44" s="27" t="s">
        <v>143</v>
      </c>
      <c r="D44" s="38">
        <v>22</v>
      </c>
      <c r="E44" s="27">
        <v>4</v>
      </c>
      <c r="F44" s="27">
        <v>1</v>
      </c>
      <c r="G44" s="27">
        <v>2</v>
      </c>
      <c r="H44" s="27"/>
      <c r="I44" s="27"/>
      <c r="J44" s="27">
        <v>0</v>
      </c>
      <c r="K44" s="27">
        <v>0</v>
      </c>
      <c r="L44" s="27">
        <v>0</v>
      </c>
      <c r="M44" s="27">
        <v>0</v>
      </c>
      <c r="N44" s="27">
        <f>SUM(L44:M44)</f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27">
        <f t="shared" si="7"/>
        <v>2</v>
      </c>
      <c r="U44" s="40">
        <f t="shared" si="8"/>
        <v>0.5</v>
      </c>
      <c r="V44" s="22">
        <v>365</v>
      </c>
      <c r="W44" s="22" t="s">
        <v>80</v>
      </c>
      <c r="X44" s="22" t="s">
        <v>95</v>
      </c>
      <c r="Y44" s="69">
        <v>1973</v>
      </c>
      <c r="Z44" s="41"/>
      <c r="AA44" s="1" t="s">
        <v>134</v>
      </c>
      <c r="AB44" s="28" t="s">
        <v>97</v>
      </c>
    </row>
    <row r="45" spans="1:28" x14ac:dyDescent="0.3">
      <c r="A45" s="1" t="s">
        <v>46</v>
      </c>
      <c r="B45" s="1" t="s">
        <v>63</v>
      </c>
      <c r="C45" s="27" t="s">
        <v>144</v>
      </c>
      <c r="D45" s="38">
        <v>1</v>
      </c>
      <c r="E45" s="27">
        <v>32</v>
      </c>
      <c r="F45" s="27">
        <v>7</v>
      </c>
      <c r="G45" s="27">
        <v>14</v>
      </c>
      <c r="H45" s="27"/>
      <c r="I45" s="27"/>
      <c r="J45" s="27">
        <v>2</v>
      </c>
      <c r="K45" s="27">
        <v>4</v>
      </c>
      <c r="L45" s="27">
        <v>0</v>
      </c>
      <c r="M45" s="27">
        <v>0</v>
      </c>
      <c r="N45" s="27">
        <f>SUM(L45:M45)</f>
        <v>0</v>
      </c>
      <c r="O45" s="39">
        <v>2</v>
      </c>
      <c r="P45" s="39">
        <v>2</v>
      </c>
      <c r="Q45" s="39">
        <v>0</v>
      </c>
      <c r="R45" s="39">
        <v>3</v>
      </c>
      <c r="S45" s="39">
        <v>0</v>
      </c>
      <c r="T45" s="27">
        <f t="shared" si="7"/>
        <v>16</v>
      </c>
      <c r="U45" s="40">
        <f t="shared" si="8"/>
        <v>0.53125</v>
      </c>
      <c r="V45" s="22">
        <v>365</v>
      </c>
      <c r="W45" s="22" t="s">
        <v>80</v>
      </c>
      <c r="X45" s="22" t="s">
        <v>95</v>
      </c>
      <c r="Y45" s="69">
        <v>1973</v>
      </c>
      <c r="Z45" s="41"/>
      <c r="AA45" s="1" t="s">
        <v>134</v>
      </c>
      <c r="AB45" s="28" t="s">
        <v>97</v>
      </c>
    </row>
    <row r="46" spans="1:28" x14ac:dyDescent="0.3">
      <c r="A46" s="43" t="s">
        <v>46</v>
      </c>
      <c r="B46" s="43" t="s">
        <v>63</v>
      </c>
      <c r="C46" s="44" t="s">
        <v>40</v>
      </c>
      <c r="D46" s="43"/>
      <c r="E46" s="44">
        <f t="shared" ref="E46:T46" si="9">SUM(E35:E45)</f>
        <v>240</v>
      </c>
      <c r="F46" s="44">
        <f t="shared" si="9"/>
        <v>36</v>
      </c>
      <c r="G46" s="44">
        <f t="shared" si="9"/>
        <v>83</v>
      </c>
      <c r="H46" s="44">
        <f t="shared" si="9"/>
        <v>0</v>
      </c>
      <c r="I46" s="44">
        <f t="shared" si="9"/>
        <v>1</v>
      </c>
      <c r="J46" s="44">
        <f t="shared" si="9"/>
        <v>30</v>
      </c>
      <c r="K46" s="44">
        <f t="shared" si="9"/>
        <v>39</v>
      </c>
      <c r="L46" s="44">
        <f t="shared" si="9"/>
        <v>14</v>
      </c>
      <c r="M46" s="44">
        <f t="shared" si="9"/>
        <v>27</v>
      </c>
      <c r="N46" s="44">
        <f t="shared" si="9"/>
        <v>41</v>
      </c>
      <c r="O46" s="44">
        <f t="shared" si="9"/>
        <v>28</v>
      </c>
      <c r="P46" s="44">
        <f t="shared" si="9"/>
        <v>26</v>
      </c>
      <c r="Q46" s="44">
        <f t="shared" si="9"/>
        <v>10</v>
      </c>
      <c r="R46" s="44">
        <f t="shared" si="9"/>
        <v>20</v>
      </c>
      <c r="S46" s="44">
        <f t="shared" si="9"/>
        <v>2</v>
      </c>
      <c r="T46" s="44">
        <f t="shared" si="9"/>
        <v>102</v>
      </c>
      <c r="U46" s="45">
        <f>((T46+Q46+N46-R46)+(O46*2))/E46</f>
        <v>0.78749999999999998</v>
      </c>
      <c r="V46" s="46">
        <v>365</v>
      </c>
      <c r="W46" s="46" t="s">
        <v>80</v>
      </c>
      <c r="X46" s="46" t="s">
        <v>95</v>
      </c>
      <c r="Y46" s="70">
        <v>1973</v>
      </c>
      <c r="Z46" s="48"/>
      <c r="AA46" s="43" t="s">
        <v>134</v>
      </c>
      <c r="AB46" s="72" t="s">
        <v>97</v>
      </c>
    </row>
    <row r="47" spans="1:28" x14ac:dyDescent="0.3">
      <c r="A47" s="1"/>
      <c r="B47" s="1"/>
      <c r="C47" s="1"/>
      <c r="D47" s="1"/>
      <c r="F47" s="49" t="s">
        <v>41</v>
      </c>
      <c r="G47" s="50">
        <f>F46/G46</f>
        <v>0.43373493975903615</v>
      </c>
      <c r="H47" s="27"/>
      <c r="I47" s="1"/>
      <c r="J47" s="49" t="s">
        <v>42</v>
      </c>
      <c r="K47" s="51">
        <f>J46/K46</f>
        <v>0.76923076923076927</v>
      </c>
      <c r="L47" s="1"/>
      <c r="M47" s="39" t="s">
        <v>43</v>
      </c>
      <c r="N47" s="52">
        <v>4</v>
      </c>
      <c r="P47" s="1"/>
      <c r="Q47" s="1"/>
      <c r="R47" s="1"/>
      <c r="S47" s="1"/>
      <c r="T47" s="1"/>
      <c r="U47" s="1"/>
      <c r="V47" s="22"/>
      <c r="W47" s="22"/>
      <c r="X47" s="22"/>
      <c r="Y47" s="53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3"/>
      <c r="Z48" s="41"/>
      <c r="AA48" s="1"/>
      <c r="AB48" s="28"/>
    </row>
    <row r="49" spans="28:28" x14ac:dyDescent="0.3">
      <c r="AB49" s="71"/>
    </row>
    <row r="50" spans="28:28" x14ac:dyDescent="0.3">
      <c r="AB50" s="71"/>
    </row>
    <row r="51" spans="28:28" x14ac:dyDescent="0.3">
      <c r="AB51" s="71"/>
    </row>
    <row r="52" spans="28:28" x14ac:dyDescent="0.3">
      <c r="AB52" s="71"/>
    </row>
    <row r="53" spans="28:28" x14ac:dyDescent="0.3">
      <c r="AB53" s="7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4F09B-6AA5-44C6-8955-3DA79C0E85AD}">
  <sheetPr>
    <tabColor rgb="FF92D05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29572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145</v>
      </c>
      <c r="D4" s="7" t="s">
        <v>5</v>
      </c>
      <c r="E4" s="8"/>
      <c r="F4" s="5"/>
      <c r="G4" s="1"/>
      <c r="J4" s="15" t="s">
        <v>149</v>
      </c>
      <c r="K4" s="16" t="s">
        <v>45</v>
      </c>
      <c r="L4" s="17"/>
      <c r="M4" s="18"/>
      <c r="N4" s="19">
        <v>16</v>
      </c>
      <c r="O4" s="19">
        <v>19</v>
      </c>
      <c r="P4" s="19">
        <v>18</v>
      </c>
      <c r="Q4" s="19">
        <v>20</v>
      </c>
      <c r="R4" s="20"/>
      <c r="S4" s="21">
        <f>SUM(N4:R4)</f>
        <v>73</v>
      </c>
      <c r="T4" s="22">
        <v>370</v>
      </c>
    </row>
    <row r="5" spans="1:28" x14ac:dyDescent="0.3">
      <c r="B5" s="1"/>
      <c r="C5" s="6" t="s">
        <v>146</v>
      </c>
      <c r="D5" s="7" t="s">
        <v>6</v>
      </c>
      <c r="E5" s="1"/>
      <c r="F5" s="1"/>
      <c r="G5" s="1"/>
      <c r="J5" s="15" t="s">
        <v>150</v>
      </c>
      <c r="K5" s="16" t="s">
        <v>66</v>
      </c>
      <c r="L5" s="17"/>
      <c r="M5" s="18"/>
      <c r="N5" s="19">
        <v>20</v>
      </c>
      <c r="O5" s="19">
        <v>21</v>
      </c>
      <c r="P5" s="19">
        <v>22</v>
      </c>
      <c r="Q5" s="19">
        <v>28</v>
      </c>
      <c r="R5" s="20"/>
      <c r="S5" s="21">
        <f>SUM(N5:R5)</f>
        <v>91</v>
      </c>
      <c r="T5" s="22">
        <v>370</v>
      </c>
      <c r="U5" s="1"/>
      <c r="V5" s="1"/>
      <c r="W5" s="1"/>
    </row>
    <row r="6" spans="1:28" x14ac:dyDescent="0.3">
      <c r="C6" s="23">
        <v>842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147</v>
      </c>
      <c r="D7" s="7" t="s">
        <v>8</v>
      </c>
      <c r="G7" s="1"/>
      <c r="S7" s="1"/>
      <c r="T7" s="25" t="s">
        <v>9</v>
      </c>
      <c r="U7" s="1"/>
      <c r="V7" s="26">
        <v>370</v>
      </c>
      <c r="W7" s="1"/>
    </row>
    <row r="8" spans="1:28" x14ac:dyDescent="0.3">
      <c r="B8" s="1"/>
      <c r="C8" s="24" t="s">
        <v>148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8.5416666666666655E-2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5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47</v>
      </c>
      <c r="D13" s="38">
        <v>34</v>
      </c>
      <c r="E13" s="27">
        <v>28</v>
      </c>
      <c r="F13" s="27">
        <v>6</v>
      </c>
      <c r="G13" s="27">
        <v>15</v>
      </c>
      <c r="H13" s="27"/>
      <c r="I13" s="27"/>
      <c r="J13" s="27">
        <v>3</v>
      </c>
      <c r="K13" s="27">
        <v>6</v>
      </c>
      <c r="L13" s="27">
        <v>0</v>
      </c>
      <c r="M13" s="27">
        <v>5</v>
      </c>
      <c r="N13" s="27">
        <f>SUM(L13:M13)</f>
        <v>5</v>
      </c>
      <c r="O13" s="27">
        <v>0</v>
      </c>
      <c r="P13" s="39">
        <v>1</v>
      </c>
      <c r="Q13" s="27">
        <v>0</v>
      </c>
      <c r="R13" s="27">
        <v>3</v>
      </c>
      <c r="S13" s="27">
        <v>1</v>
      </c>
      <c r="T13" s="27">
        <f>(H13*3)+((F13-H13)*2)+J13</f>
        <v>15</v>
      </c>
      <c r="U13" s="40">
        <f>IFERROR(((T13+Q13+N13-R13)+(O13*2))/E13,"")</f>
        <v>0.6071428571428571</v>
      </c>
      <c r="V13" s="22">
        <v>370</v>
      </c>
      <c r="W13" s="22" t="s">
        <v>81</v>
      </c>
      <c r="X13" s="22" t="s">
        <v>95</v>
      </c>
      <c r="Y13" s="69">
        <v>842</v>
      </c>
      <c r="Z13" s="41"/>
      <c r="AA13" s="1" t="s">
        <v>83</v>
      </c>
      <c r="AB13" s="28" t="s">
        <v>151</v>
      </c>
    </row>
    <row r="14" spans="1:28" x14ac:dyDescent="0.3">
      <c r="A14" s="1" t="s">
        <v>65</v>
      </c>
      <c r="B14" s="1" t="s">
        <v>46</v>
      </c>
      <c r="C14" s="27" t="s">
        <v>48</v>
      </c>
      <c r="D14" s="38">
        <v>11</v>
      </c>
      <c r="E14" s="27">
        <v>22</v>
      </c>
      <c r="F14" s="27">
        <v>3</v>
      </c>
      <c r="G14" s="27">
        <v>7</v>
      </c>
      <c r="H14" s="27"/>
      <c r="I14" s="27"/>
      <c r="J14" s="27">
        <v>2</v>
      </c>
      <c r="K14" s="27">
        <v>2</v>
      </c>
      <c r="L14" s="27">
        <v>0</v>
      </c>
      <c r="M14" s="27">
        <v>2</v>
      </c>
      <c r="N14" s="27">
        <f t="shared" ref="N14:N19" si="0">SUM(L14:M14)</f>
        <v>2</v>
      </c>
      <c r="O14" s="39">
        <v>0</v>
      </c>
      <c r="P14" s="39">
        <v>1</v>
      </c>
      <c r="Q14" s="39">
        <v>3</v>
      </c>
      <c r="R14" s="39">
        <v>3</v>
      </c>
      <c r="S14" s="39">
        <v>0</v>
      </c>
      <c r="T14" s="39">
        <f t="shared" ref="T14:T19" si="1">(H14*3)+((F14-H14)*2)+J14</f>
        <v>8</v>
      </c>
      <c r="U14" s="40">
        <f t="shared" ref="U14:U24" si="2">IFERROR(((T14+Q14+N14-R14)+(O14*2))/E14,"")</f>
        <v>0.45454545454545453</v>
      </c>
      <c r="V14" s="22">
        <v>370</v>
      </c>
      <c r="W14" s="22" t="s">
        <v>81</v>
      </c>
      <c r="X14" s="22" t="s">
        <v>95</v>
      </c>
      <c r="Y14" s="69">
        <v>842</v>
      </c>
      <c r="Z14" s="41"/>
      <c r="AA14" s="1" t="s">
        <v>83</v>
      </c>
      <c r="AB14" s="28" t="s">
        <v>151</v>
      </c>
    </row>
    <row r="15" spans="1:28" x14ac:dyDescent="0.3">
      <c r="A15" s="1" t="s">
        <v>65</v>
      </c>
      <c r="B15" s="1" t="s">
        <v>46</v>
      </c>
      <c r="C15" s="27" t="s">
        <v>49</v>
      </c>
      <c r="D15" s="38">
        <v>22</v>
      </c>
      <c r="E15" s="27">
        <v>24</v>
      </c>
      <c r="F15" s="27">
        <v>2</v>
      </c>
      <c r="G15" s="27">
        <v>5</v>
      </c>
      <c r="H15" s="27"/>
      <c r="I15" s="27"/>
      <c r="J15" s="27">
        <v>0</v>
      </c>
      <c r="K15" s="27">
        <v>0</v>
      </c>
      <c r="L15" s="27">
        <v>0</v>
      </c>
      <c r="M15" s="27">
        <v>2</v>
      </c>
      <c r="N15" s="27">
        <f t="shared" si="0"/>
        <v>2</v>
      </c>
      <c r="O15" s="39">
        <v>0</v>
      </c>
      <c r="P15" s="39">
        <v>0</v>
      </c>
      <c r="Q15" s="39">
        <v>1</v>
      </c>
      <c r="R15" s="39">
        <v>4</v>
      </c>
      <c r="S15" s="39">
        <v>0</v>
      </c>
      <c r="T15" s="39">
        <f t="shared" si="1"/>
        <v>4</v>
      </c>
      <c r="U15" s="40">
        <f t="shared" si="2"/>
        <v>0.125</v>
      </c>
      <c r="V15" s="22">
        <v>370</v>
      </c>
      <c r="W15" s="22" t="s">
        <v>81</v>
      </c>
      <c r="X15" s="22" t="s">
        <v>95</v>
      </c>
      <c r="Y15" s="69">
        <v>842</v>
      </c>
      <c r="Z15" s="41"/>
      <c r="AA15" s="1" t="s">
        <v>83</v>
      </c>
      <c r="AB15" s="28" t="s">
        <v>151</v>
      </c>
    </row>
    <row r="16" spans="1:28" x14ac:dyDescent="0.3">
      <c r="A16" s="1" t="s">
        <v>65</v>
      </c>
      <c r="B16" s="1" t="s">
        <v>46</v>
      </c>
      <c r="C16" s="27" t="s">
        <v>50</v>
      </c>
      <c r="D16" s="38">
        <v>20</v>
      </c>
      <c r="E16" s="27">
        <v>21</v>
      </c>
      <c r="F16" s="27">
        <v>3</v>
      </c>
      <c r="G16" s="27">
        <v>4</v>
      </c>
      <c r="H16" s="27"/>
      <c r="I16" s="27"/>
      <c r="J16" s="27">
        <v>0</v>
      </c>
      <c r="K16" s="27">
        <v>1</v>
      </c>
      <c r="L16" s="27">
        <v>1</v>
      </c>
      <c r="M16" s="27">
        <v>3</v>
      </c>
      <c r="N16" s="27">
        <f t="shared" si="0"/>
        <v>4</v>
      </c>
      <c r="O16" s="39">
        <v>1</v>
      </c>
      <c r="P16" s="39">
        <v>2</v>
      </c>
      <c r="Q16" s="39">
        <v>0</v>
      </c>
      <c r="R16" s="39">
        <v>1</v>
      </c>
      <c r="S16" s="39">
        <v>0</v>
      </c>
      <c r="T16" s="39">
        <f t="shared" si="1"/>
        <v>6</v>
      </c>
      <c r="U16" s="40">
        <f t="shared" si="2"/>
        <v>0.52380952380952384</v>
      </c>
      <c r="V16" s="22">
        <v>370</v>
      </c>
      <c r="W16" s="22" t="s">
        <v>81</v>
      </c>
      <c r="X16" s="22" t="s">
        <v>95</v>
      </c>
      <c r="Y16" s="69">
        <v>842</v>
      </c>
      <c r="Z16" s="41"/>
      <c r="AA16" s="1" t="s">
        <v>83</v>
      </c>
      <c r="AB16" s="28" t="s">
        <v>151</v>
      </c>
    </row>
    <row r="17" spans="1:28" x14ac:dyDescent="0.3">
      <c r="A17" s="1" t="s">
        <v>65</v>
      </c>
      <c r="B17" s="1" t="s">
        <v>46</v>
      </c>
      <c r="C17" s="27" t="s">
        <v>51</v>
      </c>
      <c r="D17" s="38">
        <v>14</v>
      </c>
      <c r="E17" s="27">
        <v>6</v>
      </c>
      <c r="F17" s="27">
        <v>0</v>
      </c>
      <c r="G17" s="27">
        <v>0</v>
      </c>
      <c r="H17" s="27"/>
      <c r="I17" s="27"/>
      <c r="J17" s="27">
        <v>0</v>
      </c>
      <c r="K17" s="27">
        <v>0</v>
      </c>
      <c r="L17" s="27">
        <v>0</v>
      </c>
      <c r="M17" s="27">
        <v>0</v>
      </c>
      <c r="N17" s="27">
        <f t="shared" si="0"/>
        <v>0</v>
      </c>
      <c r="O17" s="39">
        <v>0</v>
      </c>
      <c r="P17" s="39">
        <v>0</v>
      </c>
      <c r="Q17" s="39">
        <v>0</v>
      </c>
      <c r="R17" s="39">
        <v>3</v>
      </c>
      <c r="S17" s="39">
        <v>0</v>
      </c>
      <c r="T17" s="39">
        <f t="shared" si="1"/>
        <v>0</v>
      </c>
      <c r="U17" s="85">
        <f t="shared" si="2"/>
        <v>-0.5</v>
      </c>
      <c r="V17" s="22">
        <v>370</v>
      </c>
      <c r="W17" s="22" t="s">
        <v>81</v>
      </c>
      <c r="X17" s="22" t="s">
        <v>95</v>
      </c>
      <c r="Y17" s="69">
        <v>842</v>
      </c>
      <c r="Z17" s="41"/>
      <c r="AA17" s="1" t="s">
        <v>83</v>
      </c>
      <c r="AB17" s="28" t="s">
        <v>151</v>
      </c>
    </row>
    <row r="18" spans="1:28" x14ac:dyDescent="0.3">
      <c r="A18" s="1" t="s">
        <v>65</v>
      </c>
      <c r="B18" s="1" t="s">
        <v>46</v>
      </c>
      <c r="C18" s="27" t="s">
        <v>52</v>
      </c>
      <c r="D18" s="38">
        <v>42</v>
      </c>
      <c r="E18" s="27">
        <v>8</v>
      </c>
      <c r="F18" s="27">
        <v>3</v>
      </c>
      <c r="G18" s="27">
        <v>6</v>
      </c>
      <c r="H18" s="27"/>
      <c r="I18" s="27"/>
      <c r="J18" s="27">
        <v>0</v>
      </c>
      <c r="K18" s="27">
        <v>0</v>
      </c>
      <c r="L18" s="27">
        <v>1</v>
      </c>
      <c r="M18" s="27">
        <v>1</v>
      </c>
      <c r="N18" s="27">
        <f t="shared" si="0"/>
        <v>2</v>
      </c>
      <c r="O18" s="39">
        <v>0</v>
      </c>
      <c r="P18" s="39">
        <v>2</v>
      </c>
      <c r="Q18" s="39">
        <v>0</v>
      </c>
      <c r="R18" s="39">
        <v>1</v>
      </c>
      <c r="S18" s="39">
        <v>0</v>
      </c>
      <c r="T18" s="39">
        <f t="shared" si="1"/>
        <v>6</v>
      </c>
      <c r="U18" s="40">
        <f t="shared" si="2"/>
        <v>0.875</v>
      </c>
      <c r="V18" s="22">
        <v>370</v>
      </c>
      <c r="W18" s="22" t="s">
        <v>81</v>
      </c>
      <c r="X18" s="22" t="s">
        <v>95</v>
      </c>
      <c r="Y18" s="69">
        <v>842</v>
      </c>
      <c r="Z18" s="41"/>
      <c r="AA18" s="1" t="s">
        <v>83</v>
      </c>
      <c r="AB18" s="28" t="s">
        <v>151</v>
      </c>
    </row>
    <row r="19" spans="1:28" x14ac:dyDescent="0.3">
      <c r="A19" s="1" t="s">
        <v>65</v>
      </c>
      <c r="B19" s="1" t="s">
        <v>46</v>
      </c>
      <c r="C19" s="27" t="s">
        <v>53</v>
      </c>
      <c r="D19" s="38">
        <v>15</v>
      </c>
      <c r="E19" s="27">
        <v>34</v>
      </c>
      <c r="F19" s="27">
        <v>3</v>
      </c>
      <c r="G19" s="27">
        <v>10</v>
      </c>
      <c r="H19" s="27"/>
      <c r="I19" s="27"/>
      <c r="J19" s="27">
        <v>4</v>
      </c>
      <c r="K19" s="27">
        <v>5</v>
      </c>
      <c r="L19" s="27">
        <v>1</v>
      </c>
      <c r="M19" s="27">
        <v>5</v>
      </c>
      <c r="N19" s="27">
        <f t="shared" si="0"/>
        <v>6</v>
      </c>
      <c r="O19" s="39">
        <v>3</v>
      </c>
      <c r="P19" s="39">
        <v>2</v>
      </c>
      <c r="Q19" s="39">
        <v>1</v>
      </c>
      <c r="R19" s="39">
        <v>8</v>
      </c>
      <c r="S19" s="39">
        <v>0</v>
      </c>
      <c r="T19" s="39">
        <f t="shared" si="1"/>
        <v>10</v>
      </c>
      <c r="U19" s="40">
        <f t="shared" si="2"/>
        <v>0.44117647058823528</v>
      </c>
      <c r="V19" s="22">
        <v>370</v>
      </c>
      <c r="W19" s="22" t="s">
        <v>81</v>
      </c>
      <c r="X19" s="22" t="s">
        <v>95</v>
      </c>
      <c r="Y19" s="69">
        <v>842</v>
      </c>
      <c r="Z19" s="41"/>
      <c r="AA19" s="1" t="s">
        <v>83</v>
      </c>
      <c r="AB19" s="28" t="s">
        <v>151</v>
      </c>
    </row>
    <row r="20" spans="1:28" x14ac:dyDescent="0.3">
      <c r="A20" s="1" t="s">
        <v>65</v>
      </c>
      <c r="B20" s="1" t="s">
        <v>46</v>
      </c>
      <c r="C20" s="27" t="s">
        <v>54</v>
      </c>
      <c r="D20" s="38">
        <v>10</v>
      </c>
      <c r="E20" s="27">
        <v>28</v>
      </c>
      <c r="F20" s="27">
        <v>3</v>
      </c>
      <c r="G20" s="27">
        <v>9</v>
      </c>
      <c r="H20" s="27"/>
      <c r="I20" s="27"/>
      <c r="J20" s="27">
        <v>3</v>
      </c>
      <c r="K20" s="27">
        <v>3</v>
      </c>
      <c r="L20" s="27">
        <v>0</v>
      </c>
      <c r="M20" s="27">
        <v>6</v>
      </c>
      <c r="N20" s="27">
        <f>SUM(L20:M20)</f>
        <v>6</v>
      </c>
      <c r="O20" s="39">
        <v>6</v>
      </c>
      <c r="P20" s="39">
        <v>4</v>
      </c>
      <c r="Q20" s="39">
        <v>3</v>
      </c>
      <c r="R20" s="39">
        <v>7</v>
      </c>
      <c r="S20" s="39">
        <v>0</v>
      </c>
      <c r="T20" s="39">
        <f>(H20*3)+((F20-H20)*2)+J20</f>
        <v>9</v>
      </c>
      <c r="U20" s="40">
        <f t="shared" si="2"/>
        <v>0.8214285714285714</v>
      </c>
      <c r="V20" s="22">
        <v>370</v>
      </c>
      <c r="W20" s="22" t="s">
        <v>81</v>
      </c>
      <c r="X20" s="22" t="s">
        <v>95</v>
      </c>
      <c r="Y20" s="69">
        <v>842</v>
      </c>
      <c r="Z20" s="41"/>
      <c r="AA20" s="1" t="s">
        <v>83</v>
      </c>
      <c r="AB20" s="28" t="s">
        <v>151</v>
      </c>
    </row>
    <row r="21" spans="1:28" x14ac:dyDescent="0.3">
      <c r="A21" s="1" t="s">
        <v>65</v>
      </c>
      <c r="B21" s="1" t="s">
        <v>46</v>
      </c>
      <c r="C21" s="27" t="s">
        <v>55</v>
      </c>
      <c r="D21" s="38">
        <v>33</v>
      </c>
      <c r="E21" s="27">
        <v>8</v>
      </c>
      <c r="F21" s="27">
        <v>0</v>
      </c>
      <c r="G21" s="27">
        <v>3</v>
      </c>
      <c r="H21" s="27"/>
      <c r="I21" s="27"/>
      <c r="J21" s="27">
        <v>1</v>
      </c>
      <c r="K21" s="27">
        <v>2</v>
      </c>
      <c r="L21" s="27">
        <v>1</v>
      </c>
      <c r="M21" s="27">
        <v>2</v>
      </c>
      <c r="N21" s="27">
        <f>SUM(L21:M21)</f>
        <v>3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f>(H21*3)+((F21-H21)*2)+J21</f>
        <v>1</v>
      </c>
      <c r="U21" s="40">
        <f t="shared" si="2"/>
        <v>0.5</v>
      </c>
      <c r="V21" s="22">
        <v>370</v>
      </c>
      <c r="W21" s="22" t="s">
        <v>81</v>
      </c>
      <c r="X21" s="22" t="s">
        <v>95</v>
      </c>
      <c r="Y21" s="69">
        <v>842</v>
      </c>
      <c r="Z21" s="41"/>
      <c r="AA21" s="1" t="s">
        <v>83</v>
      </c>
      <c r="AB21" s="28" t="s">
        <v>151</v>
      </c>
    </row>
    <row r="22" spans="1:28" x14ac:dyDescent="0.3">
      <c r="A22" s="1" t="s">
        <v>65</v>
      </c>
      <c r="B22" s="1" t="s">
        <v>46</v>
      </c>
      <c r="C22" s="27" t="s">
        <v>56</v>
      </c>
      <c r="D22" s="38">
        <v>24</v>
      </c>
      <c r="E22" s="27">
        <v>27</v>
      </c>
      <c r="F22" s="27">
        <v>3</v>
      </c>
      <c r="G22" s="27">
        <v>5</v>
      </c>
      <c r="H22" s="27"/>
      <c r="I22" s="27"/>
      <c r="J22" s="27">
        <v>1</v>
      </c>
      <c r="K22" s="27">
        <v>4</v>
      </c>
      <c r="L22" s="27">
        <v>1</v>
      </c>
      <c r="M22" s="27">
        <v>2</v>
      </c>
      <c r="N22" s="27">
        <f>SUM(L22:M22)</f>
        <v>3</v>
      </c>
      <c r="O22" s="39">
        <v>1</v>
      </c>
      <c r="P22" s="39">
        <v>1</v>
      </c>
      <c r="Q22" s="39">
        <v>3</v>
      </c>
      <c r="R22" s="39">
        <v>4</v>
      </c>
      <c r="S22" s="39">
        <v>0</v>
      </c>
      <c r="T22" s="39">
        <f>(H22*3)+((F22-H22)*2)+J22</f>
        <v>7</v>
      </c>
      <c r="U22" s="40">
        <f t="shared" si="2"/>
        <v>0.40740740740740738</v>
      </c>
      <c r="V22" s="22">
        <v>370</v>
      </c>
      <c r="W22" s="22" t="s">
        <v>81</v>
      </c>
      <c r="X22" s="22" t="s">
        <v>95</v>
      </c>
      <c r="Y22" s="69">
        <v>842</v>
      </c>
      <c r="Z22" s="41"/>
      <c r="AA22" s="1" t="s">
        <v>83</v>
      </c>
      <c r="AB22" s="28" t="s">
        <v>151</v>
      </c>
    </row>
    <row r="23" spans="1:28" x14ac:dyDescent="0.3">
      <c r="A23" s="1" t="s">
        <v>65</v>
      </c>
      <c r="B23" s="1" t="s">
        <v>46</v>
      </c>
      <c r="C23" s="27" t="s">
        <v>57</v>
      </c>
      <c r="D23" s="38">
        <v>35</v>
      </c>
      <c r="E23" s="27">
        <v>20</v>
      </c>
      <c r="F23" s="27">
        <v>1</v>
      </c>
      <c r="G23" s="27">
        <v>5</v>
      </c>
      <c r="H23" s="27"/>
      <c r="I23" s="27"/>
      <c r="J23" s="27">
        <v>1</v>
      </c>
      <c r="K23" s="27">
        <v>2</v>
      </c>
      <c r="L23" s="27">
        <v>3</v>
      </c>
      <c r="M23" s="27">
        <v>4</v>
      </c>
      <c r="N23" s="27">
        <f>SUM(L23:M23)</f>
        <v>7</v>
      </c>
      <c r="O23" s="39">
        <v>0</v>
      </c>
      <c r="P23" s="39">
        <v>4</v>
      </c>
      <c r="Q23" s="39">
        <v>0</v>
      </c>
      <c r="R23" s="39">
        <v>2</v>
      </c>
      <c r="S23" s="39">
        <v>1</v>
      </c>
      <c r="T23" s="39">
        <f>(H23*3)+((F23-H23)*2)+J23</f>
        <v>3</v>
      </c>
      <c r="U23" s="40">
        <f t="shared" si="2"/>
        <v>0.4</v>
      </c>
      <c r="V23" s="22">
        <v>370</v>
      </c>
      <c r="W23" s="22" t="s">
        <v>81</v>
      </c>
      <c r="X23" s="22" t="s">
        <v>95</v>
      </c>
      <c r="Y23" s="69">
        <v>842</v>
      </c>
      <c r="Z23" s="41"/>
      <c r="AA23" s="1" t="s">
        <v>83</v>
      </c>
      <c r="AB23" s="28" t="s">
        <v>151</v>
      </c>
    </row>
    <row r="24" spans="1:28" x14ac:dyDescent="0.3">
      <c r="A24" s="1" t="s">
        <v>65</v>
      </c>
      <c r="B24" s="1" t="s">
        <v>46</v>
      </c>
      <c r="C24" s="27" t="s">
        <v>58</v>
      </c>
      <c r="D24" s="38">
        <v>40</v>
      </c>
      <c r="E24" s="27">
        <v>14</v>
      </c>
      <c r="F24" s="27">
        <v>2</v>
      </c>
      <c r="G24" s="27">
        <v>4</v>
      </c>
      <c r="H24" s="27"/>
      <c r="I24" s="27"/>
      <c r="J24" s="27">
        <v>0</v>
      </c>
      <c r="K24" s="27">
        <v>0</v>
      </c>
      <c r="L24" s="27">
        <v>1</v>
      </c>
      <c r="M24" s="27">
        <v>4</v>
      </c>
      <c r="N24" s="27">
        <f>SUM(L24:M24)</f>
        <v>5</v>
      </c>
      <c r="O24" s="39">
        <v>0</v>
      </c>
      <c r="P24" s="39">
        <v>4</v>
      </c>
      <c r="Q24" s="39">
        <v>0</v>
      </c>
      <c r="R24" s="39">
        <v>3</v>
      </c>
      <c r="S24" s="39">
        <v>0</v>
      </c>
      <c r="T24" s="39">
        <f>(H24*3)+((F24-H24)*2)+J24</f>
        <v>4</v>
      </c>
      <c r="U24" s="40">
        <f t="shared" si="2"/>
        <v>0.42857142857142855</v>
      </c>
      <c r="V24" s="22">
        <v>370</v>
      </c>
      <c r="W24" s="22" t="s">
        <v>81</v>
      </c>
      <c r="X24" s="22" t="s">
        <v>95</v>
      </c>
      <c r="Y24" s="69">
        <v>842</v>
      </c>
      <c r="Z24" s="41"/>
      <c r="AA24" s="1" t="s">
        <v>83</v>
      </c>
      <c r="AB24" s="28" t="s">
        <v>151</v>
      </c>
    </row>
    <row r="25" spans="1:28" x14ac:dyDescent="0.3">
      <c r="A25" s="43" t="s">
        <v>65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29</v>
      </c>
      <c r="G25" s="44">
        <f t="shared" si="3"/>
        <v>73</v>
      </c>
      <c r="H25" s="44">
        <f t="shared" si="3"/>
        <v>0</v>
      </c>
      <c r="I25" s="44">
        <f t="shared" si="3"/>
        <v>0</v>
      </c>
      <c r="J25" s="44">
        <f t="shared" si="3"/>
        <v>15</v>
      </c>
      <c r="K25" s="44">
        <f t="shared" si="3"/>
        <v>25</v>
      </c>
      <c r="L25" s="44">
        <f t="shared" si="3"/>
        <v>9</v>
      </c>
      <c r="M25" s="44">
        <f t="shared" si="3"/>
        <v>36</v>
      </c>
      <c r="N25" s="44">
        <f t="shared" si="3"/>
        <v>45</v>
      </c>
      <c r="O25" s="44">
        <f t="shared" si="3"/>
        <v>11</v>
      </c>
      <c r="P25" s="44">
        <f t="shared" si="3"/>
        <v>21</v>
      </c>
      <c r="Q25" s="44">
        <f t="shared" si="3"/>
        <v>11</v>
      </c>
      <c r="R25" s="44">
        <f t="shared" si="3"/>
        <v>39</v>
      </c>
      <c r="S25" s="44">
        <f t="shared" si="3"/>
        <v>2</v>
      </c>
      <c r="T25" s="44">
        <f t="shared" si="3"/>
        <v>73</v>
      </c>
      <c r="U25" s="45">
        <f>((T25+Q25+N25-R25)+(O25*2))/E25</f>
        <v>0.46666666666666667</v>
      </c>
      <c r="V25" s="46">
        <v>370</v>
      </c>
      <c r="W25" s="46" t="s">
        <v>81</v>
      </c>
      <c r="X25" s="46" t="s">
        <v>95</v>
      </c>
      <c r="Y25" s="70">
        <v>842</v>
      </c>
      <c r="Z25" s="48"/>
      <c r="AA25" s="43" t="s">
        <v>83</v>
      </c>
      <c r="AB25" s="72" t="s">
        <v>151</v>
      </c>
    </row>
    <row r="26" spans="1:28" x14ac:dyDescent="0.3">
      <c r="A26" s="1"/>
      <c r="B26" s="1"/>
      <c r="C26" s="1"/>
      <c r="D26" s="1"/>
      <c r="F26" s="49" t="s">
        <v>41</v>
      </c>
      <c r="G26" s="50">
        <f>F25/G25</f>
        <v>0.39726027397260272</v>
      </c>
      <c r="H26" s="27"/>
      <c r="I26" s="1"/>
      <c r="J26" s="49" t="s">
        <v>42</v>
      </c>
      <c r="K26" s="51">
        <f>J25/K25</f>
        <v>0.6</v>
      </c>
      <c r="L26" s="1"/>
      <c r="M26" s="39" t="s">
        <v>43</v>
      </c>
      <c r="N26" s="52">
        <v>11</v>
      </c>
      <c r="P26" s="1"/>
      <c r="Q26" s="1"/>
      <c r="R26" s="1"/>
      <c r="S26" s="1"/>
      <c r="T26" s="1"/>
      <c r="U26" s="1"/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B32" s="1"/>
      <c r="C32" s="54" t="s">
        <v>66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11</v>
      </c>
      <c r="U32" s="1"/>
      <c r="V32" s="55">
        <v>5</v>
      </c>
      <c r="W32" s="1"/>
      <c r="X32" s="1"/>
      <c r="Y32" s="31"/>
      <c r="Z32" s="41"/>
      <c r="AA32" s="1"/>
      <c r="AB32" s="28"/>
    </row>
    <row r="33" spans="1:28" x14ac:dyDescent="0.3">
      <c r="A33" s="36" t="s">
        <v>12</v>
      </c>
      <c r="B33" s="37" t="s">
        <v>13</v>
      </c>
      <c r="C33" s="38" t="s">
        <v>14</v>
      </c>
      <c r="D33" s="38" t="s">
        <v>15</v>
      </c>
      <c r="E33" s="14" t="s">
        <v>16</v>
      </c>
      <c r="F33" s="14" t="s">
        <v>17</v>
      </c>
      <c r="G33" s="14" t="s">
        <v>18</v>
      </c>
      <c r="H33" s="14" t="s">
        <v>19</v>
      </c>
      <c r="I33" s="14" t="s">
        <v>20</v>
      </c>
      <c r="J33" s="14" t="s">
        <v>21</v>
      </c>
      <c r="K33" s="14" t="s">
        <v>22</v>
      </c>
      <c r="L33" s="14" t="s">
        <v>23</v>
      </c>
      <c r="M33" s="14" t="s">
        <v>24</v>
      </c>
      <c r="N33" s="14" t="s">
        <v>25</v>
      </c>
      <c r="O33" s="14" t="s">
        <v>26</v>
      </c>
      <c r="P33" s="14" t="s">
        <v>27</v>
      </c>
      <c r="Q33" s="14" t="s">
        <v>28</v>
      </c>
      <c r="R33" s="14" t="s">
        <v>29</v>
      </c>
      <c r="S33" s="14" t="s">
        <v>30</v>
      </c>
      <c r="T33" s="14" t="s">
        <v>31</v>
      </c>
      <c r="U33" s="14" t="s">
        <v>32</v>
      </c>
      <c r="V33" s="14" t="s">
        <v>4</v>
      </c>
      <c r="W33" s="14" t="s">
        <v>33</v>
      </c>
      <c r="X33" s="14" t="s">
        <v>34</v>
      </c>
      <c r="Y33" s="14" t="s">
        <v>35</v>
      </c>
      <c r="Z33" s="14" t="s">
        <v>36</v>
      </c>
      <c r="AA33" s="14" t="s">
        <v>37</v>
      </c>
      <c r="AB33" s="14" t="s">
        <v>38</v>
      </c>
    </row>
    <row r="34" spans="1:28" x14ac:dyDescent="0.3">
      <c r="A34" s="1" t="s">
        <v>46</v>
      </c>
      <c r="B34" s="1" t="s">
        <v>65</v>
      </c>
      <c r="C34" s="27" t="s">
        <v>154</v>
      </c>
      <c r="D34" s="38">
        <v>32</v>
      </c>
      <c r="E34" s="27">
        <v>3</v>
      </c>
      <c r="F34" s="27">
        <v>0</v>
      </c>
      <c r="G34" s="27">
        <v>1</v>
      </c>
      <c r="H34" s="27"/>
      <c r="I34" s="27"/>
      <c r="J34" s="27">
        <v>1</v>
      </c>
      <c r="K34" s="27">
        <v>2</v>
      </c>
      <c r="L34" s="27">
        <v>0</v>
      </c>
      <c r="M34" s="27">
        <v>1</v>
      </c>
      <c r="N34" s="27">
        <f>SUM(L34:M34)</f>
        <v>1</v>
      </c>
      <c r="O34" s="27">
        <v>0</v>
      </c>
      <c r="P34" s="39">
        <v>1</v>
      </c>
      <c r="Q34" s="27">
        <v>0</v>
      </c>
      <c r="R34" s="27">
        <v>0</v>
      </c>
      <c r="S34" s="27">
        <v>1</v>
      </c>
      <c r="T34" s="27">
        <f>+(F34*2)+J34</f>
        <v>1</v>
      </c>
      <c r="U34" s="40">
        <f>IFERROR(((T34+Q34+N34-R34)+(O34*2))/E34,"")</f>
        <v>0.66666666666666663</v>
      </c>
      <c r="V34" s="22">
        <v>370</v>
      </c>
      <c r="W34" s="22" t="s">
        <v>80</v>
      </c>
      <c r="X34" s="22" t="s">
        <v>82</v>
      </c>
      <c r="Y34" s="69">
        <v>842</v>
      </c>
      <c r="Z34" s="41"/>
      <c r="AA34" s="1" t="s">
        <v>152</v>
      </c>
      <c r="AB34" s="28" t="s">
        <v>153</v>
      </c>
    </row>
    <row r="35" spans="1:28" x14ac:dyDescent="0.3">
      <c r="A35" s="1" t="s">
        <v>46</v>
      </c>
      <c r="B35" s="1" t="s">
        <v>65</v>
      </c>
      <c r="C35" s="27" t="s">
        <v>155</v>
      </c>
      <c r="D35" s="38">
        <v>10</v>
      </c>
      <c r="E35" s="27">
        <v>36</v>
      </c>
      <c r="F35" s="27">
        <v>6</v>
      </c>
      <c r="G35" s="27">
        <v>11</v>
      </c>
      <c r="H35" s="27"/>
      <c r="I35" s="27"/>
      <c r="J35" s="27">
        <v>0</v>
      </c>
      <c r="K35" s="27">
        <v>2</v>
      </c>
      <c r="L35" s="27">
        <v>1</v>
      </c>
      <c r="M35" s="27">
        <v>2</v>
      </c>
      <c r="N35" s="27">
        <f t="shared" ref="N35:N40" si="4">SUM(L35:M35)</f>
        <v>3</v>
      </c>
      <c r="O35" s="39">
        <v>6</v>
      </c>
      <c r="P35" s="39">
        <v>4</v>
      </c>
      <c r="Q35" s="39">
        <v>4</v>
      </c>
      <c r="R35" s="39">
        <v>6</v>
      </c>
      <c r="S35" s="39">
        <v>0</v>
      </c>
      <c r="T35" s="27">
        <f t="shared" ref="T35:T45" si="5">+(F35*2)+J35</f>
        <v>12</v>
      </c>
      <c r="U35" s="40">
        <f t="shared" ref="U35:U45" si="6">IFERROR(((T35+Q35+N35-R35)+(O35*2))/E35,"")</f>
        <v>0.69444444444444442</v>
      </c>
      <c r="V35" s="22">
        <v>370</v>
      </c>
      <c r="W35" s="22" t="s">
        <v>80</v>
      </c>
      <c r="X35" s="22" t="s">
        <v>82</v>
      </c>
      <c r="Y35" s="69">
        <v>842</v>
      </c>
      <c r="Z35" s="41"/>
      <c r="AA35" s="1" t="s">
        <v>152</v>
      </c>
      <c r="AB35" s="28" t="s">
        <v>153</v>
      </c>
    </row>
    <row r="36" spans="1:28" x14ac:dyDescent="0.3">
      <c r="A36" s="1" t="s">
        <v>46</v>
      </c>
      <c r="B36" s="1" t="s">
        <v>65</v>
      </c>
      <c r="C36" s="27" t="s">
        <v>156</v>
      </c>
      <c r="D36" s="38">
        <v>20</v>
      </c>
      <c r="E36" s="27">
        <v>6</v>
      </c>
      <c r="F36" s="27">
        <v>0</v>
      </c>
      <c r="G36" s="27">
        <v>4</v>
      </c>
      <c r="H36" s="27"/>
      <c r="I36" s="27"/>
      <c r="J36" s="27">
        <v>0</v>
      </c>
      <c r="K36" s="27">
        <v>0</v>
      </c>
      <c r="L36" s="27">
        <v>1</v>
      </c>
      <c r="M36" s="27">
        <v>0</v>
      </c>
      <c r="N36" s="27">
        <f t="shared" si="4"/>
        <v>1</v>
      </c>
      <c r="O36" s="39">
        <v>0</v>
      </c>
      <c r="P36" s="39">
        <v>0</v>
      </c>
      <c r="Q36" s="39">
        <v>1</v>
      </c>
      <c r="R36" s="39">
        <v>0</v>
      </c>
      <c r="S36" s="39">
        <v>0</v>
      </c>
      <c r="T36" s="27">
        <f t="shared" si="5"/>
        <v>0</v>
      </c>
      <c r="U36" s="40">
        <f t="shared" si="6"/>
        <v>0.33333333333333331</v>
      </c>
      <c r="V36" s="22">
        <v>370</v>
      </c>
      <c r="W36" s="22" t="s">
        <v>80</v>
      </c>
      <c r="X36" s="22" t="s">
        <v>82</v>
      </c>
      <c r="Y36" s="69">
        <v>842</v>
      </c>
      <c r="Z36" s="41"/>
      <c r="AA36" s="1" t="s">
        <v>152</v>
      </c>
      <c r="AB36" s="28" t="s">
        <v>153</v>
      </c>
    </row>
    <row r="37" spans="1:28" x14ac:dyDescent="0.3">
      <c r="A37" s="1" t="s">
        <v>46</v>
      </c>
      <c r="B37" s="1" t="s">
        <v>65</v>
      </c>
      <c r="C37" s="27" t="s">
        <v>157</v>
      </c>
      <c r="D37" s="38">
        <v>44</v>
      </c>
      <c r="E37" s="27">
        <v>38</v>
      </c>
      <c r="F37" s="27">
        <v>11</v>
      </c>
      <c r="G37" s="27">
        <v>19</v>
      </c>
      <c r="H37" s="27"/>
      <c r="I37" s="27"/>
      <c r="J37" s="27">
        <v>0</v>
      </c>
      <c r="K37" s="27">
        <v>0</v>
      </c>
      <c r="L37" s="27">
        <v>3</v>
      </c>
      <c r="M37" s="27">
        <v>2</v>
      </c>
      <c r="N37" s="27">
        <f t="shared" si="4"/>
        <v>5</v>
      </c>
      <c r="O37" s="39">
        <v>4</v>
      </c>
      <c r="P37" s="39">
        <v>2</v>
      </c>
      <c r="Q37" s="39">
        <v>3</v>
      </c>
      <c r="R37" s="39">
        <v>4</v>
      </c>
      <c r="S37" s="39">
        <v>1</v>
      </c>
      <c r="T37" s="27">
        <f t="shared" si="5"/>
        <v>22</v>
      </c>
      <c r="U37" s="40">
        <f t="shared" si="6"/>
        <v>0.89473684210526316</v>
      </c>
      <c r="V37" s="22">
        <v>370</v>
      </c>
      <c r="W37" s="22" t="s">
        <v>80</v>
      </c>
      <c r="X37" s="22" t="s">
        <v>82</v>
      </c>
      <c r="Y37" s="69">
        <v>842</v>
      </c>
      <c r="Z37" s="41"/>
      <c r="AA37" s="1" t="s">
        <v>152</v>
      </c>
      <c r="AB37" s="28" t="s">
        <v>153</v>
      </c>
    </row>
    <row r="38" spans="1:28" x14ac:dyDescent="0.3">
      <c r="A38" s="1" t="s">
        <v>46</v>
      </c>
      <c r="B38" s="1" t="s">
        <v>65</v>
      </c>
      <c r="C38" s="27" t="s">
        <v>158</v>
      </c>
      <c r="D38" s="38">
        <v>30</v>
      </c>
      <c r="E38" s="27">
        <v>23</v>
      </c>
      <c r="F38" s="27">
        <v>1</v>
      </c>
      <c r="G38" s="27">
        <v>5</v>
      </c>
      <c r="H38" s="27"/>
      <c r="I38" s="27"/>
      <c r="J38" s="27">
        <v>7</v>
      </c>
      <c r="K38" s="27">
        <v>10</v>
      </c>
      <c r="L38" s="27">
        <v>0</v>
      </c>
      <c r="M38" s="27">
        <v>3</v>
      </c>
      <c r="N38" s="27">
        <f t="shared" si="4"/>
        <v>3</v>
      </c>
      <c r="O38" s="39">
        <v>3</v>
      </c>
      <c r="P38" s="39">
        <v>4</v>
      </c>
      <c r="Q38" s="39">
        <v>2</v>
      </c>
      <c r="R38" s="39">
        <v>0</v>
      </c>
      <c r="S38" s="39">
        <v>0</v>
      </c>
      <c r="T38" s="27">
        <f t="shared" si="5"/>
        <v>9</v>
      </c>
      <c r="U38" s="40">
        <f t="shared" si="6"/>
        <v>0.86956521739130432</v>
      </c>
      <c r="V38" s="22">
        <v>370</v>
      </c>
      <c r="W38" s="22" t="s">
        <v>80</v>
      </c>
      <c r="X38" s="22" t="s">
        <v>82</v>
      </c>
      <c r="Y38" s="69">
        <v>842</v>
      </c>
      <c r="Z38" s="41"/>
      <c r="AA38" s="1" t="s">
        <v>152</v>
      </c>
      <c r="AB38" s="28" t="s">
        <v>153</v>
      </c>
    </row>
    <row r="39" spans="1:28" x14ac:dyDescent="0.3">
      <c r="A39" s="1" t="s">
        <v>46</v>
      </c>
      <c r="B39" s="1" t="s">
        <v>65</v>
      </c>
      <c r="C39" s="27" t="s">
        <v>159</v>
      </c>
      <c r="D39" s="38">
        <v>25</v>
      </c>
      <c r="E39" s="27">
        <v>20</v>
      </c>
      <c r="F39" s="27">
        <v>1</v>
      </c>
      <c r="G39" s="27">
        <v>7</v>
      </c>
      <c r="H39" s="27"/>
      <c r="I39" s="27"/>
      <c r="J39" s="27">
        <v>0</v>
      </c>
      <c r="K39" s="27">
        <v>0</v>
      </c>
      <c r="L39" s="27">
        <v>2</v>
      </c>
      <c r="M39" s="27">
        <v>2</v>
      </c>
      <c r="N39" s="27">
        <f t="shared" si="4"/>
        <v>4</v>
      </c>
      <c r="O39" s="39">
        <v>1</v>
      </c>
      <c r="P39" s="39">
        <v>1</v>
      </c>
      <c r="Q39" s="39">
        <v>2</v>
      </c>
      <c r="R39" s="39">
        <v>3</v>
      </c>
      <c r="S39" s="39">
        <v>0</v>
      </c>
      <c r="T39" s="27">
        <f t="shared" si="5"/>
        <v>2</v>
      </c>
      <c r="U39" s="40">
        <f t="shared" si="6"/>
        <v>0.35</v>
      </c>
      <c r="V39" s="22">
        <v>370</v>
      </c>
      <c r="W39" s="22" t="s">
        <v>80</v>
      </c>
      <c r="X39" s="22" t="s">
        <v>82</v>
      </c>
      <c r="Y39" s="69">
        <v>842</v>
      </c>
      <c r="Z39" s="41"/>
      <c r="AA39" s="1" t="s">
        <v>152</v>
      </c>
      <c r="AB39" s="28" t="s">
        <v>153</v>
      </c>
    </row>
    <row r="40" spans="1:28" x14ac:dyDescent="0.3">
      <c r="A40" s="1" t="s">
        <v>46</v>
      </c>
      <c r="B40" s="1" t="s">
        <v>65</v>
      </c>
      <c r="C40" s="27" t="s">
        <v>160</v>
      </c>
      <c r="D40" s="38">
        <v>11</v>
      </c>
      <c r="E40" s="27">
        <v>21</v>
      </c>
      <c r="F40" s="27">
        <v>4</v>
      </c>
      <c r="G40" s="27">
        <v>5</v>
      </c>
      <c r="H40" s="27">
        <v>0</v>
      </c>
      <c r="I40" s="27">
        <v>1</v>
      </c>
      <c r="J40" s="27">
        <v>0</v>
      </c>
      <c r="K40" s="27">
        <v>0</v>
      </c>
      <c r="L40" s="27">
        <v>0</v>
      </c>
      <c r="M40" s="27">
        <v>2</v>
      </c>
      <c r="N40" s="27">
        <f t="shared" si="4"/>
        <v>2</v>
      </c>
      <c r="O40" s="39">
        <v>5</v>
      </c>
      <c r="P40" s="39">
        <v>1</v>
      </c>
      <c r="Q40" s="39">
        <v>0</v>
      </c>
      <c r="R40" s="39">
        <v>3</v>
      </c>
      <c r="S40" s="39">
        <v>0</v>
      </c>
      <c r="T40" s="27">
        <f t="shared" si="5"/>
        <v>8</v>
      </c>
      <c r="U40" s="40">
        <f t="shared" si="6"/>
        <v>0.80952380952380953</v>
      </c>
      <c r="V40" s="22">
        <v>370</v>
      </c>
      <c r="W40" s="22" t="s">
        <v>80</v>
      </c>
      <c r="X40" s="22" t="s">
        <v>82</v>
      </c>
      <c r="Y40" s="69">
        <v>842</v>
      </c>
      <c r="Z40" s="41"/>
      <c r="AA40" s="1" t="s">
        <v>152</v>
      </c>
      <c r="AB40" s="28" t="s">
        <v>153</v>
      </c>
    </row>
    <row r="41" spans="1:28" x14ac:dyDescent="0.3">
      <c r="A41" s="1" t="s">
        <v>46</v>
      </c>
      <c r="B41" s="1" t="s">
        <v>65</v>
      </c>
      <c r="C41" s="27" t="s">
        <v>161</v>
      </c>
      <c r="D41" s="38">
        <v>55</v>
      </c>
      <c r="E41" s="27">
        <v>3</v>
      </c>
      <c r="F41" s="27">
        <v>0</v>
      </c>
      <c r="G41" s="27">
        <v>1</v>
      </c>
      <c r="H41" s="27"/>
      <c r="I41" s="27"/>
      <c r="J41" s="27">
        <v>0</v>
      </c>
      <c r="K41" s="27">
        <v>0</v>
      </c>
      <c r="L41" s="27">
        <v>0</v>
      </c>
      <c r="M41" s="27">
        <v>1</v>
      </c>
      <c r="N41" s="27">
        <f>SUM(L41:M41)</f>
        <v>1</v>
      </c>
      <c r="O41" s="39">
        <v>0</v>
      </c>
      <c r="P41" s="39">
        <v>0</v>
      </c>
      <c r="Q41" s="39">
        <v>0</v>
      </c>
      <c r="R41" s="39">
        <v>1</v>
      </c>
      <c r="S41" s="39">
        <v>0</v>
      </c>
      <c r="T41" s="27">
        <f t="shared" si="5"/>
        <v>0</v>
      </c>
      <c r="U41" s="40">
        <f t="shared" si="6"/>
        <v>0</v>
      </c>
      <c r="V41" s="22">
        <v>370</v>
      </c>
      <c r="W41" s="22" t="s">
        <v>80</v>
      </c>
      <c r="X41" s="22" t="s">
        <v>82</v>
      </c>
      <c r="Y41" s="69">
        <v>842</v>
      </c>
      <c r="Z41" s="41"/>
      <c r="AA41" s="1" t="s">
        <v>152</v>
      </c>
      <c r="AB41" s="28" t="s">
        <v>153</v>
      </c>
    </row>
    <row r="42" spans="1:28" x14ac:dyDescent="0.3">
      <c r="A42" s="1" t="s">
        <v>46</v>
      </c>
      <c r="B42" s="1" t="s">
        <v>65</v>
      </c>
      <c r="C42" s="27" t="s">
        <v>162</v>
      </c>
      <c r="D42" s="38">
        <v>31</v>
      </c>
      <c r="E42" s="27">
        <v>25</v>
      </c>
      <c r="F42" s="27">
        <v>4</v>
      </c>
      <c r="G42" s="27">
        <v>8</v>
      </c>
      <c r="H42" s="27"/>
      <c r="I42" s="27"/>
      <c r="J42" s="27">
        <v>0</v>
      </c>
      <c r="K42" s="27">
        <v>0</v>
      </c>
      <c r="L42" s="27">
        <v>0</v>
      </c>
      <c r="M42" s="27">
        <v>4</v>
      </c>
      <c r="N42" s="27">
        <f>SUM(L42:M42)</f>
        <v>4</v>
      </c>
      <c r="O42" s="39">
        <v>5</v>
      </c>
      <c r="P42" s="39">
        <v>2</v>
      </c>
      <c r="Q42" s="39">
        <v>4</v>
      </c>
      <c r="R42" s="39">
        <v>2</v>
      </c>
      <c r="S42" s="39">
        <v>1</v>
      </c>
      <c r="T42" s="27">
        <f t="shared" si="5"/>
        <v>8</v>
      </c>
      <c r="U42" s="40">
        <f t="shared" si="6"/>
        <v>0.96</v>
      </c>
      <c r="V42" s="22">
        <v>370</v>
      </c>
      <c r="W42" s="22" t="s">
        <v>80</v>
      </c>
      <c r="X42" s="22" t="s">
        <v>82</v>
      </c>
      <c r="Y42" s="69">
        <v>842</v>
      </c>
      <c r="Z42" s="41"/>
      <c r="AA42" s="1" t="s">
        <v>152</v>
      </c>
      <c r="AB42" s="28" t="s">
        <v>153</v>
      </c>
    </row>
    <row r="43" spans="1:28" x14ac:dyDescent="0.3">
      <c r="A43" s="1" t="s">
        <v>46</v>
      </c>
      <c r="B43" s="1" t="s">
        <v>65</v>
      </c>
      <c r="C43" s="27" t="s">
        <v>163</v>
      </c>
      <c r="D43" s="38">
        <v>33</v>
      </c>
      <c r="E43" s="27">
        <v>32</v>
      </c>
      <c r="F43" s="27">
        <v>6</v>
      </c>
      <c r="G43" s="27">
        <v>9</v>
      </c>
      <c r="H43" s="27"/>
      <c r="I43" s="27"/>
      <c r="J43" s="27">
        <v>5</v>
      </c>
      <c r="K43" s="27">
        <v>6</v>
      </c>
      <c r="L43" s="27">
        <v>1</v>
      </c>
      <c r="M43" s="27">
        <v>4</v>
      </c>
      <c r="N43" s="27">
        <f>SUM(L43:M43)</f>
        <v>5</v>
      </c>
      <c r="O43" s="39">
        <v>3</v>
      </c>
      <c r="P43" s="39">
        <v>3</v>
      </c>
      <c r="Q43" s="39">
        <v>3</v>
      </c>
      <c r="R43" s="39">
        <v>4</v>
      </c>
      <c r="S43" s="39">
        <v>0</v>
      </c>
      <c r="T43" s="27">
        <f t="shared" si="5"/>
        <v>17</v>
      </c>
      <c r="U43" s="40">
        <f t="shared" si="6"/>
        <v>0.84375</v>
      </c>
      <c r="V43" s="22">
        <v>370</v>
      </c>
      <c r="W43" s="22" t="s">
        <v>80</v>
      </c>
      <c r="X43" s="22" t="s">
        <v>82</v>
      </c>
      <c r="Y43" s="69">
        <v>842</v>
      </c>
      <c r="Z43" s="41"/>
      <c r="AA43" s="1" t="s">
        <v>152</v>
      </c>
      <c r="AB43" s="28" t="s">
        <v>153</v>
      </c>
    </row>
    <row r="44" spans="1:28" x14ac:dyDescent="0.3">
      <c r="A44" s="1" t="s">
        <v>46</v>
      </c>
      <c r="B44" s="1" t="s">
        <v>65</v>
      </c>
      <c r="C44" s="27" t="s">
        <v>164</v>
      </c>
      <c r="D44" s="38">
        <v>23</v>
      </c>
      <c r="E44" s="27">
        <v>13</v>
      </c>
      <c r="F44" s="27">
        <v>1</v>
      </c>
      <c r="G44" s="27">
        <v>3</v>
      </c>
      <c r="H44" s="27"/>
      <c r="I44" s="27"/>
      <c r="J44" s="27">
        <v>0</v>
      </c>
      <c r="K44" s="27">
        <v>0</v>
      </c>
      <c r="L44" s="27">
        <v>0</v>
      </c>
      <c r="M44" s="27">
        <v>1</v>
      </c>
      <c r="N44" s="27">
        <f>SUM(L44:M44)</f>
        <v>1</v>
      </c>
      <c r="O44" s="39">
        <v>1</v>
      </c>
      <c r="P44" s="39">
        <v>2</v>
      </c>
      <c r="Q44" s="39">
        <v>2</v>
      </c>
      <c r="R44" s="39">
        <v>3</v>
      </c>
      <c r="S44" s="39">
        <v>0</v>
      </c>
      <c r="T44" s="27">
        <f t="shared" si="5"/>
        <v>2</v>
      </c>
      <c r="U44" s="40">
        <f t="shared" si="6"/>
        <v>0.30769230769230771</v>
      </c>
      <c r="V44" s="22">
        <v>370</v>
      </c>
      <c r="W44" s="22" t="s">
        <v>80</v>
      </c>
      <c r="X44" s="22" t="s">
        <v>82</v>
      </c>
      <c r="Y44" s="69">
        <v>842</v>
      </c>
      <c r="Z44" s="41"/>
      <c r="AA44" s="1" t="s">
        <v>152</v>
      </c>
      <c r="AB44" s="28" t="s">
        <v>153</v>
      </c>
    </row>
    <row r="45" spans="1:28" x14ac:dyDescent="0.3">
      <c r="A45" s="1" t="s">
        <v>46</v>
      </c>
      <c r="B45" s="1" t="s">
        <v>65</v>
      </c>
      <c r="C45" s="27" t="s">
        <v>165</v>
      </c>
      <c r="D45" s="38">
        <v>22</v>
      </c>
      <c r="E45" s="27">
        <v>20</v>
      </c>
      <c r="F45" s="27">
        <v>5</v>
      </c>
      <c r="G45" s="27">
        <v>6</v>
      </c>
      <c r="H45" s="27"/>
      <c r="I45" s="27"/>
      <c r="J45" s="27">
        <v>0</v>
      </c>
      <c r="K45" s="27">
        <v>0</v>
      </c>
      <c r="L45" s="27">
        <v>2</v>
      </c>
      <c r="M45" s="27">
        <v>3</v>
      </c>
      <c r="N45" s="27">
        <f>SUM(L45:M45)</f>
        <v>5</v>
      </c>
      <c r="O45" s="39">
        <v>0</v>
      </c>
      <c r="P45" s="39">
        <v>3</v>
      </c>
      <c r="Q45" s="39">
        <v>0</v>
      </c>
      <c r="R45" s="39">
        <v>3</v>
      </c>
      <c r="S45" s="39">
        <v>0</v>
      </c>
      <c r="T45" s="27">
        <f t="shared" si="5"/>
        <v>10</v>
      </c>
      <c r="U45" s="40">
        <f t="shared" si="6"/>
        <v>0.6</v>
      </c>
      <c r="V45" s="22">
        <v>370</v>
      </c>
      <c r="W45" s="22" t="s">
        <v>80</v>
      </c>
      <c r="X45" s="22" t="s">
        <v>82</v>
      </c>
      <c r="Y45" s="69">
        <v>842</v>
      </c>
      <c r="Z45" s="41"/>
      <c r="AA45" s="1" t="s">
        <v>152</v>
      </c>
      <c r="AB45" s="28" t="s">
        <v>153</v>
      </c>
    </row>
    <row r="46" spans="1:28" x14ac:dyDescent="0.3">
      <c r="A46" s="43" t="s">
        <v>46</v>
      </c>
      <c r="B46" s="43" t="s">
        <v>65</v>
      </c>
      <c r="C46" s="44" t="s">
        <v>40</v>
      </c>
      <c r="D46" s="43"/>
      <c r="E46" s="44">
        <f t="shared" ref="E46:T46" si="7">SUM(E34:E45)</f>
        <v>240</v>
      </c>
      <c r="F46" s="44">
        <f t="shared" si="7"/>
        <v>39</v>
      </c>
      <c r="G46" s="44">
        <f t="shared" si="7"/>
        <v>79</v>
      </c>
      <c r="H46" s="44">
        <f t="shared" si="7"/>
        <v>0</v>
      </c>
      <c r="I46" s="44">
        <f t="shared" si="7"/>
        <v>1</v>
      </c>
      <c r="J46" s="44">
        <f t="shared" si="7"/>
        <v>13</v>
      </c>
      <c r="K46" s="44">
        <f t="shared" si="7"/>
        <v>20</v>
      </c>
      <c r="L46" s="44">
        <f t="shared" si="7"/>
        <v>10</v>
      </c>
      <c r="M46" s="44">
        <f t="shared" si="7"/>
        <v>25</v>
      </c>
      <c r="N46" s="44">
        <f t="shared" si="7"/>
        <v>35</v>
      </c>
      <c r="O46" s="44">
        <f t="shared" si="7"/>
        <v>28</v>
      </c>
      <c r="P46" s="44">
        <f t="shared" si="7"/>
        <v>23</v>
      </c>
      <c r="Q46" s="44">
        <f t="shared" si="7"/>
        <v>21</v>
      </c>
      <c r="R46" s="44">
        <f t="shared" si="7"/>
        <v>29</v>
      </c>
      <c r="S46" s="44">
        <f t="shared" si="7"/>
        <v>3</v>
      </c>
      <c r="T46" s="44">
        <f t="shared" si="7"/>
        <v>91</v>
      </c>
      <c r="U46" s="45">
        <f>((T46+Q46+N46-R46)+(O46*2))/E46</f>
        <v>0.72499999999999998</v>
      </c>
      <c r="V46" s="46">
        <v>370</v>
      </c>
      <c r="W46" s="46" t="s">
        <v>80</v>
      </c>
      <c r="X46" s="46" t="s">
        <v>82</v>
      </c>
      <c r="Y46" s="70">
        <v>842</v>
      </c>
      <c r="Z46" s="73" t="s">
        <v>442</v>
      </c>
      <c r="AA46" s="43" t="s">
        <v>152</v>
      </c>
      <c r="AB46" s="72" t="s">
        <v>153</v>
      </c>
    </row>
    <row r="47" spans="1:28" x14ac:dyDescent="0.3">
      <c r="A47" s="1"/>
      <c r="B47" s="1"/>
      <c r="C47" s="1"/>
      <c r="D47" s="1"/>
      <c r="F47" s="49" t="s">
        <v>41</v>
      </c>
      <c r="G47" s="50">
        <f>F46/G46</f>
        <v>0.49367088607594939</v>
      </c>
      <c r="H47" s="27"/>
      <c r="I47" s="1"/>
      <c r="J47" s="49" t="s">
        <v>42</v>
      </c>
      <c r="K47" s="51">
        <f>J46/K46</f>
        <v>0.65</v>
      </c>
      <c r="L47" s="1"/>
      <c r="M47" s="39" t="s">
        <v>43</v>
      </c>
      <c r="N47" s="52">
        <v>7</v>
      </c>
      <c r="P47" s="1"/>
      <c r="Q47" s="1"/>
      <c r="R47" s="1"/>
      <c r="S47" s="1"/>
      <c r="T47" s="1"/>
      <c r="U47" s="1"/>
      <c r="V47" s="22"/>
      <c r="W47" s="22"/>
      <c r="X47" s="22"/>
      <c r="Y47" s="53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3"/>
      <c r="Z48" s="41"/>
      <c r="AA48" s="1"/>
      <c r="AB48" s="28"/>
    </row>
    <row r="49" spans="2:28" x14ac:dyDescent="0.3">
      <c r="B49" s="1"/>
      <c r="C49" s="1" t="s">
        <v>443</v>
      </c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</sheetData>
  <sheetProtection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B547-4BC0-47FF-9483-9D7D2B227AEC}">
  <sheetPr>
    <tabColor rgb="FF92D050"/>
    <pageSetUpPr fitToPage="1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29575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166</v>
      </c>
      <c r="D4" s="7" t="s">
        <v>5</v>
      </c>
      <c r="E4" s="8"/>
      <c r="F4" s="5"/>
      <c r="G4" s="1"/>
      <c r="J4" s="15" t="s">
        <v>168</v>
      </c>
      <c r="K4" s="16" t="s">
        <v>45</v>
      </c>
      <c r="L4" s="17"/>
      <c r="M4" s="18"/>
      <c r="N4" s="19">
        <v>33</v>
      </c>
      <c r="O4" s="19">
        <v>27</v>
      </c>
      <c r="P4" s="19">
        <v>32</v>
      </c>
      <c r="Q4" s="19">
        <v>22</v>
      </c>
      <c r="R4" s="20"/>
      <c r="S4" s="21">
        <f>SUM(N4:R4)</f>
        <v>114</v>
      </c>
      <c r="T4" s="22">
        <v>375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169</v>
      </c>
      <c r="K5" s="16" t="s">
        <v>64</v>
      </c>
      <c r="L5" s="17"/>
      <c r="M5" s="18"/>
      <c r="N5" s="19">
        <v>15</v>
      </c>
      <c r="O5" s="19">
        <v>23</v>
      </c>
      <c r="P5" s="19">
        <v>18</v>
      </c>
      <c r="Q5" s="19">
        <v>20</v>
      </c>
      <c r="R5" s="20"/>
      <c r="S5" s="21">
        <f>SUM(N5:R5)</f>
        <v>76</v>
      </c>
      <c r="T5" s="22">
        <v>375</v>
      </c>
      <c r="U5" s="1"/>
      <c r="V5" s="1"/>
      <c r="W5" s="1"/>
    </row>
    <row r="6" spans="1:28" x14ac:dyDescent="0.3">
      <c r="C6" s="23">
        <v>973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353</v>
      </c>
      <c r="D7" s="7" t="s">
        <v>8</v>
      </c>
      <c r="G7" s="1"/>
      <c r="S7" s="1"/>
      <c r="T7" s="25" t="s">
        <v>9</v>
      </c>
      <c r="U7" s="1"/>
      <c r="V7" s="26">
        <v>375</v>
      </c>
      <c r="W7" s="1"/>
    </row>
    <row r="8" spans="1:28" x14ac:dyDescent="0.3">
      <c r="B8" s="1"/>
      <c r="C8" s="24" t="s">
        <v>167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6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47</v>
      </c>
      <c r="D13" s="38">
        <v>34</v>
      </c>
      <c r="E13" s="27">
        <v>20</v>
      </c>
      <c r="F13" s="27">
        <v>4</v>
      </c>
      <c r="G13" s="27">
        <v>11</v>
      </c>
      <c r="H13" s="27"/>
      <c r="I13" s="27"/>
      <c r="J13" s="27">
        <v>5</v>
      </c>
      <c r="K13" s="27">
        <v>9</v>
      </c>
      <c r="L13" s="27">
        <v>4</v>
      </c>
      <c r="M13" s="27">
        <v>2</v>
      </c>
      <c r="N13" s="27">
        <f>SUM(L13:M13)</f>
        <v>6</v>
      </c>
      <c r="O13" s="27">
        <v>0</v>
      </c>
      <c r="P13" s="39">
        <v>1</v>
      </c>
      <c r="Q13" s="27">
        <v>2</v>
      </c>
      <c r="R13" s="27">
        <v>2</v>
      </c>
      <c r="S13" s="27">
        <v>1</v>
      </c>
      <c r="T13" s="27">
        <f>(H13*3)+((F13-H13)*2)+J13</f>
        <v>13</v>
      </c>
      <c r="U13" s="40">
        <f>IFERROR(((T13+Q13+N13-R13)+(O13*2))/E13,"")</f>
        <v>0.95</v>
      </c>
      <c r="V13" s="22">
        <v>375</v>
      </c>
      <c r="W13" s="22" t="s">
        <v>80</v>
      </c>
      <c r="X13" s="22" t="s">
        <v>82</v>
      </c>
      <c r="Y13" s="69">
        <v>973</v>
      </c>
      <c r="Z13" s="41"/>
      <c r="AA13" s="1" t="s">
        <v>83</v>
      </c>
      <c r="AB13" s="28" t="s">
        <v>170</v>
      </c>
    </row>
    <row r="14" spans="1:28" x14ac:dyDescent="0.3">
      <c r="A14" s="1" t="s">
        <v>63</v>
      </c>
      <c r="B14" s="1" t="s">
        <v>46</v>
      </c>
      <c r="C14" s="27" t="s">
        <v>48</v>
      </c>
      <c r="D14" s="38">
        <v>11</v>
      </c>
      <c r="E14" s="27">
        <v>24</v>
      </c>
      <c r="F14" s="27">
        <v>6</v>
      </c>
      <c r="G14" s="27">
        <v>15</v>
      </c>
      <c r="H14" s="27"/>
      <c r="I14" s="27"/>
      <c r="J14" s="27">
        <v>3</v>
      </c>
      <c r="K14" s="27">
        <v>3</v>
      </c>
      <c r="L14" s="27">
        <v>5</v>
      </c>
      <c r="M14" s="27">
        <v>3</v>
      </c>
      <c r="N14" s="27">
        <f t="shared" ref="N14:N19" si="0">SUM(L14:M14)</f>
        <v>8</v>
      </c>
      <c r="O14" s="39">
        <v>1</v>
      </c>
      <c r="P14" s="39">
        <v>2</v>
      </c>
      <c r="Q14" s="39">
        <v>2</v>
      </c>
      <c r="R14" s="39">
        <v>0</v>
      </c>
      <c r="S14" s="39">
        <v>0</v>
      </c>
      <c r="T14" s="39">
        <f t="shared" ref="T14:T19" si="1">(H14*3)+((F14-H14)*2)+J14</f>
        <v>15</v>
      </c>
      <c r="U14" s="40">
        <f t="shared" ref="U14:U24" si="2">IFERROR(((T14+Q14+N14-R14)+(O14*2))/E14,"")</f>
        <v>1.125</v>
      </c>
      <c r="V14" s="22">
        <v>375</v>
      </c>
      <c r="W14" s="22" t="s">
        <v>80</v>
      </c>
      <c r="X14" s="22" t="s">
        <v>82</v>
      </c>
      <c r="Y14" s="69">
        <v>973</v>
      </c>
      <c r="Z14" s="41"/>
      <c r="AA14" s="1" t="s">
        <v>83</v>
      </c>
      <c r="AB14" s="28" t="s">
        <v>170</v>
      </c>
    </row>
    <row r="15" spans="1:28" x14ac:dyDescent="0.3">
      <c r="A15" s="1" t="s">
        <v>63</v>
      </c>
      <c r="B15" s="1" t="s">
        <v>46</v>
      </c>
      <c r="C15" s="27" t="s">
        <v>49</v>
      </c>
      <c r="D15" s="38">
        <v>22</v>
      </c>
      <c r="E15" s="27">
        <v>23</v>
      </c>
      <c r="F15" s="27">
        <v>3</v>
      </c>
      <c r="G15" s="27">
        <v>8</v>
      </c>
      <c r="H15" s="27"/>
      <c r="I15" s="27"/>
      <c r="J15" s="27">
        <v>2</v>
      </c>
      <c r="K15" s="27">
        <v>2</v>
      </c>
      <c r="L15" s="27">
        <v>1</v>
      </c>
      <c r="M15" s="27">
        <v>2</v>
      </c>
      <c r="N15" s="27">
        <f t="shared" si="0"/>
        <v>3</v>
      </c>
      <c r="O15" s="39">
        <v>2</v>
      </c>
      <c r="P15" s="39">
        <v>3</v>
      </c>
      <c r="Q15" s="39">
        <v>6</v>
      </c>
      <c r="R15" s="39">
        <v>1</v>
      </c>
      <c r="S15" s="39">
        <v>0</v>
      </c>
      <c r="T15" s="39">
        <f t="shared" si="1"/>
        <v>8</v>
      </c>
      <c r="U15" s="40">
        <f t="shared" si="2"/>
        <v>0.86956521739130432</v>
      </c>
      <c r="V15" s="22">
        <v>375</v>
      </c>
      <c r="W15" s="22" t="s">
        <v>80</v>
      </c>
      <c r="X15" s="22" t="s">
        <v>82</v>
      </c>
      <c r="Y15" s="69">
        <v>973</v>
      </c>
      <c r="Z15" s="41"/>
      <c r="AA15" s="1" t="s">
        <v>83</v>
      </c>
      <c r="AB15" s="28" t="s">
        <v>170</v>
      </c>
    </row>
    <row r="16" spans="1:28" x14ac:dyDescent="0.3">
      <c r="A16" s="1" t="s">
        <v>63</v>
      </c>
      <c r="B16" s="1" t="s">
        <v>46</v>
      </c>
      <c r="C16" s="27" t="s">
        <v>50</v>
      </c>
      <c r="D16" s="38">
        <v>20</v>
      </c>
      <c r="E16" s="27">
        <v>17</v>
      </c>
      <c r="F16" s="27">
        <v>0</v>
      </c>
      <c r="G16" s="27">
        <v>5</v>
      </c>
      <c r="H16" s="27"/>
      <c r="I16" s="27"/>
      <c r="J16" s="27">
        <v>0</v>
      </c>
      <c r="K16" s="27">
        <v>0</v>
      </c>
      <c r="L16" s="27">
        <v>2</v>
      </c>
      <c r="M16" s="27">
        <v>4</v>
      </c>
      <c r="N16" s="27">
        <f t="shared" si="0"/>
        <v>6</v>
      </c>
      <c r="O16" s="39">
        <v>0</v>
      </c>
      <c r="P16" s="39">
        <v>2</v>
      </c>
      <c r="Q16" s="39">
        <v>1</v>
      </c>
      <c r="R16" s="39">
        <v>1</v>
      </c>
      <c r="S16" s="39">
        <v>0</v>
      </c>
      <c r="T16" s="39">
        <f t="shared" si="1"/>
        <v>0</v>
      </c>
      <c r="U16" s="40">
        <f t="shared" si="2"/>
        <v>0.35294117647058826</v>
      </c>
      <c r="V16" s="22">
        <v>375</v>
      </c>
      <c r="W16" s="22" t="s">
        <v>80</v>
      </c>
      <c r="X16" s="22" t="s">
        <v>82</v>
      </c>
      <c r="Y16" s="69">
        <v>973</v>
      </c>
      <c r="Z16" s="41"/>
      <c r="AA16" s="1" t="s">
        <v>83</v>
      </c>
      <c r="AB16" s="28" t="s">
        <v>170</v>
      </c>
    </row>
    <row r="17" spans="1:28" x14ac:dyDescent="0.3">
      <c r="A17" s="1" t="s">
        <v>63</v>
      </c>
      <c r="B17" s="1" t="s">
        <v>46</v>
      </c>
      <c r="C17" s="27" t="s">
        <v>172</v>
      </c>
      <c r="D17" s="38">
        <v>32</v>
      </c>
      <c r="E17" s="27">
        <v>13</v>
      </c>
      <c r="F17" s="27">
        <v>2</v>
      </c>
      <c r="G17" s="27">
        <v>4</v>
      </c>
      <c r="H17" s="27"/>
      <c r="I17" s="27"/>
      <c r="J17" s="27">
        <v>1</v>
      </c>
      <c r="K17" s="27">
        <v>2</v>
      </c>
      <c r="L17" s="27">
        <v>1</v>
      </c>
      <c r="M17" s="27">
        <v>1</v>
      </c>
      <c r="N17" s="27">
        <f t="shared" si="0"/>
        <v>2</v>
      </c>
      <c r="O17" s="39">
        <v>0</v>
      </c>
      <c r="P17" s="39">
        <v>1</v>
      </c>
      <c r="Q17" s="39">
        <v>0</v>
      </c>
      <c r="R17" s="39">
        <v>1</v>
      </c>
      <c r="S17" s="39">
        <v>0</v>
      </c>
      <c r="T17" s="39">
        <f t="shared" si="1"/>
        <v>5</v>
      </c>
      <c r="U17" s="40">
        <f t="shared" si="2"/>
        <v>0.46153846153846156</v>
      </c>
      <c r="V17" s="22">
        <v>375</v>
      </c>
      <c r="W17" s="22" t="s">
        <v>80</v>
      </c>
      <c r="X17" s="22" t="s">
        <v>82</v>
      </c>
      <c r="Y17" s="69">
        <v>973</v>
      </c>
      <c r="Z17" s="41"/>
      <c r="AA17" s="1" t="s">
        <v>83</v>
      </c>
      <c r="AB17" s="28" t="s">
        <v>170</v>
      </c>
    </row>
    <row r="18" spans="1:28" x14ac:dyDescent="0.3">
      <c r="A18" s="1" t="s">
        <v>63</v>
      </c>
      <c r="B18" s="1" t="s">
        <v>46</v>
      </c>
      <c r="C18" s="27" t="s">
        <v>52</v>
      </c>
      <c r="D18" s="38">
        <v>42</v>
      </c>
      <c r="E18" s="27">
        <v>20</v>
      </c>
      <c r="F18" s="27">
        <v>7</v>
      </c>
      <c r="G18" s="27">
        <v>17</v>
      </c>
      <c r="H18" s="27"/>
      <c r="I18" s="27"/>
      <c r="J18" s="27">
        <v>3</v>
      </c>
      <c r="K18" s="27">
        <v>4</v>
      </c>
      <c r="L18" s="27">
        <v>4</v>
      </c>
      <c r="M18" s="27">
        <v>0</v>
      </c>
      <c r="N18" s="27">
        <f t="shared" si="0"/>
        <v>4</v>
      </c>
      <c r="O18" s="39">
        <v>0</v>
      </c>
      <c r="P18" s="39">
        <v>5</v>
      </c>
      <c r="Q18" s="39">
        <v>0</v>
      </c>
      <c r="R18" s="39">
        <v>1</v>
      </c>
      <c r="S18" s="39">
        <v>0</v>
      </c>
      <c r="T18" s="39">
        <f t="shared" si="1"/>
        <v>17</v>
      </c>
      <c r="U18" s="40">
        <f t="shared" si="2"/>
        <v>1</v>
      </c>
      <c r="V18" s="22">
        <v>375</v>
      </c>
      <c r="W18" s="22" t="s">
        <v>80</v>
      </c>
      <c r="X18" s="22" t="s">
        <v>82</v>
      </c>
      <c r="Y18" s="69">
        <v>973</v>
      </c>
      <c r="Z18" s="41"/>
      <c r="AA18" s="1" t="s">
        <v>83</v>
      </c>
      <c r="AB18" s="28" t="s">
        <v>170</v>
      </c>
    </row>
    <row r="19" spans="1:28" x14ac:dyDescent="0.3">
      <c r="A19" s="1" t="s">
        <v>63</v>
      </c>
      <c r="B19" s="1" t="s">
        <v>46</v>
      </c>
      <c r="C19" s="27" t="s">
        <v>53</v>
      </c>
      <c r="D19" s="38">
        <v>15</v>
      </c>
      <c r="E19" s="27">
        <v>25</v>
      </c>
      <c r="F19" s="27">
        <v>3</v>
      </c>
      <c r="G19" s="27">
        <v>7</v>
      </c>
      <c r="H19" s="27"/>
      <c r="I19" s="27"/>
      <c r="J19" s="27">
        <v>4</v>
      </c>
      <c r="K19" s="27">
        <v>6</v>
      </c>
      <c r="L19" s="27">
        <v>2</v>
      </c>
      <c r="M19" s="27">
        <v>4</v>
      </c>
      <c r="N19" s="27">
        <f t="shared" si="0"/>
        <v>6</v>
      </c>
      <c r="O19" s="39">
        <v>5</v>
      </c>
      <c r="P19" s="39">
        <v>0</v>
      </c>
      <c r="Q19" s="39">
        <v>3</v>
      </c>
      <c r="R19" s="39">
        <v>2</v>
      </c>
      <c r="S19" s="39">
        <v>0</v>
      </c>
      <c r="T19" s="39">
        <f t="shared" si="1"/>
        <v>10</v>
      </c>
      <c r="U19" s="40">
        <f t="shared" si="2"/>
        <v>1.08</v>
      </c>
      <c r="V19" s="22">
        <v>375</v>
      </c>
      <c r="W19" s="22" t="s">
        <v>80</v>
      </c>
      <c r="X19" s="22" t="s">
        <v>82</v>
      </c>
      <c r="Y19" s="69">
        <v>973</v>
      </c>
      <c r="Z19" s="41"/>
      <c r="AA19" s="1" t="s">
        <v>83</v>
      </c>
      <c r="AB19" s="28" t="s">
        <v>170</v>
      </c>
    </row>
    <row r="20" spans="1:28" x14ac:dyDescent="0.3">
      <c r="A20" s="1" t="s">
        <v>63</v>
      </c>
      <c r="B20" s="1" t="s">
        <v>46</v>
      </c>
      <c r="C20" s="27" t="s">
        <v>54</v>
      </c>
      <c r="D20" s="38">
        <v>10</v>
      </c>
      <c r="E20" s="27">
        <v>36</v>
      </c>
      <c r="F20" s="27">
        <v>6</v>
      </c>
      <c r="G20" s="27">
        <v>17</v>
      </c>
      <c r="H20" s="27"/>
      <c r="I20" s="27"/>
      <c r="J20" s="27">
        <v>5</v>
      </c>
      <c r="K20" s="27">
        <v>5</v>
      </c>
      <c r="L20" s="27">
        <v>2</v>
      </c>
      <c r="M20" s="27">
        <v>8</v>
      </c>
      <c r="N20" s="27">
        <f>SUM(L20:M20)</f>
        <v>10</v>
      </c>
      <c r="O20" s="39">
        <v>5</v>
      </c>
      <c r="P20" s="39">
        <v>1</v>
      </c>
      <c r="Q20" s="39">
        <v>1</v>
      </c>
      <c r="R20" s="39">
        <v>5</v>
      </c>
      <c r="S20" s="39">
        <v>0</v>
      </c>
      <c r="T20" s="39">
        <f>(H20*3)+((F20-H20)*2)+J20</f>
        <v>17</v>
      </c>
      <c r="U20" s="40">
        <f t="shared" si="2"/>
        <v>0.91666666666666663</v>
      </c>
      <c r="V20" s="22">
        <v>375</v>
      </c>
      <c r="W20" s="22" t="s">
        <v>80</v>
      </c>
      <c r="X20" s="22" t="s">
        <v>82</v>
      </c>
      <c r="Y20" s="69">
        <v>973</v>
      </c>
      <c r="Z20" s="41"/>
      <c r="AA20" s="1" t="s">
        <v>83</v>
      </c>
      <c r="AB20" s="28" t="s">
        <v>170</v>
      </c>
    </row>
    <row r="21" spans="1:28" x14ac:dyDescent="0.3">
      <c r="A21" s="1" t="s">
        <v>63</v>
      </c>
      <c r="B21" s="1" t="s">
        <v>46</v>
      </c>
      <c r="C21" s="27" t="s">
        <v>55</v>
      </c>
      <c r="D21" s="38">
        <v>33</v>
      </c>
      <c r="E21" s="27">
        <v>11</v>
      </c>
      <c r="F21" s="27">
        <v>0</v>
      </c>
      <c r="G21" s="27">
        <v>2</v>
      </c>
      <c r="H21" s="27"/>
      <c r="I21" s="27"/>
      <c r="J21" s="27">
        <v>4</v>
      </c>
      <c r="K21" s="27">
        <v>5</v>
      </c>
      <c r="L21" s="27">
        <v>3</v>
      </c>
      <c r="M21" s="27">
        <v>0</v>
      </c>
      <c r="N21" s="27">
        <f>SUM(L21:M21)</f>
        <v>3</v>
      </c>
      <c r="O21" s="39">
        <v>0</v>
      </c>
      <c r="P21" s="39">
        <v>2</v>
      </c>
      <c r="Q21" s="39">
        <v>0</v>
      </c>
      <c r="R21" s="39">
        <v>1</v>
      </c>
      <c r="S21" s="39">
        <v>0</v>
      </c>
      <c r="T21" s="39">
        <f>(H21*3)+((F21-H21)*2)+J21</f>
        <v>4</v>
      </c>
      <c r="U21" s="40">
        <f t="shared" si="2"/>
        <v>0.54545454545454541</v>
      </c>
      <c r="V21" s="22">
        <v>375</v>
      </c>
      <c r="W21" s="22" t="s">
        <v>80</v>
      </c>
      <c r="X21" s="22" t="s">
        <v>82</v>
      </c>
      <c r="Y21" s="69">
        <v>973</v>
      </c>
      <c r="Z21" s="41"/>
      <c r="AA21" s="1" t="s">
        <v>83</v>
      </c>
      <c r="AB21" s="28" t="s">
        <v>170</v>
      </c>
    </row>
    <row r="22" spans="1:28" x14ac:dyDescent="0.3">
      <c r="A22" s="1" t="s">
        <v>63</v>
      </c>
      <c r="B22" s="1" t="s">
        <v>46</v>
      </c>
      <c r="C22" s="27" t="s">
        <v>56</v>
      </c>
      <c r="D22" s="38">
        <v>24</v>
      </c>
      <c r="E22" s="27">
        <v>21</v>
      </c>
      <c r="F22" s="27">
        <v>4</v>
      </c>
      <c r="G22" s="27">
        <v>8</v>
      </c>
      <c r="H22" s="27"/>
      <c r="I22" s="27"/>
      <c r="J22" s="27">
        <v>4</v>
      </c>
      <c r="K22" s="27">
        <v>4</v>
      </c>
      <c r="L22" s="27">
        <v>1</v>
      </c>
      <c r="M22" s="27">
        <v>3</v>
      </c>
      <c r="N22" s="27">
        <f>SUM(L22:M22)</f>
        <v>4</v>
      </c>
      <c r="O22" s="39">
        <v>3</v>
      </c>
      <c r="P22" s="39">
        <v>3</v>
      </c>
      <c r="Q22" s="39">
        <v>0</v>
      </c>
      <c r="R22" s="39">
        <v>1</v>
      </c>
      <c r="S22" s="39">
        <v>0</v>
      </c>
      <c r="T22" s="39">
        <f>(H22*3)+((F22-H22)*2)+J22</f>
        <v>12</v>
      </c>
      <c r="U22" s="40">
        <f t="shared" si="2"/>
        <v>1</v>
      </c>
      <c r="V22" s="22">
        <v>375</v>
      </c>
      <c r="W22" s="22" t="s">
        <v>80</v>
      </c>
      <c r="X22" s="22" t="s">
        <v>82</v>
      </c>
      <c r="Y22" s="69">
        <v>973</v>
      </c>
      <c r="Z22" s="41"/>
      <c r="AA22" s="1" t="s">
        <v>83</v>
      </c>
      <c r="AB22" s="28" t="s">
        <v>170</v>
      </c>
    </row>
    <row r="23" spans="1:28" x14ac:dyDescent="0.3">
      <c r="A23" s="1" t="s">
        <v>63</v>
      </c>
      <c r="B23" s="1" t="s">
        <v>46</v>
      </c>
      <c r="C23" s="27" t="s">
        <v>57</v>
      </c>
      <c r="D23" s="38">
        <v>35</v>
      </c>
      <c r="E23" s="27">
        <v>15</v>
      </c>
      <c r="F23" s="27">
        <v>2</v>
      </c>
      <c r="G23" s="27">
        <v>3</v>
      </c>
      <c r="H23" s="27"/>
      <c r="I23" s="27"/>
      <c r="J23" s="27">
        <v>0</v>
      </c>
      <c r="K23" s="27">
        <v>0</v>
      </c>
      <c r="L23" s="27">
        <v>2</v>
      </c>
      <c r="M23" s="27">
        <v>2</v>
      </c>
      <c r="N23" s="27">
        <f>SUM(L23:M23)</f>
        <v>4</v>
      </c>
      <c r="O23" s="39">
        <v>1</v>
      </c>
      <c r="P23" s="39">
        <v>2</v>
      </c>
      <c r="Q23" s="39">
        <v>0</v>
      </c>
      <c r="R23" s="39">
        <v>0</v>
      </c>
      <c r="S23" s="39">
        <v>1</v>
      </c>
      <c r="T23" s="39">
        <f>(H23*3)+((F23-H23)*2)+J23</f>
        <v>4</v>
      </c>
      <c r="U23" s="40">
        <f t="shared" si="2"/>
        <v>0.66666666666666663</v>
      </c>
      <c r="V23" s="22">
        <v>375</v>
      </c>
      <c r="W23" s="22" t="s">
        <v>80</v>
      </c>
      <c r="X23" s="22" t="s">
        <v>82</v>
      </c>
      <c r="Y23" s="69">
        <v>973</v>
      </c>
      <c r="Z23" s="41"/>
      <c r="AA23" s="1" t="s">
        <v>83</v>
      </c>
      <c r="AB23" s="28" t="s">
        <v>170</v>
      </c>
    </row>
    <row r="24" spans="1:28" x14ac:dyDescent="0.3">
      <c r="A24" s="1" t="s">
        <v>63</v>
      </c>
      <c r="B24" s="1" t="s">
        <v>46</v>
      </c>
      <c r="C24" s="27" t="s">
        <v>58</v>
      </c>
      <c r="D24" s="38">
        <v>40</v>
      </c>
      <c r="E24" s="27">
        <v>15</v>
      </c>
      <c r="F24" s="27">
        <v>2</v>
      </c>
      <c r="G24" s="27">
        <v>3</v>
      </c>
      <c r="H24" s="27"/>
      <c r="I24" s="27"/>
      <c r="J24" s="27">
        <v>5</v>
      </c>
      <c r="K24" s="27">
        <v>7</v>
      </c>
      <c r="L24" s="27">
        <v>2</v>
      </c>
      <c r="M24" s="27">
        <v>1</v>
      </c>
      <c r="N24" s="27">
        <f>SUM(L24:M24)</f>
        <v>3</v>
      </c>
      <c r="O24" s="39">
        <v>1</v>
      </c>
      <c r="P24" s="39">
        <v>2</v>
      </c>
      <c r="Q24" s="39">
        <v>0</v>
      </c>
      <c r="R24" s="39">
        <v>2</v>
      </c>
      <c r="S24" s="39">
        <v>1</v>
      </c>
      <c r="T24" s="39">
        <f>(H24*3)+((F24-H24)*2)+J24</f>
        <v>9</v>
      </c>
      <c r="U24" s="40">
        <f t="shared" si="2"/>
        <v>0.8</v>
      </c>
      <c r="V24" s="22">
        <v>375</v>
      </c>
      <c r="W24" s="22" t="s">
        <v>80</v>
      </c>
      <c r="X24" s="22" t="s">
        <v>82</v>
      </c>
      <c r="Y24" s="69">
        <v>973</v>
      </c>
      <c r="Z24" s="41"/>
      <c r="AA24" s="1" t="s">
        <v>83</v>
      </c>
      <c r="AB24" s="28" t="s">
        <v>170</v>
      </c>
    </row>
    <row r="25" spans="1:28" x14ac:dyDescent="0.3">
      <c r="A25" s="43" t="s">
        <v>63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39</v>
      </c>
      <c r="G25" s="44">
        <f t="shared" si="3"/>
        <v>100</v>
      </c>
      <c r="H25" s="44">
        <f t="shared" si="3"/>
        <v>0</v>
      </c>
      <c r="I25" s="44">
        <f t="shared" si="3"/>
        <v>0</v>
      </c>
      <c r="J25" s="44">
        <f t="shared" si="3"/>
        <v>36</v>
      </c>
      <c r="K25" s="44">
        <f t="shared" si="3"/>
        <v>47</v>
      </c>
      <c r="L25" s="44">
        <f t="shared" si="3"/>
        <v>29</v>
      </c>
      <c r="M25" s="44">
        <f t="shared" si="3"/>
        <v>30</v>
      </c>
      <c r="N25" s="44">
        <f t="shared" si="3"/>
        <v>59</v>
      </c>
      <c r="O25" s="44">
        <f t="shared" si="3"/>
        <v>18</v>
      </c>
      <c r="P25" s="44">
        <f t="shared" si="3"/>
        <v>24</v>
      </c>
      <c r="Q25" s="44">
        <f t="shared" si="3"/>
        <v>15</v>
      </c>
      <c r="R25" s="44">
        <f t="shared" si="3"/>
        <v>17</v>
      </c>
      <c r="S25" s="44">
        <f t="shared" si="3"/>
        <v>3</v>
      </c>
      <c r="T25" s="44">
        <f t="shared" si="3"/>
        <v>114</v>
      </c>
      <c r="U25" s="45">
        <f>((T25+Q25+N25-R25)+(O25*2))/E25</f>
        <v>0.86250000000000004</v>
      </c>
      <c r="V25" s="46">
        <v>375</v>
      </c>
      <c r="W25" s="46" t="s">
        <v>80</v>
      </c>
      <c r="X25" s="46" t="s">
        <v>82</v>
      </c>
      <c r="Y25" s="70">
        <v>973</v>
      </c>
      <c r="Z25" s="48"/>
      <c r="AA25" s="43" t="s">
        <v>83</v>
      </c>
      <c r="AB25" s="72" t="s">
        <v>170</v>
      </c>
    </row>
    <row r="26" spans="1:28" x14ac:dyDescent="0.3">
      <c r="A26" s="1"/>
      <c r="B26" s="1"/>
      <c r="C26" s="1"/>
      <c r="D26" s="1"/>
      <c r="F26" s="49" t="s">
        <v>41</v>
      </c>
      <c r="G26" s="50">
        <f>F25/G25</f>
        <v>0.39</v>
      </c>
      <c r="H26" s="27"/>
      <c r="I26" s="1"/>
      <c r="J26" s="49" t="s">
        <v>42</v>
      </c>
      <c r="K26" s="51">
        <f>J25/K25</f>
        <v>0.76595744680851063</v>
      </c>
      <c r="L26" s="1"/>
      <c r="M26" s="39" t="s">
        <v>43</v>
      </c>
      <c r="N26" s="52">
        <v>3</v>
      </c>
      <c r="P26" s="1"/>
      <c r="Q26" s="1"/>
      <c r="R26" s="1"/>
      <c r="S26" s="1"/>
      <c r="T26" s="1"/>
      <c r="U26" s="1"/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>
        <v>4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135</v>
      </c>
      <c r="D35" s="38">
        <v>50</v>
      </c>
      <c r="E35" s="27">
        <v>30</v>
      </c>
      <c r="F35" s="27">
        <v>2</v>
      </c>
      <c r="G35" s="27">
        <v>7</v>
      </c>
      <c r="H35" s="27"/>
      <c r="I35" s="27"/>
      <c r="J35" s="27">
        <v>5</v>
      </c>
      <c r="K35" s="27">
        <v>10</v>
      </c>
      <c r="L35" s="27">
        <v>2</v>
      </c>
      <c r="M35" s="27">
        <v>8</v>
      </c>
      <c r="N35" s="27">
        <f>SUM(L35:M35)</f>
        <v>10</v>
      </c>
      <c r="O35" s="27">
        <v>1</v>
      </c>
      <c r="P35" s="39">
        <v>4</v>
      </c>
      <c r="Q35" s="27">
        <v>0</v>
      </c>
      <c r="R35" s="27">
        <v>3</v>
      </c>
      <c r="S35" s="27">
        <v>2</v>
      </c>
      <c r="T35" s="27">
        <f>+(F35*2)+J35</f>
        <v>9</v>
      </c>
      <c r="U35" s="40">
        <f>IFERROR(((T35+Q35+N35-R35)+(O35*2))/E35,"")</f>
        <v>0.6</v>
      </c>
      <c r="V35" s="22">
        <v>375</v>
      </c>
      <c r="W35" s="22" t="s">
        <v>81</v>
      </c>
      <c r="X35" s="22" t="s">
        <v>95</v>
      </c>
      <c r="Y35" s="69">
        <v>973</v>
      </c>
      <c r="Z35" s="41"/>
      <c r="AA35" s="1" t="s">
        <v>134</v>
      </c>
      <c r="AB35" s="28" t="s">
        <v>171</v>
      </c>
    </row>
    <row r="36" spans="1:28" x14ac:dyDescent="0.3">
      <c r="A36" s="1" t="s">
        <v>46</v>
      </c>
      <c r="B36" s="1" t="s">
        <v>63</v>
      </c>
      <c r="C36" s="27" t="s">
        <v>136</v>
      </c>
      <c r="D36" s="38">
        <v>40</v>
      </c>
      <c r="E36" s="27">
        <v>36</v>
      </c>
      <c r="F36" s="27">
        <v>2</v>
      </c>
      <c r="G36" s="27">
        <v>6</v>
      </c>
      <c r="H36" s="27"/>
      <c r="I36" s="27"/>
      <c r="J36" s="27">
        <v>5</v>
      </c>
      <c r="K36" s="27">
        <v>7</v>
      </c>
      <c r="L36" s="27">
        <v>6</v>
      </c>
      <c r="M36" s="27">
        <v>8</v>
      </c>
      <c r="N36" s="27">
        <f t="shared" ref="N36:N41" si="4">SUM(L36:M36)</f>
        <v>14</v>
      </c>
      <c r="O36" s="39">
        <v>3</v>
      </c>
      <c r="P36" s="39">
        <v>4</v>
      </c>
      <c r="Q36" s="39">
        <v>0</v>
      </c>
      <c r="R36" s="39">
        <v>4</v>
      </c>
      <c r="S36" s="39">
        <v>3</v>
      </c>
      <c r="T36" s="27">
        <f t="shared" ref="T36:T45" si="5">+(F36*2)+J36</f>
        <v>9</v>
      </c>
      <c r="U36" s="40">
        <f t="shared" ref="U36:U45" si="6">IFERROR(((T36+Q36+N36-R36)+(O36*2))/E36,"")</f>
        <v>0.69444444444444442</v>
      </c>
      <c r="V36" s="22">
        <v>375</v>
      </c>
      <c r="W36" s="22" t="s">
        <v>81</v>
      </c>
      <c r="X36" s="22" t="s">
        <v>95</v>
      </c>
      <c r="Y36" s="69">
        <v>973</v>
      </c>
      <c r="Z36" s="41"/>
      <c r="AA36" s="1" t="s">
        <v>134</v>
      </c>
      <c r="AB36" s="28" t="s">
        <v>171</v>
      </c>
    </row>
    <row r="37" spans="1:28" x14ac:dyDescent="0.3">
      <c r="A37" s="1" t="s">
        <v>46</v>
      </c>
      <c r="B37" s="1" t="s">
        <v>63</v>
      </c>
      <c r="C37" s="27" t="s">
        <v>137</v>
      </c>
      <c r="D37" s="38">
        <v>32</v>
      </c>
      <c r="E37" s="27">
        <v>9</v>
      </c>
      <c r="F37" s="27">
        <v>0</v>
      </c>
      <c r="G37" s="27">
        <v>0</v>
      </c>
      <c r="H37" s="27"/>
      <c r="I37" s="27"/>
      <c r="J37" s="27">
        <v>1</v>
      </c>
      <c r="K37" s="27">
        <v>2</v>
      </c>
      <c r="L37" s="27">
        <v>1</v>
      </c>
      <c r="M37" s="27">
        <v>1</v>
      </c>
      <c r="N37" s="27">
        <f t="shared" si="4"/>
        <v>2</v>
      </c>
      <c r="O37" s="39">
        <v>0</v>
      </c>
      <c r="P37" s="39">
        <v>2</v>
      </c>
      <c r="Q37" s="39">
        <v>0</v>
      </c>
      <c r="R37" s="39">
        <v>1</v>
      </c>
      <c r="S37" s="39">
        <v>1</v>
      </c>
      <c r="T37" s="27">
        <f t="shared" si="5"/>
        <v>1</v>
      </c>
      <c r="U37" s="40">
        <f t="shared" si="6"/>
        <v>0.22222222222222221</v>
      </c>
      <c r="V37" s="22">
        <v>375</v>
      </c>
      <c r="W37" s="22" t="s">
        <v>81</v>
      </c>
      <c r="X37" s="22" t="s">
        <v>95</v>
      </c>
      <c r="Y37" s="69">
        <v>973</v>
      </c>
      <c r="Z37" s="41"/>
      <c r="AA37" s="1" t="s">
        <v>134</v>
      </c>
      <c r="AB37" s="28" t="s">
        <v>171</v>
      </c>
    </row>
    <row r="38" spans="1:28" x14ac:dyDescent="0.3">
      <c r="A38" s="1" t="s">
        <v>46</v>
      </c>
      <c r="B38" s="1" t="s">
        <v>63</v>
      </c>
      <c r="C38" s="27" t="s">
        <v>138</v>
      </c>
      <c r="D38" s="38">
        <v>43</v>
      </c>
      <c r="E38" s="27">
        <v>29</v>
      </c>
      <c r="F38" s="27">
        <v>8</v>
      </c>
      <c r="G38" s="27">
        <v>18</v>
      </c>
      <c r="H38" s="27"/>
      <c r="I38" s="27"/>
      <c r="J38" s="27">
        <v>3</v>
      </c>
      <c r="K38" s="27">
        <v>4</v>
      </c>
      <c r="L38" s="27">
        <v>4</v>
      </c>
      <c r="M38" s="27">
        <v>4</v>
      </c>
      <c r="N38" s="27">
        <f t="shared" si="4"/>
        <v>8</v>
      </c>
      <c r="O38" s="39">
        <v>1</v>
      </c>
      <c r="P38" s="39">
        <v>4</v>
      </c>
      <c r="Q38" s="39">
        <v>0</v>
      </c>
      <c r="R38" s="39">
        <v>0</v>
      </c>
      <c r="S38" s="39">
        <v>0</v>
      </c>
      <c r="T38" s="27">
        <f t="shared" si="5"/>
        <v>19</v>
      </c>
      <c r="U38" s="40">
        <f t="shared" si="6"/>
        <v>1</v>
      </c>
      <c r="V38" s="22">
        <v>375</v>
      </c>
      <c r="W38" s="22" t="s">
        <v>81</v>
      </c>
      <c r="X38" s="22" t="s">
        <v>95</v>
      </c>
      <c r="Y38" s="69">
        <v>973</v>
      </c>
      <c r="Z38" s="41"/>
      <c r="AA38" s="1" t="s">
        <v>134</v>
      </c>
      <c r="AB38" s="28" t="s">
        <v>171</v>
      </c>
    </row>
    <row r="39" spans="1:28" x14ac:dyDescent="0.3">
      <c r="A39" s="1" t="s">
        <v>46</v>
      </c>
      <c r="B39" s="1" t="s">
        <v>63</v>
      </c>
      <c r="C39" s="27" t="s">
        <v>139</v>
      </c>
      <c r="D39" s="38">
        <v>10</v>
      </c>
      <c r="E39" s="27">
        <v>7</v>
      </c>
      <c r="F39" s="27">
        <v>0</v>
      </c>
      <c r="G39" s="27">
        <v>2</v>
      </c>
      <c r="H39" s="27"/>
      <c r="I39" s="27"/>
      <c r="J39" s="27">
        <v>0</v>
      </c>
      <c r="K39" s="27">
        <v>0</v>
      </c>
      <c r="L39" s="27">
        <v>0</v>
      </c>
      <c r="M39" s="27">
        <v>0</v>
      </c>
      <c r="N39" s="27">
        <f t="shared" si="4"/>
        <v>0</v>
      </c>
      <c r="O39" s="39">
        <v>0</v>
      </c>
      <c r="P39" s="39">
        <v>1</v>
      </c>
      <c r="Q39" s="39">
        <v>0</v>
      </c>
      <c r="R39" s="39">
        <v>2</v>
      </c>
      <c r="S39" s="39">
        <v>0</v>
      </c>
      <c r="T39" s="27">
        <f t="shared" si="5"/>
        <v>0</v>
      </c>
      <c r="U39" s="85">
        <f t="shared" si="6"/>
        <v>-0.2857142857142857</v>
      </c>
      <c r="V39" s="22">
        <v>375</v>
      </c>
      <c r="W39" s="22" t="s">
        <v>81</v>
      </c>
      <c r="X39" s="22" t="s">
        <v>95</v>
      </c>
      <c r="Y39" s="69">
        <v>973</v>
      </c>
      <c r="Z39" s="41"/>
      <c r="AA39" s="1" t="s">
        <v>134</v>
      </c>
      <c r="AB39" s="28" t="s">
        <v>171</v>
      </c>
    </row>
    <row r="40" spans="1:28" x14ac:dyDescent="0.3">
      <c r="A40" s="1" t="s">
        <v>46</v>
      </c>
      <c r="B40" s="1" t="s">
        <v>63</v>
      </c>
      <c r="C40" s="27" t="s">
        <v>140</v>
      </c>
      <c r="D40" s="38">
        <v>13</v>
      </c>
      <c r="E40" s="27">
        <v>20</v>
      </c>
      <c r="F40" s="27">
        <v>1</v>
      </c>
      <c r="G40" s="27">
        <v>8</v>
      </c>
      <c r="H40" s="27"/>
      <c r="I40" s="27"/>
      <c r="J40" s="27">
        <v>0</v>
      </c>
      <c r="K40" s="27">
        <v>0</v>
      </c>
      <c r="L40" s="27">
        <v>1</v>
      </c>
      <c r="M40" s="27">
        <v>1</v>
      </c>
      <c r="N40" s="27">
        <f t="shared" si="4"/>
        <v>2</v>
      </c>
      <c r="O40" s="39">
        <v>3</v>
      </c>
      <c r="P40" s="39">
        <v>0</v>
      </c>
      <c r="Q40" s="39">
        <v>0</v>
      </c>
      <c r="R40" s="39">
        <v>2</v>
      </c>
      <c r="S40" s="39">
        <v>0</v>
      </c>
      <c r="T40" s="27">
        <f t="shared" si="5"/>
        <v>2</v>
      </c>
      <c r="U40" s="40">
        <f t="shared" si="6"/>
        <v>0.4</v>
      </c>
      <c r="V40" s="22">
        <v>375</v>
      </c>
      <c r="W40" s="22" t="s">
        <v>81</v>
      </c>
      <c r="X40" s="22" t="s">
        <v>95</v>
      </c>
      <c r="Y40" s="69">
        <v>973</v>
      </c>
      <c r="Z40" s="41"/>
      <c r="AA40" s="1" t="s">
        <v>134</v>
      </c>
      <c r="AB40" s="28" t="s">
        <v>171</v>
      </c>
    </row>
    <row r="41" spans="1:28" x14ac:dyDescent="0.3">
      <c r="A41" s="1" t="s">
        <v>46</v>
      </c>
      <c r="B41" s="1" t="s">
        <v>63</v>
      </c>
      <c r="C41" s="27" t="s">
        <v>141</v>
      </c>
      <c r="D41" s="38">
        <v>33</v>
      </c>
      <c r="E41" s="27">
        <v>34</v>
      </c>
      <c r="F41" s="27">
        <v>7</v>
      </c>
      <c r="G41" s="27">
        <v>15</v>
      </c>
      <c r="H41" s="27">
        <v>0</v>
      </c>
      <c r="I41" s="27">
        <v>1</v>
      </c>
      <c r="J41" s="27">
        <v>3</v>
      </c>
      <c r="K41" s="27">
        <v>4</v>
      </c>
      <c r="L41" s="27">
        <v>0</v>
      </c>
      <c r="M41" s="27">
        <v>8</v>
      </c>
      <c r="N41" s="27">
        <f t="shared" si="4"/>
        <v>8</v>
      </c>
      <c r="O41" s="39">
        <v>2</v>
      </c>
      <c r="P41" s="39">
        <v>5</v>
      </c>
      <c r="Q41" s="39">
        <v>1</v>
      </c>
      <c r="R41" s="39">
        <v>2</v>
      </c>
      <c r="S41" s="39">
        <v>0</v>
      </c>
      <c r="T41" s="27">
        <f t="shared" si="5"/>
        <v>17</v>
      </c>
      <c r="U41" s="40">
        <f t="shared" si="6"/>
        <v>0.82352941176470584</v>
      </c>
      <c r="V41" s="22">
        <v>375</v>
      </c>
      <c r="W41" s="22" t="s">
        <v>81</v>
      </c>
      <c r="X41" s="22" t="s">
        <v>95</v>
      </c>
      <c r="Y41" s="69">
        <v>973</v>
      </c>
      <c r="Z41" s="41"/>
      <c r="AA41" s="1" t="s">
        <v>134</v>
      </c>
      <c r="AB41" s="28" t="s">
        <v>171</v>
      </c>
    </row>
    <row r="42" spans="1:28" x14ac:dyDescent="0.3">
      <c r="A42" s="1" t="s">
        <v>46</v>
      </c>
      <c r="B42" s="1" t="s">
        <v>63</v>
      </c>
      <c r="C42" s="27" t="s">
        <v>142</v>
      </c>
      <c r="D42" s="38">
        <v>11</v>
      </c>
      <c r="E42" s="27">
        <v>19</v>
      </c>
      <c r="F42" s="27">
        <v>1</v>
      </c>
      <c r="G42" s="27">
        <v>6</v>
      </c>
      <c r="H42" s="27"/>
      <c r="I42" s="27"/>
      <c r="J42" s="27">
        <v>0</v>
      </c>
      <c r="K42" s="27">
        <v>0</v>
      </c>
      <c r="L42" s="27">
        <v>1</v>
      </c>
      <c r="M42" s="27">
        <v>1</v>
      </c>
      <c r="N42" s="27">
        <f>SUM(L42:M42)</f>
        <v>2</v>
      </c>
      <c r="O42" s="39">
        <v>0</v>
      </c>
      <c r="P42" s="39">
        <v>3</v>
      </c>
      <c r="Q42" s="39">
        <v>0</v>
      </c>
      <c r="R42" s="39">
        <v>2</v>
      </c>
      <c r="S42" s="39">
        <v>0</v>
      </c>
      <c r="T42" s="27">
        <f t="shared" si="5"/>
        <v>2</v>
      </c>
      <c r="U42" s="40">
        <f t="shared" si="6"/>
        <v>0.10526315789473684</v>
      </c>
      <c r="V42" s="22">
        <v>375</v>
      </c>
      <c r="W42" s="22" t="s">
        <v>81</v>
      </c>
      <c r="X42" s="22" t="s">
        <v>95</v>
      </c>
      <c r="Y42" s="69">
        <v>973</v>
      </c>
      <c r="Z42" s="41"/>
      <c r="AA42" s="1" t="s">
        <v>134</v>
      </c>
      <c r="AB42" s="28" t="s">
        <v>171</v>
      </c>
    </row>
    <row r="43" spans="1:28" x14ac:dyDescent="0.3">
      <c r="A43" s="1" t="s">
        <v>46</v>
      </c>
      <c r="B43" s="1" t="s">
        <v>63</v>
      </c>
      <c r="C43" s="27" t="s">
        <v>180</v>
      </c>
      <c r="D43" s="38">
        <v>8</v>
      </c>
      <c r="E43" s="27" t="s">
        <v>483</v>
      </c>
      <c r="F43" s="27"/>
      <c r="G43" s="27"/>
      <c r="H43" s="27"/>
      <c r="I43" s="27"/>
      <c r="J43" s="27"/>
      <c r="K43" s="27"/>
      <c r="L43" s="27"/>
      <c r="M43" s="27"/>
      <c r="N43" s="27"/>
      <c r="O43" s="39"/>
      <c r="P43" s="39"/>
      <c r="Q43" s="39"/>
      <c r="R43" s="39"/>
      <c r="S43" s="39"/>
      <c r="T43" s="27"/>
      <c r="U43" s="40"/>
      <c r="V43" s="22">
        <v>375</v>
      </c>
      <c r="W43" s="22" t="s">
        <v>81</v>
      </c>
      <c r="X43" s="22" t="s">
        <v>95</v>
      </c>
      <c r="Y43" s="69">
        <v>973</v>
      </c>
      <c r="Z43" s="41"/>
      <c r="AA43" s="1" t="s">
        <v>134</v>
      </c>
      <c r="AB43" s="28" t="s">
        <v>171</v>
      </c>
    </row>
    <row r="44" spans="1:28" x14ac:dyDescent="0.3">
      <c r="A44" s="1" t="s">
        <v>46</v>
      </c>
      <c r="B44" s="1" t="s">
        <v>63</v>
      </c>
      <c r="C44" s="27" t="s">
        <v>143</v>
      </c>
      <c r="D44" s="38">
        <v>22</v>
      </c>
      <c r="E44" s="27">
        <v>32</v>
      </c>
      <c r="F44" s="27">
        <v>4</v>
      </c>
      <c r="G44" s="27">
        <v>9</v>
      </c>
      <c r="H44" s="27"/>
      <c r="I44" s="27"/>
      <c r="J44" s="27">
        <v>3</v>
      </c>
      <c r="K44" s="27">
        <v>4</v>
      </c>
      <c r="L44" s="27">
        <v>0</v>
      </c>
      <c r="M44" s="27">
        <v>2</v>
      </c>
      <c r="N44" s="27">
        <f>SUM(L44:M44)</f>
        <v>2</v>
      </c>
      <c r="O44" s="39">
        <v>3</v>
      </c>
      <c r="P44" s="39">
        <v>5</v>
      </c>
      <c r="Q44" s="39">
        <v>4</v>
      </c>
      <c r="R44" s="39">
        <v>2</v>
      </c>
      <c r="S44" s="39">
        <v>1</v>
      </c>
      <c r="T44" s="27">
        <f t="shared" si="5"/>
        <v>11</v>
      </c>
      <c r="U44" s="40">
        <f t="shared" si="6"/>
        <v>0.65625</v>
      </c>
      <c r="V44" s="22">
        <v>375</v>
      </c>
      <c r="W44" s="22" t="s">
        <v>81</v>
      </c>
      <c r="X44" s="22" t="s">
        <v>95</v>
      </c>
      <c r="Y44" s="69">
        <v>973</v>
      </c>
      <c r="Z44" s="41"/>
      <c r="AA44" s="1" t="s">
        <v>134</v>
      </c>
      <c r="AB44" s="28" t="s">
        <v>171</v>
      </c>
    </row>
    <row r="45" spans="1:28" x14ac:dyDescent="0.3">
      <c r="A45" s="1" t="s">
        <v>46</v>
      </c>
      <c r="B45" s="1" t="s">
        <v>63</v>
      </c>
      <c r="C45" s="27" t="s">
        <v>144</v>
      </c>
      <c r="D45" s="38">
        <v>1</v>
      </c>
      <c r="E45" s="27">
        <v>24</v>
      </c>
      <c r="F45" s="27">
        <v>2</v>
      </c>
      <c r="G45" s="27">
        <v>6</v>
      </c>
      <c r="H45" s="27"/>
      <c r="I45" s="27"/>
      <c r="J45" s="27">
        <v>2</v>
      </c>
      <c r="K45" s="27">
        <v>2</v>
      </c>
      <c r="L45" s="27">
        <v>2</v>
      </c>
      <c r="M45" s="27">
        <v>4</v>
      </c>
      <c r="N45" s="27">
        <f>SUM(L45:M45)</f>
        <v>6</v>
      </c>
      <c r="O45" s="39">
        <v>1</v>
      </c>
      <c r="P45" s="39">
        <v>3</v>
      </c>
      <c r="Q45" s="39">
        <v>0</v>
      </c>
      <c r="R45" s="39">
        <v>3</v>
      </c>
      <c r="S45" s="39">
        <v>0</v>
      </c>
      <c r="T45" s="27">
        <f t="shared" si="5"/>
        <v>6</v>
      </c>
      <c r="U45" s="40">
        <f t="shared" si="6"/>
        <v>0.45833333333333331</v>
      </c>
      <c r="V45" s="22">
        <v>375</v>
      </c>
      <c r="W45" s="22" t="s">
        <v>81</v>
      </c>
      <c r="X45" s="22" t="s">
        <v>95</v>
      </c>
      <c r="Y45" s="69">
        <v>973</v>
      </c>
      <c r="Z45" s="41"/>
      <c r="AA45" s="1" t="s">
        <v>134</v>
      </c>
      <c r="AB45" s="28" t="s">
        <v>171</v>
      </c>
    </row>
    <row r="46" spans="1:28" x14ac:dyDescent="0.3">
      <c r="A46" s="1" t="s">
        <v>46</v>
      </c>
      <c r="B46" s="1" t="s">
        <v>63</v>
      </c>
      <c r="C46" s="56" t="s">
        <v>39</v>
      </c>
      <c r="D46" s="38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39"/>
      <c r="P46" s="39"/>
      <c r="Q46" s="39"/>
      <c r="R46" s="39"/>
      <c r="S46" s="39"/>
      <c r="T46" s="27"/>
      <c r="U46" s="40"/>
      <c r="V46" s="22">
        <v>375</v>
      </c>
      <c r="W46" s="22" t="s">
        <v>81</v>
      </c>
      <c r="X46" s="22" t="s">
        <v>95</v>
      </c>
      <c r="Y46" s="69">
        <v>973</v>
      </c>
      <c r="Z46" s="41"/>
      <c r="AA46" s="1" t="s">
        <v>134</v>
      </c>
      <c r="AB46" s="28" t="s">
        <v>171</v>
      </c>
    </row>
    <row r="47" spans="1:28" x14ac:dyDescent="0.3">
      <c r="A47" s="43" t="s">
        <v>46</v>
      </c>
      <c r="B47" s="43" t="s">
        <v>63</v>
      </c>
      <c r="C47" s="44" t="s">
        <v>40</v>
      </c>
      <c r="D47" s="43"/>
      <c r="E47" s="44">
        <f t="shared" ref="E47:T47" si="7">SUM(E35:E45)</f>
        <v>240</v>
      </c>
      <c r="F47" s="44">
        <f t="shared" si="7"/>
        <v>27</v>
      </c>
      <c r="G47" s="44">
        <f t="shared" si="7"/>
        <v>77</v>
      </c>
      <c r="H47" s="44">
        <f t="shared" si="7"/>
        <v>0</v>
      </c>
      <c r="I47" s="44">
        <f t="shared" si="7"/>
        <v>1</v>
      </c>
      <c r="J47" s="44">
        <f t="shared" si="7"/>
        <v>22</v>
      </c>
      <c r="K47" s="44">
        <f t="shared" si="7"/>
        <v>33</v>
      </c>
      <c r="L47" s="44">
        <f t="shared" si="7"/>
        <v>17</v>
      </c>
      <c r="M47" s="44">
        <f t="shared" si="7"/>
        <v>37</v>
      </c>
      <c r="N47" s="44">
        <f t="shared" si="7"/>
        <v>54</v>
      </c>
      <c r="O47" s="44">
        <f t="shared" si="7"/>
        <v>14</v>
      </c>
      <c r="P47" s="44">
        <f t="shared" si="7"/>
        <v>31</v>
      </c>
      <c r="Q47" s="44">
        <f t="shared" si="7"/>
        <v>5</v>
      </c>
      <c r="R47" s="44">
        <f t="shared" si="7"/>
        <v>21</v>
      </c>
      <c r="S47" s="44">
        <f t="shared" si="7"/>
        <v>7</v>
      </c>
      <c r="T47" s="44">
        <f t="shared" si="7"/>
        <v>76</v>
      </c>
      <c r="U47" s="45">
        <f>((T47+Q47+N47-R47)+(O47*2))/E47</f>
        <v>0.59166666666666667</v>
      </c>
      <c r="V47" s="46">
        <v>375</v>
      </c>
      <c r="W47" s="46" t="s">
        <v>81</v>
      </c>
      <c r="X47" s="46" t="s">
        <v>95</v>
      </c>
      <c r="Y47" s="70">
        <v>973</v>
      </c>
      <c r="Z47" s="73" t="s">
        <v>394</v>
      </c>
      <c r="AA47" s="43" t="s">
        <v>134</v>
      </c>
      <c r="AB47" s="72" t="s">
        <v>171</v>
      </c>
    </row>
    <row r="48" spans="1:28" x14ac:dyDescent="0.3">
      <c r="A48" s="1"/>
      <c r="B48" s="1"/>
      <c r="C48" s="1"/>
      <c r="D48" s="1"/>
      <c r="F48" s="49" t="s">
        <v>41</v>
      </c>
      <c r="G48" s="50">
        <f>F47/G47</f>
        <v>0.35064935064935066</v>
      </c>
      <c r="H48" s="27"/>
      <c r="I48" s="1"/>
      <c r="J48" s="49" t="s">
        <v>42</v>
      </c>
      <c r="K48" s="51">
        <f>J47/K47</f>
        <v>0.66666666666666663</v>
      </c>
      <c r="L48" s="1"/>
      <c r="M48" s="39" t="s">
        <v>43</v>
      </c>
      <c r="N48" s="52">
        <v>4</v>
      </c>
      <c r="P48" s="1"/>
      <c r="Q48" s="1"/>
      <c r="R48" s="1"/>
      <c r="S48" s="1"/>
      <c r="T48" s="1"/>
      <c r="U48" s="1"/>
      <c r="V48" s="22"/>
      <c r="W48" s="22"/>
      <c r="X48" s="22"/>
      <c r="Y48" s="53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3"/>
      <c r="Z49" s="41"/>
      <c r="AA49" s="1"/>
      <c r="AB49" s="28"/>
    </row>
    <row r="50" spans="1:28" x14ac:dyDescent="0.3">
      <c r="A50" s="1"/>
      <c r="B50" s="1"/>
      <c r="C50" s="1" t="s">
        <v>462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3"/>
      <c r="Z50" s="41"/>
      <c r="AA50" s="1"/>
      <c r="AB50" s="1"/>
    </row>
    <row r="51" spans="1:28" x14ac:dyDescent="0.3">
      <c r="AB51" s="71"/>
    </row>
    <row r="52" spans="1:28" x14ac:dyDescent="0.3">
      <c r="AB52" s="7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97663-F173-4E12-AA53-B09F366E499E}">
  <sheetPr>
    <tabColor rgb="FF92D050"/>
    <pageSetUpPr fitToPage="1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29583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173</v>
      </c>
      <c r="D4" s="7" t="s">
        <v>5</v>
      </c>
      <c r="E4" s="8"/>
      <c r="F4" s="5"/>
      <c r="G4" s="1"/>
      <c r="J4" s="15" t="s">
        <v>175</v>
      </c>
      <c r="K4" s="16" t="s">
        <v>45</v>
      </c>
      <c r="L4" s="17"/>
      <c r="M4" s="18"/>
      <c r="N4" s="19">
        <v>21</v>
      </c>
      <c r="O4" s="19">
        <v>16</v>
      </c>
      <c r="P4" s="19">
        <v>26</v>
      </c>
      <c r="Q4" s="19">
        <v>24</v>
      </c>
      <c r="R4" s="20"/>
      <c r="S4" s="21">
        <f>SUM(N4:R4)</f>
        <v>87</v>
      </c>
      <c r="T4" s="22">
        <v>379</v>
      </c>
    </row>
    <row r="5" spans="1:28" x14ac:dyDescent="0.3">
      <c r="B5" s="1"/>
      <c r="C5" s="6" t="s">
        <v>129</v>
      </c>
      <c r="D5" s="7" t="s">
        <v>6</v>
      </c>
      <c r="E5" s="1"/>
      <c r="F5" s="1"/>
      <c r="G5" s="1"/>
      <c r="J5" s="15" t="s">
        <v>176</v>
      </c>
      <c r="K5" s="16" t="s">
        <v>64</v>
      </c>
      <c r="L5" s="17"/>
      <c r="M5" s="18"/>
      <c r="N5" s="19">
        <v>19</v>
      </c>
      <c r="O5" s="19">
        <v>26</v>
      </c>
      <c r="P5" s="19">
        <v>22</v>
      </c>
      <c r="Q5" s="19">
        <v>13</v>
      </c>
      <c r="R5" s="20"/>
      <c r="S5" s="21">
        <f>SUM(N5:R5)</f>
        <v>80</v>
      </c>
      <c r="T5" s="22">
        <v>379</v>
      </c>
      <c r="U5" s="1"/>
      <c r="V5" s="1"/>
      <c r="W5" s="1"/>
    </row>
    <row r="6" spans="1:28" x14ac:dyDescent="0.3">
      <c r="C6" s="23">
        <v>1026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174</v>
      </c>
      <c r="D7" s="7" t="s">
        <v>8</v>
      </c>
      <c r="G7" s="1"/>
      <c r="S7" s="1"/>
      <c r="T7" s="25" t="s">
        <v>9</v>
      </c>
      <c r="U7" s="1"/>
      <c r="V7" s="26">
        <v>379</v>
      </c>
      <c r="W7" s="1"/>
    </row>
    <row r="8" spans="1:28" x14ac:dyDescent="0.3">
      <c r="B8" s="1"/>
      <c r="C8" s="24" t="s">
        <v>131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0.10416666666666667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  <c r="AB9" s="71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7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47</v>
      </c>
      <c r="D13" s="38">
        <v>34</v>
      </c>
      <c r="E13" s="27">
        <v>32</v>
      </c>
      <c r="F13" s="27">
        <v>8</v>
      </c>
      <c r="G13" s="27">
        <v>13</v>
      </c>
      <c r="H13" s="27"/>
      <c r="I13" s="27"/>
      <c r="J13" s="27">
        <v>2</v>
      </c>
      <c r="K13" s="27">
        <v>2</v>
      </c>
      <c r="L13" s="27">
        <v>3</v>
      </c>
      <c r="M13" s="27">
        <v>8</v>
      </c>
      <c r="N13" s="27">
        <f>SUM(L13:M13)</f>
        <v>11</v>
      </c>
      <c r="O13" s="27">
        <v>0</v>
      </c>
      <c r="P13" s="39">
        <v>4</v>
      </c>
      <c r="Q13" s="27">
        <v>0</v>
      </c>
      <c r="R13" s="27">
        <v>2</v>
      </c>
      <c r="S13" s="27">
        <v>0</v>
      </c>
      <c r="T13" s="27">
        <f>(H13*3)+((F13-H13)*2)+J13</f>
        <v>18</v>
      </c>
      <c r="U13" s="40">
        <f>IFERROR(((T13+Q13+N13-R13)+(O13*2))/E13,"")</f>
        <v>0.84375</v>
      </c>
      <c r="V13" s="22">
        <v>379</v>
      </c>
      <c r="W13" s="22" t="s">
        <v>81</v>
      </c>
      <c r="X13" s="22" t="s">
        <v>82</v>
      </c>
      <c r="Y13" s="69">
        <v>1026</v>
      </c>
      <c r="Z13" s="41"/>
      <c r="AA13" s="1" t="s">
        <v>83</v>
      </c>
      <c r="AB13" s="28" t="s">
        <v>177</v>
      </c>
    </row>
    <row r="14" spans="1:28" x14ac:dyDescent="0.3">
      <c r="A14" s="1" t="s">
        <v>63</v>
      </c>
      <c r="B14" s="1" t="s">
        <v>46</v>
      </c>
      <c r="C14" s="27" t="s">
        <v>48</v>
      </c>
      <c r="D14" s="38">
        <v>11</v>
      </c>
      <c r="E14" s="27" t="s">
        <v>470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39"/>
      <c r="Q14" s="27"/>
      <c r="R14" s="27"/>
      <c r="S14" s="27"/>
      <c r="T14" s="27"/>
      <c r="U14" s="40"/>
      <c r="V14" s="22">
        <v>379</v>
      </c>
      <c r="W14" s="22" t="s">
        <v>81</v>
      </c>
      <c r="X14" s="22" t="s">
        <v>82</v>
      </c>
      <c r="Y14" s="69">
        <v>1026</v>
      </c>
      <c r="Z14" s="41"/>
      <c r="AA14" s="1" t="s">
        <v>83</v>
      </c>
      <c r="AB14" s="28" t="s">
        <v>177</v>
      </c>
    </row>
    <row r="15" spans="1:28" x14ac:dyDescent="0.3">
      <c r="A15" s="1" t="s">
        <v>63</v>
      </c>
      <c r="B15" s="1" t="s">
        <v>46</v>
      </c>
      <c r="C15" s="27" t="s">
        <v>49</v>
      </c>
      <c r="D15" s="38">
        <v>22</v>
      </c>
      <c r="E15" s="27">
        <v>38</v>
      </c>
      <c r="F15" s="27">
        <v>3</v>
      </c>
      <c r="G15" s="27">
        <v>6</v>
      </c>
      <c r="H15" s="27"/>
      <c r="I15" s="27"/>
      <c r="J15" s="27">
        <v>2</v>
      </c>
      <c r="K15" s="27">
        <v>7</v>
      </c>
      <c r="L15" s="27">
        <v>3</v>
      </c>
      <c r="M15" s="27">
        <v>5</v>
      </c>
      <c r="N15" s="27">
        <f t="shared" ref="N15:N19" si="0">SUM(L15:M15)</f>
        <v>8</v>
      </c>
      <c r="O15" s="39">
        <v>2</v>
      </c>
      <c r="P15" s="39">
        <v>4</v>
      </c>
      <c r="Q15" s="39">
        <v>0</v>
      </c>
      <c r="R15" s="39">
        <v>5</v>
      </c>
      <c r="S15" s="39">
        <v>0</v>
      </c>
      <c r="T15" s="39">
        <f t="shared" ref="T15:T19" si="1">(H15*3)+((F15-H15)*2)+J15</f>
        <v>8</v>
      </c>
      <c r="U15" s="40">
        <f t="shared" ref="U15:U24" si="2">IFERROR(((T15+Q15+N15-R15)+(O15*2))/E15,"")</f>
        <v>0.39473684210526316</v>
      </c>
      <c r="V15" s="22">
        <v>379</v>
      </c>
      <c r="W15" s="22" t="s">
        <v>81</v>
      </c>
      <c r="X15" s="22" t="s">
        <v>82</v>
      </c>
      <c r="Y15" s="69">
        <v>1026</v>
      </c>
      <c r="Z15" s="41"/>
      <c r="AA15" s="1" t="s">
        <v>83</v>
      </c>
      <c r="AB15" s="28" t="s">
        <v>177</v>
      </c>
    </row>
    <row r="16" spans="1:28" x14ac:dyDescent="0.3">
      <c r="A16" s="1" t="s">
        <v>63</v>
      </c>
      <c r="B16" s="1" t="s">
        <v>46</v>
      </c>
      <c r="C16" s="27" t="s">
        <v>50</v>
      </c>
      <c r="D16" s="38">
        <v>20</v>
      </c>
      <c r="E16" s="27">
        <v>18</v>
      </c>
      <c r="F16" s="27">
        <v>2</v>
      </c>
      <c r="G16" s="27">
        <v>7</v>
      </c>
      <c r="H16" s="27"/>
      <c r="I16" s="27"/>
      <c r="J16" s="27">
        <v>0</v>
      </c>
      <c r="K16" s="27">
        <v>0</v>
      </c>
      <c r="L16" s="27">
        <v>2</v>
      </c>
      <c r="M16" s="27">
        <v>1</v>
      </c>
      <c r="N16" s="27">
        <f t="shared" si="0"/>
        <v>3</v>
      </c>
      <c r="O16" s="39">
        <v>1</v>
      </c>
      <c r="P16" s="39">
        <v>2</v>
      </c>
      <c r="Q16" s="39">
        <v>0</v>
      </c>
      <c r="R16" s="39">
        <v>5</v>
      </c>
      <c r="S16" s="39">
        <v>0</v>
      </c>
      <c r="T16" s="39">
        <f t="shared" si="1"/>
        <v>4</v>
      </c>
      <c r="U16" s="40">
        <f t="shared" si="2"/>
        <v>0.22222222222222221</v>
      </c>
      <c r="V16" s="22">
        <v>379</v>
      </c>
      <c r="W16" s="22" t="s">
        <v>81</v>
      </c>
      <c r="X16" s="22" t="s">
        <v>82</v>
      </c>
      <c r="Y16" s="69">
        <v>1026</v>
      </c>
      <c r="Z16" s="41"/>
      <c r="AA16" s="1" t="s">
        <v>83</v>
      </c>
      <c r="AB16" s="28" t="s">
        <v>177</v>
      </c>
    </row>
    <row r="17" spans="1:28" x14ac:dyDescent="0.3">
      <c r="A17" s="1" t="s">
        <v>63</v>
      </c>
      <c r="B17" s="1" t="s">
        <v>46</v>
      </c>
      <c r="C17" s="27" t="s">
        <v>172</v>
      </c>
      <c r="D17" s="38">
        <v>32</v>
      </c>
      <c r="E17" s="27" t="s">
        <v>470</v>
      </c>
      <c r="F17" s="27"/>
      <c r="G17" s="27"/>
      <c r="H17" s="27"/>
      <c r="I17" s="27"/>
      <c r="J17" s="27"/>
      <c r="K17" s="27"/>
      <c r="L17" s="27"/>
      <c r="M17" s="27"/>
      <c r="N17" s="27"/>
      <c r="O17" s="39"/>
      <c r="P17" s="39"/>
      <c r="Q17" s="39"/>
      <c r="R17" s="39"/>
      <c r="S17" s="39"/>
      <c r="T17" s="39"/>
      <c r="U17" s="40"/>
      <c r="V17" s="22">
        <v>379</v>
      </c>
      <c r="W17" s="22" t="s">
        <v>81</v>
      </c>
      <c r="X17" s="22" t="s">
        <v>82</v>
      </c>
      <c r="Y17" s="69">
        <v>1026</v>
      </c>
      <c r="Z17" s="41"/>
      <c r="AA17" s="1" t="s">
        <v>83</v>
      </c>
      <c r="AB17" s="28" t="s">
        <v>177</v>
      </c>
    </row>
    <row r="18" spans="1:28" x14ac:dyDescent="0.3">
      <c r="A18" s="1" t="s">
        <v>63</v>
      </c>
      <c r="B18" s="1" t="s">
        <v>46</v>
      </c>
      <c r="C18" s="27" t="s">
        <v>52</v>
      </c>
      <c r="D18" s="38">
        <v>42</v>
      </c>
      <c r="E18" s="27">
        <v>16</v>
      </c>
      <c r="F18" s="27">
        <v>3</v>
      </c>
      <c r="G18" s="27">
        <v>8</v>
      </c>
      <c r="H18" s="27"/>
      <c r="I18" s="27"/>
      <c r="J18" s="27">
        <v>0</v>
      </c>
      <c r="K18" s="27">
        <v>0</v>
      </c>
      <c r="L18" s="27">
        <v>2</v>
      </c>
      <c r="M18" s="27">
        <v>4</v>
      </c>
      <c r="N18" s="27">
        <f t="shared" si="0"/>
        <v>6</v>
      </c>
      <c r="O18" s="39">
        <v>1</v>
      </c>
      <c r="P18" s="39">
        <v>1</v>
      </c>
      <c r="Q18" s="39">
        <v>1</v>
      </c>
      <c r="R18" s="39">
        <v>0</v>
      </c>
      <c r="S18" s="39">
        <v>0</v>
      </c>
      <c r="T18" s="39">
        <f t="shared" si="1"/>
        <v>6</v>
      </c>
      <c r="U18" s="40">
        <f t="shared" si="2"/>
        <v>0.9375</v>
      </c>
      <c r="V18" s="22">
        <v>379</v>
      </c>
      <c r="W18" s="22" t="s">
        <v>81</v>
      </c>
      <c r="X18" s="22" t="s">
        <v>82</v>
      </c>
      <c r="Y18" s="69">
        <v>1026</v>
      </c>
      <c r="Z18" s="41"/>
      <c r="AA18" s="1" t="s">
        <v>83</v>
      </c>
      <c r="AB18" s="28" t="s">
        <v>177</v>
      </c>
    </row>
    <row r="19" spans="1:28" x14ac:dyDescent="0.3">
      <c r="A19" s="1" t="s">
        <v>63</v>
      </c>
      <c r="B19" s="1" t="s">
        <v>46</v>
      </c>
      <c r="C19" s="27" t="s">
        <v>53</v>
      </c>
      <c r="D19" s="38">
        <v>15</v>
      </c>
      <c r="E19" s="27">
        <v>33</v>
      </c>
      <c r="F19" s="27">
        <v>1</v>
      </c>
      <c r="G19" s="27">
        <v>8</v>
      </c>
      <c r="H19" s="27"/>
      <c r="I19" s="27"/>
      <c r="J19" s="27">
        <v>2</v>
      </c>
      <c r="K19" s="27">
        <v>4</v>
      </c>
      <c r="L19" s="27">
        <v>3</v>
      </c>
      <c r="M19" s="27">
        <v>6</v>
      </c>
      <c r="N19" s="27">
        <f t="shared" si="0"/>
        <v>9</v>
      </c>
      <c r="O19" s="39">
        <v>2</v>
      </c>
      <c r="P19" s="39">
        <v>3</v>
      </c>
      <c r="Q19" s="39">
        <v>2</v>
      </c>
      <c r="R19" s="39">
        <v>4</v>
      </c>
      <c r="S19" s="39">
        <v>0</v>
      </c>
      <c r="T19" s="39">
        <f t="shared" si="1"/>
        <v>4</v>
      </c>
      <c r="U19" s="40">
        <f t="shared" si="2"/>
        <v>0.45454545454545453</v>
      </c>
      <c r="V19" s="22">
        <v>379</v>
      </c>
      <c r="W19" s="22" t="s">
        <v>81</v>
      </c>
      <c r="X19" s="22" t="s">
        <v>82</v>
      </c>
      <c r="Y19" s="69">
        <v>1026</v>
      </c>
      <c r="Z19" s="41"/>
      <c r="AA19" s="1" t="s">
        <v>83</v>
      </c>
      <c r="AB19" s="28" t="s">
        <v>177</v>
      </c>
    </row>
    <row r="20" spans="1:28" x14ac:dyDescent="0.3">
      <c r="A20" s="1" t="s">
        <v>63</v>
      </c>
      <c r="B20" s="1" t="s">
        <v>46</v>
      </c>
      <c r="C20" s="27" t="s">
        <v>54</v>
      </c>
      <c r="D20" s="38">
        <v>10</v>
      </c>
      <c r="E20" s="27">
        <v>45</v>
      </c>
      <c r="F20" s="27">
        <v>7</v>
      </c>
      <c r="G20" s="27">
        <v>20</v>
      </c>
      <c r="H20" s="27"/>
      <c r="I20" s="27"/>
      <c r="J20" s="27">
        <v>12</v>
      </c>
      <c r="K20" s="27">
        <v>16</v>
      </c>
      <c r="L20" s="27">
        <v>2</v>
      </c>
      <c r="M20" s="27">
        <v>8</v>
      </c>
      <c r="N20" s="27">
        <f>SUM(L20:M20)</f>
        <v>10</v>
      </c>
      <c r="O20" s="39">
        <v>9</v>
      </c>
      <c r="P20" s="39">
        <v>5</v>
      </c>
      <c r="Q20" s="39">
        <v>3</v>
      </c>
      <c r="R20" s="39">
        <v>17</v>
      </c>
      <c r="S20" s="39">
        <v>0</v>
      </c>
      <c r="T20" s="39">
        <f>(H20*3)+((F20-H20)*2)+J20</f>
        <v>26</v>
      </c>
      <c r="U20" s="40">
        <f t="shared" si="2"/>
        <v>0.88888888888888884</v>
      </c>
      <c r="V20" s="22">
        <v>379</v>
      </c>
      <c r="W20" s="22" t="s">
        <v>81</v>
      </c>
      <c r="X20" s="22" t="s">
        <v>82</v>
      </c>
      <c r="Y20" s="69">
        <v>1026</v>
      </c>
      <c r="Z20" s="25" t="s">
        <v>471</v>
      </c>
      <c r="AA20" s="1" t="s">
        <v>83</v>
      </c>
      <c r="AB20" s="28" t="s">
        <v>177</v>
      </c>
    </row>
    <row r="21" spans="1:28" x14ac:dyDescent="0.3">
      <c r="A21" s="1" t="s">
        <v>63</v>
      </c>
      <c r="B21" s="1" t="s">
        <v>46</v>
      </c>
      <c r="C21" s="27" t="s">
        <v>55</v>
      </c>
      <c r="D21" s="38">
        <v>33</v>
      </c>
      <c r="E21" s="27" t="s">
        <v>470</v>
      </c>
      <c r="F21" s="27"/>
      <c r="G21" s="27"/>
      <c r="H21" s="27"/>
      <c r="I21" s="27"/>
      <c r="J21" s="27"/>
      <c r="K21" s="27"/>
      <c r="L21" s="27"/>
      <c r="M21" s="27"/>
      <c r="N21" s="27"/>
      <c r="O21" s="39"/>
      <c r="P21" s="39"/>
      <c r="Q21" s="39"/>
      <c r="R21" s="39"/>
      <c r="S21" s="39"/>
      <c r="T21" s="39"/>
      <c r="U21" s="40"/>
      <c r="V21" s="22">
        <v>379</v>
      </c>
      <c r="W21" s="22" t="s">
        <v>81</v>
      </c>
      <c r="X21" s="22" t="s">
        <v>82</v>
      </c>
      <c r="Y21" s="69">
        <v>1026</v>
      </c>
      <c r="Z21" s="41"/>
      <c r="AA21" s="1" t="s">
        <v>83</v>
      </c>
      <c r="AB21" s="28" t="s">
        <v>177</v>
      </c>
    </row>
    <row r="22" spans="1:28" x14ac:dyDescent="0.3">
      <c r="A22" s="1" t="s">
        <v>63</v>
      </c>
      <c r="B22" s="1" t="s">
        <v>46</v>
      </c>
      <c r="C22" s="27" t="s">
        <v>56</v>
      </c>
      <c r="D22" s="38">
        <v>24</v>
      </c>
      <c r="E22" s="27">
        <v>14</v>
      </c>
      <c r="F22" s="27">
        <v>1</v>
      </c>
      <c r="G22" s="27">
        <v>4</v>
      </c>
      <c r="H22" s="27"/>
      <c r="I22" s="27"/>
      <c r="J22" s="27">
        <v>3</v>
      </c>
      <c r="K22" s="27">
        <v>3</v>
      </c>
      <c r="L22" s="27">
        <v>0</v>
      </c>
      <c r="M22" s="27">
        <v>0</v>
      </c>
      <c r="N22" s="27">
        <f>SUM(L22:M22)</f>
        <v>0</v>
      </c>
      <c r="O22" s="39">
        <v>1</v>
      </c>
      <c r="P22" s="39">
        <v>2</v>
      </c>
      <c r="Q22" s="39">
        <v>1</v>
      </c>
      <c r="R22" s="39">
        <v>3</v>
      </c>
      <c r="S22" s="39">
        <v>0</v>
      </c>
      <c r="T22" s="39">
        <f>(H22*3)+((F22-H22)*2)+J22</f>
        <v>5</v>
      </c>
      <c r="U22" s="40">
        <f t="shared" si="2"/>
        <v>0.35714285714285715</v>
      </c>
      <c r="V22" s="22">
        <v>379</v>
      </c>
      <c r="W22" s="22" t="s">
        <v>81</v>
      </c>
      <c r="X22" s="22" t="s">
        <v>82</v>
      </c>
      <c r="Y22" s="69">
        <v>1026</v>
      </c>
      <c r="Z22" s="41"/>
      <c r="AA22" s="1" t="s">
        <v>83</v>
      </c>
      <c r="AB22" s="28" t="s">
        <v>177</v>
      </c>
    </row>
    <row r="23" spans="1:28" x14ac:dyDescent="0.3">
      <c r="A23" s="1" t="s">
        <v>63</v>
      </c>
      <c r="B23" s="1" t="s">
        <v>46</v>
      </c>
      <c r="C23" s="27" t="s">
        <v>57</v>
      </c>
      <c r="D23" s="38">
        <v>35</v>
      </c>
      <c r="E23" s="27">
        <v>37</v>
      </c>
      <c r="F23" s="27">
        <v>7</v>
      </c>
      <c r="G23" s="27">
        <v>14</v>
      </c>
      <c r="H23" s="27"/>
      <c r="I23" s="27"/>
      <c r="J23" s="27">
        <v>1</v>
      </c>
      <c r="K23" s="27">
        <v>6</v>
      </c>
      <c r="L23" s="27">
        <v>9</v>
      </c>
      <c r="M23" s="27">
        <v>5</v>
      </c>
      <c r="N23" s="27">
        <f>SUM(L23:M23)</f>
        <v>14</v>
      </c>
      <c r="O23" s="39">
        <v>1</v>
      </c>
      <c r="P23" s="39">
        <v>3</v>
      </c>
      <c r="Q23" s="39">
        <v>6</v>
      </c>
      <c r="R23" s="39">
        <v>1</v>
      </c>
      <c r="S23" s="39">
        <v>0</v>
      </c>
      <c r="T23" s="39">
        <f>(H23*3)+((F23-H23)*2)+J23</f>
        <v>15</v>
      </c>
      <c r="U23" s="40">
        <f t="shared" si="2"/>
        <v>0.97297297297297303</v>
      </c>
      <c r="V23" s="22">
        <v>379</v>
      </c>
      <c r="W23" s="22" t="s">
        <v>81</v>
      </c>
      <c r="X23" s="22" t="s">
        <v>82</v>
      </c>
      <c r="Y23" s="69">
        <v>1026</v>
      </c>
      <c r="Z23" s="41"/>
      <c r="AA23" s="1" t="s">
        <v>83</v>
      </c>
      <c r="AB23" s="28" t="s">
        <v>177</v>
      </c>
    </row>
    <row r="24" spans="1:28" x14ac:dyDescent="0.3">
      <c r="A24" s="1" t="s">
        <v>63</v>
      </c>
      <c r="B24" s="1" t="s">
        <v>46</v>
      </c>
      <c r="C24" s="27" t="s">
        <v>58</v>
      </c>
      <c r="D24" s="38">
        <v>40</v>
      </c>
      <c r="E24" s="27">
        <v>7</v>
      </c>
      <c r="F24" s="27">
        <v>0</v>
      </c>
      <c r="G24" s="27">
        <v>1</v>
      </c>
      <c r="H24" s="27"/>
      <c r="I24" s="27"/>
      <c r="J24" s="27">
        <v>1</v>
      </c>
      <c r="K24" s="27">
        <v>2</v>
      </c>
      <c r="L24" s="27">
        <v>0</v>
      </c>
      <c r="M24" s="27">
        <v>0</v>
      </c>
      <c r="N24" s="27">
        <f>SUM(L24:M24)</f>
        <v>0</v>
      </c>
      <c r="O24" s="39">
        <v>0</v>
      </c>
      <c r="P24" s="39">
        <v>0</v>
      </c>
      <c r="Q24" s="39">
        <v>0</v>
      </c>
      <c r="R24" s="39">
        <v>3</v>
      </c>
      <c r="S24" s="39">
        <v>0</v>
      </c>
      <c r="T24" s="39">
        <f>(H24*3)+((F24-H24)*2)+J24</f>
        <v>1</v>
      </c>
      <c r="U24" s="40">
        <f t="shared" si="2"/>
        <v>-0.2857142857142857</v>
      </c>
      <c r="V24" s="22">
        <v>379</v>
      </c>
      <c r="W24" s="22" t="s">
        <v>81</v>
      </c>
      <c r="X24" s="22" t="s">
        <v>82</v>
      </c>
      <c r="Y24" s="69">
        <v>1026</v>
      </c>
      <c r="Z24" s="41"/>
      <c r="AA24" s="1" t="s">
        <v>83</v>
      </c>
      <c r="AB24" s="28" t="s">
        <v>177</v>
      </c>
    </row>
    <row r="25" spans="1:28" x14ac:dyDescent="0.3">
      <c r="A25" s="43" t="s">
        <v>63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32</v>
      </c>
      <c r="G25" s="44">
        <f t="shared" si="3"/>
        <v>81</v>
      </c>
      <c r="H25" s="44">
        <f t="shared" si="3"/>
        <v>0</v>
      </c>
      <c r="I25" s="44">
        <f t="shared" si="3"/>
        <v>0</v>
      </c>
      <c r="J25" s="44">
        <f t="shared" si="3"/>
        <v>23</v>
      </c>
      <c r="K25" s="44">
        <f t="shared" si="3"/>
        <v>40</v>
      </c>
      <c r="L25" s="44">
        <f t="shared" si="3"/>
        <v>24</v>
      </c>
      <c r="M25" s="44">
        <f t="shared" si="3"/>
        <v>37</v>
      </c>
      <c r="N25" s="44">
        <f t="shared" si="3"/>
        <v>61</v>
      </c>
      <c r="O25" s="44">
        <f t="shared" si="3"/>
        <v>17</v>
      </c>
      <c r="P25" s="44">
        <f t="shared" si="3"/>
        <v>24</v>
      </c>
      <c r="Q25" s="44">
        <f t="shared" si="3"/>
        <v>13</v>
      </c>
      <c r="R25" s="44">
        <f t="shared" si="3"/>
        <v>40</v>
      </c>
      <c r="S25" s="44">
        <f t="shared" si="3"/>
        <v>0</v>
      </c>
      <c r="T25" s="44">
        <f t="shared" si="3"/>
        <v>87</v>
      </c>
      <c r="U25" s="45">
        <f>((T25+Q25+N25-R25)+(O25*2))/E25</f>
        <v>0.64583333333333337</v>
      </c>
      <c r="V25" s="46">
        <v>379</v>
      </c>
      <c r="W25" s="46" t="s">
        <v>81</v>
      </c>
      <c r="X25" s="46" t="s">
        <v>82</v>
      </c>
      <c r="Y25" s="70">
        <v>1026</v>
      </c>
      <c r="Z25" s="48"/>
      <c r="AA25" s="43" t="s">
        <v>83</v>
      </c>
      <c r="AB25" s="72" t="s">
        <v>177</v>
      </c>
    </row>
    <row r="26" spans="1:28" x14ac:dyDescent="0.3">
      <c r="A26" s="1"/>
      <c r="B26" s="1"/>
      <c r="C26" s="1"/>
      <c r="D26" s="1"/>
      <c r="F26" s="49" t="s">
        <v>41</v>
      </c>
      <c r="G26" s="50">
        <f>F25/G25</f>
        <v>0.39506172839506171</v>
      </c>
      <c r="H26" s="27"/>
      <c r="I26" s="1"/>
      <c r="J26" s="49" t="s">
        <v>42</v>
      </c>
      <c r="K26" s="51">
        <f>J25/K25</f>
        <v>0.57499999999999996</v>
      </c>
      <c r="L26" s="1"/>
      <c r="M26" s="39" t="s">
        <v>43</v>
      </c>
      <c r="N26" s="52">
        <v>0</v>
      </c>
      <c r="P26" s="1"/>
      <c r="Q26" s="1"/>
      <c r="R26" s="1"/>
      <c r="S26" s="1"/>
      <c r="T26" s="1"/>
      <c r="U26" s="1"/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>
        <v>5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135</v>
      </c>
      <c r="D35" s="38">
        <v>50</v>
      </c>
      <c r="E35" s="27" t="s">
        <v>470</v>
      </c>
      <c r="F35" s="27"/>
      <c r="G35" s="27"/>
      <c r="H35" s="27"/>
      <c r="I35" s="27"/>
      <c r="J35" s="27"/>
      <c r="K35" s="27"/>
      <c r="L35" s="27"/>
      <c r="M35" s="27"/>
      <c r="N35" s="27"/>
      <c r="O35" s="39"/>
      <c r="P35" s="39"/>
      <c r="Q35" s="39"/>
      <c r="R35" s="39"/>
      <c r="S35" s="39"/>
      <c r="T35" s="27"/>
      <c r="U35" s="40" t="str">
        <f t="shared" ref="U35:U46" si="4">IFERROR(((T35+Q35+N35-R35)+(O35*2))/E35,"")</f>
        <v/>
      </c>
      <c r="V35" s="22">
        <v>379</v>
      </c>
      <c r="W35" s="22" t="s">
        <v>80</v>
      </c>
      <c r="X35" s="22" t="s">
        <v>95</v>
      </c>
      <c r="Y35" s="69">
        <v>1026</v>
      </c>
      <c r="Z35" s="41"/>
      <c r="AA35" s="1" t="s">
        <v>134</v>
      </c>
      <c r="AB35" s="28" t="s">
        <v>178</v>
      </c>
    </row>
    <row r="36" spans="1:28" x14ac:dyDescent="0.3">
      <c r="A36" s="1" t="s">
        <v>46</v>
      </c>
      <c r="B36" s="1" t="s">
        <v>63</v>
      </c>
      <c r="C36" s="27" t="s">
        <v>136</v>
      </c>
      <c r="D36" s="38">
        <v>40</v>
      </c>
      <c r="E36" s="27">
        <v>21</v>
      </c>
      <c r="F36" s="27">
        <v>3</v>
      </c>
      <c r="G36" s="27">
        <v>4</v>
      </c>
      <c r="H36" s="27"/>
      <c r="I36" s="27"/>
      <c r="J36" s="27">
        <v>0</v>
      </c>
      <c r="K36" s="27">
        <v>0</v>
      </c>
      <c r="L36" s="27">
        <v>2</v>
      </c>
      <c r="M36" s="27">
        <v>3</v>
      </c>
      <c r="N36" s="27">
        <f t="shared" ref="N36:N41" si="5">SUM(L36:M36)</f>
        <v>5</v>
      </c>
      <c r="O36" s="39">
        <v>1</v>
      </c>
      <c r="P36" s="39">
        <v>0</v>
      </c>
      <c r="Q36" s="39">
        <v>2</v>
      </c>
      <c r="R36" s="39">
        <v>4</v>
      </c>
      <c r="S36" s="39">
        <v>2</v>
      </c>
      <c r="T36" s="27">
        <f t="shared" ref="T36:T46" si="6">+(F36*2)+J36</f>
        <v>6</v>
      </c>
      <c r="U36" s="40">
        <f t="shared" si="4"/>
        <v>0.52380952380952384</v>
      </c>
      <c r="V36" s="22">
        <v>379</v>
      </c>
      <c r="W36" s="22" t="s">
        <v>80</v>
      </c>
      <c r="X36" s="22" t="s">
        <v>95</v>
      </c>
      <c r="Y36" s="69">
        <v>1026</v>
      </c>
      <c r="Z36" s="41"/>
      <c r="AA36" s="1" t="s">
        <v>134</v>
      </c>
      <c r="AB36" s="28" t="s">
        <v>178</v>
      </c>
    </row>
    <row r="37" spans="1:28" x14ac:dyDescent="0.3">
      <c r="A37" s="1" t="s">
        <v>46</v>
      </c>
      <c r="B37" s="1" t="s">
        <v>63</v>
      </c>
      <c r="C37" s="27" t="s">
        <v>137</v>
      </c>
      <c r="D37" s="38">
        <v>32</v>
      </c>
      <c r="E37" s="27">
        <v>9</v>
      </c>
      <c r="F37" s="27">
        <v>2</v>
      </c>
      <c r="G37" s="27">
        <v>3</v>
      </c>
      <c r="H37" s="27"/>
      <c r="I37" s="27"/>
      <c r="J37" s="27">
        <v>2</v>
      </c>
      <c r="K37" s="27">
        <v>2</v>
      </c>
      <c r="L37" s="27">
        <v>1</v>
      </c>
      <c r="M37" s="27">
        <v>5</v>
      </c>
      <c r="N37" s="27">
        <f t="shared" si="5"/>
        <v>6</v>
      </c>
      <c r="O37" s="39">
        <v>0</v>
      </c>
      <c r="P37" s="39">
        <v>3</v>
      </c>
      <c r="Q37" s="39">
        <v>1</v>
      </c>
      <c r="R37" s="39">
        <v>1</v>
      </c>
      <c r="S37" s="39">
        <v>0</v>
      </c>
      <c r="T37" s="27">
        <f t="shared" si="6"/>
        <v>6</v>
      </c>
      <c r="U37" s="40">
        <f t="shared" si="4"/>
        <v>1.3333333333333333</v>
      </c>
      <c r="V37" s="22">
        <v>379</v>
      </c>
      <c r="W37" s="22" t="s">
        <v>80</v>
      </c>
      <c r="X37" s="22" t="s">
        <v>95</v>
      </c>
      <c r="Y37" s="69">
        <v>1026</v>
      </c>
      <c r="Z37" s="41"/>
      <c r="AA37" s="1" t="s">
        <v>134</v>
      </c>
      <c r="AB37" s="28" t="s">
        <v>178</v>
      </c>
    </row>
    <row r="38" spans="1:28" x14ac:dyDescent="0.3">
      <c r="A38" s="1" t="s">
        <v>46</v>
      </c>
      <c r="B38" s="1" t="s">
        <v>63</v>
      </c>
      <c r="C38" s="27" t="s">
        <v>138</v>
      </c>
      <c r="D38" s="38">
        <v>43</v>
      </c>
      <c r="E38" s="27">
        <v>29</v>
      </c>
      <c r="F38" s="27">
        <v>4</v>
      </c>
      <c r="G38" s="27">
        <v>10</v>
      </c>
      <c r="H38" s="27"/>
      <c r="I38" s="27"/>
      <c r="J38" s="27">
        <v>1</v>
      </c>
      <c r="K38" s="27">
        <v>3</v>
      </c>
      <c r="L38" s="27">
        <v>5</v>
      </c>
      <c r="M38" s="27">
        <v>5</v>
      </c>
      <c r="N38" s="27">
        <f t="shared" si="5"/>
        <v>10</v>
      </c>
      <c r="O38" s="39">
        <v>1</v>
      </c>
      <c r="P38" s="39">
        <v>3</v>
      </c>
      <c r="Q38" s="39">
        <v>2</v>
      </c>
      <c r="R38" s="39">
        <v>3</v>
      </c>
      <c r="S38" s="39">
        <v>0</v>
      </c>
      <c r="T38" s="27">
        <f t="shared" si="6"/>
        <v>9</v>
      </c>
      <c r="U38" s="40">
        <f t="shared" si="4"/>
        <v>0.68965517241379315</v>
      </c>
      <c r="V38" s="22">
        <v>379</v>
      </c>
      <c r="W38" s="22" t="s">
        <v>80</v>
      </c>
      <c r="X38" s="22" t="s">
        <v>95</v>
      </c>
      <c r="Y38" s="69">
        <v>1026</v>
      </c>
      <c r="Z38" s="41"/>
      <c r="AA38" s="1" t="s">
        <v>134</v>
      </c>
      <c r="AB38" s="28" t="s">
        <v>178</v>
      </c>
    </row>
    <row r="39" spans="1:28" x14ac:dyDescent="0.3">
      <c r="A39" s="1" t="s">
        <v>46</v>
      </c>
      <c r="B39" s="1" t="s">
        <v>63</v>
      </c>
      <c r="C39" s="27" t="s">
        <v>139</v>
      </c>
      <c r="D39" s="38">
        <v>10</v>
      </c>
      <c r="E39" s="27">
        <v>25</v>
      </c>
      <c r="F39" s="27">
        <v>3</v>
      </c>
      <c r="G39" s="27">
        <v>10</v>
      </c>
      <c r="H39" s="27"/>
      <c r="I39" s="27"/>
      <c r="J39" s="27">
        <v>2</v>
      </c>
      <c r="K39" s="27">
        <v>3</v>
      </c>
      <c r="L39" s="27">
        <v>0</v>
      </c>
      <c r="M39" s="27">
        <v>1</v>
      </c>
      <c r="N39" s="27">
        <f t="shared" si="5"/>
        <v>1</v>
      </c>
      <c r="O39" s="39">
        <v>1</v>
      </c>
      <c r="P39" s="39">
        <v>4</v>
      </c>
      <c r="Q39" s="39">
        <v>4</v>
      </c>
      <c r="R39" s="39">
        <v>7</v>
      </c>
      <c r="S39" s="39">
        <v>0</v>
      </c>
      <c r="T39" s="27">
        <f t="shared" si="6"/>
        <v>8</v>
      </c>
      <c r="U39" s="40">
        <f t="shared" si="4"/>
        <v>0.32</v>
      </c>
      <c r="V39" s="22">
        <v>379</v>
      </c>
      <c r="W39" s="22" t="s">
        <v>80</v>
      </c>
      <c r="X39" s="22" t="s">
        <v>95</v>
      </c>
      <c r="Y39" s="69">
        <v>1026</v>
      </c>
      <c r="Z39" s="41"/>
      <c r="AA39" s="1" t="s">
        <v>134</v>
      </c>
      <c r="AB39" s="28" t="s">
        <v>178</v>
      </c>
    </row>
    <row r="40" spans="1:28" x14ac:dyDescent="0.3">
      <c r="A40" s="1" t="s">
        <v>46</v>
      </c>
      <c r="B40" s="1" t="s">
        <v>63</v>
      </c>
      <c r="C40" s="27" t="s">
        <v>140</v>
      </c>
      <c r="D40" s="38">
        <v>13</v>
      </c>
      <c r="E40" s="27">
        <v>20</v>
      </c>
      <c r="F40" s="27">
        <v>0</v>
      </c>
      <c r="G40" s="27">
        <v>1</v>
      </c>
      <c r="H40" s="27"/>
      <c r="I40" s="27"/>
      <c r="J40" s="27">
        <v>1</v>
      </c>
      <c r="K40" s="27">
        <v>2</v>
      </c>
      <c r="L40" s="27">
        <v>1</v>
      </c>
      <c r="M40" s="27">
        <v>3</v>
      </c>
      <c r="N40" s="27">
        <f t="shared" si="5"/>
        <v>4</v>
      </c>
      <c r="O40" s="39">
        <v>1</v>
      </c>
      <c r="P40" s="39">
        <v>3</v>
      </c>
      <c r="Q40" s="39">
        <v>0</v>
      </c>
      <c r="R40" s="39">
        <v>3</v>
      </c>
      <c r="S40" s="39">
        <v>0</v>
      </c>
      <c r="T40" s="27">
        <f t="shared" si="6"/>
        <v>1</v>
      </c>
      <c r="U40" s="40">
        <f t="shared" si="4"/>
        <v>0.2</v>
      </c>
      <c r="V40" s="22">
        <v>379</v>
      </c>
      <c r="W40" s="22" t="s">
        <v>80</v>
      </c>
      <c r="X40" s="22" t="s">
        <v>95</v>
      </c>
      <c r="Y40" s="69">
        <v>1026</v>
      </c>
      <c r="Z40" s="41"/>
      <c r="AA40" s="1" t="s">
        <v>134</v>
      </c>
      <c r="AB40" s="28" t="s">
        <v>178</v>
      </c>
    </row>
    <row r="41" spans="1:28" x14ac:dyDescent="0.3">
      <c r="A41" s="1" t="s">
        <v>46</v>
      </c>
      <c r="B41" s="1" t="s">
        <v>63</v>
      </c>
      <c r="C41" s="27" t="s">
        <v>141</v>
      </c>
      <c r="D41" s="38">
        <v>33</v>
      </c>
      <c r="E41" s="27">
        <v>41</v>
      </c>
      <c r="F41" s="27">
        <v>6</v>
      </c>
      <c r="G41" s="27">
        <v>14</v>
      </c>
      <c r="H41" s="27"/>
      <c r="I41" s="27"/>
      <c r="J41" s="27">
        <v>3</v>
      </c>
      <c r="K41" s="27">
        <v>7</v>
      </c>
      <c r="L41" s="27">
        <v>3</v>
      </c>
      <c r="M41" s="27">
        <v>3</v>
      </c>
      <c r="N41" s="27">
        <f t="shared" si="5"/>
        <v>6</v>
      </c>
      <c r="O41" s="39">
        <v>1</v>
      </c>
      <c r="P41" s="39">
        <v>5</v>
      </c>
      <c r="Q41" s="39">
        <v>1</v>
      </c>
      <c r="R41" s="39">
        <v>5</v>
      </c>
      <c r="S41" s="39">
        <v>1</v>
      </c>
      <c r="T41" s="27">
        <f t="shared" si="6"/>
        <v>15</v>
      </c>
      <c r="U41" s="40">
        <f t="shared" si="4"/>
        <v>0.46341463414634149</v>
      </c>
      <c r="V41" s="22">
        <v>379</v>
      </c>
      <c r="W41" s="22" t="s">
        <v>80</v>
      </c>
      <c r="X41" s="22" t="s">
        <v>95</v>
      </c>
      <c r="Y41" s="69">
        <v>1026</v>
      </c>
      <c r="Z41" s="41"/>
      <c r="AA41" s="1" t="s">
        <v>134</v>
      </c>
      <c r="AB41" s="28" t="s">
        <v>178</v>
      </c>
    </row>
    <row r="42" spans="1:28" x14ac:dyDescent="0.3">
      <c r="A42" s="1" t="s">
        <v>46</v>
      </c>
      <c r="B42" s="1" t="s">
        <v>63</v>
      </c>
      <c r="C42" s="27" t="s">
        <v>179</v>
      </c>
      <c r="D42" s="38">
        <v>51</v>
      </c>
      <c r="E42" s="27">
        <v>27</v>
      </c>
      <c r="F42" s="27">
        <v>3</v>
      </c>
      <c r="G42" s="27">
        <v>12</v>
      </c>
      <c r="H42" s="27"/>
      <c r="I42" s="27"/>
      <c r="J42" s="27">
        <v>5</v>
      </c>
      <c r="K42" s="27">
        <v>6</v>
      </c>
      <c r="L42" s="27">
        <v>0</v>
      </c>
      <c r="M42" s="27">
        <v>5</v>
      </c>
      <c r="N42" s="27">
        <f>SUM(L42:M42)</f>
        <v>5</v>
      </c>
      <c r="O42" s="39">
        <v>4</v>
      </c>
      <c r="P42" s="39">
        <v>2</v>
      </c>
      <c r="Q42" s="39">
        <v>0</v>
      </c>
      <c r="R42" s="39">
        <v>4</v>
      </c>
      <c r="S42" s="39">
        <v>0</v>
      </c>
      <c r="T42" s="27">
        <f t="shared" si="6"/>
        <v>11</v>
      </c>
      <c r="U42" s="40">
        <f t="shared" si="4"/>
        <v>0.7407407407407407</v>
      </c>
      <c r="V42" s="22">
        <v>379</v>
      </c>
      <c r="W42" s="22" t="s">
        <v>80</v>
      </c>
      <c r="X42" s="22" t="s">
        <v>95</v>
      </c>
      <c r="Y42" s="69">
        <v>1026</v>
      </c>
      <c r="Z42" s="41"/>
      <c r="AA42" s="1" t="s">
        <v>134</v>
      </c>
      <c r="AB42" s="28" t="s">
        <v>178</v>
      </c>
    </row>
    <row r="43" spans="1:28" x14ac:dyDescent="0.3">
      <c r="A43" s="1" t="s">
        <v>46</v>
      </c>
      <c r="B43" s="1" t="s">
        <v>63</v>
      </c>
      <c r="C43" s="27" t="s">
        <v>142</v>
      </c>
      <c r="D43" s="38">
        <v>11</v>
      </c>
      <c r="E43" s="27">
        <v>40</v>
      </c>
      <c r="F43" s="27">
        <v>4</v>
      </c>
      <c r="G43" s="27">
        <v>15</v>
      </c>
      <c r="H43" s="27"/>
      <c r="I43" s="27"/>
      <c r="J43" s="27">
        <v>6</v>
      </c>
      <c r="K43" s="27">
        <v>6</v>
      </c>
      <c r="L43" s="27">
        <v>1</v>
      </c>
      <c r="M43" s="27">
        <v>4</v>
      </c>
      <c r="N43" s="27">
        <f>SUM(L43:M43)</f>
        <v>5</v>
      </c>
      <c r="O43" s="39">
        <v>8</v>
      </c>
      <c r="P43" s="39">
        <v>3</v>
      </c>
      <c r="Q43" s="39">
        <v>2</v>
      </c>
      <c r="R43" s="39">
        <v>6</v>
      </c>
      <c r="S43" s="39">
        <v>0</v>
      </c>
      <c r="T43" s="27">
        <f t="shared" si="6"/>
        <v>14</v>
      </c>
      <c r="U43" s="40">
        <f t="shared" si="4"/>
        <v>0.77500000000000002</v>
      </c>
      <c r="V43" s="22">
        <v>379</v>
      </c>
      <c r="W43" s="22" t="s">
        <v>80</v>
      </c>
      <c r="X43" s="22" t="s">
        <v>95</v>
      </c>
      <c r="Y43" s="69">
        <v>1026</v>
      </c>
      <c r="Z43" s="41"/>
      <c r="AA43" s="1" t="s">
        <v>134</v>
      </c>
      <c r="AB43" s="28" t="s">
        <v>178</v>
      </c>
    </row>
    <row r="44" spans="1:28" x14ac:dyDescent="0.3">
      <c r="A44" s="1" t="s">
        <v>46</v>
      </c>
      <c r="B44" s="1" t="s">
        <v>63</v>
      </c>
      <c r="C44" s="27" t="s">
        <v>180</v>
      </c>
      <c r="D44" s="38">
        <v>8</v>
      </c>
      <c r="E44" s="27">
        <v>15</v>
      </c>
      <c r="F44" s="27">
        <v>0</v>
      </c>
      <c r="G44" s="27">
        <v>2</v>
      </c>
      <c r="H44" s="27"/>
      <c r="I44" s="27"/>
      <c r="J44" s="27">
        <v>0</v>
      </c>
      <c r="K44" s="27">
        <v>0</v>
      </c>
      <c r="L44" s="27">
        <v>0</v>
      </c>
      <c r="M44" s="27">
        <v>0</v>
      </c>
      <c r="N44" s="27">
        <f>SUM(L44:M44)</f>
        <v>0</v>
      </c>
      <c r="O44" s="39">
        <v>0</v>
      </c>
      <c r="P44" s="39">
        <v>0</v>
      </c>
      <c r="Q44" s="39">
        <v>1</v>
      </c>
      <c r="R44" s="39">
        <v>0</v>
      </c>
      <c r="S44" s="39">
        <v>0</v>
      </c>
      <c r="T44" s="27">
        <f t="shared" si="6"/>
        <v>0</v>
      </c>
      <c r="U44" s="40">
        <f t="shared" si="4"/>
        <v>6.6666666666666666E-2</v>
      </c>
      <c r="V44" s="22">
        <v>379</v>
      </c>
      <c r="W44" s="22" t="s">
        <v>80</v>
      </c>
      <c r="X44" s="22" t="s">
        <v>95</v>
      </c>
      <c r="Y44" s="69">
        <v>1026</v>
      </c>
      <c r="Z44" s="41"/>
      <c r="AA44" s="1" t="s">
        <v>134</v>
      </c>
      <c r="AB44" s="28" t="s">
        <v>178</v>
      </c>
    </row>
    <row r="45" spans="1:28" x14ac:dyDescent="0.3">
      <c r="A45" s="1" t="s">
        <v>46</v>
      </c>
      <c r="B45" s="1" t="s">
        <v>63</v>
      </c>
      <c r="C45" s="27" t="s">
        <v>143</v>
      </c>
      <c r="D45" s="38">
        <v>22</v>
      </c>
      <c r="E45" s="27" t="s">
        <v>470</v>
      </c>
      <c r="F45" s="27"/>
      <c r="G45" s="27"/>
      <c r="H45" s="27"/>
      <c r="I45" s="27"/>
      <c r="J45" s="27"/>
      <c r="K45" s="27"/>
      <c r="L45" s="27"/>
      <c r="M45" s="27"/>
      <c r="N45" s="27"/>
      <c r="O45" s="39"/>
      <c r="P45" s="39"/>
      <c r="Q45" s="39"/>
      <c r="R45" s="39"/>
      <c r="S45" s="39"/>
      <c r="T45" s="27"/>
      <c r="U45" s="40"/>
      <c r="V45" s="22">
        <v>379</v>
      </c>
      <c r="W45" s="22" t="s">
        <v>80</v>
      </c>
      <c r="X45" s="22" t="s">
        <v>95</v>
      </c>
      <c r="Y45" s="69">
        <v>1026</v>
      </c>
      <c r="Z45" s="41"/>
      <c r="AA45" s="1" t="s">
        <v>134</v>
      </c>
      <c r="AB45" s="28" t="s">
        <v>178</v>
      </c>
    </row>
    <row r="46" spans="1:28" x14ac:dyDescent="0.3">
      <c r="A46" s="1" t="s">
        <v>46</v>
      </c>
      <c r="B46" s="1" t="s">
        <v>63</v>
      </c>
      <c r="C46" s="27" t="s">
        <v>144</v>
      </c>
      <c r="D46" s="38">
        <v>1</v>
      </c>
      <c r="E46" s="27">
        <v>13</v>
      </c>
      <c r="F46" s="27">
        <v>5</v>
      </c>
      <c r="G46" s="27">
        <v>5</v>
      </c>
      <c r="H46" s="27"/>
      <c r="I46" s="27"/>
      <c r="J46" s="27">
        <v>0</v>
      </c>
      <c r="K46" s="27">
        <v>0</v>
      </c>
      <c r="L46" s="27">
        <v>0</v>
      </c>
      <c r="M46" s="27">
        <v>0</v>
      </c>
      <c r="N46" s="27">
        <f>SUM(L46:M46)</f>
        <v>0</v>
      </c>
      <c r="O46" s="39">
        <v>2</v>
      </c>
      <c r="P46" s="39">
        <v>3</v>
      </c>
      <c r="Q46" s="39">
        <v>0</v>
      </c>
      <c r="R46" s="39">
        <v>3</v>
      </c>
      <c r="S46" s="39">
        <v>0</v>
      </c>
      <c r="T46" s="27">
        <f t="shared" si="6"/>
        <v>10</v>
      </c>
      <c r="U46" s="40">
        <f t="shared" si="4"/>
        <v>0.84615384615384615</v>
      </c>
      <c r="V46" s="22">
        <v>379</v>
      </c>
      <c r="W46" s="22" t="s">
        <v>80</v>
      </c>
      <c r="X46" s="22" t="s">
        <v>95</v>
      </c>
      <c r="Y46" s="69">
        <v>1026</v>
      </c>
      <c r="Z46" s="41"/>
      <c r="AA46" s="1" t="s">
        <v>134</v>
      </c>
      <c r="AB46" s="28" t="s">
        <v>178</v>
      </c>
    </row>
    <row r="47" spans="1:28" x14ac:dyDescent="0.3">
      <c r="A47" s="43" t="s">
        <v>46</v>
      </c>
      <c r="B47" s="43" t="s">
        <v>63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30</v>
      </c>
      <c r="G47" s="44">
        <f t="shared" si="7"/>
        <v>76</v>
      </c>
      <c r="H47" s="44">
        <f t="shared" si="7"/>
        <v>0</v>
      </c>
      <c r="I47" s="44">
        <f t="shared" si="7"/>
        <v>0</v>
      </c>
      <c r="J47" s="44">
        <f t="shared" si="7"/>
        <v>20</v>
      </c>
      <c r="K47" s="44">
        <f t="shared" si="7"/>
        <v>29</v>
      </c>
      <c r="L47" s="44">
        <f t="shared" si="7"/>
        <v>13</v>
      </c>
      <c r="M47" s="44">
        <f t="shared" si="7"/>
        <v>29</v>
      </c>
      <c r="N47" s="44">
        <f t="shared" si="7"/>
        <v>42</v>
      </c>
      <c r="O47" s="44">
        <f t="shared" si="7"/>
        <v>19</v>
      </c>
      <c r="P47" s="44">
        <f t="shared" si="7"/>
        <v>26</v>
      </c>
      <c r="Q47" s="44">
        <f t="shared" si="7"/>
        <v>13</v>
      </c>
      <c r="R47" s="44">
        <f t="shared" si="7"/>
        <v>36</v>
      </c>
      <c r="S47" s="44">
        <f t="shared" si="7"/>
        <v>3</v>
      </c>
      <c r="T47" s="44">
        <f t="shared" si="7"/>
        <v>80</v>
      </c>
      <c r="U47" s="45">
        <f>((T47+Q47+N47-R47)+(O47*2))/E47</f>
        <v>0.5708333333333333</v>
      </c>
      <c r="V47" s="46">
        <v>379</v>
      </c>
      <c r="W47" s="46" t="s">
        <v>80</v>
      </c>
      <c r="X47" s="46" t="s">
        <v>95</v>
      </c>
      <c r="Y47" s="70">
        <v>1026</v>
      </c>
      <c r="Z47" s="48"/>
      <c r="AA47" s="43" t="s">
        <v>134</v>
      </c>
      <c r="AB47" s="72" t="s">
        <v>178</v>
      </c>
    </row>
    <row r="48" spans="1:28" x14ac:dyDescent="0.3">
      <c r="A48" s="1"/>
      <c r="B48" s="1"/>
      <c r="C48" s="1"/>
      <c r="D48" s="1"/>
      <c r="F48" s="49" t="s">
        <v>41</v>
      </c>
      <c r="G48" s="50">
        <f>F47/G47</f>
        <v>0.39473684210526316</v>
      </c>
      <c r="H48" s="27"/>
      <c r="I48" s="1"/>
      <c r="J48" s="49" t="s">
        <v>42</v>
      </c>
      <c r="K48" s="51">
        <f>J47/K47</f>
        <v>0.68965517241379315</v>
      </c>
      <c r="L48" s="1"/>
      <c r="M48" s="39" t="s">
        <v>43</v>
      </c>
      <c r="N48" s="52">
        <v>4</v>
      </c>
      <c r="P48" s="1"/>
      <c r="Q48" s="1"/>
      <c r="R48" s="1"/>
      <c r="S48" s="1"/>
      <c r="T48" s="1"/>
      <c r="U48" s="1"/>
      <c r="V48" s="22"/>
      <c r="W48" s="22"/>
      <c r="X48" s="22"/>
      <c r="Y48" s="53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3"/>
      <c r="Z49" s="41"/>
      <c r="AA49" s="1"/>
      <c r="AB49" s="28"/>
    </row>
    <row r="50" spans="1:28" x14ac:dyDescent="0.3">
      <c r="AB50" s="7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07F7A-8023-422C-93FD-6045645CD54D}">
  <sheetPr>
    <tabColor rgb="FF92D050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21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29588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182</v>
      </c>
      <c r="K4" s="16" t="s">
        <v>45</v>
      </c>
      <c r="L4" s="17"/>
      <c r="M4" s="18"/>
      <c r="N4" s="19">
        <v>23</v>
      </c>
      <c r="O4" s="19">
        <v>33</v>
      </c>
      <c r="P4" s="19">
        <v>24</v>
      </c>
      <c r="Q4" s="19">
        <v>28</v>
      </c>
      <c r="R4" s="20"/>
      <c r="S4" s="21">
        <f>SUM(N4:R4)</f>
        <v>108</v>
      </c>
      <c r="T4" s="22">
        <v>386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183</v>
      </c>
      <c r="K5" s="16" t="s">
        <v>68</v>
      </c>
      <c r="L5" s="17"/>
      <c r="M5" s="18"/>
      <c r="N5" s="19">
        <v>26</v>
      </c>
      <c r="O5" s="19">
        <v>15</v>
      </c>
      <c r="P5" s="19">
        <v>24</v>
      </c>
      <c r="Q5" s="19">
        <v>30</v>
      </c>
      <c r="R5" s="20"/>
      <c r="S5" s="21">
        <f>SUM(N5:R5)</f>
        <v>95</v>
      </c>
      <c r="T5" s="22">
        <v>386</v>
      </c>
      <c r="U5" s="1"/>
      <c r="V5" s="1"/>
      <c r="W5" s="1"/>
    </row>
    <row r="6" spans="1:28" x14ac:dyDescent="0.3">
      <c r="C6" s="23">
        <v>2375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353</v>
      </c>
      <c r="D7" s="7" t="s">
        <v>8</v>
      </c>
      <c r="G7" s="1"/>
      <c r="S7" s="1"/>
      <c r="T7" s="25" t="s">
        <v>9</v>
      </c>
      <c r="U7" s="1"/>
      <c r="V7" s="26">
        <v>386</v>
      </c>
      <c r="W7" s="1"/>
    </row>
    <row r="8" spans="1:28" x14ac:dyDescent="0.3">
      <c r="B8" s="1"/>
      <c r="C8" s="24" t="s">
        <v>181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9.5138888888888884E-2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8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47</v>
      </c>
      <c r="D13" s="38">
        <v>34</v>
      </c>
      <c r="E13" s="27">
        <v>21</v>
      </c>
      <c r="F13" s="27">
        <v>7</v>
      </c>
      <c r="G13" s="27">
        <v>15</v>
      </c>
      <c r="H13" s="27"/>
      <c r="I13" s="27"/>
      <c r="J13" s="27">
        <v>3</v>
      </c>
      <c r="K13" s="27">
        <v>3</v>
      </c>
      <c r="L13" s="27">
        <v>0</v>
      </c>
      <c r="M13" s="27">
        <v>4</v>
      </c>
      <c r="N13" s="27">
        <f>SUM(L13:M13)</f>
        <v>4</v>
      </c>
      <c r="O13" s="27">
        <v>1</v>
      </c>
      <c r="P13" s="39">
        <v>5</v>
      </c>
      <c r="Q13" s="27">
        <v>2</v>
      </c>
      <c r="R13" s="27">
        <v>2</v>
      </c>
      <c r="S13" s="27">
        <v>1</v>
      </c>
      <c r="T13" s="27">
        <f>(H13*3)+((F13-H13)*2)+J13</f>
        <v>17</v>
      </c>
      <c r="U13" s="40">
        <f>IFERROR(((T13+Q13+N13-R13)+(O13*2))/E13,"")</f>
        <v>1.0952380952380953</v>
      </c>
      <c r="V13" s="22">
        <v>386</v>
      </c>
      <c r="W13" s="22" t="s">
        <v>80</v>
      </c>
      <c r="X13" s="22" t="s">
        <v>82</v>
      </c>
      <c r="Y13" s="69">
        <v>2375</v>
      </c>
      <c r="Z13" s="41"/>
      <c r="AA13" s="1" t="s">
        <v>83</v>
      </c>
      <c r="AB13" s="28" t="s">
        <v>184</v>
      </c>
    </row>
    <row r="14" spans="1:28" x14ac:dyDescent="0.3">
      <c r="A14" s="1" t="s">
        <v>67</v>
      </c>
      <c r="B14" s="1" t="s">
        <v>46</v>
      </c>
      <c r="C14" s="27" t="s">
        <v>48</v>
      </c>
      <c r="D14" s="38">
        <v>11</v>
      </c>
      <c r="E14" s="27">
        <v>25</v>
      </c>
      <c r="F14" s="27">
        <v>1</v>
      </c>
      <c r="G14" s="27">
        <v>3</v>
      </c>
      <c r="H14" s="27"/>
      <c r="I14" s="27"/>
      <c r="J14" s="27">
        <v>0</v>
      </c>
      <c r="K14" s="27">
        <v>0</v>
      </c>
      <c r="L14" s="27">
        <v>0</v>
      </c>
      <c r="M14" s="27">
        <v>1</v>
      </c>
      <c r="N14" s="27">
        <f t="shared" ref="N14:N19" si="0">SUM(L14:M14)</f>
        <v>1</v>
      </c>
      <c r="O14" s="39">
        <v>1</v>
      </c>
      <c r="P14" s="39">
        <v>1</v>
      </c>
      <c r="Q14" s="39">
        <v>1</v>
      </c>
      <c r="R14" s="39">
        <v>2</v>
      </c>
      <c r="S14" s="39">
        <v>0</v>
      </c>
      <c r="T14" s="39">
        <f t="shared" ref="T14:T19" si="1">(H14*3)+((F14-H14)*2)+J14</f>
        <v>2</v>
      </c>
      <c r="U14" s="40">
        <f t="shared" ref="U14:U24" si="2">IFERROR(((T14+Q14+N14-R14)+(O14*2))/E14,"")</f>
        <v>0.16</v>
      </c>
      <c r="V14" s="22">
        <v>386</v>
      </c>
      <c r="W14" s="22" t="s">
        <v>80</v>
      </c>
      <c r="X14" s="22" t="s">
        <v>82</v>
      </c>
      <c r="Y14" s="69">
        <v>2375</v>
      </c>
      <c r="Z14" s="41"/>
      <c r="AA14" s="1" t="s">
        <v>83</v>
      </c>
      <c r="AB14" s="28" t="s">
        <v>184</v>
      </c>
    </row>
    <row r="15" spans="1:28" x14ac:dyDescent="0.3">
      <c r="A15" s="1" t="s">
        <v>67</v>
      </c>
      <c r="B15" s="1" t="s">
        <v>46</v>
      </c>
      <c r="C15" s="27" t="s">
        <v>49</v>
      </c>
      <c r="D15" s="38">
        <v>22</v>
      </c>
      <c r="E15" s="27">
        <v>22</v>
      </c>
      <c r="F15" s="27">
        <v>3</v>
      </c>
      <c r="G15" s="27">
        <v>4</v>
      </c>
      <c r="H15" s="27"/>
      <c r="I15" s="27"/>
      <c r="J15" s="27">
        <v>1</v>
      </c>
      <c r="K15" s="27">
        <v>4</v>
      </c>
      <c r="L15" s="27">
        <v>0</v>
      </c>
      <c r="M15" s="27">
        <v>1</v>
      </c>
      <c r="N15" s="27">
        <f t="shared" si="0"/>
        <v>1</v>
      </c>
      <c r="O15" s="39">
        <v>2</v>
      </c>
      <c r="P15" s="39">
        <v>3</v>
      </c>
      <c r="Q15" s="39">
        <v>7</v>
      </c>
      <c r="R15" s="39">
        <v>0</v>
      </c>
      <c r="S15" s="39">
        <v>0</v>
      </c>
      <c r="T15" s="39">
        <f t="shared" si="1"/>
        <v>7</v>
      </c>
      <c r="U15" s="40">
        <f t="shared" si="2"/>
        <v>0.86363636363636365</v>
      </c>
      <c r="V15" s="22">
        <v>386</v>
      </c>
      <c r="W15" s="22" t="s">
        <v>80</v>
      </c>
      <c r="X15" s="22" t="s">
        <v>82</v>
      </c>
      <c r="Y15" s="69">
        <v>2375</v>
      </c>
      <c r="Z15" s="41"/>
      <c r="AA15" s="1" t="s">
        <v>83</v>
      </c>
      <c r="AB15" s="28" t="s">
        <v>184</v>
      </c>
    </row>
    <row r="16" spans="1:28" x14ac:dyDescent="0.3">
      <c r="A16" s="1" t="s">
        <v>67</v>
      </c>
      <c r="B16" s="1" t="s">
        <v>46</v>
      </c>
      <c r="C16" s="27" t="s">
        <v>50</v>
      </c>
      <c r="D16" s="38">
        <v>20</v>
      </c>
      <c r="E16" s="27">
        <v>14</v>
      </c>
      <c r="F16" s="27">
        <v>4</v>
      </c>
      <c r="G16" s="27">
        <v>5</v>
      </c>
      <c r="H16" s="27"/>
      <c r="I16" s="27"/>
      <c r="J16" s="27">
        <v>2</v>
      </c>
      <c r="K16" s="27">
        <v>3</v>
      </c>
      <c r="L16" s="27">
        <v>1</v>
      </c>
      <c r="M16" s="27">
        <v>3</v>
      </c>
      <c r="N16" s="27">
        <f t="shared" si="0"/>
        <v>4</v>
      </c>
      <c r="O16" s="39">
        <v>0</v>
      </c>
      <c r="P16" s="39">
        <v>3</v>
      </c>
      <c r="Q16" s="39">
        <v>0</v>
      </c>
      <c r="R16" s="39">
        <v>1</v>
      </c>
      <c r="S16" s="39">
        <v>0</v>
      </c>
      <c r="T16" s="39">
        <f t="shared" si="1"/>
        <v>10</v>
      </c>
      <c r="U16" s="40">
        <f t="shared" si="2"/>
        <v>0.9285714285714286</v>
      </c>
      <c r="V16" s="22">
        <v>386</v>
      </c>
      <c r="W16" s="22" t="s">
        <v>80</v>
      </c>
      <c r="X16" s="22" t="s">
        <v>82</v>
      </c>
      <c r="Y16" s="69">
        <v>2375</v>
      </c>
      <c r="Z16" s="41"/>
      <c r="AA16" s="1" t="s">
        <v>83</v>
      </c>
      <c r="AB16" s="28" t="s">
        <v>184</v>
      </c>
    </row>
    <row r="17" spans="1:28" x14ac:dyDescent="0.3">
      <c r="A17" s="1" t="s">
        <v>67</v>
      </c>
      <c r="B17" s="1" t="s">
        <v>46</v>
      </c>
      <c r="C17" s="27" t="s">
        <v>172</v>
      </c>
      <c r="D17" s="38">
        <v>32</v>
      </c>
      <c r="E17" s="27">
        <v>6</v>
      </c>
      <c r="F17" s="27">
        <v>0</v>
      </c>
      <c r="G17" s="27">
        <v>0</v>
      </c>
      <c r="H17" s="27"/>
      <c r="I17" s="27"/>
      <c r="J17" s="27">
        <v>1</v>
      </c>
      <c r="K17" s="27">
        <v>2</v>
      </c>
      <c r="L17" s="27">
        <v>0</v>
      </c>
      <c r="M17" s="27">
        <v>0</v>
      </c>
      <c r="N17" s="27">
        <f t="shared" si="0"/>
        <v>0</v>
      </c>
      <c r="O17" s="39">
        <v>0</v>
      </c>
      <c r="P17" s="39">
        <v>1</v>
      </c>
      <c r="Q17" s="39">
        <v>0</v>
      </c>
      <c r="R17" s="39">
        <v>0</v>
      </c>
      <c r="S17" s="39">
        <v>0</v>
      </c>
      <c r="T17" s="39">
        <f t="shared" si="1"/>
        <v>1</v>
      </c>
      <c r="U17" s="40">
        <f t="shared" si="2"/>
        <v>0.16666666666666666</v>
      </c>
      <c r="V17" s="22">
        <v>386</v>
      </c>
      <c r="W17" s="22" t="s">
        <v>80</v>
      </c>
      <c r="X17" s="22" t="s">
        <v>82</v>
      </c>
      <c r="Y17" s="69">
        <v>2375</v>
      </c>
      <c r="Z17" s="41"/>
      <c r="AA17" s="1" t="s">
        <v>83</v>
      </c>
      <c r="AB17" s="28" t="s">
        <v>184</v>
      </c>
    </row>
    <row r="18" spans="1:28" x14ac:dyDescent="0.3">
      <c r="A18" s="1" t="s">
        <v>67</v>
      </c>
      <c r="B18" s="1" t="s">
        <v>46</v>
      </c>
      <c r="C18" s="27" t="s">
        <v>52</v>
      </c>
      <c r="D18" s="38">
        <v>42</v>
      </c>
      <c r="E18" s="27">
        <v>24</v>
      </c>
      <c r="F18" s="27">
        <v>5</v>
      </c>
      <c r="G18" s="27">
        <v>8</v>
      </c>
      <c r="H18" s="27"/>
      <c r="I18" s="27"/>
      <c r="J18" s="27">
        <v>1</v>
      </c>
      <c r="K18" s="27">
        <v>2</v>
      </c>
      <c r="L18" s="27">
        <v>4</v>
      </c>
      <c r="M18" s="27">
        <v>8</v>
      </c>
      <c r="N18" s="27">
        <f t="shared" si="0"/>
        <v>12</v>
      </c>
      <c r="O18" s="39">
        <v>2</v>
      </c>
      <c r="P18" s="39">
        <v>0</v>
      </c>
      <c r="Q18" s="39">
        <v>0</v>
      </c>
      <c r="R18" s="39">
        <v>2</v>
      </c>
      <c r="S18" s="39">
        <v>0</v>
      </c>
      <c r="T18" s="39">
        <f t="shared" si="1"/>
        <v>11</v>
      </c>
      <c r="U18" s="40">
        <f t="shared" si="2"/>
        <v>1.0416666666666667</v>
      </c>
      <c r="V18" s="22">
        <v>386</v>
      </c>
      <c r="W18" s="22" t="s">
        <v>80</v>
      </c>
      <c r="X18" s="22" t="s">
        <v>82</v>
      </c>
      <c r="Y18" s="69">
        <v>2375</v>
      </c>
      <c r="Z18" s="41"/>
      <c r="AA18" s="1" t="s">
        <v>83</v>
      </c>
      <c r="AB18" s="28" t="s">
        <v>184</v>
      </c>
    </row>
    <row r="19" spans="1:28" x14ac:dyDescent="0.3">
      <c r="A19" s="1" t="s">
        <v>67</v>
      </c>
      <c r="B19" s="1" t="s">
        <v>46</v>
      </c>
      <c r="C19" s="27" t="s">
        <v>53</v>
      </c>
      <c r="D19" s="38">
        <v>15</v>
      </c>
      <c r="E19" s="27">
        <v>27</v>
      </c>
      <c r="F19" s="27">
        <v>5</v>
      </c>
      <c r="G19" s="27">
        <v>11</v>
      </c>
      <c r="H19" s="27"/>
      <c r="I19" s="27"/>
      <c r="J19" s="27">
        <v>3</v>
      </c>
      <c r="K19" s="27">
        <v>4</v>
      </c>
      <c r="L19" s="27">
        <v>2</v>
      </c>
      <c r="M19" s="27">
        <v>6</v>
      </c>
      <c r="N19" s="27">
        <f t="shared" si="0"/>
        <v>8</v>
      </c>
      <c r="O19" s="39">
        <v>5</v>
      </c>
      <c r="P19" s="39">
        <v>3</v>
      </c>
      <c r="Q19" s="39">
        <v>4</v>
      </c>
      <c r="R19" s="39">
        <v>4</v>
      </c>
      <c r="S19" s="39">
        <v>0</v>
      </c>
      <c r="T19" s="39">
        <f t="shared" si="1"/>
        <v>13</v>
      </c>
      <c r="U19" s="40">
        <f t="shared" si="2"/>
        <v>1.1481481481481481</v>
      </c>
      <c r="V19" s="22">
        <v>386</v>
      </c>
      <c r="W19" s="22" t="s">
        <v>80</v>
      </c>
      <c r="X19" s="22" t="s">
        <v>82</v>
      </c>
      <c r="Y19" s="69">
        <v>2375</v>
      </c>
      <c r="Z19" s="41"/>
      <c r="AA19" s="1" t="s">
        <v>83</v>
      </c>
      <c r="AB19" s="28" t="s">
        <v>184</v>
      </c>
    </row>
    <row r="20" spans="1:28" x14ac:dyDescent="0.3">
      <c r="A20" s="1" t="s">
        <v>67</v>
      </c>
      <c r="B20" s="1" t="s">
        <v>46</v>
      </c>
      <c r="C20" s="27" t="s">
        <v>54</v>
      </c>
      <c r="D20" s="38">
        <v>10</v>
      </c>
      <c r="E20" s="27">
        <v>39</v>
      </c>
      <c r="F20" s="27">
        <v>9</v>
      </c>
      <c r="G20" s="27">
        <v>21</v>
      </c>
      <c r="H20" s="27"/>
      <c r="I20" s="27"/>
      <c r="J20" s="27">
        <v>8</v>
      </c>
      <c r="K20" s="27">
        <v>10</v>
      </c>
      <c r="L20" s="27">
        <v>2</v>
      </c>
      <c r="M20" s="27">
        <v>4</v>
      </c>
      <c r="N20" s="27">
        <f>SUM(L20:M20)</f>
        <v>6</v>
      </c>
      <c r="O20" s="39">
        <v>6</v>
      </c>
      <c r="P20" s="39">
        <v>4</v>
      </c>
      <c r="Q20" s="39">
        <v>1</v>
      </c>
      <c r="R20" s="39">
        <v>3</v>
      </c>
      <c r="S20" s="39">
        <v>1</v>
      </c>
      <c r="T20" s="39">
        <f>(H20*3)+((F20-H20)*2)+J20</f>
        <v>26</v>
      </c>
      <c r="U20" s="40">
        <f t="shared" si="2"/>
        <v>1.0769230769230769</v>
      </c>
      <c r="V20" s="22">
        <v>386</v>
      </c>
      <c r="W20" s="22" t="s">
        <v>80</v>
      </c>
      <c r="X20" s="22" t="s">
        <v>82</v>
      </c>
      <c r="Y20" s="69">
        <v>2375</v>
      </c>
      <c r="Z20" s="41"/>
      <c r="AA20" s="1" t="s">
        <v>83</v>
      </c>
      <c r="AB20" s="28" t="s">
        <v>184</v>
      </c>
    </row>
    <row r="21" spans="1:28" x14ac:dyDescent="0.3">
      <c r="A21" s="1" t="s">
        <v>67</v>
      </c>
      <c r="B21" s="1" t="s">
        <v>46</v>
      </c>
      <c r="C21" s="27" t="s">
        <v>55</v>
      </c>
      <c r="D21" s="38">
        <v>33</v>
      </c>
      <c r="E21" s="27">
        <v>5</v>
      </c>
      <c r="F21" s="27">
        <v>1</v>
      </c>
      <c r="G21" s="27">
        <v>1</v>
      </c>
      <c r="H21" s="27"/>
      <c r="I21" s="27"/>
      <c r="J21" s="27">
        <v>1</v>
      </c>
      <c r="K21" s="27">
        <v>2</v>
      </c>
      <c r="L21" s="27">
        <v>1</v>
      </c>
      <c r="M21" s="27">
        <v>1</v>
      </c>
      <c r="N21" s="27">
        <f>SUM(L21:M21)</f>
        <v>2</v>
      </c>
      <c r="O21" s="39">
        <v>0</v>
      </c>
      <c r="P21" s="39">
        <v>0</v>
      </c>
      <c r="Q21" s="39">
        <v>1</v>
      </c>
      <c r="R21" s="39">
        <v>0</v>
      </c>
      <c r="S21" s="39">
        <v>1</v>
      </c>
      <c r="T21" s="39">
        <f>(H21*3)+((F21-H21)*2)+J21</f>
        <v>3</v>
      </c>
      <c r="U21" s="40">
        <f t="shared" si="2"/>
        <v>1.2</v>
      </c>
      <c r="V21" s="22">
        <v>386</v>
      </c>
      <c r="W21" s="22" t="s">
        <v>80</v>
      </c>
      <c r="X21" s="22" t="s">
        <v>82</v>
      </c>
      <c r="Y21" s="69">
        <v>2375</v>
      </c>
      <c r="Z21" s="41"/>
      <c r="AA21" s="1" t="s">
        <v>83</v>
      </c>
      <c r="AB21" s="28" t="s">
        <v>184</v>
      </c>
    </row>
    <row r="22" spans="1:28" x14ac:dyDescent="0.3">
      <c r="A22" s="1" t="s">
        <v>67</v>
      </c>
      <c r="B22" s="1" t="s">
        <v>46</v>
      </c>
      <c r="C22" s="27" t="s">
        <v>56</v>
      </c>
      <c r="D22" s="38">
        <v>24</v>
      </c>
      <c r="E22" s="27">
        <v>33</v>
      </c>
      <c r="F22" s="27">
        <v>5</v>
      </c>
      <c r="G22" s="27">
        <v>8</v>
      </c>
      <c r="H22" s="27"/>
      <c r="I22" s="27"/>
      <c r="J22" s="27">
        <v>0</v>
      </c>
      <c r="K22" s="27">
        <v>0</v>
      </c>
      <c r="L22" s="27">
        <v>0</v>
      </c>
      <c r="M22" s="27">
        <v>3</v>
      </c>
      <c r="N22" s="27">
        <f>SUM(L22:M22)</f>
        <v>3</v>
      </c>
      <c r="O22" s="39">
        <v>5</v>
      </c>
      <c r="P22" s="39">
        <v>4</v>
      </c>
      <c r="Q22" s="39">
        <v>1</v>
      </c>
      <c r="R22" s="39">
        <v>3</v>
      </c>
      <c r="S22" s="39">
        <v>0</v>
      </c>
      <c r="T22" s="39">
        <f>(H22*3)+((F22-H22)*2)+J22</f>
        <v>10</v>
      </c>
      <c r="U22" s="40">
        <f t="shared" si="2"/>
        <v>0.63636363636363635</v>
      </c>
      <c r="V22" s="22">
        <v>386</v>
      </c>
      <c r="W22" s="22" t="s">
        <v>80</v>
      </c>
      <c r="X22" s="22" t="s">
        <v>82</v>
      </c>
      <c r="Y22" s="69">
        <v>2375</v>
      </c>
      <c r="Z22" s="41"/>
      <c r="AA22" s="1" t="s">
        <v>83</v>
      </c>
      <c r="AB22" s="28" t="s">
        <v>184</v>
      </c>
    </row>
    <row r="23" spans="1:28" x14ac:dyDescent="0.3">
      <c r="A23" s="1" t="s">
        <v>67</v>
      </c>
      <c r="B23" s="1" t="s">
        <v>46</v>
      </c>
      <c r="C23" s="27" t="s">
        <v>57</v>
      </c>
      <c r="D23" s="38">
        <v>35</v>
      </c>
      <c r="E23" s="27">
        <v>20</v>
      </c>
      <c r="F23" s="27">
        <v>2</v>
      </c>
      <c r="G23" s="27">
        <v>3</v>
      </c>
      <c r="H23" s="27"/>
      <c r="I23" s="27"/>
      <c r="J23" s="27">
        <v>4</v>
      </c>
      <c r="K23" s="27">
        <v>8</v>
      </c>
      <c r="L23" s="27">
        <v>2</v>
      </c>
      <c r="M23" s="27">
        <v>2</v>
      </c>
      <c r="N23" s="27">
        <f>SUM(L23:M23)</f>
        <v>4</v>
      </c>
      <c r="O23" s="39">
        <v>0</v>
      </c>
      <c r="P23" s="39">
        <v>3</v>
      </c>
      <c r="Q23" s="39">
        <v>0</v>
      </c>
      <c r="R23" s="39">
        <v>1</v>
      </c>
      <c r="S23" s="39">
        <v>0</v>
      </c>
      <c r="T23" s="39">
        <f>(H23*3)+((F23-H23)*2)+J23</f>
        <v>8</v>
      </c>
      <c r="U23" s="40">
        <f t="shared" si="2"/>
        <v>0.55000000000000004</v>
      </c>
      <c r="V23" s="22">
        <v>386</v>
      </c>
      <c r="W23" s="22" t="s">
        <v>80</v>
      </c>
      <c r="X23" s="22" t="s">
        <v>82</v>
      </c>
      <c r="Y23" s="69">
        <v>2375</v>
      </c>
      <c r="Z23" s="41"/>
      <c r="AA23" s="1" t="s">
        <v>83</v>
      </c>
      <c r="AB23" s="28" t="s">
        <v>184</v>
      </c>
    </row>
    <row r="24" spans="1:28" x14ac:dyDescent="0.3">
      <c r="A24" s="1" t="s">
        <v>67</v>
      </c>
      <c r="B24" s="1" t="s">
        <v>46</v>
      </c>
      <c r="C24" s="27" t="s">
        <v>58</v>
      </c>
      <c r="D24" s="38">
        <v>40</v>
      </c>
      <c r="E24" s="27">
        <v>4</v>
      </c>
      <c r="F24" s="27">
        <v>0</v>
      </c>
      <c r="G24" s="27">
        <v>0</v>
      </c>
      <c r="H24" s="27"/>
      <c r="I24" s="27"/>
      <c r="J24" s="27">
        <v>0</v>
      </c>
      <c r="K24" s="27">
        <v>0</v>
      </c>
      <c r="L24" s="27">
        <v>0</v>
      </c>
      <c r="M24" s="27">
        <v>0</v>
      </c>
      <c r="N24" s="27">
        <f>SUM(L24:M24)</f>
        <v>0</v>
      </c>
      <c r="O24" s="39">
        <v>0</v>
      </c>
      <c r="P24" s="39">
        <v>2</v>
      </c>
      <c r="Q24" s="39">
        <v>0</v>
      </c>
      <c r="R24" s="39">
        <v>1</v>
      </c>
      <c r="S24" s="39">
        <v>0</v>
      </c>
      <c r="T24" s="39">
        <f>(H24*3)+((F24-H24)*2)+J24</f>
        <v>0</v>
      </c>
      <c r="U24" s="85">
        <f t="shared" si="2"/>
        <v>-0.25</v>
      </c>
      <c r="V24" s="22">
        <v>386</v>
      </c>
      <c r="W24" s="22" t="s">
        <v>80</v>
      </c>
      <c r="X24" s="22" t="s">
        <v>82</v>
      </c>
      <c r="Y24" s="69">
        <v>2375</v>
      </c>
      <c r="Z24" s="41"/>
      <c r="AA24" s="1" t="s">
        <v>83</v>
      </c>
      <c r="AB24" s="28" t="s">
        <v>184</v>
      </c>
    </row>
    <row r="25" spans="1:28" x14ac:dyDescent="0.3">
      <c r="A25" s="43" t="s">
        <v>67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42</v>
      </c>
      <c r="G25" s="44">
        <f t="shared" si="3"/>
        <v>79</v>
      </c>
      <c r="H25" s="44">
        <f t="shared" si="3"/>
        <v>0</v>
      </c>
      <c r="I25" s="44">
        <f t="shared" si="3"/>
        <v>0</v>
      </c>
      <c r="J25" s="44">
        <f t="shared" si="3"/>
        <v>24</v>
      </c>
      <c r="K25" s="44">
        <f t="shared" si="3"/>
        <v>38</v>
      </c>
      <c r="L25" s="44">
        <f t="shared" si="3"/>
        <v>12</v>
      </c>
      <c r="M25" s="44">
        <f t="shared" si="3"/>
        <v>33</v>
      </c>
      <c r="N25" s="44">
        <f t="shared" si="3"/>
        <v>45</v>
      </c>
      <c r="O25" s="44">
        <f t="shared" si="3"/>
        <v>22</v>
      </c>
      <c r="P25" s="44">
        <f t="shared" si="3"/>
        <v>29</v>
      </c>
      <c r="Q25" s="44">
        <f t="shared" si="3"/>
        <v>17</v>
      </c>
      <c r="R25" s="44">
        <f t="shared" si="3"/>
        <v>19</v>
      </c>
      <c r="S25" s="44">
        <f t="shared" si="3"/>
        <v>3</v>
      </c>
      <c r="T25" s="44">
        <f t="shared" si="3"/>
        <v>108</v>
      </c>
      <c r="U25" s="45">
        <f>((T25+Q25+N25-R25)+(O25*2))/E25</f>
        <v>0.8125</v>
      </c>
      <c r="V25" s="46">
        <v>386</v>
      </c>
      <c r="W25" s="46" t="s">
        <v>80</v>
      </c>
      <c r="X25" s="46" t="s">
        <v>82</v>
      </c>
      <c r="Y25" s="70">
        <v>2375</v>
      </c>
      <c r="Z25" s="48"/>
      <c r="AA25" s="43" t="s">
        <v>83</v>
      </c>
      <c r="AB25" s="72" t="s">
        <v>184</v>
      </c>
    </row>
    <row r="26" spans="1:28" x14ac:dyDescent="0.3">
      <c r="A26" s="1"/>
      <c r="B26" s="1"/>
      <c r="C26" s="1"/>
      <c r="D26" s="1"/>
      <c r="F26" s="49" t="s">
        <v>41</v>
      </c>
      <c r="G26" s="50">
        <f>F25/G25</f>
        <v>0.53164556962025311</v>
      </c>
      <c r="H26" s="27"/>
      <c r="I26" s="1"/>
      <c r="J26" s="49" t="s">
        <v>42</v>
      </c>
      <c r="K26" s="51">
        <f>J25/K25</f>
        <v>0.63157894736842102</v>
      </c>
      <c r="L26" s="1"/>
      <c r="M26" s="39" t="s">
        <v>43</v>
      </c>
      <c r="N26" s="52">
        <v>5</v>
      </c>
      <c r="P26" s="1"/>
      <c r="Q26" s="1"/>
      <c r="R26" s="1"/>
      <c r="S26" s="1"/>
      <c r="T26" s="1"/>
      <c r="U26" s="1"/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>
        <v>8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156</v>
      </c>
      <c r="D35" s="38">
        <v>20</v>
      </c>
      <c r="E35" s="27" t="s">
        <v>470</v>
      </c>
      <c r="F35" s="27"/>
      <c r="G35" s="27"/>
      <c r="H35" s="27"/>
      <c r="I35" s="27"/>
      <c r="J35" s="27"/>
      <c r="K35" s="27"/>
      <c r="L35" s="27"/>
      <c r="M35" s="27"/>
      <c r="N35" s="27"/>
      <c r="O35" s="39"/>
      <c r="P35" s="39"/>
      <c r="Q35" s="39"/>
      <c r="R35" s="39"/>
      <c r="S35" s="39"/>
      <c r="T35" s="27"/>
      <c r="U35" s="40" t="str">
        <f t="shared" ref="U35:U46" si="4">IFERROR(((T35+Q35+N35-R35)+(O35*2))/E35,"")</f>
        <v/>
      </c>
      <c r="V35" s="22">
        <v>386</v>
      </c>
      <c r="W35" s="22" t="s">
        <v>81</v>
      </c>
      <c r="X35" s="22" t="s">
        <v>95</v>
      </c>
      <c r="Y35" s="69">
        <v>2375</v>
      </c>
      <c r="Z35" s="41"/>
      <c r="AA35" s="1" t="s">
        <v>185</v>
      </c>
      <c r="AB35" s="28" t="s">
        <v>186</v>
      </c>
    </row>
    <row r="36" spans="1:28" x14ac:dyDescent="0.3">
      <c r="A36" s="1" t="s">
        <v>46</v>
      </c>
      <c r="B36" s="1" t="s">
        <v>67</v>
      </c>
      <c r="C36" s="27" t="s">
        <v>187</v>
      </c>
      <c r="D36" s="38">
        <v>7</v>
      </c>
      <c r="E36" s="27">
        <v>21</v>
      </c>
      <c r="F36" s="27">
        <v>4</v>
      </c>
      <c r="G36" s="27">
        <v>5</v>
      </c>
      <c r="H36" s="27"/>
      <c r="I36" s="27"/>
      <c r="J36" s="27">
        <v>0</v>
      </c>
      <c r="K36" s="27">
        <v>0</v>
      </c>
      <c r="L36" s="27">
        <v>0</v>
      </c>
      <c r="M36" s="27">
        <v>1</v>
      </c>
      <c r="N36" s="27">
        <f t="shared" ref="N36" si="5">SUM(L36:M36)</f>
        <v>1</v>
      </c>
      <c r="O36" s="39">
        <v>0</v>
      </c>
      <c r="P36" s="39">
        <v>1</v>
      </c>
      <c r="Q36" s="39">
        <v>1</v>
      </c>
      <c r="R36" s="39">
        <v>2</v>
      </c>
      <c r="S36" s="39">
        <v>0</v>
      </c>
      <c r="T36" s="27">
        <f t="shared" ref="T36" si="6">+(F36*2)+J36</f>
        <v>8</v>
      </c>
      <c r="U36" s="40">
        <f t="shared" si="4"/>
        <v>0.38095238095238093</v>
      </c>
      <c r="V36" s="22">
        <v>386</v>
      </c>
      <c r="W36" s="22" t="s">
        <v>81</v>
      </c>
      <c r="X36" s="22" t="s">
        <v>95</v>
      </c>
      <c r="Y36" s="69">
        <v>2375</v>
      </c>
      <c r="Z36" s="41"/>
      <c r="AA36" s="1" t="s">
        <v>185</v>
      </c>
      <c r="AB36" s="28" t="s">
        <v>186</v>
      </c>
    </row>
    <row r="37" spans="1:28" x14ac:dyDescent="0.3">
      <c r="A37" s="1" t="s">
        <v>46</v>
      </c>
      <c r="B37" s="1" t="s">
        <v>67</v>
      </c>
      <c r="C37" s="27" t="s">
        <v>481</v>
      </c>
      <c r="D37" s="38">
        <v>6</v>
      </c>
      <c r="E37" s="27" t="s">
        <v>470</v>
      </c>
      <c r="F37" s="27"/>
      <c r="G37" s="27"/>
      <c r="H37" s="27"/>
      <c r="I37" s="27"/>
      <c r="J37" s="27"/>
      <c r="K37" s="27"/>
      <c r="L37" s="27"/>
      <c r="M37" s="27"/>
      <c r="N37" s="27"/>
      <c r="O37" s="39"/>
      <c r="P37" s="39"/>
      <c r="Q37" s="39"/>
      <c r="R37" s="39"/>
      <c r="S37" s="39"/>
      <c r="T37" s="27"/>
      <c r="U37" s="40"/>
      <c r="V37" s="22">
        <v>386</v>
      </c>
      <c r="W37" s="22" t="s">
        <v>81</v>
      </c>
      <c r="X37" s="22" t="s">
        <v>95</v>
      </c>
      <c r="Y37" s="69">
        <v>2375</v>
      </c>
      <c r="Z37" s="41"/>
      <c r="AA37" s="1" t="s">
        <v>185</v>
      </c>
      <c r="AB37" s="28" t="s">
        <v>186</v>
      </c>
    </row>
    <row r="38" spans="1:28" x14ac:dyDescent="0.3">
      <c r="A38" s="1" t="s">
        <v>46</v>
      </c>
      <c r="B38" s="1" t="s">
        <v>67</v>
      </c>
      <c r="C38" s="27" t="s">
        <v>195</v>
      </c>
      <c r="D38" s="38">
        <v>22</v>
      </c>
      <c r="E38" s="27">
        <v>18</v>
      </c>
      <c r="F38" s="27">
        <v>2</v>
      </c>
      <c r="G38" s="27">
        <v>5</v>
      </c>
      <c r="H38" s="27"/>
      <c r="I38" s="27"/>
      <c r="J38" s="27">
        <v>4</v>
      </c>
      <c r="K38" s="27">
        <v>5</v>
      </c>
      <c r="L38" s="27">
        <v>3</v>
      </c>
      <c r="M38" s="27">
        <v>2</v>
      </c>
      <c r="N38" s="27">
        <f t="shared" ref="N38:N46" si="7">SUM(L38:M38)</f>
        <v>5</v>
      </c>
      <c r="O38" s="39">
        <v>0</v>
      </c>
      <c r="P38" s="39">
        <v>3</v>
      </c>
      <c r="Q38" s="39">
        <v>1</v>
      </c>
      <c r="R38" s="39">
        <v>0</v>
      </c>
      <c r="S38" s="39">
        <v>0</v>
      </c>
      <c r="T38" s="27">
        <f t="shared" ref="T38:T46" si="8">+(F38*2)+J38</f>
        <v>8</v>
      </c>
      <c r="U38" s="40">
        <f t="shared" si="4"/>
        <v>0.77777777777777779</v>
      </c>
      <c r="V38" s="22">
        <v>386</v>
      </c>
      <c r="W38" s="22" t="s">
        <v>81</v>
      </c>
      <c r="X38" s="22" t="s">
        <v>95</v>
      </c>
      <c r="Y38" s="69">
        <v>2375</v>
      </c>
      <c r="Z38" s="41"/>
      <c r="AA38" s="1" t="s">
        <v>185</v>
      </c>
      <c r="AB38" s="28" t="s">
        <v>186</v>
      </c>
    </row>
    <row r="39" spans="1:28" x14ac:dyDescent="0.3">
      <c r="A39" s="1" t="s">
        <v>46</v>
      </c>
      <c r="B39" s="1" t="s">
        <v>67</v>
      </c>
      <c r="C39" s="27" t="s">
        <v>188</v>
      </c>
      <c r="D39" s="38">
        <v>50</v>
      </c>
      <c r="E39" s="27">
        <v>33</v>
      </c>
      <c r="F39" s="27">
        <v>4</v>
      </c>
      <c r="G39" s="27">
        <v>12</v>
      </c>
      <c r="H39" s="27"/>
      <c r="I39" s="27"/>
      <c r="J39" s="27">
        <v>3</v>
      </c>
      <c r="K39" s="27">
        <v>4</v>
      </c>
      <c r="L39" s="27">
        <v>3</v>
      </c>
      <c r="M39" s="27">
        <v>6</v>
      </c>
      <c r="N39" s="27">
        <f t="shared" si="7"/>
        <v>9</v>
      </c>
      <c r="O39" s="39">
        <v>0</v>
      </c>
      <c r="P39" s="39">
        <v>3</v>
      </c>
      <c r="Q39" s="39">
        <v>0</v>
      </c>
      <c r="R39" s="39">
        <v>1</v>
      </c>
      <c r="S39" s="39">
        <v>2</v>
      </c>
      <c r="T39" s="27">
        <f t="shared" si="8"/>
        <v>11</v>
      </c>
      <c r="U39" s="40">
        <f t="shared" si="4"/>
        <v>0.5757575757575758</v>
      </c>
      <c r="V39" s="22">
        <v>386</v>
      </c>
      <c r="W39" s="22" t="s">
        <v>81</v>
      </c>
      <c r="X39" s="22" t="s">
        <v>95</v>
      </c>
      <c r="Y39" s="69">
        <v>2375</v>
      </c>
      <c r="Z39" s="41"/>
      <c r="AA39" s="1" t="s">
        <v>185</v>
      </c>
      <c r="AB39" s="28" t="s">
        <v>186</v>
      </c>
    </row>
    <row r="40" spans="1:28" x14ac:dyDescent="0.3">
      <c r="A40" s="1" t="s">
        <v>46</v>
      </c>
      <c r="B40" s="1" t="s">
        <v>67</v>
      </c>
      <c r="C40" s="27" t="s">
        <v>189</v>
      </c>
      <c r="D40" s="38">
        <v>1</v>
      </c>
      <c r="E40" s="27">
        <v>37</v>
      </c>
      <c r="F40" s="27">
        <v>3</v>
      </c>
      <c r="G40" s="27">
        <v>9</v>
      </c>
      <c r="H40" s="27"/>
      <c r="I40" s="27"/>
      <c r="J40" s="27">
        <v>4</v>
      </c>
      <c r="K40" s="27">
        <v>4</v>
      </c>
      <c r="L40" s="27">
        <v>1</v>
      </c>
      <c r="M40" s="27">
        <v>3</v>
      </c>
      <c r="N40" s="27">
        <f t="shared" si="7"/>
        <v>4</v>
      </c>
      <c r="O40" s="39">
        <v>6</v>
      </c>
      <c r="P40" s="39">
        <v>5</v>
      </c>
      <c r="Q40" s="39">
        <v>4</v>
      </c>
      <c r="R40" s="39">
        <v>3</v>
      </c>
      <c r="S40" s="39">
        <v>0</v>
      </c>
      <c r="T40" s="27">
        <f t="shared" si="8"/>
        <v>10</v>
      </c>
      <c r="U40" s="40">
        <f t="shared" si="4"/>
        <v>0.72972972972972971</v>
      </c>
      <c r="V40" s="22">
        <v>386</v>
      </c>
      <c r="W40" s="22" t="s">
        <v>81</v>
      </c>
      <c r="X40" s="22" t="s">
        <v>95</v>
      </c>
      <c r="Y40" s="69">
        <v>2375</v>
      </c>
      <c r="Z40" s="41"/>
      <c r="AA40" s="1" t="s">
        <v>185</v>
      </c>
      <c r="AB40" s="28" t="s">
        <v>186</v>
      </c>
    </row>
    <row r="41" spans="1:28" x14ac:dyDescent="0.3">
      <c r="A41" s="1" t="s">
        <v>46</v>
      </c>
      <c r="B41" s="1" t="s">
        <v>67</v>
      </c>
      <c r="C41" s="27" t="s">
        <v>482</v>
      </c>
      <c r="D41" s="75"/>
      <c r="E41" s="27" t="s">
        <v>483</v>
      </c>
      <c r="F41" s="27"/>
      <c r="G41" s="27"/>
      <c r="H41" s="27"/>
      <c r="I41" s="27"/>
      <c r="J41" s="27"/>
      <c r="K41" s="27"/>
      <c r="L41" s="27"/>
      <c r="M41" s="27"/>
      <c r="N41" s="27"/>
      <c r="O41" s="39"/>
      <c r="P41" s="39"/>
      <c r="Q41" s="39"/>
      <c r="R41" s="39"/>
      <c r="S41" s="39"/>
      <c r="T41" s="27"/>
      <c r="U41" s="40"/>
      <c r="V41" s="22">
        <v>386</v>
      </c>
      <c r="W41" s="22" t="s">
        <v>81</v>
      </c>
      <c r="X41" s="22" t="s">
        <v>95</v>
      </c>
      <c r="Y41" s="69">
        <v>2375</v>
      </c>
      <c r="Z41" s="41"/>
      <c r="AA41" s="1" t="s">
        <v>185</v>
      </c>
      <c r="AB41" s="28" t="s">
        <v>186</v>
      </c>
    </row>
    <row r="42" spans="1:28" x14ac:dyDescent="0.3">
      <c r="A42" s="1" t="s">
        <v>46</v>
      </c>
      <c r="B42" s="1" t="s">
        <v>67</v>
      </c>
      <c r="C42" s="27" t="s">
        <v>190</v>
      </c>
      <c r="D42" s="38">
        <v>34</v>
      </c>
      <c r="E42" s="27">
        <v>27</v>
      </c>
      <c r="F42" s="27">
        <v>4</v>
      </c>
      <c r="G42" s="27">
        <v>5</v>
      </c>
      <c r="H42" s="27"/>
      <c r="I42" s="27"/>
      <c r="J42" s="27">
        <v>5</v>
      </c>
      <c r="K42" s="27">
        <v>8</v>
      </c>
      <c r="L42" s="27">
        <v>1</v>
      </c>
      <c r="M42" s="27">
        <v>5</v>
      </c>
      <c r="N42" s="27">
        <f t="shared" si="7"/>
        <v>6</v>
      </c>
      <c r="O42" s="39">
        <v>1</v>
      </c>
      <c r="P42" s="39">
        <v>1</v>
      </c>
      <c r="Q42" s="39">
        <v>0</v>
      </c>
      <c r="R42" s="39">
        <v>3</v>
      </c>
      <c r="S42" s="39">
        <v>0</v>
      </c>
      <c r="T42" s="27">
        <f t="shared" si="8"/>
        <v>13</v>
      </c>
      <c r="U42" s="40">
        <f t="shared" si="4"/>
        <v>0.66666666666666663</v>
      </c>
      <c r="V42" s="22">
        <v>386</v>
      </c>
      <c r="W42" s="22" t="s">
        <v>81</v>
      </c>
      <c r="X42" s="22" t="s">
        <v>95</v>
      </c>
      <c r="Y42" s="69">
        <v>2375</v>
      </c>
      <c r="Z42" s="41"/>
      <c r="AA42" s="1" t="s">
        <v>185</v>
      </c>
      <c r="AB42" s="28" t="s">
        <v>186</v>
      </c>
    </row>
    <row r="43" spans="1:28" x14ac:dyDescent="0.3">
      <c r="A43" s="1" t="s">
        <v>46</v>
      </c>
      <c r="B43" s="1" t="s">
        <v>67</v>
      </c>
      <c r="C43" s="27" t="s">
        <v>191</v>
      </c>
      <c r="D43" s="38">
        <v>12</v>
      </c>
      <c r="E43" s="27">
        <v>38</v>
      </c>
      <c r="F43" s="27">
        <v>8</v>
      </c>
      <c r="G43" s="27">
        <v>22</v>
      </c>
      <c r="H43" s="27">
        <v>0</v>
      </c>
      <c r="I43" s="27">
        <v>2</v>
      </c>
      <c r="J43" s="27">
        <v>6</v>
      </c>
      <c r="K43" s="27">
        <v>9</v>
      </c>
      <c r="L43" s="27">
        <v>1</v>
      </c>
      <c r="M43" s="27">
        <v>0</v>
      </c>
      <c r="N43" s="27">
        <f t="shared" si="7"/>
        <v>1</v>
      </c>
      <c r="O43" s="39">
        <v>4</v>
      </c>
      <c r="P43" s="39">
        <v>3</v>
      </c>
      <c r="Q43" s="39">
        <v>3</v>
      </c>
      <c r="R43" s="39">
        <v>3</v>
      </c>
      <c r="S43" s="39">
        <v>0</v>
      </c>
      <c r="T43" s="27">
        <f t="shared" si="8"/>
        <v>22</v>
      </c>
      <c r="U43" s="40">
        <f t="shared" si="4"/>
        <v>0.81578947368421051</v>
      </c>
      <c r="V43" s="22">
        <v>386</v>
      </c>
      <c r="W43" s="22" t="s">
        <v>81</v>
      </c>
      <c r="X43" s="22" t="s">
        <v>95</v>
      </c>
      <c r="Y43" s="69">
        <v>2375</v>
      </c>
      <c r="Z43" s="41"/>
      <c r="AA43" s="1" t="s">
        <v>185</v>
      </c>
      <c r="AB43" s="28" t="s">
        <v>186</v>
      </c>
    </row>
    <row r="44" spans="1:28" x14ac:dyDescent="0.3">
      <c r="A44" s="1" t="s">
        <v>46</v>
      </c>
      <c r="B44" s="1" t="s">
        <v>67</v>
      </c>
      <c r="C44" s="27" t="s">
        <v>192</v>
      </c>
      <c r="D44" s="38">
        <v>11</v>
      </c>
      <c r="E44" s="27">
        <v>12</v>
      </c>
      <c r="F44" s="27">
        <v>1</v>
      </c>
      <c r="G44" s="27">
        <v>3</v>
      </c>
      <c r="H44" s="27"/>
      <c r="I44" s="27"/>
      <c r="J44" s="27">
        <v>0</v>
      </c>
      <c r="K44" s="27">
        <v>0</v>
      </c>
      <c r="L44" s="27">
        <v>0</v>
      </c>
      <c r="M44" s="27">
        <v>0</v>
      </c>
      <c r="N44" s="27">
        <f t="shared" si="7"/>
        <v>0</v>
      </c>
      <c r="O44" s="39">
        <v>0</v>
      </c>
      <c r="P44" s="39">
        <v>1</v>
      </c>
      <c r="Q44" s="39">
        <v>1</v>
      </c>
      <c r="R44" s="39">
        <v>1</v>
      </c>
      <c r="S44" s="39">
        <v>0</v>
      </c>
      <c r="T44" s="27">
        <f t="shared" si="8"/>
        <v>2</v>
      </c>
      <c r="U44" s="40">
        <f t="shared" si="4"/>
        <v>0.16666666666666666</v>
      </c>
      <c r="V44" s="22">
        <v>386</v>
      </c>
      <c r="W44" s="22" t="s">
        <v>81</v>
      </c>
      <c r="X44" s="22" t="s">
        <v>95</v>
      </c>
      <c r="Y44" s="69">
        <v>2375</v>
      </c>
      <c r="Z44" s="41"/>
      <c r="AA44" s="1" t="s">
        <v>185</v>
      </c>
      <c r="AB44" s="28" t="s">
        <v>186</v>
      </c>
    </row>
    <row r="45" spans="1:28" x14ac:dyDescent="0.3">
      <c r="A45" s="1" t="s">
        <v>46</v>
      </c>
      <c r="B45" s="1" t="s">
        <v>67</v>
      </c>
      <c r="C45" s="27" t="s">
        <v>193</v>
      </c>
      <c r="D45" s="38">
        <v>44</v>
      </c>
      <c r="E45" s="27">
        <v>40</v>
      </c>
      <c r="F45" s="27">
        <v>10</v>
      </c>
      <c r="G45" s="27">
        <v>21</v>
      </c>
      <c r="H45" s="27"/>
      <c r="I45" s="27"/>
      <c r="J45" s="27">
        <v>1</v>
      </c>
      <c r="K45" s="27">
        <v>2</v>
      </c>
      <c r="L45" s="27">
        <v>5</v>
      </c>
      <c r="M45" s="27">
        <v>3</v>
      </c>
      <c r="N45" s="27">
        <f t="shared" si="7"/>
        <v>8</v>
      </c>
      <c r="O45" s="39">
        <v>3</v>
      </c>
      <c r="P45" s="39">
        <v>4</v>
      </c>
      <c r="Q45" s="39">
        <v>2</v>
      </c>
      <c r="R45" s="39">
        <v>2</v>
      </c>
      <c r="S45" s="39">
        <v>0</v>
      </c>
      <c r="T45" s="27">
        <f t="shared" si="8"/>
        <v>21</v>
      </c>
      <c r="U45" s="40">
        <f t="shared" si="4"/>
        <v>0.875</v>
      </c>
      <c r="V45" s="22">
        <v>386</v>
      </c>
      <c r="W45" s="22" t="s">
        <v>81</v>
      </c>
      <c r="X45" s="22" t="s">
        <v>95</v>
      </c>
      <c r="Y45" s="69">
        <v>2375</v>
      </c>
      <c r="Z45" s="41"/>
      <c r="AA45" s="1" t="s">
        <v>185</v>
      </c>
      <c r="AB45" s="28" t="s">
        <v>186</v>
      </c>
    </row>
    <row r="46" spans="1:28" x14ac:dyDescent="0.3">
      <c r="A46" s="1" t="s">
        <v>46</v>
      </c>
      <c r="B46" s="1" t="s">
        <v>67</v>
      </c>
      <c r="C46" s="27" t="s">
        <v>194</v>
      </c>
      <c r="D46" s="38">
        <v>10</v>
      </c>
      <c r="E46" s="27">
        <v>14</v>
      </c>
      <c r="F46" s="27">
        <v>0</v>
      </c>
      <c r="G46" s="27">
        <v>0</v>
      </c>
      <c r="H46" s="27"/>
      <c r="I46" s="27"/>
      <c r="J46" s="27">
        <v>0</v>
      </c>
      <c r="K46" s="27">
        <v>0</v>
      </c>
      <c r="L46" s="27">
        <v>1</v>
      </c>
      <c r="M46" s="27">
        <v>1</v>
      </c>
      <c r="N46" s="27">
        <f t="shared" si="7"/>
        <v>2</v>
      </c>
      <c r="O46" s="39">
        <v>0</v>
      </c>
      <c r="P46" s="39">
        <v>3</v>
      </c>
      <c r="Q46" s="39">
        <v>1</v>
      </c>
      <c r="R46" s="39">
        <v>1</v>
      </c>
      <c r="S46" s="39">
        <v>0</v>
      </c>
      <c r="T46" s="27">
        <f t="shared" si="8"/>
        <v>0</v>
      </c>
      <c r="U46" s="40">
        <f t="shared" si="4"/>
        <v>0.14285714285714285</v>
      </c>
      <c r="V46" s="22">
        <v>386</v>
      </c>
      <c r="W46" s="22" t="s">
        <v>81</v>
      </c>
      <c r="X46" s="22" t="s">
        <v>95</v>
      </c>
      <c r="Y46" s="69">
        <v>2375</v>
      </c>
      <c r="Z46" s="41"/>
      <c r="AA46" s="1" t="s">
        <v>185</v>
      </c>
      <c r="AB46" s="28" t="s">
        <v>186</v>
      </c>
    </row>
    <row r="47" spans="1:28" x14ac:dyDescent="0.3">
      <c r="A47" s="43" t="s">
        <v>46</v>
      </c>
      <c r="B47" s="43" t="s">
        <v>67</v>
      </c>
      <c r="C47" s="44" t="s">
        <v>40</v>
      </c>
      <c r="D47" s="43"/>
      <c r="E47" s="44">
        <f t="shared" ref="E47:T47" si="9">SUM(E35:E46)</f>
        <v>240</v>
      </c>
      <c r="F47" s="44">
        <f t="shared" si="9"/>
        <v>36</v>
      </c>
      <c r="G47" s="44">
        <f t="shared" si="9"/>
        <v>82</v>
      </c>
      <c r="H47" s="44">
        <f t="shared" si="9"/>
        <v>0</v>
      </c>
      <c r="I47" s="44">
        <f t="shared" si="9"/>
        <v>2</v>
      </c>
      <c r="J47" s="44">
        <f t="shared" si="9"/>
        <v>23</v>
      </c>
      <c r="K47" s="44">
        <f t="shared" si="9"/>
        <v>32</v>
      </c>
      <c r="L47" s="44">
        <f t="shared" si="9"/>
        <v>15</v>
      </c>
      <c r="M47" s="44">
        <f t="shared" si="9"/>
        <v>21</v>
      </c>
      <c r="N47" s="44">
        <f t="shared" si="9"/>
        <v>36</v>
      </c>
      <c r="O47" s="44">
        <f t="shared" si="9"/>
        <v>14</v>
      </c>
      <c r="P47" s="44">
        <f t="shared" si="9"/>
        <v>24</v>
      </c>
      <c r="Q47" s="44">
        <f t="shared" si="9"/>
        <v>13</v>
      </c>
      <c r="R47" s="44">
        <f t="shared" si="9"/>
        <v>16</v>
      </c>
      <c r="S47" s="44">
        <f t="shared" si="9"/>
        <v>2</v>
      </c>
      <c r="T47" s="44">
        <f t="shared" si="9"/>
        <v>95</v>
      </c>
      <c r="U47" s="45">
        <f>((T47+Q47+N47-R47)+(O47*2))/E47</f>
        <v>0.65</v>
      </c>
      <c r="V47" s="46">
        <v>386</v>
      </c>
      <c r="W47" s="46" t="s">
        <v>81</v>
      </c>
      <c r="X47" s="46" t="s">
        <v>95</v>
      </c>
      <c r="Y47" s="70">
        <v>2375</v>
      </c>
      <c r="Z47" s="73" t="s">
        <v>395</v>
      </c>
      <c r="AA47" s="43" t="s">
        <v>185</v>
      </c>
      <c r="AB47" s="72" t="s">
        <v>186</v>
      </c>
    </row>
    <row r="48" spans="1:28" x14ac:dyDescent="0.3">
      <c r="A48" s="1"/>
      <c r="B48" s="1"/>
      <c r="C48" s="1"/>
      <c r="D48" s="1"/>
      <c r="F48" s="49" t="s">
        <v>41</v>
      </c>
      <c r="G48" s="50">
        <f>F47/G47</f>
        <v>0.43902439024390244</v>
      </c>
      <c r="H48" s="27"/>
      <c r="I48" s="1"/>
      <c r="J48" s="49" t="s">
        <v>42</v>
      </c>
      <c r="K48" s="51">
        <f>J47/K47</f>
        <v>0.71875</v>
      </c>
      <c r="L48" s="1"/>
      <c r="M48" s="39" t="s">
        <v>43</v>
      </c>
      <c r="N48" s="52">
        <v>6</v>
      </c>
      <c r="P48" s="1"/>
      <c r="Q48" s="1"/>
      <c r="R48" s="1"/>
      <c r="S48" s="1"/>
      <c r="T48" s="1"/>
      <c r="U48" s="1"/>
      <c r="V48" s="22"/>
      <c r="W48" s="22"/>
      <c r="X48" s="22"/>
      <c r="Y48" s="53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3"/>
      <c r="Z49" s="41"/>
      <c r="AA49" s="1"/>
      <c r="AB49" s="28"/>
    </row>
    <row r="50" spans="1:28" x14ac:dyDescent="0.3">
      <c r="B50" s="1"/>
      <c r="C50" s="1" t="s">
        <v>444</v>
      </c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</sheetData>
  <sheetProtection sheet="1" objects="1" scenarios="1"/>
  <sortState xmlns:xlrd2="http://schemas.microsoft.com/office/spreadsheetml/2017/richdata2" ref="A35:AB43">
    <sortCondition ref="C35:C43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11CB6-D4CD-4807-830B-7E59A30900BB}">
  <sheetPr>
    <tabColor rgb="FF92D050"/>
  </sheetPr>
  <dimension ref="A1:AB50"/>
  <sheetViews>
    <sheetView topLeftCell="A24"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77734375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 t="s">
        <v>464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197</v>
      </c>
      <c r="K4" s="16" t="s">
        <v>45</v>
      </c>
      <c r="L4" s="17"/>
      <c r="M4" s="18"/>
      <c r="N4" s="19">
        <v>27</v>
      </c>
      <c r="O4" s="19">
        <v>26</v>
      </c>
      <c r="P4" s="19">
        <v>23</v>
      </c>
      <c r="Q4" s="19">
        <v>35</v>
      </c>
      <c r="R4" s="20"/>
      <c r="S4" s="21">
        <f>SUM(N4:R4)</f>
        <v>111</v>
      </c>
      <c r="T4" s="22">
        <v>395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198</v>
      </c>
      <c r="K5" s="16" t="s">
        <v>70</v>
      </c>
      <c r="L5" s="17"/>
      <c r="M5" s="18"/>
      <c r="N5" s="19">
        <v>23</v>
      </c>
      <c r="O5" s="19">
        <v>23</v>
      </c>
      <c r="P5" s="19">
        <v>21</v>
      </c>
      <c r="Q5" s="19">
        <v>29</v>
      </c>
      <c r="R5" s="20"/>
      <c r="S5" s="21">
        <f>SUM(N5:R5)</f>
        <v>96</v>
      </c>
      <c r="T5" s="22">
        <v>395</v>
      </c>
      <c r="U5" s="1"/>
      <c r="V5" s="1"/>
      <c r="W5" s="1"/>
    </row>
    <row r="6" spans="1:28" x14ac:dyDescent="0.3">
      <c r="C6" s="23">
        <v>3491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77</v>
      </c>
      <c r="D7" s="7" t="s">
        <v>8</v>
      </c>
      <c r="G7" s="1"/>
      <c r="S7" s="1"/>
      <c r="T7" s="25" t="s">
        <v>9</v>
      </c>
      <c r="U7" s="1"/>
      <c r="V7" s="26">
        <v>395</v>
      </c>
      <c r="W7" s="1"/>
    </row>
    <row r="8" spans="1:28" x14ac:dyDescent="0.3">
      <c r="B8" s="1"/>
      <c r="C8" s="24" t="s">
        <v>196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9.7222222222222224E-2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9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69</v>
      </c>
      <c r="B13" s="1" t="s">
        <v>46</v>
      </c>
      <c r="C13" s="27" t="s">
        <v>47</v>
      </c>
      <c r="D13" s="38">
        <v>34</v>
      </c>
      <c r="E13" s="27">
        <v>21</v>
      </c>
      <c r="F13" s="27">
        <v>3</v>
      </c>
      <c r="G13" s="27">
        <v>9</v>
      </c>
      <c r="H13" s="27"/>
      <c r="I13" s="27"/>
      <c r="J13" s="27">
        <v>1</v>
      </c>
      <c r="K13" s="27">
        <v>2</v>
      </c>
      <c r="L13" s="27">
        <v>4</v>
      </c>
      <c r="M13" s="27">
        <v>0</v>
      </c>
      <c r="N13" s="27">
        <f>SUM(L13:M13)</f>
        <v>4</v>
      </c>
      <c r="O13" s="27">
        <v>1</v>
      </c>
      <c r="P13" s="39">
        <v>3</v>
      </c>
      <c r="Q13" s="27">
        <v>0</v>
      </c>
      <c r="R13" s="27">
        <v>5</v>
      </c>
      <c r="S13" s="27">
        <v>1</v>
      </c>
      <c r="T13" s="27">
        <f>(H13*3)+((F13-H13)*2)+J13</f>
        <v>7</v>
      </c>
      <c r="U13" s="40">
        <f>IFERROR(((T13+Q13+N13-R13)+(O13*2))/E13,"")</f>
        <v>0.38095238095238093</v>
      </c>
      <c r="V13" s="22">
        <v>395</v>
      </c>
      <c r="W13" s="22" t="s">
        <v>80</v>
      </c>
      <c r="X13" s="22" t="s">
        <v>82</v>
      </c>
      <c r="Y13" s="69">
        <v>3491</v>
      </c>
      <c r="Z13" s="41"/>
      <c r="AA13" s="1" t="s">
        <v>83</v>
      </c>
      <c r="AB13" s="28" t="s">
        <v>199</v>
      </c>
    </row>
    <row r="14" spans="1:28" x14ac:dyDescent="0.3">
      <c r="A14" s="1" t="s">
        <v>69</v>
      </c>
      <c r="B14" s="1" t="s">
        <v>46</v>
      </c>
      <c r="C14" s="27" t="s">
        <v>48</v>
      </c>
      <c r="D14" s="38">
        <v>11</v>
      </c>
      <c r="E14" s="27">
        <v>23</v>
      </c>
      <c r="F14" s="27">
        <v>6</v>
      </c>
      <c r="G14" s="27">
        <v>10</v>
      </c>
      <c r="H14" s="27"/>
      <c r="I14" s="27"/>
      <c r="J14" s="27">
        <v>0</v>
      </c>
      <c r="K14" s="27">
        <v>0</v>
      </c>
      <c r="L14" s="27">
        <v>1</v>
      </c>
      <c r="M14" s="27">
        <v>2</v>
      </c>
      <c r="N14" s="27">
        <f t="shared" ref="N14:N19" si="0">SUM(L14:M14)</f>
        <v>3</v>
      </c>
      <c r="O14" s="39">
        <v>2</v>
      </c>
      <c r="P14" s="39">
        <v>1</v>
      </c>
      <c r="Q14" s="39">
        <v>2</v>
      </c>
      <c r="R14" s="39">
        <v>4</v>
      </c>
      <c r="S14" s="39">
        <v>0</v>
      </c>
      <c r="T14" s="39">
        <f t="shared" ref="T14:T19" si="1">(H14*3)+((F14-H14)*2)+J14</f>
        <v>12</v>
      </c>
      <c r="U14" s="40">
        <f t="shared" ref="U14:U24" si="2">IFERROR(((T14+Q14+N14-R14)+(O14*2))/E14,"")</f>
        <v>0.73913043478260865</v>
      </c>
      <c r="V14" s="22">
        <v>395</v>
      </c>
      <c r="W14" s="22" t="s">
        <v>80</v>
      </c>
      <c r="X14" s="22" t="s">
        <v>82</v>
      </c>
      <c r="Y14" s="69">
        <v>3491</v>
      </c>
      <c r="Z14" s="41"/>
      <c r="AA14" s="1" t="s">
        <v>83</v>
      </c>
      <c r="AB14" s="28" t="s">
        <v>199</v>
      </c>
    </row>
    <row r="15" spans="1:28" x14ac:dyDescent="0.3">
      <c r="A15" s="1" t="s">
        <v>69</v>
      </c>
      <c r="B15" s="1" t="s">
        <v>46</v>
      </c>
      <c r="C15" s="27" t="s">
        <v>49</v>
      </c>
      <c r="D15" s="38">
        <v>22</v>
      </c>
      <c r="E15" s="27">
        <v>15</v>
      </c>
      <c r="F15" s="27">
        <v>1</v>
      </c>
      <c r="G15" s="27">
        <v>8</v>
      </c>
      <c r="H15" s="27"/>
      <c r="I15" s="27"/>
      <c r="J15" s="27">
        <v>2</v>
      </c>
      <c r="K15" s="27">
        <v>2</v>
      </c>
      <c r="L15" s="27">
        <v>0</v>
      </c>
      <c r="M15" s="27">
        <v>1</v>
      </c>
      <c r="N15" s="27">
        <f t="shared" si="0"/>
        <v>1</v>
      </c>
      <c r="O15" s="39">
        <v>2</v>
      </c>
      <c r="P15" s="39">
        <v>2</v>
      </c>
      <c r="Q15" s="39">
        <v>1</v>
      </c>
      <c r="R15" s="39">
        <v>0</v>
      </c>
      <c r="S15" s="39">
        <v>0</v>
      </c>
      <c r="T15" s="39">
        <f t="shared" si="1"/>
        <v>4</v>
      </c>
      <c r="U15" s="40">
        <f t="shared" si="2"/>
        <v>0.66666666666666663</v>
      </c>
      <c r="V15" s="22">
        <v>395</v>
      </c>
      <c r="W15" s="22" t="s">
        <v>80</v>
      </c>
      <c r="X15" s="22" t="s">
        <v>82</v>
      </c>
      <c r="Y15" s="69">
        <v>3491</v>
      </c>
      <c r="Z15" s="41"/>
      <c r="AA15" s="1" t="s">
        <v>83</v>
      </c>
      <c r="AB15" s="28" t="s">
        <v>199</v>
      </c>
    </row>
    <row r="16" spans="1:28" x14ac:dyDescent="0.3">
      <c r="A16" s="1" t="s">
        <v>69</v>
      </c>
      <c r="B16" s="1" t="s">
        <v>46</v>
      </c>
      <c r="C16" s="27" t="s">
        <v>50</v>
      </c>
      <c r="D16" s="38">
        <v>20</v>
      </c>
      <c r="E16" s="27">
        <v>30</v>
      </c>
      <c r="F16" s="27">
        <v>3</v>
      </c>
      <c r="G16" s="27">
        <v>8</v>
      </c>
      <c r="H16" s="27"/>
      <c r="I16" s="27"/>
      <c r="J16" s="27">
        <v>6</v>
      </c>
      <c r="K16" s="27">
        <v>9</v>
      </c>
      <c r="L16" s="27">
        <v>5</v>
      </c>
      <c r="M16" s="27">
        <v>5</v>
      </c>
      <c r="N16" s="27">
        <f t="shared" si="0"/>
        <v>10</v>
      </c>
      <c r="O16" s="39">
        <v>0</v>
      </c>
      <c r="P16" s="39">
        <v>0</v>
      </c>
      <c r="Q16" s="39">
        <v>1</v>
      </c>
      <c r="R16" s="39">
        <v>2</v>
      </c>
      <c r="S16" s="39">
        <v>0</v>
      </c>
      <c r="T16" s="39">
        <f t="shared" si="1"/>
        <v>12</v>
      </c>
      <c r="U16" s="40">
        <f t="shared" si="2"/>
        <v>0.7</v>
      </c>
      <c r="V16" s="22">
        <v>395</v>
      </c>
      <c r="W16" s="22" t="s">
        <v>80</v>
      </c>
      <c r="X16" s="22" t="s">
        <v>82</v>
      </c>
      <c r="Y16" s="69">
        <v>3491</v>
      </c>
      <c r="Z16" s="41"/>
      <c r="AA16" s="1" t="s">
        <v>83</v>
      </c>
      <c r="AB16" s="28" t="s">
        <v>199</v>
      </c>
    </row>
    <row r="17" spans="1:28" x14ac:dyDescent="0.3">
      <c r="A17" s="1" t="s">
        <v>69</v>
      </c>
      <c r="B17" s="1" t="s">
        <v>46</v>
      </c>
      <c r="C17" s="27" t="s">
        <v>172</v>
      </c>
      <c r="D17" s="38">
        <v>32</v>
      </c>
      <c r="E17" s="27">
        <v>1</v>
      </c>
      <c r="F17" s="27">
        <v>0</v>
      </c>
      <c r="G17" s="27">
        <v>0</v>
      </c>
      <c r="H17" s="27"/>
      <c r="I17" s="27"/>
      <c r="J17" s="27">
        <v>0</v>
      </c>
      <c r="K17" s="27">
        <v>0</v>
      </c>
      <c r="L17" s="27">
        <v>0</v>
      </c>
      <c r="M17" s="27">
        <v>0</v>
      </c>
      <c r="N17" s="27">
        <f t="shared" si="0"/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f t="shared" si="1"/>
        <v>0</v>
      </c>
      <c r="U17" s="40">
        <f t="shared" si="2"/>
        <v>0</v>
      </c>
      <c r="V17" s="22">
        <v>395</v>
      </c>
      <c r="W17" s="22" t="s">
        <v>80</v>
      </c>
      <c r="X17" s="22" t="s">
        <v>82</v>
      </c>
      <c r="Y17" s="69">
        <v>3491</v>
      </c>
      <c r="Z17" s="41"/>
      <c r="AA17" s="1" t="s">
        <v>83</v>
      </c>
      <c r="AB17" s="28" t="s">
        <v>199</v>
      </c>
    </row>
    <row r="18" spans="1:28" x14ac:dyDescent="0.3">
      <c r="A18" s="1" t="s">
        <v>69</v>
      </c>
      <c r="B18" s="1" t="s">
        <v>46</v>
      </c>
      <c r="C18" s="27" t="s">
        <v>52</v>
      </c>
      <c r="D18" s="38">
        <v>42</v>
      </c>
      <c r="E18" s="27">
        <v>12</v>
      </c>
      <c r="F18" s="27">
        <v>0</v>
      </c>
      <c r="G18" s="27">
        <v>0</v>
      </c>
      <c r="H18" s="27"/>
      <c r="I18" s="27"/>
      <c r="J18" s="27">
        <v>0</v>
      </c>
      <c r="K18" s="27">
        <v>0</v>
      </c>
      <c r="L18" s="27">
        <v>1</v>
      </c>
      <c r="M18" s="27">
        <v>2</v>
      </c>
      <c r="N18" s="27">
        <f t="shared" si="0"/>
        <v>3</v>
      </c>
      <c r="O18" s="39">
        <v>0</v>
      </c>
      <c r="P18" s="39">
        <v>4</v>
      </c>
      <c r="Q18" s="39">
        <v>0</v>
      </c>
      <c r="R18" s="39">
        <v>0</v>
      </c>
      <c r="S18" s="39">
        <v>0</v>
      </c>
      <c r="T18" s="39">
        <f t="shared" si="1"/>
        <v>0</v>
      </c>
      <c r="U18" s="40">
        <f t="shared" si="2"/>
        <v>0.25</v>
      </c>
      <c r="V18" s="22">
        <v>395</v>
      </c>
      <c r="W18" s="22" t="s">
        <v>80</v>
      </c>
      <c r="X18" s="22" t="s">
        <v>82</v>
      </c>
      <c r="Y18" s="69">
        <v>3491</v>
      </c>
      <c r="Z18" s="41"/>
      <c r="AA18" s="1" t="s">
        <v>83</v>
      </c>
      <c r="AB18" s="28" t="s">
        <v>199</v>
      </c>
    </row>
    <row r="19" spans="1:28" x14ac:dyDescent="0.3">
      <c r="A19" s="1" t="s">
        <v>69</v>
      </c>
      <c r="B19" s="1" t="s">
        <v>46</v>
      </c>
      <c r="C19" s="27" t="s">
        <v>53</v>
      </c>
      <c r="D19" s="38">
        <v>15</v>
      </c>
      <c r="E19" s="27">
        <v>32</v>
      </c>
      <c r="F19" s="27">
        <v>3</v>
      </c>
      <c r="G19" s="27">
        <v>10</v>
      </c>
      <c r="H19" s="27"/>
      <c r="I19" s="27"/>
      <c r="J19" s="27">
        <v>3</v>
      </c>
      <c r="K19" s="27">
        <v>5</v>
      </c>
      <c r="L19" s="27">
        <v>6</v>
      </c>
      <c r="M19" s="27">
        <v>6</v>
      </c>
      <c r="N19" s="27">
        <f t="shared" si="0"/>
        <v>12</v>
      </c>
      <c r="O19" s="39">
        <v>5</v>
      </c>
      <c r="P19" s="39">
        <v>3</v>
      </c>
      <c r="Q19" s="39">
        <v>4</v>
      </c>
      <c r="R19" s="39">
        <v>2</v>
      </c>
      <c r="S19" s="39">
        <v>0</v>
      </c>
      <c r="T19" s="39">
        <f t="shared" si="1"/>
        <v>9</v>
      </c>
      <c r="U19" s="40">
        <f t="shared" si="2"/>
        <v>1.03125</v>
      </c>
      <c r="V19" s="22">
        <v>395</v>
      </c>
      <c r="W19" s="22" t="s">
        <v>80</v>
      </c>
      <c r="X19" s="22" t="s">
        <v>82</v>
      </c>
      <c r="Y19" s="69">
        <v>3491</v>
      </c>
      <c r="Z19" s="41"/>
      <c r="AA19" s="1" t="s">
        <v>83</v>
      </c>
      <c r="AB19" s="28" t="s">
        <v>199</v>
      </c>
    </row>
    <row r="20" spans="1:28" x14ac:dyDescent="0.3">
      <c r="A20" s="1" t="s">
        <v>69</v>
      </c>
      <c r="B20" s="1" t="s">
        <v>46</v>
      </c>
      <c r="C20" s="27" t="s">
        <v>54</v>
      </c>
      <c r="D20" s="38">
        <v>10</v>
      </c>
      <c r="E20" s="27">
        <v>38</v>
      </c>
      <c r="F20" s="27">
        <v>11</v>
      </c>
      <c r="G20" s="27">
        <v>31</v>
      </c>
      <c r="H20" s="27"/>
      <c r="I20" s="27"/>
      <c r="J20" s="27">
        <v>9</v>
      </c>
      <c r="K20" s="27">
        <v>9</v>
      </c>
      <c r="L20" s="27">
        <v>5</v>
      </c>
      <c r="M20" s="27">
        <v>8</v>
      </c>
      <c r="N20" s="27">
        <f>SUM(L20:M20)</f>
        <v>13</v>
      </c>
      <c r="O20" s="39">
        <v>7</v>
      </c>
      <c r="P20" s="39">
        <v>4</v>
      </c>
      <c r="Q20" s="39">
        <v>7</v>
      </c>
      <c r="R20" s="39">
        <v>6</v>
      </c>
      <c r="S20" s="39">
        <v>0</v>
      </c>
      <c r="T20" s="39">
        <f>(H20*3)+((F20-H20)*2)+J20</f>
        <v>31</v>
      </c>
      <c r="U20" s="40">
        <f t="shared" si="2"/>
        <v>1.5526315789473684</v>
      </c>
      <c r="V20" s="22">
        <v>395</v>
      </c>
      <c r="W20" s="22" t="s">
        <v>80</v>
      </c>
      <c r="X20" s="22" t="s">
        <v>82</v>
      </c>
      <c r="Y20" s="69">
        <v>3491</v>
      </c>
      <c r="Z20" s="41"/>
      <c r="AA20" s="1" t="s">
        <v>83</v>
      </c>
      <c r="AB20" s="28" t="s">
        <v>199</v>
      </c>
    </row>
    <row r="21" spans="1:28" x14ac:dyDescent="0.3">
      <c r="A21" s="1" t="s">
        <v>69</v>
      </c>
      <c r="B21" s="1" t="s">
        <v>46</v>
      </c>
      <c r="C21" s="27" t="s">
        <v>55</v>
      </c>
      <c r="D21" s="38">
        <v>33</v>
      </c>
      <c r="E21" s="27">
        <v>5</v>
      </c>
      <c r="F21" s="27">
        <v>0</v>
      </c>
      <c r="G21" s="27">
        <v>0</v>
      </c>
      <c r="H21" s="27"/>
      <c r="I21" s="27"/>
      <c r="J21" s="27">
        <v>2</v>
      </c>
      <c r="K21" s="27">
        <v>4</v>
      </c>
      <c r="L21" s="27">
        <v>0</v>
      </c>
      <c r="M21" s="27">
        <v>1</v>
      </c>
      <c r="N21" s="27">
        <f>SUM(L21:M21)</f>
        <v>1</v>
      </c>
      <c r="O21" s="39">
        <v>0</v>
      </c>
      <c r="P21" s="39">
        <v>2</v>
      </c>
      <c r="Q21" s="39">
        <v>3</v>
      </c>
      <c r="R21" s="39">
        <v>2</v>
      </c>
      <c r="S21" s="39">
        <v>0</v>
      </c>
      <c r="T21" s="39">
        <f>(H21*3)+((F21-H21)*2)+J21</f>
        <v>2</v>
      </c>
      <c r="U21" s="40">
        <f t="shared" si="2"/>
        <v>0.8</v>
      </c>
      <c r="V21" s="22">
        <v>395</v>
      </c>
      <c r="W21" s="22" t="s">
        <v>80</v>
      </c>
      <c r="X21" s="22" t="s">
        <v>82</v>
      </c>
      <c r="Y21" s="69">
        <v>3491</v>
      </c>
      <c r="Z21" s="41"/>
      <c r="AA21" s="1" t="s">
        <v>83</v>
      </c>
      <c r="AB21" s="28" t="s">
        <v>199</v>
      </c>
    </row>
    <row r="22" spans="1:28" x14ac:dyDescent="0.3">
      <c r="A22" s="1" t="s">
        <v>69</v>
      </c>
      <c r="B22" s="1" t="s">
        <v>46</v>
      </c>
      <c r="C22" s="27" t="s">
        <v>56</v>
      </c>
      <c r="D22" s="38">
        <v>24</v>
      </c>
      <c r="E22" s="27">
        <v>30</v>
      </c>
      <c r="F22" s="27">
        <v>8</v>
      </c>
      <c r="G22" s="27">
        <v>15</v>
      </c>
      <c r="H22" s="27"/>
      <c r="I22" s="27"/>
      <c r="J22" s="27">
        <v>3</v>
      </c>
      <c r="K22" s="27">
        <v>4</v>
      </c>
      <c r="L22" s="27">
        <v>2</v>
      </c>
      <c r="M22" s="27">
        <v>0</v>
      </c>
      <c r="N22" s="27">
        <f>SUM(L22:M22)</f>
        <v>2</v>
      </c>
      <c r="O22" s="39">
        <v>2</v>
      </c>
      <c r="P22" s="39">
        <v>2</v>
      </c>
      <c r="Q22" s="39">
        <v>2</v>
      </c>
      <c r="R22" s="39">
        <v>6</v>
      </c>
      <c r="S22" s="39">
        <v>0</v>
      </c>
      <c r="T22" s="39">
        <f>(H22*3)+((F22-H22)*2)+J22</f>
        <v>19</v>
      </c>
      <c r="U22" s="40">
        <f t="shared" si="2"/>
        <v>0.7</v>
      </c>
      <c r="V22" s="22">
        <v>395</v>
      </c>
      <c r="W22" s="22" t="s">
        <v>80</v>
      </c>
      <c r="X22" s="22" t="s">
        <v>82</v>
      </c>
      <c r="Y22" s="69">
        <v>3491</v>
      </c>
      <c r="Z22" s="41"/>
      <c r="AA22" s="1" t="s">
        <v>83</v>
      </c>
      <c r="AB22" s="28" t="s">
        <v>199</v>
      </c>
    </row>
    <row r="23" spans="1:28" x14ac:dyDescent="0.3">
      <c r="A23" s="1" t="s">
        <v>69</v>
      </c>
      <c r="B23" s="1" t="s">
        <v>46</v>
      </c>
      <c r="C23" s="27" t="s">
        <v>57</v>
      </c>
      <c r="D23" s="38">
        <v>35</v>
      </c>
      <c r="E23" s="27">
        <v>22</v>
      </c>
      <c r="F23" s="27">
        <v>2</v>
      </c>
      <c r="G23" s="27">
        <v>4</v>
      </c>
      <c r="H23" s="27"/>
      <c r="I23" s="27"/>
      <c r="J23" s="27">
        <v>5</v>
      </c>
      <c r="K23" s="27">
        <v>10</v>
      </c>
      <c r="L23" s="27">
        <v>3</v>
      </c>
      <c r="M23" s="27">
        <v>4</v>
      </c>
      <c r="N23" s="27">
        <f>SUM(L23:M23)</f>
        <v>7</v>
      </c>
      <c r="O23" s="39">
        <v>0</v>
      </c>
      <c r="P23" s="39">
        <v>3</v>
      </c>
      <c r="Q23" s="39">
        <v>4</v>
      </c>
      <c r="R23" s="39">
        <v>0</v>
      </c>
      <c r="S23" s="39">
        <v>1</v>
      </c>
      <c r="T23" s="39">
        <f>(H23*3)+((F23-H23)*2)+J23</f>
        <v>9</v>
      </c>
      <c r="U23" s="40">
        <f t="shared" si="2"/>
        <v>0.90909090909090906</v>
      </c>
      <c r="V23" s="22">
        <v>395</v>
      </c>
      <c r="W23" s="22" t="s">
        <v>80</v>
      </c>
      <c r="X23" s="22" t="s">
        <v>82</v>
      </c>
      <c r="Y23" s="69">
        <v>3491</v>
      </c>
      <c r="Z23" s="41"/>
      <c r="AA23" s="1" t="s">
        <v>83</v>
      </c>
      <c r="AB23" s="28" t="s">
        <v>199</v>
      </c>
    </row>
    <row r="24" spans="1:28" x14ac:dyDescent="0.3">
      <c r="A24" s="1" t="s">
        <v>69</v>
      </c>
      <c r="B24" s="1" t="s">
        <v>46</v>
      </c>
      <c r="C24" s="27" t="s">
        <v>58</v>
      </c>
      <c r="D24" s="38">
        <v>40</v>
      </c>
      <c r="E24" s="27">
        <v>11</v>
      </c>
      <c r="F24" s="27">
        <v>3</v>
      </c>
      <c r="G24" s="27">
        <v>7</v>
      </c>
      <c r="H24" s="27"/>
      <c r="I24" s="27"/>
      <c r="J24" s="27">
        <v>0</v>
      </c>
      <c r="K24" s="27">
        <v>0</v>
      </c>
      <c r="L24" s="27">
        <v>2</v>
      </c>
      <c r="M24" s="27">
        <v>4</v>
      </c>
      <c r="N24" s="27">
        <f>SUM(L24:M24)</f>
        <v>6</v>
      </c>
      <c r="O24" s="39">
        <v>0</v>
      </c>
      <c r="P24" s="39">
        <v>2</v>
      </c>
      <c r="Q24" s="39">
        <v>1</v>
      </c>
      <c r="R24" s="39">
        <v>2</v>
      </c>
      <c r="S24" s="39">
        <v>0</v>
      </c>
      <c r="T24" s="39">
        <f>(H24*3)+((F24-H24)*2)+J24</f>
        <v>6</v>
      </c>
      <c r="U24" s="40">
        <f t="shared" si="2"/>
        <v>1</v>
      </c>
      <c r="V24" s="22">
        <v>395</v>
      </c>
      <c r="W24" s="22" t="s">
        <v>80</v>
      </c>
      <c r="X24" s="22" t="s">
        <v>82</v>
      </c>
      <c r="Y24" s="69">
        <v>3491</v>
      </c>
      <c r="Z24" s="41"/>
      <c r="AA24" s="1" t="s">
        <v>83</v>
      </c>
      <c r="AB24" s="28" t="s">
        <v>199</v>
      </c>
    </row>
    <row r="25" spans="1:28" x14ac:dyDescent="0.3">
      <c r="A25" s="43" t="s">
        <v>69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40</v>
      </c>
      <c r="G25" s="44">
        <f t="shared" si="3"/>
        <v>102</v>
      </c>
      <c r="H25" s="44">
        <f t="shared" si="3"/>
        <v>0</v>
      </c>
      <c r="I25" s="44">
        <f t="shared" si="3"/>
        <v>0</v>
      </c>
      <c r="J25" s="44">
        <f t="shared" si="3"/>
        <v>31</v>
      </c>
      <c r="K25" s="44">
        <f t="shared" si="3"/>
        <v>45</v>
      </c>
      <c r="L25" s="44">
        <f t="shared" si="3"/>
        <v>29</v>
      </c>
      <c r="M25" s="44">
        <f t="shared" si="3"/>
        <v>33</v>
      </c>
      <c r="N25" s="44">
        <f t="shared" si="3"/>
        <v>62</v>
      </c>
      <c r="O25" s="44">
        <f t="shared" si="3"/>
        <v>19</v>
      </c>
      <c r="P25" s="44">
        <f t="shared" si="3"/>
        <v>26</v>
      </c>
      <c r="Q25" s="44">
        <f t="shared" si="3"/>
        <v>25</v>
      </c>
      <c r="R25" s="44">
        <f t="shared" si="3"/>
        <v>29</v>
      </c>
      <c r="S25" s="44">
        <f t="shared" si="3"/>
        <v>2</v>
      </c>
      <c r="T25" s="44">
        <f t="shared" si="3"/>
        <v>111</v>
      </c>
      <c r="U25" s="45">
        <f>((T25+Q25+N25-R25)+(O25*2))/E25</f>
        <v>0.86250000000000004</v>
      </c>
      <c r="V25" s="46">
        <v>395</v>
      </c>
      <c r="W25" s="46" t="s">
        <v>80</v>
      </c>
      <c r="X25" s="46" t="s">
        <v>82</v>
      </c>
      <c r="Y25" s="70">
        <v>3491</v>
      </c>
      <c r="Z25" s="48"/>
      <c r="AA25" s="43" t="s">
        <v>83</v>
      </c>
      <c r="AB25" s="72" t="s">
        <v>199</v>
      </c>
    </row>
    <row r="26" spans="1:28" x14ac:dyDescent="0.3">
      <c r="A26" s="1"/>
      <c r="B26" s="1"/>
      <c r="C26" s="1"/>
      <c r="D26" s="1"/>
      <c r="F26" s="49" t="s">
        <v>41</v>
      </c>
      <c r="G26" s="50">
        <f>F25/G25</f>
        <v>0.39215686274509803</v>
      </c>
      <c r="H26" s="27"/>
      <c r="I26" s="1"/>
      <c r="J26" s="49" t="s">
        <v>42</v>
      </c>
      <c r="K26" s="51">
        <f>J25/K25</f>
        <v>0.68888888888888888</v>
      </c>
      <c r="L26" s="1"/>
      <c r="M26" s="39" t="s">
        <v>43</v>
      </c>
      <c r="N26" s="52">
        <v>5</v>
      </c>
      <c r="P26" s="1"/>
      <c r="Q26" s="1"/>
      <c r="R26" s="1"/>
      <c r="S26" s="1"/>
      <c r="T26" s="1"/>
      <c r="U26" s="1"/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70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>
        <v>9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69</v>
      </c>
      <c r="C35" s="27" t="s">
        <v>201</v>
      </c>
      <c r="D35" s="38">
        <v>30</v>
      </c>
      <c r="E35" s="27">
        <v>21</v>
      </c>
      <c r="F35" s="27">
        <v>5</v>
      </c>
      <c r="G35" s="27">
        <v>9</v>
      </c>
      <c r="H35" s="27"/>
      <c r="I35" s="27"/>
      <c r="J35" s="27">
        <v>0</v>
      </c>
      <c r="K35" s="27">
        <v>0</v>
      </c>
      <c r="L35" s="27">
        <v>2</v>
      </c>
      <c r="M35" s="27">
        <v>3</v>
      </c>
      <c r="N35" s="27">
        <f t="shared" ref="N35:N46" si="4">SUM(L35:M35)</f>
        <v>5</v>
      </c>
      <c r="O35" s="27">
        <v>2</v>
      </c>
      <c r="P35" s="56">
        <v>6</v>
      </c>
      <c r="Q35" s="27">
        <v>1</v>
      </c>
      <c r="R35" s="27">
        <v>6</v>
      </c>
      <c r="S35" s="27">
        <v>0</v>
      </c>
      <c r="T35" s="27">
        <f t="shared" ref="T35:T46" si="5">+(F35*2)+J35</f>
        <v>10</v>
      </c>
      <c r="U35" s="40">
        <f t="shared" ref="U35:U46" si="6">IFERROR(((T35+Q35+N35-R35)+(O35*2))/E35,"")</f>
        <v>0.66666666666666663</v>
      </c>
      <c r="V35" s="22">
        <v>395</v>
      </c>
      <c r="W35" s="22" t="s">
        <v>81</v>
      </c>
      <c r="X35" s="22" t="s">
        <v>95</v>
      </c>
      <c r="Y35" s="69">
        <v>3491</v>
      </c>
      <c r="Z35" s="41"/>
      <c r="AA35" s="1" t="s">
        <v>519</v>
      </c>
      <c r="AB35" s="28" t="s">
        <v>520</v>
      </c>
    </row>
    <row r="36" spans="1:28" x14ac:dyDescent="0.3">
      <c r="A36" s="1" t="s">
        <v>46</v>
      </c>
      <c r="B36" s="1" t="s">
        <v>69</v>
      </c>
      <c r="C36" s="27" t="s">
        <v>202</v>
      </c>
      <c r="D36" s="38">
        <v>24</v>
      </c>
      <c r="E36" s="27">
        <v>13</v>
      </c>
      <c r="F36" s="27">
        <v>0</v>
      </c>
      <c r="G36" s="27">
        <v>3</v>
      </c>
      <c r="H36" s="27"/>
      <c r="I36" s="27"/>
      <c r="J36" s="27">
        <v>2</v>
      </c>
      <c r="K36" s="27">
        <v>3</v>
      </c>
      <c r="L36" s="27">
        <v>2</v>
      </c>
      <c r="M36" s="27">
        <v>5</v>
      </c>
      <c r="N36" s="27">
        <f t="shared" si="4"/>
        <v>7</v>
      </c>
      <c r="O36" s="39">
        <v>1</v>
      </c>
      <c r="P36" s="39">
        <v>2</v>
      </c>
      <c r="Q36" s="39">
        <v>0</v>
      </c>
      <c r="R36" s="39">
        <v>3</v>
      </c>
      <c r="S36" s="39">
        <v>0</v>
      </c>
      <c r="T36" s="27">
        <f t="shared" si="5"/>
        <v>2</v>
      </c>
      <c r="U36" s="40">
        <f t="shared" si="6"/>
        <v>0.61538461538461542</v>
      </c>
      <c r="V36" s="22">
        <v>395</v>
      </c>
      <c r="W36" s="22" t="s">
        <v>81</v>
      </c>
      <c r="X36" s="22" t="s">
        <v>95</v>
      </c>
      <c r="Y36" s="69">
        <v>3491</v>
      </c>
      <c r="Z36" s="41"/>
      <c r="AA36" s="1" t="s">
        <v>519</v>
      </c>
      <c r="AB36" s="28" t="s">
        <v>520</v>
      </c>
    </row>
    <row r="37" spans="1:28" x14ac:dyDescent="0.3">
      <c r="A37" s="1" t="s">
        <v>46</v>
      </c>
      <c r="B37" s="1" t="s">
        <v>69</v>
      </c>
      <c r="C37" s="27" t="s">
        <v>203</v>
      </c>
      <c r="D37" s="38">
        <v>21</v>
      </c>
      <c r="E37" s="27">
        <v>29</v>
      </c>
      <c r="F37" s="27">
        <v>2</v>
      </c>
      <c r="G37" s="27">
        <v>8</v>
      </c>
      <c r="H37" s="27"/>
      <c r="I37" s="27"/>
      <c r="J37" s="27">
        <v>5</v>
      </c>
      <c r="K37" s="27">
        <v>6</v>
      </c>
      <c r="L37" s="27">
        <v>0</v>
      </c>
      <c r="M37" s="27">
        <v>2</v>
      </c>
      <c r="N37" s="27">
        <f t="shared" si="4"/>
        <v>2</v>
      </c>
      <c r="O37" s="39">
        <v>3</v>
      </c>
      <c r="P37" s="39">
        <v>1</v>
      </c>
      <c r="Q37" s="39">
        <v>0</v>
      </c>
      <c r="R37" s="39">
        <v>1</v>
      </c>
      <c r="S37" s="39">
        <v>0</v>
      </c>
      <c r="T37" s="27">
        <f t="shared" si="5"/>
        <v>9</v>
      </c>
      <c r="U37" s="40">
        <f t="shared" si="6"/>
        <v>0.55172413793103448</v>
      </c>
      <c r="V37" s="22">
        <v>395</v>
      </c>
      <c r="W37" s="22" t="s">
        <v>81</v>
      </c>
      <c r="X37" s="22" t="s">
        <v>95</v>
      </c>
      <c r="Y37" s="69">
        <v>3491</v>
      </c>
      <c r="Z37" s="41"/>
      <c r="AA37" s="1" t="s">
        <v>519</v>
      </c>
      <c r="AB37" s="28" t="s">
        <v>520</v>
      </c>
    </row>
    <row r="38" spans="1:28" x14ac:dyDescent="0.3">
      <c r="A38" s="1" t="s">
        <v>46</v>
      </c>
      <c r="B38" s="1" t="s">
        <v>69</v>
      </c>
      <c r="C38" s="27" t="s">
        <v>204</v>
      </c>
      <c r="D38" s="38">
        <v>15</v>
      </c>
      <c r="E38" s="27">
        <v>14</v>
      </c>
      <c r="F38" s="27">
        <v>0</v>
      </c>
      <c r="G38" s="27">
        <v>2</v>
      </c>
      <c r="H38" s="27"/>
      <c r="I38" s="27"/>
      <c r="J38" s="27">
        <v>4</v>
      </c>
      <c r="K38" s="27">
        <v>7</v>
      </c>
      <c r="L38" s="27">
        <v>0</v>
      </c>
      <c r="M38" s="27">
        <v>0</v>
      </c>
      <c r="N38" s="27">
        <f t="shared" si="4"/>
        <v>0</v>
      </c>
      <c r="O38" s="39">
        <v>1</v>
      </c>
      <c r="P38" s="39">
        <v>0</v>
      </c>
      <c r="Q38" s="39">
        <v>0</v>
      </c>
      <c r="R38" s="39">
        <v>3</v>
      </c>
      <c r="S38" s="39">
        <v>0</v>
      </c>
      <c r="T38" s="27">
        <f t="shared" si="5"/>
        <v>4</v>
      </c>
      <c r="U38" s="40">
        <f t="shared" si="6"/>
        <v>0.21428571428571427</v>
      </c>
      <c r="V38" s="22">
        <v>395</v>
      </c>
      <c r="W38" s="22" t="s">
        <v>81</v>
      </c>
      <c r="X38" s="22" t="s">
        <v>95</v>
      </c>
      <c r="Y38" s="69">
        <v>3491</v>
      </c>
      <c r="Z38" s="41"/>
      <c r="AA38" s="1" t="s">
        <v>519</v>
      </c>
      <c r="AB38" s="28" t="s">
        <v>520</v>
      </c>
    </row>
    <row r="39" spans="1:28" x14ac:dyDescent="0.3">
      <c r="A39" s="1" t="s">
        <v>46</v>
      </c>
      <c r="B39" s="1" t="s">
        <v>69</v>
      </c>
      <c r="C39" s="27" t="s">
        <v>351</v>
      </c>
      <c r="D39" s="38">
        <v>10</v>
      </c>
      <c r="E39" s="27" t="s">
        <v>470</v>
      </c>
      <c r="F39" s="27"/>
      <c r="G39" s="27"/>
      <c r="H39" s="27"/>
      <c r="I39" s="27"/>
      <c r="J39" s="27"/>
      <c r="K39" s="27"/>
      <c r="L39" s="27"/>
      <c r="M39" s="27"/>
      <c r="N39" s="27"/>
      <c r="O39" s="39"/>
      <c r="P39" s="39"/>
      <c r="Q39" s="39"/>
      <c r="R39" s="39"/>
      <c r="S39" s="39"/>
      <c r="T39" s="27"/>
      <c r="U39" s="40"/>
      <c r="V39" s="22">
        <v>395</v>
      </c>
      <c r="W39" s="22" t="s">
        <v>81</v>
      </c>
      <c r="X39" s="22" t="s">
        <v>95</v>
      </c>
      <c r="Y39" s="69">
        <v>3491</v>
      </c>
      <c r="Z39" s="41"/>
      <c r="AA39" s="1" t="s">
        <v>519</v>
      </c>
      <c r="AB39" s="28" t="s">
        <v>520</v>
      </c>
    </row>
    <row r="40" spans="1:28" x14ac:dyDescent="0.3">
      <c r="A40" s="1" t="s">
        <v>46</v>
      </c>
      <c r="B40" s="1" t="s">
        <v>69</v>
      </c>
      <c r="C40" s="27" t="s">
        <v>205</v>
      </c>
      <c r="D40" s="38">
        <v>14</v>
      </c>
      <c r="E40" s="27">
        <v>17</v>
      </c>
      <c r="F40" s="27">
        <v>0</v>
      </c>
      <c r="G40" s="27">
        <v>2</v>
      </c>
      <c r="H40" s="27"/>
      <c r="I40" s="27"/>
      <c r="J40" s="27">
        <v>3</v>
      </c>
      <c r="K40" s="27">
        <v>4</v>
      </c>
      <c r="L40" s="27">
        <v>0</v>
      </c>
      <c r="M40" s="27">
        <v>1</v>
      </c>
      <c r="N40" s="27">
        <f t="shared" si="4"/>
        <v>1</v>
      </c>
      <c r="O40" s="39">
        <v>1</v>
      </c>
      <c r="P40" s="39">
        <v>1</v>
      </c>
      <c r="Q40" s="39">
        <v>2</v>
      </c>
      <c r="R40" s="39">
        <v>4</v>
      </c>
      <c r="S40" s="39">
        <v>0</v>
      </c>
      <c r="T40" s="27">
        <f t="shared" si="5"/>
        <v>3</v>
      </c>
      <c r="U40" s="40">
        <f t="shared" si="6"/>
        <v>0.23529411764705882</v>
      </c>
      <c r="V40" s="22">
        <v>395</v>
      </c>
      <c r="W40" s="22" t="s">
        <v>81</v>
      </c>
      <c r="X40" s="22" t="s">
        <v>95</v>
      </c>
      <c r="Y40" s="69">
        <v>3491</v>
      </c>
      <c r="Z40" s="41"/>
      <c r="AA40" s="1" t="s">
        <v>519</v>
      </c>
      <c r="AB40" s="28" t="s">
        <v>520</v>
      </c>
    </row>
    <row r="41" spans="1:28" x14ac:dyDescent="0.3">
      <c r="A41" s="1" t="s">
        <v>46</v>
      </c>
      <c r="B41" s="1" t="s">
        <v>69</v>
      </c>
      <c r="C41" s="27" t="s">
        <v>211</v>
      </c>
      <c r="D41" s="38">
        <v>11</v>
      </c>
      <c r="E41" s="27">
        <v>4</v>
      </c>
      <c r="F41" s="27">
        <v>0</v>
      </c>
      <c r="G41" s="27">
        <v>1</v>
      </c>
      <c r="H41" s="27"/>
      <c r="I41" s="27"/>
      <c r="J41" s="27">
        <v>2</v>
      </c>
      <c r="K41" s="27">
        <v>2</v>
      </c>
      <c r="L41" s="27">
        <v>0</v>
      </c>
      <c r="M41" s="27">
        <v>0</v>
      </c>
      <c r="N41" s="27">
        <f t="shared" si="4"/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27">
        <f t="shared" si="5"/>
        <v>2</v>
      </c>
      <c r="U41" s="40">
        <f t="shared" si="6"/>
        <v>0.5</v>
      </c>
      <c r="V41" s="22">
        <v>395</v>
      </c>
      <c r="W41" s="22" t="s">
        <v>81</v>
      </c>
      <c r="X41" s="22" t="s">
        <v>95</v>
      </c>
      <c r="Y41" s="69">
        <v>3491</v>
      </c>
      <c r="Z41" s="41"/>
      <c r="AA41" s="1" t="s">
        <v>519</v>
      </c>
      <c r="AB41" s="28" t="s">
        <v>520</v>
      </c>
    </row>
    <row r="42" spans="1:28" x14ac:dyDescent="0.3">
      <c r="A42" s="1" t="s">
        <v>46</v>
      </c>
      <c r="B42" s="1" t="s">
        <v>69</v>
      </c>
      <c r="C42" s="27" t="s">
        <v>502</v>
      </c>
      <c r="D42" s="38">
        <v>12</v>
      </c>
      <c r="E42" s="27">
        <v>34</v>
      </c>
      <c r="F42" s="27">
        <v>4</v>
      </c>
      <c r="G42" s="27">
        <v>10</v>
      </c>
      <c r="H42" s="27"/>
      <c r="I42" s="27"/>
      <c r="J42" s="27">
        <v>0</v>
      </c>
      <c r="K42" s="27">
        <v>0</v>
      </c>
      <c r="L42" s="27">
        <v>0</v>
      </c>
      <c r="M42" s="27">
        <v>12</v>
      </c>
      <c r="N42" s="27">
        <f t="shared" si="4"/>
        <v>12</v>
      </c>
      <c r="O42" s="39">
        <v>5</v>
      </c>
      <c r="P42" s="39">
        <v>4</v>
      </c>
      <c r="Q42" s="39">
        <v>1</v>
      </c>
      <c r="R42" s="39">
        <v>6</v>
      </c>
      <c r="S42" s="39">
        <v>1</v>
      </c>
      <c r="T42" s="27">
        <f t="shared" si="5"/>
        <v>8</v>
      </c>
      <c r="U42" s="40">
        <f t="shared" si="6"/>
        <v>0.73529411764705888</v>
      </c>
      <c r="V42" s="22">
        <v>395</v>
      </c>
      <c r="W42" s="22" t="s">
        <v>81</v>
      </c>
      <c r="X42" s="22" t="s">
        <v>95</v>
      </c>
      <c r="Y42" s="69">
        <v>3491</v>
      </c>
      <c r="Z42" s="41"/>
      <c r="AA42" s="1" t="s">
        <v>519</v>
      </c>
      <c r="AB42" s="28" t="s">
        <v>520</v>
      </c>
    </row>
    <row r="43" spans="1:28" x14ac:dyDescent="0.3">
      <c r="A43" s="1" t="s">
        <v>46</v>
      </c>
      <c r="B43" s="1" t="s">
        <v>69</v>
      </c>
      <c r="C43" s="27" t="s">
        <v>207</v>
      </c>
      <c r="D43" s="38">
        <v>25</v>
      </c>
      <c r="E43" s="27">
        <v>29</v>
      </c>
      <c r="F43" s="27">
        <v>7</v>
      </c>
      <c r="G43" s="27">
        <v>10</v>
      </c>
      <c r="H43" s="27"/>
      <c r="I43" s="27"/>
      <c r="J43" s="27">
        <v>6</v>
      </c>
      <c r="K43" s="27">
        <v>8</v>
      </c>
      <c r="L43" s="27">
        <v>4</v>
      </c>
      <c r="M43" s="27">
        <v>4</v>
      </c>
      <c r="N43" s="27">
        <f t="shared" si="4"/>
        <v>8</v>
      </c>
      <c r="O43" s="39">
        <v>1</v>
      </c>
      <c r="P43" s="39">
        <v>4</v>
      </c>
      <c r="Q43" s="39">
        <v>1</v>
      </c>
      <c r="R43" s="39">
        <v>3</v>
      </c>
      <c r="S43" s="39">
        <v>0</v>
      </c>
      <c r="T43" s="27">
        <f t="shared" si="5"/>
        <v>20</v>
      </c>
      <c r="U43" s="40">
        <f t="shared" si="6"/>
        <v>0.96551724137931039</v>
      </c>
      <c r="V43" s="22">
        <v>395</v>
      </c>
      <c r="W43" s="22" t="s">
        <v>81</v>
      </c>
      <c r="X43" s="22" t="s">
        <v>95</v>
      </c>
      <c r="Y43" s="69">
        <v>3491</v>
      </c>
      <c r="Z43" s="41"/>
      <c r="AA43" s="1" t="s">
        <v>519</v>
      </c>
      <c r="AB43" s="28" t="s">
        <v>520</v>
      </c>
    </row>
    <row r="44" spans="1:28" x14ac:dyDescent="0.3">
      <c r="A44" s="1" t="s">
        <v>46</v>
      </c>
      <c r="B44" s="1" t="s">
        <v>69</v>
      </c>
      <c r="C44" s="27" t="s">
        <v>210</v>
      </c>
      <c r="D44" s="38">
        <v>41</v>
      </c>
      <c r="E44" s="27">
        <v>12</v>
      </c>
      <c r="F44" s="27">
        <v>4</v>
      </c>
      <c r="G44" s="27">
        <v>8</v>
      </c>
      <c r="H44" s="27"/>
      <c r="I44" s="27"/>
      <c r="J44" s="27">
        <v>2</v>
      </c>
      <c r="K44" s="27">
        <v>2</v>
      </c>
      <c r="L44" s="27">
        <v>2</v>
      </c>
      <c r="M44" s="27">
        <v>3</v>
      </c>
      <c r="N44" s="27">
        <f t="shared" si="4"/>
        <v>5</v>
      </c>
      <c r="O44" s="39">
        <v>0</v>
      </c>
      <c r="P44" s="39">
        <v>3</v>
      </c>
      <c r="Q44" s="39">
        <v>0</v>
      </c>
      <c r="R44" s="39">
        <v>1</v>
      </c>
      <c r="S44" s="39">
        <v>0</v>
      </c>
      <c r="T44" s="27">
        <f t="shared" si="5"/>
        <v>10</v>
      </c>
      <c r="U44" s="40">
        <f t="shared" si="6"/>
        <v>1.1666666666666667</v>
      </c>
      <c r="V44" s="22">
        <v>395</v>
      </c>
      <c r="W44" s="22" t="s">
        <v>81</v>
      </c>
      <c r="X44" s="22" t="s">
        <v>95</v>
      </c>
      <c r="Y44" s="69">
        <v>3491</v>
      </c>
      <c r="Z44" s="41"/>
      <c r="AA44" s="1" t="s">
        <v>519</v>
      </c>
      <c r="AB44" s="28" t="s">
        <v>520</v>
      </c>
    </row>
    <row r="45" spans="1:28" x14ac:dyDescent="0.3">
      <c r="A45" s="1" t="s">
        <v>46</v>
      </c>
      <c r="B45" s="1" t="s">
        <v>69</v>
      </c>
      <c r="C45" s="27" t="s">
        <v>208</v>
      </c>
      <c r="D45" s="38">
        <v>42</v>
      </c>
      <c r="E45" s="27">
        <v>37</v>
      </c>
      <c r="F45" s="27">
        <v>5</v>
      </c>
      <c r="G45" s="27">
        <v>17</v>
      </c>
      <c r="H45" s="27"/>
      <c r="I45" s="27"/>
      <c r="J45" s="27">
        <v>9</v>
      </c>
      <c r="K45" s="27">
        <v>13</v>
      </c>
      <c r="L45" s="27">
        <v>1</v>
      </c>
      <c r="M45" s="27">
        <v>8</v>
      </c>
      <c r="N45" s="27">
        <f t="shared" si="4"/>
        <v>9</v>
      </c>
      <c r="O45" s="39">
        <v>2</v>
      </c>
      <c r="P45" s="39">
        <v>5</v>
      </c>
      <c r="Q45" s="39">
        <v>0</v>
      </c>
      <c r="R45" s="39">
        <v>6</v>
      </c>
      <c r="S45" s="39">
        <v>4</v>
      </c>
      <c r="T45" s="27">
        <f t="shared" si="5"/>
        <v>19</v>
      </c>
      <c r="U45" s="40">
        <f t="shared" si="6"/>
        <v>0.70270270270270274</v>
      </c>
      <c r="V45" s="22">
        <v>395</v>
      </c>
      <c r="W45" s="22" t="s">
        <v>81</v>
      </c>
      <c r="X45" s="22" t="s">
        <v>95</v>
      </c>
      <c r="Y45" s="69">
        <v>3491</v>
      </c>
      <c r="Z45" s="41"/>
      <c r="AA45" s="1" t="s">
        <v>519</v>
      </c>
      <c r="AB45" s="28" t="s">
        <v>520</v>
      </c>
    </row>
    <row r="46" spans="1:28" x14ac:dyDescent="0.3">
      <c r="A46" s="1" t="s">
        <v>46</v>
      </c>
      <c r="B46" s="1" t="s">
        <v>69</v>
      </c>
      <c r="C46" s="27" t="s">
        <v>209</v>
      </c>
      <c r="D46" s="38">
        <v>20</v>
      </c>
      <c r="E46" s="27">
        <v>30</v>
      </c>
      <c r="F46" s="27">
        <v>4</v>
      </c>
      <c r="G46" s="27">
        <v>8</v>
      </c>
      <c r="H46" s="27"/>
      <c r="I46" s="27"/>
      <c r="J46" s="27">
        <v>1</v>
      </c>
      <c r="K46" s="27">
        <v>2</v>
      </c>
      <c r="L46" s="27">
        <v>0</v>
      </c>
      <c r="M46" s="27">
        <v>3</v>
      </c>
      <c r="N46" s="27">
        <f t="shared" si="4"/>
        <v>3</v>
      </c>
      <c r="O46" s="39">
        <v>1</v>
      </c>
      <c r="P46" s="39">
        <v>5</v>
      </c>
      <c r="Q46" s="39">
        <v>1</v>
      </c>
      <c r="R46" s="39">
        <v>7</v>
      </c>
      <c r="S46" s="39">
        <v>0</v>
      </c>
      <c r="T46" s="27">
        <f t="shared" si="5"/>
        <v>9</v>
      </c>
      <c r="U46" s="40">
        <f t="shared" si="6"/>
        <v>0.26666666666666666</v>
      </c>
      <c r="V46" s="22">
        <v>395</v>
      </c>
      <c r="W46" s="22" t="s">
        <v>81</v>
      </c>
      <c r="X46" s="22" t="s">
        <v>95</v>
      </c>
      <c r="Y46" s="69">
        <v>3491</v>
      </c>
      <c r="Z46" s="41"/>
      <c r="AA46" s="1" t="s">
        <v>519</v>
      </c>
      <c r="AB46" s="28" t="s">
        <v>520</v>
      </c>
    </row>
    <row r="47" spans="1:28" x14ac:dyDescent="0.3">
      <c r="A47" s="1" t="s">
        <v>46</v>
      </c>
      <c r="B47" s="1" t="s">
        <v>69</v>
      </c>
      <c r="C47" s="56" t="s">
        <v>39</v>
      </c>
      <c r="D47" s="38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39"/>
      <c r="P47" s="39"/>
      <c r="Q47" s="39"/>
      <c r="R47" s="39"/>
      <c r="S47" s="39"/>
      <c r="T47" s="27"/>
      <c r="U47" s="40"/>
      <c r="V47" s="22">
        <v>395</v>
      </c>
      <c r="W47" s="22" t="s">
        <v>81</v>
      </c>
      <c r="X47" s="22" t="s">
        <v>95</v>
      </c>
      <c r="Y47" s="69">
        <v>3491</v>
      </c>
      <c r="Z47" s="41"/>
      <c r="AA47" s="1" t="s">
        <v>519</v>
      </c>
      <c r="AB47" s="28" t="s">
        <v>520</v>
      </c>
    </row>
    <row r="48" spans="1:28" x14ac:dyDescent="0.3">
      <c r="A48" s="43" t="s">
        <v>46</v>
      </c>
      <c r="B48" s="43" t="s">
        <v>69</v>
      </c>
      <c r="C48" s="44" t="s">
        <v>40</v>
      </c>
      <c r="D48" s="43"/>
      <c r="E48" s="44">
        <f t="shared" ref="E48:T48" si="7">SUM(E35:E46)</f>
        <v>240</v>
      </c>
      <c r="F48" s="44">
        <f t="shared" si="7"/>
        <v>31</v>
      </c>
      <c r="G48" s="44">
        <f t="shared" si="7"/>
        <v>78</v>
      </c>
      <c r="H48" s="44">
        <f t="shared" si="7"/>
        <v>0</v>
      </c>
      <c r="I48" s="44">
        <f t="shared" si="7"/>
        <v>0</v>
      </c>
      <c r="J48" s="44">
        <f t="shared" si="7"/>
        <v>34</v>
      </c>
      <c r="K48" s="44">
        <f t="shared" si="7"/>
        <v>47</v>
      </c>
      <c r="L48" s="44">
        <f t="shared" si="7"/>
        <v>11</v>
      </c>
      <c r="M48" s="44">
        <f t="shared" si="7"/>
        <v>41</v>
      </c>
      <c r="N48" s="44">
        <f t="shared" si="7"/>
        <v>52</v>
      </c>
      <c r="O48" s="44">
        <f t="shared" si="7"/>
        <v>17</v>
      </c>
      <c r="P48" s="44">
        <f t="shared" si="7"/>
        <v>31</v>
      </c>
      <c r="Q48" s="44">
        <f t="shared" si="7"/>
        <v>6</v>
      </c>
      <c r="R48" s="44">
        <f t="shared" si="7"/>
        <v>40</v>
      </c>
      <c r="S48" s="44">
        <f t="shared" si="7"/>
        <v>5</v>
      </c>
      <c r="T48" s="44">
        <f t="shared" si="7"/>
        <v>96</v>
      </c>
      <c r="U48" s="45">
        <f>((T48+Q48+N48-R48)+(O48*2))/E48</f>
        <v>0.6166666666666667</v>
      </c>
      <c r="V48" s="46">
        <v>395</v>
      </c>
      <c r="W48" s="46" t="s">
        <v>81</v>
      </c>
      <c r="X48" s="46" t="s">
        <v>95</v>
      </c>
      <c r="Y48" s="70">
        <v>3491</v>
      </c>
      <c r="Z48" s="48"/>
      <c r="AA48" s="43" t="s">
        <v>519</v>
      </c>
      <c r="AB48" s="72" t="s">
        <v>520</v>
      </c>
    </row>
    <row r="49" spans="1:28" x14ac:dyDescent="0.3">
      <c r="A49" s="1"/>
      <c r="B49" s="1"/>
      <c r="C49" s="1"/>
      <c r="D49" s="1"/>
      <c r="F49" s="49" t="s">
        <v>41</v>
      </c>
      <c r="G49" s="50">
        <f>F48/G48</f>
        <v>0.39743589743589741</v>
      </c>
      <c r="H49" s="27"/>
      <c r="I49" s="1"/>
      <c r="J49" s="49" t="s">
        <v>42</v>
      </c>
      <c r="K49" s="51">
        <f>J48/K48</f>
        <v>0.72340425531914898</v>
      </c>
      <c r="L49" s="1"/>
      <c r="M49" s="39" t="s">
        <v>43</v>
      </c>
      <c r="N49" s="52">
        <v>7</v>
      </c>
      <c r="P49" s="1"/>
      <c r="Q49" s="1"/>
      <c r="R49" s="1"/>
      <c r="S49" s="1"/>
      <c r="T49" s="1"/>
      <c r="U49" s="1"/>
      <c r="V49" s="22"/>
      <c r="W49" s="22"/>
      <c r="X49" s="22"/>
      <c r="Y49" s="53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3"/>
      <c r="Z50" s="41"/>
      <c r="AA50" s="1"/>
      <c r="AB50" s="28"/>
    </row>
  </sheetData>
  <sheetProtection sheet="1" objects="1" scenarios="1"/>
  <sortState xmlns:xlrd2="http://schemas.microsoft.com/office/spreadsheetml/2017/richdata2" ref="A35:AB45">
    <sortCondition ref="C35:C45"/>
  </sortState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28B3-CA42-42DF-AC18-B53900790BD2}">
  <sheetPr>
    <tabColor rgb="FF92D050"/>
  </sheetPr>
  <dimension ref="A1:AB47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29600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145</v>
      </c>
      <c r="D4" s="7" t="s">
        <v>5</v>
      </c>
      <c r="E4" s="8"/>
      <c r="F4" s="5"/>
      <c r="G4" s="1"/>
      <c r="J4" s="15" t="s">
        <v>215</v>
      </c>
      <c r="K4" s="16" t="s">
        <v>45</v>
      </c>
      <c r="L4" s="17"/>
      <c r="M4" s="18"/>
      <c r="N4" s="19">
        <v>20</v>
      </c>
      <c r="O4" s="19">
        <v>30</v>
      </c>
      <c r="P4" s="19">
        <v>20</v>
      </c>
      <c r="Q4" s="19">
        <v>37</v>
      </c>
      <c r="R4" s="20"/>
      <c r="S4" s="21">
        <f>SUM(N4:R4)</f>
        <v>107</v>
      </c>
      <c r="T4" s="22">
        <v>402</v>
      </c>
    </row>
    <row r="5" spans="1:28" x14ac:dyDescent="0.3">
      <c r="B5" s="1"/>
      <c r="C5" s="6" t="s">
        <v>212</v>
      </c>
      <c r="D5" s="7" t="s">
        <v>6</v>
      </c>
      <c r="E5" s="1"/>
      <c r="F5" s="1"/>
      <c r="G5" s="1"/>
      <c r="J5" s="15" t="s">
        <v>216</v>
      </c>
      <c r="K5" s="16" t="s">
        <v>68</v>
      </c>
      <c r="L5" s="17"/>
      <c r="M5" s="18"/>
      <c r="N5" s="19">
        <v>30</v>
      </c>
      <c r="O5" s="19">
        <v>27</v>
      </c>
      <c r="P5" s="19">
        <v>25</v>
      </c>
      <c r="Q5" s="19">
        <v>24</v>
      </c>
      <c r="R5" s="20"/>
      <c r="S5" s="21">
        <f>SUM(N5:R5)</f>
        <v>106</v>
      </c>
      <c r="T5" s="22">
        <v>402</v>
      </c>
      <c r="U5" s="1"/>
      <c r="V5" s="1"/>
      <c r="W5" s="1"/>
    </row>
    <row r="6" spans="1:28" x14ac:dyDescent="0.3">
      <c r="C6" s="23">
        <v>4017</v>
      </c>
      <c r="D6" s="7" t="s">
        <v>7</v>
      </c>
      <c r="F6" s="1"/>
      <c r="K6" t="s">
        <v>220</v>
      </c>
      <c r="T6" s="1"/>
      <c r="U6" s="1"/>
      <c r="V6" s="1"/>
      <c r="W6" s="1"/>
    </row>
    <row r="7" spans="1:28" x14ac:dyDescent="0.3">
      <c r="B7" s="1"/>
      <c r="C7" s="24" t="s">
        <v>213</v>
      </c>
      <c r="D7" s="7" t="s">
        <v>8</v>
      </c>
      <c r="G7" s="1"/>
      <c r="K7" t="s">
        <v>221</v>
      </c>
      <c r="S7" s="1"/>
      <c r="T7" s="25" t="s">
        <v>9</v>
      </c>
      <c r="U7" s="1"/>
      <c r="V7" s="26">
        <v>402</v>
      </c>
      <c r="W7" s="1"/>
    </row>
    <row r="8" spans="1:28" x14ac:dyDescent="0.3">
      <c r="B8" s="1"/>
      <c r="C8" s="24" t="s">
        <v>214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9.7222222222222224E-2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10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47</v>
      </c>
      <c r="D13" s="38">
        <v>34</v>
      </c>
      <c r="E13" s="27">
        <v>24</v>
      </c>
      <c r="F13" s="27">
        <v>6</v>
      </c>
      <c r="G13" s="27">
        <v>12</v>
      </c>
      <c r="H13" s="27"/>
      <c r="I13" s="27"/>
      <c r="J13" s="27">
        <v>3</v>
      </c>
      <c r="K13" s="27">
        <v>4</v>
      </c>
      <c r="L13" s="27">
        <v>2</v>
      </c>
      <c r="M13" s="27">
        <v>2</v>
      </c>
      <c r="N13" s="27">
        <f t="shared" ref="N13:N24" si="0">SUM(L13:M13)</f>
        <v>4</v>
      </c>
      <c r="O13" s="27">
        <v>0</v>
      </c>
      <c r="P13" s="39">
        <v>3</v>
      </c>
      <c r="Q13" s="27">
        <v>1</v>
      </c>
      <c r="R13" s="27">
        <v>3</v>
      </c>
      <c r="S13" s="27">
        <v>0</v>
      </c>
      <c r="T13" s="27">
        <f t="shared" ref="T13:T24" si="1">(H13*3)+((F13-H13)*2)+J13</f>
        <v>15</v>
      </c>
      <c r="U13" s="40">
        <f t="shared" ref="U13:U24" si="2">IFERROR(((T13+Q13+N13-R13)+(O13*2))/E13,"")</f>
        <v>0.70833333333333337</v>
      </c>
      <c r="V13" s="22">
        <v>402</v>
      </c>
      <c r="W13" s="22" t="s">
        <v>81</v>
      </c>
      <c r="X13" s="22" t="s">
        <v>82</v>
      </c>
      <c r="Y13" s="69">
        <v>4017</v>
      </c>
      <c r="Z13" s="41"/>
      <c r="AA13" s="1" t="s">
        <v>83</v>
      </c>
      <c r="AB13" s="28" t="s">
        <v>217</v>
      </c>
    </row>
    <row r="14" spans="1:28" x14ac:dyDescent="0.3">
      <c r="A14" s="1" t="s">
        <v>67</v>
      </c>
      <c r="B14" s="1" t="s">
        <v>46</v>
      </c>
      <c r="C14" s="27" t="s">
        <v>48</v>
      </c>
      <c r="D14" s="38">
        <v>11</v>
      </c>
      <c r="E14" s="27">
        <v>22</v>
      </c>
      <c r="F14" s="27">
        <v>0</v>
      </c>
      <c r="G14" s="27">
        <v>4</v>
      </c>
      <c r="H14" s="27"/>
      <c r="I14" s="27"/>
      <c r="J14" s="27">
        <v>1</v>
      </c>
      <c r="K14" s="27">
        <v>2</v>
      </c>
      <c r="L14" s="27">
        <v>1</v>
      </c>
      <c r="M14" s="27">
        <v>3</v>
      </c>
      <c r="N14" s="27">
        <f t="shared" si="0"/>
        <v>4</v>
      </c>
      <c r="O14" s="39">
        <v>1</v>
      </c>
      <c r="P14" s="39">
        <v>4</v>
      </c>
      <c r="Q14" s="39">
        <v>1</v>
      </c>
      <c r="R14" s="39">
        <v>0</v>
      </c>
      <c r="S14" s="39">
        <v>0</v>
      </c>
      <c r="T14" s="39">
        <f t="shared" si="1"/>
        <v>1</v>
      </c>
      <c r="U14" s="40">
        <f t="shared" si="2"/>
        <v>0.36363636363636365</v>
      </c>
      <c r="V14" s="22">
        <v>402</v>
      </c>
      <c r="W14" s="22" t="s">
        <v>81</v>
      </c>
      <c r="X14" s="22" t="s">
        <v>82</v>
      </c>
      <c r="Y14" s="69">
        <v>4017</v>
      </c>
      <c r="Z14" s="41"/>
      <c r="AA14" s="1" t="s">
        <v>83</v>
      </c>
      <c r="AB14" s="28" t="s">
        <v>217</v>
      </c>
    </row>
    <row r="15" spans="1:28" x14ac:dyDescent="0.3">
      <c r="A15" s="1" t="s">
        <v>67</v>
      </c>
      <c r="B15" s="1" t="s">
        <v>46</v>
      </c>
      <c r="C15" s="27" t="s">
        <v>219</v>
      </c>
      <c r="D15" s="38">
        <v>30</v>
      </c>
      <c r="E15" s="27">
        <v>5</v>
      </c>
      <c r="F15" s="27">
        <v>1</v>
      </c>
      <c r="G15" s="27">
        <v>2</v>
      </c>
      <c r="H15" s="27"/>
      <c r="I15" s="27"/>
      <c r="J15" s="27">
        <v>0</v>
      </c>
      <c r="K15" s="27">
        <v>0</v>
      </c>
      <c r="L15" s="27">
        <v>2</v>
      </c>
      <c r="M15" s="27">
        <v>1</v>
      </c>
      <c r="N15" s="27">
        <f t="shared" si="0"/>
        <v>3</v>
      </c>
      <c r="O15" s="39">
        <v>1</v>
      </c>
      <c r="P15" s="39">
        <v>0</v>
      </c>
      <c r="Q15" s="39">
        <v>0</v>
      </c>
      <c r="R15" s="39">
        <v>0</v>
      </c>
      <c r="S15" s="39">
        <v>0</v>
      </c>
      <c r="T15" s="39">
        <f t="shared" si="1"/>
        <v>2</v>
      </c>
      <c r="U15" s="40">
        <f t="shared" si="2"/>
        <v>1.4</v>
      </c>
      <c r="V15" s="22">
        <v>402</v>
      </c>
      <c r="W15" s="22" t="s">
        <v>81</v>
      </c>
      <c r="X15" s="22" t="s">
        <v>82</v>
      </c>
      <c r="Y15" s="69">
        <v>4017</v>
      </c>
      <c r="Z15" s="41"/>
      <c r="AA15" s="1" t="s">
        <v>83</v>
      </c>
      <c r="AB15" s="28" t="s">
        <v>217</v>
      </c>
    </row>
    <row r="16" spans="1:28" x14ac:dyDescent="0.3">
      <c r="A16" s="1" t="s">
        <v>67</v>
      </c>
      <c r="B16" s="1" t="s">
        <v>46</v>
      </c>
      <c r="C16" s="27" t="s">
        <v>49</v>
      </c>
      <c r="D16" s="38">
        <v>22</v>
      </c>
      <c r="E16" s="27">
        <v>32</v>
      </c>
      <c r="F16" s="27">
        <v>9</v>
      </c>
      <c r="G16" s="27">
        <v>15</v>
      </c>
      <c r="H16" s="27"/>
      <c r="I16" s="27"/>
      <c r="J16" s="27">
        <v>4</v>
      </c>
      <c r="K16" s="27">
        <v>6</v>
      </c>
      <c r="L16" s="27">
        <v>2</v>
      </c>
      <c r="M16" s="27">
        <v>3</v>
      </c>
      <c r="N16" s="27">
        <f t="shared" si="0"/>
        <v>5</v>
      </c>
      <c r="O16" s="39">
        <v>3</v>
      </c>
      <c r="P16" s="39">
        <v>4</v>
      </c>
      <c r="Q16" s="39">
        <v>3</v>
      </c>
      <c r="R16" s="39">
        <v>1</v>
      </c>
      <c r="S16" s="39">
        <v>0</v>
      </c>
      <c r="T16" s="39">
        <f t="shared" si="1"/>
        <v>22</v>
      </c>
      <c r="U16" s="40">
        <f t="shared" si="2"/>
        <v>1.09375</v>
      </c>
      <c r="V16" s="22">
        <v>402</v>
      </c>
      <c r="W16" s="22" t="s">
        <v>81</v>
      </c>
      <c r="X16" s="22" t="s">
        <v>82</v>
      </c>
      <c r="Y16" s="69">
        <v>4017</v>
      </c>
      <c r="Z16" s="41"/>
      <c r="AA16" s="1" t="s">
        <v>83</v>
      </c>
      <c r="AB16" s="28" t="s">
        <v>217</v>
      </c>
    </row>
    <row r="17" spans="1:28" x14ac:dyDescent="0.3">
      <c r="A17" s="1" t="s">
        <v>67</v>
      </c>
      <c r="B17" s="1" t="s">
        <v>46</v>
      </c>
      <c r="C17" s="27" t="s">
        <v>50</v>
      </c>
      <c r="D17" s="38">
        <v>20</v>
      </c>
      <c r="E17" s="27">
        <v>15</v>
      </c>
      <c r="F17" s="27">
        <v>3</v>
      </c>
      <c r="G17" s="27">
        <v>8</v>
      </c>
      <c r="H17" s="27"/>
      <c r="I17" s="27"/>
      <c r="J17" s="27">
        <v>0</v>
      </c>
      <c r="K17" s="27">
        <v>2</v>
      </c>
      <c r="L17" s="27">
        <v>2</v>
      </c>
      <c r="M17" s="27">
        <v>1</v>
      </c>
      <c r="N17" s="27">
        <f t="shared" si="0"/>
        <v>3</v>
      </c>
      <c r="O17" s="39">
        <v>1</v>
      </c>
      <c r="P17" s="39">
        <v>3</v>
      </c>
      <c r="Q17" s="39">
        <v>1</v>
      </c>
      <c r="R17" s="39">
        <v>0</v>
      </c>
      <c r="S17" s="39">
        <v>0</v>
      </c>
      <c r="T17" s="39">
        <f t="shared" si="1"/>
        <v>6</v>
      </c>
      <c r="U17" s="40">
        <f t="shared" si="2"/>
        <v>0.8</v>
      </c>
      <c r="V17" s="22">
        <v>402</v>
      </c>
      <c r="W17" s="22" t="s">
        <v>81</v>
      </c>
      <c r="X17" s="22" t="s">
        <v>82</v>
      </c>
      <c r="Y17" s="69">
        <v>4017</v>
      </c>
      <c r="Z17" s="41"/>
      <c r="AA17" s="1" t="s">
        <v>83</v>
      </c>
      <c r="AB17" s="28" t="s">
        <v>217</v>
      </c>
    </row>
    <row r="18" spans="1:28" x14ac:dyDescent="0.3">
      <c r="A18" s="1" t="s">
        <v>67</v>
      </c>
      <c r="B18" s="1" t="s">
        <v>46</v>
      </c>
      <c r="C18" s="27" t="s">
        <v>172</v>
      </c>
      <c r="D18" s="38">
        <v>32</v>
      </c>
      <c r="E18" s="27" t="s">
        <v>470</v>
      </c>
      <c r="F18" s="27"/>
      <c r="G18" s="27"/>
      <c r="H18" s="27"/>
      <c r="I18" s="27"/>
      <c r="J18" s="27"/>
      <c r="K18" s="27"/>
      <c r="L18" s="27"/>
      <c r="M18" s="27"/>
      <c r="N18" s="27"/>
      <c r="O18" s="39"/>
      <c r="P18" s="39"/>
      <c r="Q18" s="39"/>
      <c r="R18" s="39"/>
      <c r="S18" s="39"/>
      <c r="T18" s="39"/>
      <c r="U18" s="40"/>
      <c r="V18" s="22">
        <v>402</v>
      </c>
      <c r="W18" s="22" t="s">
        <v>81</v>
      </c>
      <c r="X18" s="22" t="s">
        <v>82</v>
      </c>
      <c r="Y18" s="69">
        <v>4017</v>
      </c>
      <c r="Z18" s="41"/>
      <c r="AA18" s="1" t="s">
        <v>83</v>
      </c>
      <c r="AB18" s="28" t="s">
        <v>217</v>
      </c>
    </row>
    <row r="19" spans="1:28" x14ac:dyDescent="0.3">
      <c r="A19" s="1" t="s">
        <v>67</v>
      </c>
      <c r="B19" s="1" t="s">
        <v>46</v>
      </c>
      <c r="C19" s="27" t="s">
        <v>52</v>
      </c>
      <c r="D19" s="38">
        <v>42</v>
      </c>
      <c r="E19" s="27">
        <v>17</v>
      </c>
      <c r="F19" s="27">
        <v>4</v>
      </c>
      <c r="G19" s="27">
        <v>6</v>
      </c>
      <c r="H19" s="27"/>
      <c r="I19" s="27"/>
      <c r="J19" s="27">
        <v>0</v>
      </c>
      <c r="K19" s="27">
        <v>0</v>
      </c>
      <c r="L19" s="27">
        <v>1</v>
      </c>
      <c r="M19" s="27">
        <v>1</v>
      </c>
      <c r="N19" s="27">
        <f t="shared" si="0"/>
        <v>2</v>
      </c>
      <c r="O19" s="39">
        <v>0</v>
      </c>
      <c r="P19" s="39">
        <v>2</v>
      </c>
      <c r="Q19" s="39">
        <v>0</v>
      </c>
      <c r="R19" s="39">
        <v>0</v>
      </c>
      <c r="S19" s="39">
        <v>0</v>
      </c>
      <c r="T19" s="39">
        <f t="shared" si="1"/>
        <v>8</v>
      </c>
      <c r="U19" s="40">
        <f t="shared" si="2"/>
        <v>0.58823529411764708</v>
      </c>
      <c r="V19" s="22">
        <v>402</v>
      </c>
      <c r="W19" s="22" t="s">
        <v>81</v>
      </c>
      <c r="X19" s="22" t="s">
        <v>82</v>
      </c>
      <c r="Y19" s="69">
        <v>4017</v>
      </c>
      <c r="Z19" s="41"/>
      <c r="AA19" s="1" t="s">
        <v>83</v>
      </c>
      <c r="AB19" s="28" t="s">
        <v>217</v>
      </c>
    </row>
    <row r="20" spans="1:28" x14ac:dyDescent="0.3">
      <c r="A20" s="1" t="s">
        <v>67</v>
      </c>
      <c r="B20" s="1" t="s">
        <v>46</v>
      </c>
      <c r="C20" s="27" t="s">
        <v>53</v>
      </c>
      <c r="D20" s="38">
        <v>15</v>
      </c>
      <c r="E20" s="27">
        <v>31</v>
      </c>
      <c r="F20" s="27">
        <v>2</v>
      </c>
      <c r="G20" s="27">
        <v>7</v>
      </c>
      <c r="H20" s="27"/>
      <c r="I20" s="27"/>
      <c r="J20" s="27">
        <v>4</v>
      </c>
      <c r="K20" s="27">
        <v>4</v>
      </c>
      <c r="L20" s="27">
        <v>2</v>
      </c>
      <c r="M20" s="27">
        <v>2</v>
      </c>
      <c r="N20" s="27">
        <f t="shared" si="0"/>
        <v>4</v>
      </c>
      <c r="O20" s="39">
        <v>4</v>
      </c>
      <c r="P20" s="39">
        <v>2</v>
      </c>
      <c r="Q20" s="39">
        <v>0</v>
      </c>
      <c r="R20" s="39">
        <v>3</v>
      </c>
      <c r="S20" s="39">
        <v>0</v>
      </c>
      <c r="T20" s="39">
        <f t="shared" si="1"/>
        <v>8</v>
      </c>
      <c r="U20" s="40">
        <f t="shared" si="2"/>
        <v>0.54838709677419351</v>
      </c>
      <c r="V20" s="22">
        <v>402</v>
      </c>
      <c r="W20" s="22" t="s">
        <v>81</v>
      </c>
      <c r="X20" s="22" t="s">
        <v>82</v>
      </c>
      <c r="Y20" s="69">
        <v>4017</v>
      </c>
      <c r="Z20" s="41"/>
      <c r="AA20" s="1" t="s">
        <v>83</v>
      </c>
      <c r="AB20" s="28" t="s">
        <v>217</v>
      </c>
    </row>
    <row r="21" spans="1:28" x14ac:dyDescent="0.3">
      <c r="A21" s="1" t="s">
        <v>67</v>
      </c>
      <c r="B21" s="1" t="s">
        <v>46</v>
      </c>
      <c r="C21" s="27" t="s">
        <v>54</v>
      </c>
      <c r="D21" s="38">
        <v>10</v>
      </c>
      <c r="E21" s="27">
        <v>47</v>
      </c>
      <c r="F21" s="27">
        <v>10</v>
      </c>
      <c r="G21" s="27">
        <v>26</v>
      </c>
      <c r="H21" s="27"/>
      <c r="I21" s="27"/>
      <c r="J21" s="27">
        <v>9</v>
      </c>
      <c r="K21" s="27">
        <v>10</v>
      </c>
      <c r="L21" s="27">
        <v>2</v>
      </c>
      <c r="M21" s="27">
        <v>13</v>
      </c>
      <c r="N21" s="27">
        <f t="shared" si="0"/>
        <v>15</v>
      </c>
      <c r="O21" s="39">
        <v>8</v>
      </c>
      <c r="P21" s="39">
        <v>2</v>
      </c>
      <c r="Q21" s="39">
        <v>5</v>
      </c>
      <c r="R21" s="39">
        <v>4</v>
      </c>
      <c r="S21" s="39">
        <v>1</v>
      </c>
      <c r="T21" s="39">
        <f t="shared" si="1"/>
        <v>29</v>
      </c>
      <c r="U21" s="40">
        <f t="shared" si="2"/>
        <v>1.2978723404255319</v>
      </c>
      <c r="V21" s="22">
        <v>402</v>
      </c>
      <c r="W21" s="22" t="s">
        <v>81</v>
      </c>
      <c r="X21" s="22" t="s">
        <v>82</v>
      </c>
      <c r="Y21" s="69">
        <v>4017</v>
      </c>
      <c r="Z21" s="41"/>
      <c r="AA21" s="1" t="s">
        <v>83</v>
      </c>
      <c r="AB21" s="28" t="s">
        <v>217</v>
      </c>
    </row>
    <row r="22" spans="1:28" x14ac:dyDescent="0.3">
      <c r="A22" s="1" t="s">
        <v>67</v>
      </c>
      <c r="B22" s="1" t="s">
        <v>46</v>
      </c>
      <c r="C22" s="27" t="s">
        <v>55</v>
      </c>
      <c r="D22" s="38">
        <v>33</v>
      </c>
      <c r="E22" s="27" t="s">
        <v>470</v>
      </c>
      <c r="F22" s="27"/>
      <c r="G22" s="27"/>
      <c r="H22" s="27"/>
      <c r="I22" s="27"/>
      <c r="J22" s="27"/>
      <c r="K22" s="27"/>
      <c r="L22" s="27"/>
      <c r="M22" s="27"/>
      <c r="N22" s="27"/>
      <c r="O22" s="39"/>
      <c r="P22" s="39"/>
      <c r="Q22" s="39"/>
      <c r="R22" s="39"/>
      <c r="S22" s="39"/>
      <c r="T22" s="39"/>
      <c r="U22" s="40"/>
      <c r="V22" s="22">
        <v>402</v>
      </c>
      <c r="W22" s="22" t="s">
        <v>81</v>
      </c>
      <c r="X22" s="22" t="s">
        <v>82</v>
      </c>
      <c r="Y22" s="69">
        <v>4017</v>
      </c>
      <c r="Z22" s="41"/>
      <c r="AA22" s="1" t="s">
        <v>83</v>
      </c>
      <c r="AB22" s="28" t="s">
        <v>217</v>
      </c>
    </row>
    <row r="23" spans="1:28" x14ac:dyDescent="0.3">
      <c r="A23" s="1" t="s">
        <v>67</v>
      </c>
      <c r="B23" s="1" t="s">
        <v>46</v>
      </c>
      <c r="C23" s="27" t="s">
        <v>56</v>
      </c>
      <c r="D23" s="38">
        <v>24</v>
      </c>
      <c r="E23" s="27">
        <v>16</v>
      </c>
      <c r="F23" s="27">
        <v>1</v>
      </c>
      <c r="G23" s="27">
        <v>4</v>
      </c>
      <c r="H23" s="27"/>
      <c r="I23" s="27"/>
      <c r="J23" s="27">
        <v>0</v>
      </c>
      <c r="K23" s="27">
        <v>0</v>
      </c>
      <c r="L23" s="27">
        <v>0</v>
      </c>
      <c r="M23" s="27">
        <v>2</v>
      </c>
      <c r="N23" s="27">
        <f t="shared" si="0"/>
        <v>2</v>
      </c>
      <c r="O23" s="39">
        <v>0</v>
      </c>
      <c r="P23" s="39">
        <v>1</v>
      </c>
      <c r="Q23" s="39">
        <v>0</v>
      </c>
      <c r="R23" s="39">
        <v>0</v>
      </c>
      <c r="S23" s="39">
        <v>0</v>
      </c>
      <c r="T23" s="39">
        <f t="shared" si="1"/>
        <v>2</v>
      </c>
      <c r="U23" s="40">
        <f t="shared" si="2"/>
        <v>0.25</v>
      </c>
      <c r="V23" s="22">
        <v>402</v>
      </c>
      <c r="W23" s="22" t="s">
        <v>81</v>
      </c>
      <c r="X23" s="22" t="s">
        <v>82</v>
      </c>
      <c r="Y23" s="69">
        <v>4017</v>
      </c>
      <c r="Z23" s="41"/>
      <c r="AA23" s="1" t="s">
        <v>83</v>
      </c>
      <c r="AB23" s="28" t="s">
        <v>217</v>
      </c>
    </row>
    <row r="24" spans="1:28" x14ac:dyDescent="0.3">
      <c r="A24" s="1" t="s">
        <v>67</v>
      </c>
      <c r="B24" s="1" t="s">
        <v>46</v>
      </c>
      <c r="C24" s="27" t="s">
        <v>57</v>
      </c>
      <c r="D24" s="38">
        <v>35</v>
      </c>
      <c r="E24" s="27">
        <v>31</v>
      </c>
      <c r="F24" s="27">
        <v>5</v>
      </c>
      <c r="G24" s="27">
        <v>8</v>
      </c>
      <c r="H24" s="27"/>
      <c r="I24" s="27"/>
      <c r="J24" s="27">
        <v>4</v>
      </c>
      <c r="K24" s="27">
        <v>6</v>
      </c>
      <c r="L24" s="27">
        <v>2</v>
      </c>
      <c r="M24" s="27">
        <v>4</v>
      </c>
      <c r="N24" s="27">
        <f t="shared" si="0"/>
        <v>6</v>
      </c>
      <c r="O24" s="39">
        <v>0</v>
      </c>
      <c r="P24" s="39">
        <v>3</v>
      </c>
      <c r="Q24" s="39">
        <v>0</v>
      </c>
      <c r="R24" s="39">
        <v>0</v>
      </c>
      <c r="S24" s="39">
        <v>1</v>
      </c>
      <c r="T24" s="39">
        <f t="shared" si="1"/>
        <v>14</v>
      </c>
      <c r="U24" s="40">
        <f t="shared" si="2"/>
        <v>0.64516129032258063</v>
      </c>
      <c r="V24" s="22">
        <v>402</v>
      </c>
      <c r="W24" s="22" t="s">
        <v>81</v>
      </c>
      <c r="X24" s="22" t="s">
        <v>82</v>
      </c>
      <c r="Y24" s="69">
        <v>4017</v>
      </c>
      <c r="Z24" s="41"/>
      <c r="AA24" s="1" t="s">
        <v>83</v>
      </c>
      <c r="AB24" s="28" t="s">
        <v>217</v>
      </c>
    </row>
    <row r="25" spans="1:28" x14ac:dyDescent="0.3">
      <c r="A25" s="1" t="s">
        <v>67</v>
      </c>
      <c r="B25" s="1" t="s">
        <v>46</v>
      </c>
      <c r="C25" s="27" t="s">
        <v>58</v>
      </c>
      <c r="D25" s="38">
        <v>40</v>
      </c>
      <c r="E25" s="27" t="s">
        <v>470</v>
      </c>
      <c r="F25" s="27"/>
      <c r="G25" s="27"/>
      <c r="H25" s="27"/>
      <c r="I25" s="27"/>
      <c r="J25" s="27"/>
      <c r="K25" s="27"/>
      <c r="L25" s="27"/>
      <c r="M25" s="27"/>
      <c r="N25" s="27"/>
      <c r="O25" s="39"/>
      <c r="P25" s="39"/>
      <c r="Q25" s="39"/>
      <c r="R25" s="39"/>
      <c r="S25" s="39"/>
      <c r="T25" s="39"/>
      <c r="U25" s="40"/>
      <c r="V25" s="22">
        <v>402</v>
      </c>
      <c r="W25" s="22" t="s">
        <v>81</v>
      </c>
      <c r="X25" s="22" t="s">
        <v>82</v>
      </c>
      <c r="Y25" s="69">
        <v>4017</v>
      </c>
      <c r="Z25" s="41"/>
      <c r="AA25" s="1" t="s">
        <v>83</v>
      </c>
      <c r="AB25" s="28" t="s">
        <v>217</v>
      </c>
    </row>
    <row r="26" spans="1:28" x14ac:dyDescent="0.3">
      <c r="A26" s="43" t="s">
        <v>67</v>
      </c>
      <c r="B26" s="43" t="s">
        <v>46</v>
      </c>
      <c r="C26" s="44" t="s">
        <v>40</v>
      </c>
      <c r="D26" s="43"/>
      <c r="E26" s="44">
        <f t="shared" ref="E26:T26" si="3">SUM(E13:E24)</f>
        <v>240</v>
      </c>
      <c r="F26" s="44">
        <f t="shared" si="3"/>
        <v>41</v>
      </c>
      <c r="G26" s="44">
        <f t="shared" si="3"/>
        <v>92</v>
      </c>
      <c r="H26" s="44">
        <f t="shared" si="3"/>
        <v>0</v>
      </c>
      <c r="I26" s="44">
        <f t="shared" si="3"/>
        <v>0</v>
      </c>
      <c r="J26" s="44">
        <f t="shared" si="3"/>
        <v>25</v>
      </c>
      <c r="K26" s="44">
        <f t="shared" si="3"/>
        <v>34</v>
      </c>
      <c r="L26" s="44">
        <f t="shared" si="3"/>
        <v>16</v>
      </c>
      <c r="M26" s="44">
        <f t="shared" si="3"/>
        <v>32</v>
      </c>
      <c r="N26" s="44">
        <f t="shared" si="3"/>
        <v>48</v>
      </c>
      <c r="O26" s="44">
        <f t="shared" si="3"/>
        <v>18</v>
      </c>
      <c r="P26" s="44">
        <f t="shared" si="3"/>
        <v>24</v>
      </c>
      <c r="Q26" s="44">
        <f t="shared" si="3"/>
        <v>11</v>
      </c>
      <c r="R26" s="44">
        <f t="shared" si="3"/>
        <v>11</v>
      </c>
      <c r="S26" s="44">
        <f t="shared" si="3"/>
        <v>2</v>
      </c>
      <c r="T26" s="44">
        <f t="shared" si="3"/>
        <v>107</v>
      </c>
      <c r="U26" s="45">
        <f>((T26+Q26+N26-R26)+(O26*2))/E26</f>
        <v>0.79583333333333328</v>
      </c>
      <c r="V26" s="46">
        <v>402</v>
      </c>
      <c r="W26" s="46" t="s">
        <v>81</v>
      </c>
      <c r="X26" s="46" t="s">
        <v>82</v>
      </c>
      <c r="Y26" s="70">
        <v>4017</v>
      </c>
      <c r="Z26" s="73" t="s">
        <v>392</v>
      </c>
      <c r="AA26" s="43" t="s">
        <v>83</v>
      </c>
      <c r="AB26" s="72" t="s">
        <v>217</v>
      </c>
    </row>
    <row r="27" spans="1:28" x14ac:dyDescent="0.3">
      <c r="A27" s="1"/>
      <c r="B27" s="1"/>
      <c r="C27" s="1"/>
      <c r="D27" s="1"/>
      <c r="F27" s="49" t="s">
        <v>41</v>
      </c>
      <c r="G27" s="50">
        <f>F26/G26</f>
        <v>0.44565217391304346</v>
      </c>
      <c r="H27" s="27"/>
      <c r="I27" s="1"/>
      <c r="J27" s="49" t="s">
        <v>42</v>
      </c>
      <c r="K27" s="51">
        <f>J26/K26</f>
        <v>0.73529411764705888</v>
      </c>
      <c r="L27" s="1"/>
      <c r="M27" s="39" t="s">
        <v>43</v>
      </c>
      <c r="N27" s="52">
        <v>9</v>
      </c>
      <c r="P27" s="1"/>
      <c r="Q27" s="1"/>
      <c r="R27" s="1"/>
      <c r="S27" s="1"/>
      <c r="T27" s="1"/>
      <c r="U27" s="1"/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 t="s">
        <v>446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>
        <v>11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156</v>
      </c>
      <c r="D35" s="38">
        <v>20</v>
      </c>
      <c r="E35" s="27">
        <v>3</v>
      </c>
      <c r="F35" s="27">
        <v>0</v>
      </c>
      <c r="G35" s="27">
        <v>0</v>
      </c>
      <c r="H35" s="27"/>
      <c r="I35" s="27"/>
      <c r="J35" s="27">
        <v>0</v>
      </c>
      <c r="K35" s="27">
        <v>0</v>
      </c>
      <c r="L35" s="27">
        <v>0</v>
      </c>
      <c r="M35" s="27">
        <v>0</v>
      </c>
      <c r="N35" s="27">
        <f t="shared" ref="N35:N43" si="4">SUM(L35:M35)</f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27">
        <f t="shared" ref="T35:T43" si="5">+(F35*2)+J35</f>
        <v>0</v>
      </c>
      <c r="U35" s="40">
        <f t="shared" ref="U35:U43" si="6">IFERROR(((T35+Q35+N35-R35)+(O35*2))/E35,"")</f>
        <v>0</v>
      </c>
      <c r="V35" s="22">
        <v>402</v>
      </c>
      <c r="W35" s="22" t="s">
        <v>80</v>
      </c>
      <c r="X35" s="22" t="s">
        <v>95</v>
      </c>
      <c r="Y35" s="69">
        <v>4017</v>
      </c>
      <c r="Z35" s="41"/>
      <c r="AA35" s="1" t="s">
        <v>185</v>
      </c>
      <c r="AB35" s="28" t="s">
        <v>218</v>
      </c>
    </row>
    <row r="36" spans="1:28" x14ac:dyDescent="0.3">
      <c r="A36" s="1" t="s">
        <v>46</v>
      </c>
      <c r="B36" s="1" t="s">
        <v>67</v>
      </c>
      <c r="C36" s="27" t="s">
        <v>187</v>
      </c>
      <c r="D36" s="38">
        <v>7</v>
      </c>
      <c r="E36" s="27">
        <v>30</v>
      </c>
      <c r="F36" s="27">
        <v>3</v>
      </c>
      <c r="G36" s="27">
        <v>10</v>
      </c>
      <c r="H36" s="27"/>
      <c r="I36" s="27"/>
      <c r="J36" s="27">
        <v>6</v>
      </c>
      <c r="K36" s="27">
        <v>6</v>
      </c>
      <c r="L36" s="27">
        <v>2</v>
      </c>
      <c r="M36" s="27">
        <v>2</v>
      </c>
      <c r="N36" s="27">
        <f t="shared" si="4"/>
        <v>4</v>
      </c>
      <c r="O36" s="27">
        <v>2</v>
      </c>
      <c r="P36" s="39">
        <v>2</v>
      </c>
      <c r="Q36" s="27">
        <v>0</v>
      </c>
      <c r="R36" s="27">
        <v>1</v>
      </c>
      <c r="S36" s="27">
        <v>1</v>
      </c>
      <c r="T36" s="27">
        <f t="shared" si="5"/>
        <v>12</v>
      </c>
      <c r="U36" s="40">
        <f t="shared" si="6"/>
        <v>0.6333333333333333</v>
      </c>
      <c r="V36" s="22">
        <v>402</v>
      </c>
      <c r="W36" s="22" t="s">
        <v>80</v>
      </c>
      <c r="X36" s="22" t="s">
        <v>95</v>
      </c>
      <c r="Y36" s="69">
        <v>4017</v>
      </c>
      <c r="Z36" s="41"/>
      <c r="AA36" s="1" t="s">
        <v>185</v>
      </c>
      <c r="AB36" s="28" t="s">
        <v>218</v>
      </c>
    </row>
    <row r="37" spans="1:28" x14ac:dyDescent="0.3">
      <c r="A37" s="1" t="s">
        <v>46</v>
      </c>
      <c r="B37" s="1" t="s">
        <v>67</v>
      </c>
      <c r="C37" s="27" t="s">
        <v>481</v>
      </c>
      <c r="D37" s="38">
        <v>6</v>
      </c>
      <c r="E37" s="27" t="s">
        <v>484</v>
      </c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39"/>
      <c r="Q37" s="27"/>
      <c r="R37" s="27"/>
      <c r="S37" s="27"/>
      <c r="T37" s="27"/>
      <c r="U37" s="40"/>
      <c r="V37" s="22">
        <v>402</v>
      </c>
      <c r="W37" s="22" t="s">
        <v>80</v>
      </c>
      <c r="X37" s="22" t="s">
        <v>95</v>
      </c>
      <c r="Y37" s="69">
        <v>4017</v>
      </c>
      <c r="Z37" s="41"/>
      <c r="AA37" s="1" t="s">
        <v>185</v>
      </c>
      <c r="AB37" s="28" t="s">
        <v>218</v>
      </c>
    </row>
    <row r="38" spans="1:28" x14ac:dyDescent="0.3">
      <c r="A38" s="1" t="s">
        <v>46</v>
      </c>
      <c r="B38" s="1" t="s">
        <v>67</v>
      </c>
      <c r="C38" s="27" t="s">
        <v>188</v>
      </c>
      <c r="D38" s="38">
        <v>50</v>
      </c>
      <c r="E38" s="27">
        <v>45</v>
      </c>
      <c r="F38" s="27">
        <v>12</v>
      </c>
      <c r="G38" s="27">
        <v>20</v>
      </c>
      <c r="H38" s="27"/>
      <c r="I38" s="27"/>
      <c r="J38" s="27">
        <v>7</v>
      </c>
      <c r="K38" s="27">
        <v>9</v>
      </c>
      <c r="L38" s="27">
        <v>6</v>
      </c>
      <c r="M38" s="27">
        <v>12</v>
      </c>
      <c r="N38" s="27">
        <f t="shared" si="4"/>
        <v>18</v>
      </c>
      <c r="O38" s="39">
        <v>0</v>
      </c>
      <c r="P38" s="39">
        <v>4</v>
      </c>
      <c r="Q38" s="39">
        <v>1</v>
      </c>
      <c r="R38" s="39">
        <v>3</v>
      </c>
      <c r="S38" s="39">
        <v>0</v>
      </c>
      <c r="T38" s="27">
        <f t="shared" si="5"/>
        <v>31</v>
      </c>
      <c r="U38" s="40">
        <f t="shared" si="6"/>
        <v>1.0444444444444445</v>
      </c>
      <c r="V38" s="22">
        <v>402</v>
      </c>
      <c r="W38" s="22" t="s">
        <v>80</v>
      </c>
      <c r="X38" s="22" t="s">
        <v>95</v>
      </c>
      <c r="Y38" s="69">
        <v>4017</v>
      </c>
      <c r="Z38" s="41"/>
      <c r="AA38" s="1" t="s">
        <v>185</v>
      </c>
      <c r="AB38" s="28" t="s">
        <v>218</v>
      </c>
    </row>
    <row r="39" spans="1:28" x14ac:dyDescent="0.3">
      <c r="A39" s="1" t="s">
        <v>46</v>
      </c>
      <c r="B39" s="1" t="s">
        <v>67</v>
      </c>
      <c r="C39" s="27" t="s">
        <v>189</v>
      </c>
      <c r="D39" s="38">
        <v>1</v>
      </c>
      <c r="E39" s="27">
        <v>47</v>
      </c>
      <c r="F39" s="27">
        <v>6</v>
      </c>
      <c r="G39" s="27">
        <v>10</v>
      </c>
      <c r="H39" s="27"/>
      <c r="I39" s="27"/>
      <c r="J39" s="27">
        <v>2</v>
      </c>
      <c r="K39" s="27">
        <v>2</v>
      </c>
      <c r="L39" s="27">
        <v>1</v>
      </c>
      <c r="M39" s="27">
        <v>7</v>
      </c>
      <c r="N39" s="27">
        <f t="shared" si="4"/>
        <v>8</v>
      </c>
      <c r="O39" s="39">
        <v>11</v>
      </c>
      <c r="P39" s="39">
        <v>5</v>
      </c>
      <c r="Q39" s="39">
        <v>0</v>
      </c>
      <c r="R39" s="39">
        <v>6</v>
      </c>
      <c r="S39" s="39">
        <v>0</v>
      </c>
      <c r="T39" s="27">
        <f t="shared" si="5"/>
        <v>14</v>
      </c>
      <c r="U39" s="40">
        <f t="shared" si="6"/>
        <v>0.80851063829787229</v>
      </c>
      <c r="V39" s="22">
        <v>402</v>
      </c>
      <c r="W39" s="22" t="s">
        <v>80</v>
      </c>
      <c r="X39" s="22" t="s">
        <v>95</v>
      </c>
      <c r="Y39" s="69">
        <v>4017</v>
      </c>
      <c r="Z39" s="41"/>
      <c r="AA39" s="1" t="s">
        <v>185</v>
      </c>
      <c r="AB39" s="28" t="s">
        <v>218</v>
      </c>
    </row>
    <row r="40" spans="1:28" x14ac:dyDescent="0.3">
      <c r="A40" s="1" t="s">
        <v>46</v>
      </c>
      <c r="B40" s="1" t="s">
        <v>67</v>
      </c>
      <c r="C40" s="27" t="s">
        <v>191</v>
      </c>
      <c r="D40" s="38">
        <v>12</v>
      </c>
      <c r="E40" s="27">
        <v>43</v>
      </c>
      <c r="F40" s="27">
        <v>10</v>
      </c>
      <c r="G40" s="27">
        <v>25</v>
      </c>
      <c r="H40" s="27"/>
      <c r="I40" s="27"/>
      <c r="J40" s="27">
        <v>7</v>
      </c>
      <c r="K40" s="27">
        <v>9</v>
      </c>
      <c r="L40" s="27">
        <v>1</v>
      </c>
      <c r="M40" s="27">
        <v>5</v>
      </c>
      <c r="N40" s="27">
        <f t="shared" si="4"/>
        <v>6</v>
      </c>
      <c r="O40" s="39">
        <v>4</v>
      </c>
      <c r="P40" s="39">
        <v>3</v>
      </c>
      <c r="Q40" s="39">
        <v>0</v>
      </c>
      <c r="R40" s="39">
        <v>5</v>
      </c>
      <c r="S40" s="39">
        <v>0</v>
      </c>
      <c r="T40" s="27">
        <f t="shared" si="5"/>
        <v>27</v>
      </c>
      <c r="U40" s="40">
        <f t="shared" si="6"/>
        <v>0.83720930232558144</v>
      </c>
      <c r="V40" s="22">
        <v>402</v>
      </c>
      <c r="W40" s="22" t="s">
        <v>80</v>
      </c>
      <c r="X40" s="22" t="s">
        <v>95</v>
      </c>
      <c r="Y40" s="69">
        <v>4017</v>
      </c>
      <c r="Z40" s="41"/>
      <c r="AA40" s="1" t="s">
        <v>185</v>
      </c>
      <c r="AB40" s="28" t="s">
        <v>218</v>
      </c>
    </row>
    <row r="41" spans="1:28" x14ac:dyDescent="0.3">
      <c r="A41" s="1" t="s">
        <v>46</v>
      </c>
      <c r="B41" s="1" t="s">
        <v>67</v>
      </c>
      <c r="C41" s="27" t="s">
        <v>192</v>
      </c>
      <c r="D41" s="38">
        <v>11</v>
      </c>
      <c r="E41" s="27">
        <v>19</v>
      </c>
      <c r="F41" s="27">
        <v>1</v>
      </c>
      <c r="G41" s="27">
        <v>7</v>
      </c>
      <c r="H41" s="27"/>
      <c r="I41" s="27"/>
      <c r="J41" s="27">
        <v>0</v>
      </c>
      <c r="K41" s="27">
        <v>0</v>
      </c>
      <c r="L41" s="27">
        <v>1</v>
      </c>
      <c r="M41" s="27">
        <v>0</v>
      </c>
      <c r="N41" s="27">
        <f t="shared" si="4"/>
        <v>1</v>
      </c>
      <c r="O41" s="39">
        <v>2</v>
      </c>
      <c r="P41" s="39">
        <v>4</v>
      </c>
      <c r="Q41" s="39">
        <v>1</v>
      </c>
      <c r="R41" s="39">
        <v>0</v>
      </c>
      <c r="S41" s="39">
        <v>1</v>
      </c>
      <c r="T41" s="27">
        <f t="shared" si="5"/>
        <v>2</v>
      </c>
      <c r="U41" s="40">
        <f t="shared" si="6"/>
        <v>0.42105263157894735</v>
      </c>
      <c r="V41" s="22">
        <v>402</v>
      </c>
      <c r="W41" s="22" t="s">
        <v>80</v>
      </c>
      <c r="X41" s="22" t="s">
        <v>95</v>
      </c>
      <c r="Y41" s="69">
        <v>4017</v>
      </c>
      <c r="Z41" s="41"/>
      <c r="AA41" s="1" t="s">
        <v>185</v>
      </c>
      <c r="AB41" s="28" t="s">
        <v>218</v>
      </c>
    </row>
    <row r="42" spans="1:28" x14ac:dyDescent="0.3">
      <c r="A42" s="1" t="s">
        <v>46</v>
      </c>
      <c r="B42" s="1" t="s">
        <v>67</v>
      </c>
      <c r="C42" s="27" t="s">
        <v>193</v>
      </c>
      <c r="D42" s="38">
        <v>44</v>
      </c>
      <c r="E42" s="27">
        <v>36</v>
      </c>
      <c r="F42" s="27">
        <v>6</v>
      </c>
      <c r="G42" s="27">
        <v>11</v>
      </c>
      <c r="H42" s="27"/>
      <c r="I42" s="27"/>
      <c r="J42" s="27">
        <v>1</v>
      </c>
      <c r="K42" s="27">
        <v>1</v>
      </c>
      <c r="L42" s="27">
        <v>5</v>
      </c>
      <c r="M42" s="27">
        <v>6</v>
      </c>
      <c r="N42" s="27">
        <f t="shared" si="4"/>
        <v>11</v>
      </c>
      <c r="O42" s="39">
        <v>1</v>
      </c>
      <c r="P42" s="56">
        <v>6</v>
      </c>
      <c r="Q42" s="39">
        <v>6</v>
      </c>
      <c r="R42" s="39">
        <v>2</v>
      </c>
      <c r="S42" s="39">
        <v>2</v>
      </c>
      <c r="T42" s="27">
        <f t="shared" si="5"/>
        <v>13</v>
      </c>
      <c r="U42" s="40">
        <f t="shared" si="6"/>
        <v>0.83333333333333337</v>
      </c>
      <c r="V42" s="22">
        <v>402</v>
      </c>
      <c r="W42" s="22" t="s">
        <v>80</v>
      </c>
      <c r="X42" s="22" t="s">
        <v>95</v>
      </c>
      <c r="Y42" s="69">
        <v>4017</v>
      </c>
      <c r="Z42" s="41"/>
      <c r="AA42" s="1" t="s">
        <v>185</v>
      </c>
      <c r="AB42" s="28" t="s">
        <v>218</v>
      </c>
    </row>
    <row r="43" spans="1:28" x14ac:dyDescent="0.3">
      <c r="A43" s="1" t="s">
        <v>46</v>
      </c>
      <c r="B43" s="1" t="s">
        <v>67</v>
      </c>
      <c r="C43" s="27" t="s">
        <v>194</v>
      </c>
      <c r="D43" s="38">
        <v>10</v>
      </c>
      <c r="E43" s="27">
        <v>17</v>
      </c>
      <c r="F43" s="27">
        <v>3</v>
      </c>
      <c r="G43" s="27">
        <v>6</v>
      </c>
      <c r="H43" s="27"/>
      <c r="I43" s="27"/>
      <c r="J43" s="27">
        <v>1</v>
      </c>
      <c r="K43" s="27">
        <v>1</v>
      </c>
      <c r="L43" s="27">
        <v>2</v>
      </c>
      <c r="M43" s="27">
        <v>3</v>
      </c>
      <c r="N43" s="27">
        <f t="shared" si="4"/>
        <v>5</v>
      </c>
      <c r="O43" s="39">
        <v>0</v>
      </c>
      <c r="P43" s="39">
        <v>2</v>
      </c>
      <c r="Q43" s="39">
        <v>0</v>
      </c>
      <c r="R43" s="39">
        <v>0</v>
      </c>
      <c r="S43" s="39">
        <v>0</v>
      </c>
      <c r="T43" s="27">
        <f t="shared" si="5"/>
        <v>7</v>
      </c>
      <c r="U43" s="40">
        <f t="shared" si="6"/>
        <v>0.70588235294117652</v>
      </c>
      <c r="V43" s="22">
        <v>402</v>
      </c>
      <c r="W43" s="22" t="s">
        <v>80</v>
      </c>
      <c r="X43" s="22" t="s">
        <v>95</v>
      </c>
      <c r="Y43" s="69">
        <v>4017</v>
      </c>
      <c r="Z43" s="41"/>
      <c r="AA43" s="1" t="s">
        <v>185</v>
      </c>
      <c r="AB43" s="28" t="s">
        <v>218</v>
      </c>
    </row>
    <row r="44" spans="1:28" x14ac:dyDescent="0.3">
      <c r="A44" s="43" t="s">
        <v>46</v>
      </c>
      <c r="B44" s="43" t="s">
        <v>67</v>
      </c>
      <c r="C44" s="44" t="s">
        <v>40</v>
      </c>
      <c r="D44" s="43"/>
      <c r="E44" s="44">
        <f t="shared" ref="E44:T44" si="7">SUM(E35:E43)</f>
        <v>240</v>
      </c>
      <c r="F44" s="44">
        <f t="shared" si="7"/>
        <v>41</v>
      </c>
      <c r="G44" s="44">
        <f t="shared" si="7"/>
        <v>89</v>
      </c>
      <c r="H44" s="44">
        <f t="shared" si="7"/>
        <v>0</v>
      </c>
      <c r="I44" s="44">
        <f t="shared" si="7"/>
        <v>0</v>
      </c>
      <c r="J44" s="44">
        <f t="shared" si="7"/>
        <v>24</v>
      </c>
      <c r="K44" s="44">
        <f t="shared" si="7"/>
        <v>28</v>
      </c>
      <c r="L44" s="44">
        <f t="shared" si="7"/>
        <v>18</v>
      </c>
      <c r="M44" s="44">
        <f t="shared" si="7"/>
        <v>35</v>
      </c>
      <c r="N44" s="44">
        <f t="shared" si="7"/>
        <v>53</v>
      </c>
      <c r="O44" s="44">
        <f t="shared" si="7"/>
        <v>20</v>
      </c>
      <c r="P44" s="44">
        <f t="shared" si="7"/>
        <v>26</v>
      </c>
      <c r="Q44" s="44">
        <f t="shared" si="7"/>
        <v>8</v>
      </c>
      <c r="R44" s="44">
        <f t="shared" si="7"/>
        <v>17</v>
      </c>
      <c r="S44" s="44">
        <f t="shared" si="7"/>
        <v>4</v>
      </c>
      <c r="T44" s="44">
        <f t="shared" si="7"/>
        <v>106</v>
      </c>
      <c r="U44" s="45">
        <f>((T44+Q44+N44-R44)+(O44*2))/E44</f>
        <v>0.79166666666666663</v>
      </c>
      <c r="V44" s="46">
        <v>402</v>
      </c>
      <c r="W44" s="46" t="s">
        <v>80</v>
      </c>
      <c r="X44" s="46" t="s">
        <v>95</v>
      </c>
      <c r="Y44" s="70">
        <v>4017</v>
      </c>
      <c r="Z44" s="73" t="s">
        <v>395</v>
      </c>
      <c r="AA44" s="43" t="s">
        <v>185</v>
      </c>
      <c r="AB44" s="72" t="s">
        <v>218</v>
      </c>
    </row>
    <row r="45" spans="1:28" x14ac:dyDescent="0.3">
      <c r="A45" s="1"/>
      <c r="B45" s="1"/>
      <c r="C45" s="1"/>
      <c r="D45" s="1"/>
      <c r="F45" s="49" t="s">
        <v>41</v>
      </c>
      <c r="G45" s="50">
        <f>F44/G44</f>
        <v>0.4606741573033708</v>
      </c>
      <c r="H45" s="27"/>
      <c r="I45" s="1"/>
      <c r="J45" s="49" t="s">
        <v>42</v>
      </c>
      <c r="K45" s="51">
        <f>J44/K44</f>
        <v>0.8571428571428571</v>
      </c>
      <c r="L45" s="1"/>
      <c r="M45" s="39" t="s">
        <v>43</v>
      </c>
      <c r="N45" s="52">
        <v>6</v>
      </c>
      <c r="P45" s="1"/>
      <c r="Q45" s="1"/>
      <c r="R45" s="1"/>
      <c r="S45" s="1"/>
      <c r="T45" s="1"/>
      <c r="U45" s="1"/>
      <c r="V45" s="22"/>
      <c r="W45" s="22"/>
      <c r="X45" s="22"/>
      <c r="Y45" s="53"/>
      <c r="Z45" s="41"/>
      <c r="AA45" s="1"/>
      <c r="AB45" s="28"/>
    </row>
    <row r="46" spans="1:28" x14ac:dyDescent="0.3">
      <c r="A46" s="1"/>
      <c r="B46" s="1"/>
      <c r="C46" s="5" t="s">
        <v>44</v>
      </c>
      <c r="V46" s="22"/>
      <c r="W46" s="22"/>
      <c r="X46" s="22"/>
      <c r="Y46" s="53"/>
      <c r="Z46" s="41"/>
      <c r="AA46" s="1"/>
      <c r="AB46" s="28"/>
    </row>
    <row r="47" spans="1:28" x14ac:dyDescent="0.3">
      <c r="A47" s="1"/>
      <c r="B47" s="1"/>
      <c r="C47" s="1" t="s">
        <v>463</v>
      </c>
      <c r="V47" s="22"/>
      <c r="W47" s="22"/>
      <c r="X47" s="22"/>
      <c r="Y47" s="53"/>
      <c r="Z47" s="41"/>
      <c r="AA47" s="1"/>
      <c r="AB47" s="28"/>
    </row>
  </sheetData>
  <sheetProtection sheet="1" objects="1" scenarios="1"/>
  <sortState xmlns:xlrd2="http://schemas.microsoft.com/office/spreadsheetml/2017/richdata2" ref="A35:AB42">
    <sortCondition ref="C35:C42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C3E5-2C4A-4DD7-BFC5-539AF644820C}">
  <sheetPr>
    <tabColor rgb="FF92D050"/>
  </sheetPr>
  <dimension ref="A1:AB50"/>
  <sheetViews>
    <sheetView topLeftCell="A2"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66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29602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224</v>
      </c>
      <c r="K4" s="16" t="s">
        <v>45</v>
      </c>
      <c r="L4" s="17"/>
      <c r="M4" s="18"/>
      <c r="N4" s="19">
        <v>24</v>
      </c>
      <c r="O4" s="19">
        <v>10</v>
      </c>
      <c r="P4" s="19">
        <v>13</v>
      </c>
      <c r="Q4" s="19">
        <v>24</v>
      </c>
      <c r="R4" s="20"/>
      <c r="S4" s="21">
        <f>SUM(N4:R4)</f>
        <v>71</v>
      </c>
      <c r="T4" s="22">
        <v>404</v>
      </c>
    </row>
    <row r="5" spans="1:28" x14ac:dyDescent="0.3">
      <c r="B5" s="1"/>
      <c r="C5" s="6" t="s">
        <v>222</v>
      </c>
      <c r="D5" s="7" t="s">
        <v>6</v>
      </c>
      <c r="E5" s="1"/>
      <c r="F5" s="1"/>
      <c r="G5" s="1"/>
      <c r="J5" s="15" t="s">
        <v>225</v>
      </c>
      <c r="K5" s="16" t="s">
        <v>72</v>
      </c>
      <c r="L5" s="17"/>
      <c r="M5" s="18"/>
      <c r="N5" s="19">
        <v>22</v>
      </c>
      <c r="O5" s="19">
        <v>22</v>
      </c>
      <c r="P5" s="19">
        <v>24</v>
      </c>
      <c r="Q5" s="19">
        <v>20</v>
      </c>
      <c r="R5" s="20"/>
      <c r="S5" s="21">
        <f>SUM(N5:R5)</f>
        <v>88</v>
      </c>
      <c r="T5" s="22">
        <v>404</v>
      </c>
      <c r="U5" s="1"/>
      <c r="V5" s="1"/>
      <c r="W5" s="1"/>
    </row>
    <row r="6" spans="1:28" x14ac:dyDescent="0.3">
      <c r="C6" s="23">
        <v>965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241</v>
      </c>
      <c r="D7" s="7" t="s">
        <v>8</v>
      </c>
      <c r="G7" s="1"/>
      <c r="S7" s="1"/>
      <c r="T7" s="25" t="s">
        <v>9</v>
      </c>
      <c r="U7" s="1"/>
      <c r="V7" s="26">
        <v>404</v>
      </c>
      <c r="W7" s="1"/>
    </row>
    <row r="8" spans="1:28" x14ac:dyDescent="0.3">
      <c r="B8" s="1"/>
      <c r="C8" s="24" t="s">
        <v>223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8.6805555555555566E-2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  <c r="AB9" s="71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11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71</v>
      </c>
      <c r="B13" s="1" t="s">
        <v>46</v>
      </c>
      <c r="C13" s="27" t="s">
        <v>47</v>
      </c>
      <c r="D13" s="38">
        <v>34</v>
      </c>
      <c r="E13" s="27">
        <v>11</v>
      </c>
      <c r="F13" s="27">
        <v>4</v>
      </c>
      <c r="G13" s="27">
        <v>6</v>
      </c>
      <c r="H13" s="27"/>
      <c r="I13" s="27"/>
      <c r="J13" s="27">
        <v>0</v>
      </c>
      <c r="K13" s="27">
        <v>2</v>
      </c>
      <c r="L13" s="27">
        <v>1</v>
      </c>
      <c r="M13" s="27">
        <v>2</v>
      </c>
      <c r="N13" s="27">
        <f t="shared" ref="N13:N24" si="0">SUM(L13:M13)</f>
        <v>3</v>
      </c>
      <c r="O13" s="27">
        <v>1</v>
      </c>
      <c r="P13" s="39">
        <v>1</v>
      </c>
      <c r="Q13" s="27">
        <v>0</v>
      </c>
      <c r="R13" s="27">
        <v>0</v>
      </c>
      <c r="S13" s="27">
        <v>1</v>
      </c>
      <c r="T13" s="27">
        <f t="shared" ref="T13:T24" si="1">(H13*3)+((F13-H13)*2)+J13</f>
        <v>8</v>
      </c>
      <c r="U13" s="40">
        <f t="shared" ref="U13:U24" si="2">IFERROR(((T13+Q13+N13-R13)+(O13*2))/E13,"")</f>
        <v>1.1818181818181819</v>
      </c>
      <c r="V13" s="22">
        <v>404</v>
      </c>
      <c r="W13" s="22" t="s">
        <v>81</v>
      </c>
      <c r="X13" s="22" t="s">
        <v>95</v>
      </c>
      <c r="Y13" s="69">
        <v>965</v>
      </c>
      <c r="Z13" s="41"/>
      <c r="AA13" s="1" t="s">
        <v>83</v>
      </c>
      <c r="AB13" s="28" t="s">
        <v>226</v>
      </c>
    </row>
    <row r="14" spans="1:28" x14ac:dyDescent="0.3">
      <c r="A14" s="1" t="s">
        <v>71</v>
      </c>
      <c r="B14" s="1" t="s">
        <v>46</v>
      </c>
      <c r="C14" s="27" t="s">
        <v>48</v>
      </c>
      <c r="D14" s="38">
        <v>11</v>
      </c>
      <c r="E14" s="27">
        <v>19</v>
      </c>
      <c r="F14" s="27">
        <v>4</v>
      </c>
      <c r="G14" s="27">
        <v>9</v>
      </c>
      <c r="H14" s="27"/>
      <c r="I14" s="27"/>
      <c r="J14" s="27">
        <v>4</v>
      </c>
      <c r="K14" s="27">
        <v>5</v>
      </c>
      <c r="L14" s="27">
        <v>2</v>
      </c>
      <c r="M14" s="27">
        <v>1</v>
      </c>
      <c r="N14" s="27">
        <f t="shared" si="0"/>
        <v>3</v>
      </c>
      <c r="O14" s="39">
        <v>0</v>
      </c>
      <c r="P14" s="39">
        <v>2</v>
      </c>
      <c r="Q14" s="39">
        <v>2</v>
      </c>
      <c r="R14" s="39">
        <v>1</v>
      </c>
      <c r="S14" s="39">
        <v>1</v>
      </c>
      <c r="T14" s="39">
        <f t="shared" si="1"/>
        <v>12</v>
      </c>
      <c r="U14" s="40">
        <f t="shared" si="2"/>
        <v>0.84210526315789469</v>
      </c>
      <c r="V14" s="22">
        <v>404</v>
      </c>
      <c r="W14" s="22" t="s">
        <v>81</v>
      </c>
      <c r="X14" s="22" t="s">
        <v>95</v>
      </c>
      <c r="Y14" s="69">
        <v>965</v>
      </c>
      <c r="Z14" s="41"/>
      <c r="AA14" s="1" t="s">
        <v>83</v>
      </c>
      <c r="AB14" s="28" t="s">
        <v>226</v>
      </c>
    </row>
    <row r="15" spans="1:28" x14ac:dyDescent="0.3">
      <c r="A15" s="1" t="s">
        <v>71</v>
      </c>
      <c r="B15" s="1" t="s">
        <v>46</v>
      </c>
      <c r="C15" s="27" t="s">
        <v>219</v>
      </c>
      <c r="D15" s="38">
        <v>30</v>
      </c>
      <c r="E15" s="27">
        <v>15</v>
      </c>
      <c r="F15" s="27">
        <v>0</v>
      </c>
      <c r="G15" s="27">
        <v>4</v>
      </c>
      <c r="H15" s="27"/>
      <c r="I15" s="27"/>
      <c r="J15" s="27">
        <v>0</v>
      </c>
      <c r="K15" s="27">
        <v>0</v>
      </c>
      <c r="L15" s="27">
        <v>2</v>
      </c>
      <c r="M15" s="27">
        <v>2</v>
      </c>
      <c r="N15" s="27">
        <f t="shared" si="0"/>
        <v>4</v>
      </c>
      <c r="O15" s="39">
        <v>1</v>
      </c>
      <c r="P15" s="39">
        <v>0</v>
      </c>
      <c r="Q15" s="39">
        <v>0</v>
      </c>
      <c r="R15" s="39">
        <v>0</v>
      </c>
      <c r="S15" s="39">
        <v>1</v>
      </c>
      <c r="T15" s="39">
        <f t="shared" si="1"/>
        <v>0</v>
      </c>
      <c r="U15" s="40">
        <f t="shared" si="2"/>
        <v>0.4</v>
      </c>
      <c r="V15" s="22">
        <v>404</v>
      </c>
      <c r="W15" s="22" t="s">
        <v>81</v>
      </c>
      <c r="X15" s="22" t="s">
        <v>95</v>
      </c>
      <c r="Y15" s="69">
        <v>965</v>
      </c>
      <c r="Z15" s="41"/>
      <c r="AA15" s="1" t="s">
        <v>83</v>
      </c>
      <c r="AB15" s="28" t="s">
        <v>226</v>
      </c>
    </row>
    <row r="16" spans="1:28" x14ac:dyDescent="0.3">
      <c r="A16" s="1" t="s">
        <v>71</v>
      </c>
      <c r="B16" s="1" t="s">
        <v>46</v>
      </c>
      <c r="C16" s="27" t="s">
        <v>49</v>
      </c>
      <c r="D16" s="38">
        <v>22</v>
      </c>
      <c r="E16" s="27">
        <v>32</v>
      </c>
      <c r="F16" s="27">
        <v>1</v>
      </c>
      <c r="G16" s="27">
        <v>9</v>
      </c>
      <c r="H16" s="27"/>
      <c r="I16" s="27"/>
      <c r="J16" s="27">
        <v>2</v>
      </c>
      <c r="K16" s="27">
        <v>2</v>
      </c>
      <c r="L16" s="27">
        <v>2</v>
      </c>
      <c r="M16" s="27">
        <v>1</v>
      </c>
      <c r="N16" s="27">
        <f t="shared" si="0"/>
        <v>3</v>
      </c>
      <c r="O16" s="39">
        <v>0</v>
      </c>
      <c r="P16" s="39">
        <v>1</v>
      </c>
      <c r="Q16" s="39">
        <v>3</v>
      </c>
      <c r="R16" s="39">
        <v>1</v>
      </c>
      <c r="S16" s="39">
        <v>0</v>
      </c>
      <c r="T16" s="39">
        <f t="shared" si="1"/>
        <v>4</v>
      </c>
      <c r="U16" s="40">
        <f t="shared" si="2"/>
        <v>0.28125</v>
      </c>
      <c r="V16" s="22">
        <v>404</v>
      </c>
      <c r="W16" s="22" t="s">
        <v>81</v>
      </c>
      <c r="X16" s="22" t="s">
        <v>95</v>
      </c>
      <c r="Y16" s="69">
        <v>965</v>
      </c>
      <c r="Z16" s="41"/>
      <c r="AA16" s="1" t="s">
        <v>83</v>
      </c>
      <c r="AB16" s="28" t="s">
        <v>226</v>
      </c>
    </row>
    <row r="17" spans="1:28" x14ac:dyDescent="0.3">
      <c r="A17" s="1" t="s">
        <v>71</v>
      </c>
      <c r="B17" s="1" t="s">
        <v>46</v>
      </c>
      <c r="C17" s="27" t="s">
        <v>50</v>
      </c>
      <c r="D17" s="38">
        <v>20</v>
      </c>
      <c r="E17" s="27">
        <v>20</v>
      </c>
      <c r="F17" s="27">
        <v>1</v>
      </c>
      <c r="G17" s="27">
        <v>5</v>
      </c>
      <c r="H17" s="27"/>
      <c r="I17" s="27"/>
      <c r="J17" s="27">
        <v>2</v>
      </c>
      <c r="K17" s="27">
        <v>2</v>
      </c>
      <c r="L17" s="27">
        <v>3</v>
      </c>
      <c r="M17" s="27">
        <v>1</v>
      </c>
      <c r="N17" s="27">
        <f t="shared" si="0"/>
        <v>4</v>
      </c>
      <c r="O17" s="39">
        <v>0</v>
      </c>
      <c r="P17" s="39">
        <v>2</v>
      </c>
      <c r="Q17" s="39">
        <v>0</v>
      </c>
      <c r="R17" s="39">
        <v>1</v>
      </c>
      <c r="S17" s="39">
        <v>1</v>
      </c>
      <c r="T17" s="39">
        <f t="shared" si="1"/>
        <v>4</v>
      </c>
      <c r="U17" s="40">
        <f t="shared" si="2"/>
        <v>0.35</v>
      </c>
      <c r="V17" s="22">
        <v>404</v>
      </c>
      <c r="W17" s="22" t="s">
        <v>81</v>
      </c>
      <c r="X17" s="22" t="s">
        <v>95</v>
      </c>
      <c r="Y17" s="69">
        <v>965</v>
      </c>
      <c r="Z17" s="41"/>
      <c r="AA17" s="1" t="s">
        <v>83</v>
      </c>
      <c r="AB17" s="28" t="s">
        <v>226</v>
      </c>
    </row>
    <row r="18" spans="1:28" x14ac:dyDescent="0.3">
      <c r="A18" s="1" t="s">
        <v>71</v>
      </c>
      <c r="B18" s="1" t="s">
        <v>46</v>
      </c>
      <c r="C18" s="27" t="s">
        <v>172</v>
      </c>
      <c r="D18" s="38">
        <v>32</v>
      </c>
      <c r="E18" s="27">
        <v>12</v>
      </c>
      <c r="F18" s="27">
        <v>0</v>
      </c>
      <c r="G18" s="27">
        <v>1</v>
      </c>
      <c r="H18" s="27"/>
      <c r="I18" s="27"/>
      <c r="J18" s="27">
        <v>0</v>
      </c>
      <c r="K18" s="27">
        <v>0</v>
      </c>
      <c r="L18" s="27">
        <v>0</v>
      </c>
      <c r="M18" s="27">
        <v>0</v>
      </c>
      <c r="N18" s="27">
        <f t="shared" si="0"/>
        <v>0</v>
      </c>
      <c r="O18" s="39">
        <v>0</v>
      </c>
      <c r="P18" s="39">
        <v>0</v>
      </c>
      <c r="Q18" s="39">
        <v>0</v>
      </c>
      <c r="R18" s="39">
        <v>1</v>
      </c>
      <c r="S18" s="39">
        <v>0</v>
      </c>
      <c r="T18" s="39">
        <f t="shared" si="1"/>
        <v>0</v>
      </c>
      <c r="U18" s="85">
        <f t="shared" si="2"/>
        <v>-8.3333333333333329E-2</v>
      </c>
      <c r="V18" s="22">
        <v>404</v>
      </c>
      <c r="W18" s="22" t="s">
        <v>81</v>
      </c>
      <c r="X18" s="22" t="s">
        <v>95</v>
      </c>
      <c r="Y18" s="69">
        <v>965</v>
      </c>
      <c r="Z18" s="41"/>
      <c r="AA18" s="1" t="s">
        <v>83</v>
      </c>
      <c r="AB18" s="28" t="s">
        <v>226</v>
      </c>
    </row>
    <row r="19" spans="1:28" x14ac:dyDescent="0.3">
      <c r="A19" s="1" t="s">
        <v>71</v>
      </c>
      <c r="B19" s="1" t="s">
        <v>46</v>
      </c>
      <c r="C19" s="27" t="s">
        <v>52</v>
      </c>
      <c r="D19" s="38">
        <v>42</v>
      </c>
      <c r="E19" s="27">
        <v>23</v>
      </c>
      <c r="F19" s="27">
        <v>2</v>
      </c>
      <c r="G19" s="27">
        <v>10</v>
      </c>
      <c r="H19" s="27"/>
      <c r="I19" s="27"/>
      <c r="J19" s="27">
        <v>0</v>
      </c>
      <c r="K19" s="27">
        <v>0</v>
      </c>
      <c r="L19" s="27">
        <v>1</v>
      </c>
      <c r="M19" s="27">
        <v>2</v>
      </c>
      <c r="N19" s="27">
        <f t="shared" si="0"/>
        <v>3</v>
      </c>
      <c r="O19" s="39">
        <v>0</v>
      </c>
      <c r="P19" s="39">
        <v>3</v>
      </c>
      <c r="Q19" s="39">
        <v>0</v>
      </c>
      <c r="R19" s="39">
        <v>1</v>
      </c>
      <c r="S19" s="39">
        <v>0</v>
      </c>
      <c r="T19" s="39">
        <f t="shared" si="1"/>
        <v>4</v>
      </c>
      <c r="U19" s="40">
        <f t="shared" si="2"/>
        <v>0.2608695652173913</v>
      </c>
      <c r="V19" s="22">
        <v>404</v>
      </c>
      <c r="W19" s="22" t="s">
        <v>81</v>
      </c>
      <c r="X19" s="22" t="s">
        <v>95</v>
      </c>
      <c r="Y19" s="69">
        <v>965</v>
      </c>
      <c r="Z19" s="41"/>
      <c r="AA19" s="1" t="s">
        <v>83</v>
      </c>
      <c r="AB19" s="28" t="s">
        <v>226</v>
      </c>
    </row>
    <row r="20" spans="1:28" x14ac:dyDescent="0.3">
      <c r="A20" s="1" t="s">
        <v>71</v>
      </c>
      <c r="B20" s="1" t="s">
        <v>46</v>
      </c>
      <c r="C20" s="27" t="s">
        <v>53</v>
      </c>
      <c r="D20" s="38">
        <v>15</v>
      </c>
      <c r="E20" s="27">
        <v>35</v>
      </c>
      <c r="F20" s="27">
        <v>3</v>
      </c>
      <c r="G20" s="27">
        <v>10</v>
      </c>
      <c r="H20" s="27"/>
      <c r="I20" s="27"/>
      <c r="J20" s="27">
        <v>5</v>
      </c>
      <c r="K20" s="27">
        <v>6</v>
      </c>
      <c r="L20" s="27">
        <v>3</v>
      </c>
      <c r="M20" s="27">
        <v>3</v>
      </c>
      <c r="N20" s="27">
        <f t="shared" si="0"/>
        <v>6</v>
      </c>
      <c r="O20" s="39">
        <v>0</v>
      </c>
      <c r="P20" s="39">
        <v>2</v>
      </c>
      <c r="Q20" s="39">
        <v>0</v>
      </c>
      <c r="R20" s="39">
        <v>0</v>
      </c>
      <c r="S20" s="39">
        <v>0</v>
      </c>
      <c r="T20" s="39">
        <f t="shared" si="1"/>
        <v>11</v>
      </c>
      <c r="U20" s="40">
        <f t="shared" si="2"/>
        <v>0.48571428571428571</v>
      </c>
      <c r="V20" s="22">
        <v>404</v>
      </c>
      <c r="W20" s="22" t="s">
        <v>81</v>
      </c>
      <c r="X20" s="22" t="s">
        <v>95</v>
      </c>
      <c r="Y20" s="69">
        <v>965</v>
      </c>
      <c r="Z20" s="41"/>
      <c r="AA20" s="1" t="s">
        <v>83</v>
      </c>
      <c r="AB20" s="28" t="s">
        <v>226</v>
      </c>
    </row>
    <row r="21" spans="1:28" x14ac:dyDescent="0.3">
      <c r="A21" s="1" t="s">
        <v>71</v>
      </c>
      <c r="B21" s="1" t="s">
        <v>46</v>
      </c>
      <c r="C21" s="27" t="s">
        <v>54</v>
      </c>
      <c r="D21" s="38">
        <v>10</v>
      </c>
      <c r="E21" s="27">
        <v>40</v>
      </c>
      <c r="F21" s="27">
        <v>10</v>
      </c>
      <c r="G21" s="27">
        <v>22</v>
      </c>
      <c r="H21" s="27">
        <v>0</v>
      </c>
      <c r="I21" s="27">
        <v>1</v>
      </c>
      <c r="J21" s="27">
        <v>4</v>
      </c>
      <c r="K21" s="27">
        <v>4</v>
      </c>
      <c r="L21" s="27">
        <v>2</v>
      </c>
      <c r="M21" s="27">
        <v>8</v>
      </c>
      <c r="N21" s="27">
        <f t="shared" si="0"/>
        <v>10</v>
      </c>
      <c r="O21" s="39">
        <v>8</v>
      </c>
      <c r="P21" s="39">
        <v>5</v>
      </c>
      <c r="Q21" s="39">
        <v>3</v>
      </c>
      <c r="R21" s="39">
        <v>3</v>
      </c>
      <c r="S21" s="39">
        <v>0</v>
      </c>
      <c r="T21" s="39">
        <f t="shared" si="1"/>
        <v>24</v>
      </c>
      <c r="U21" s="40">
        <f t="shared" si="2"/>
        <v>1.25</v>
      </c>
      <c r="V21" s="22">
        <v>404</v>
      </c>
      <c r="W21" s="22" t="s">
        <v>81</v>
      </c>
      <c r="X21" s="22" t="s">
        <v>95</v>
      </c>
      <c r="Y21" s="69">
        <v>965</v>
      </c>
      <c r="Z21" s="41"/>
      <c r="AA21" s="1" t="s">
        <v>83</v>
      </c>
      <c r="AB21" s="28" t="s">
        <v>226</v>
      </c>
    </row>
    <row r="22" spans="1:28" x14ac:dyDescent="0.3">
      <c r="A22" s="1" t="s">
        <v>71</v>
      </c>
      <c r="B22" s="1" t="s">
        <v>46</v>
      </c>
      <c r="C22" s="27" t="s">
        <v>55</v>
      </c>
      <c r="D22" s="38">
        <v>33</v>
      </c>
      <c r="E22" s="27" t="s">
        <v>470</v>
      </c>
      <c r="F22" s="27"/>
      <c r="G22" s="27"/>
      <c r="H22" s="27"/>
      <c r="I22" s="27"/>
      <c r="J22" s="27"/>
      <c r="K22" s="27"/>
      <c r="L22" s="27"/>
      <c r="M22" s="27"/>
      <c r="N22" s="27"/>
      <c r="O22" s="39"/>
      <c r="P22" s="39"/>
      <c r="Q22" s="39"/>
      <c r="R22" s="39"/>
      <c r="S22" s="39"/>
      <c r="T22" s="39"/>
      <c r="U22" s="40"/>
      <c r="V22" s="22">
        <v>404</v>
      </c>
      <c r="W22" s="22" t="s">
        <v>81</v>
      </c>
      <c r="X22" s="22" t="s">
        <v>95</v>
      </c>
      <c r="Y22" s="69">
        <v>965</v>
      </c>
      <c r="Z22" s="41"/>
      <c r="AA22" s="1" t="s">
        <v>83</v>
      </c>
      <c r="AB22" s="28" t="s">
        <v>226</v>
      </c>
    </row>
    <row r="23" spans="1:28" x14ac:dyDescent="0.3">
      <c r="A23" s="1" t="s">
        <v>71</v>
      </c>
      <c r="B23" s="1" t="s">
        <v>46</v>
      </c>
      <c r="C23" s="27" t="s">
        <v>56</v>
      </c>
      <c r="D23" s="38">
        <v>24</v>
      </c>
      <c r="E23" s="27" t="s">
        <v>472</v>
      </c>
      <c r="F23" s="27"/>
      <c r="G23" s="27"/>
      <c r="H23" s="27"/>
      <c r="I23" s="27"/>
      <c r="J23" s="27"/>
      <c r="K23" s="27"/>
      <c r="L23" s="27"/>
      <c r="M23" s="27"/>
      <c r="N23" s="27"/>
      <c r="O23" s="39"/>
      <c r="P23" s="39"/>
      <c r="Q23" s="39"/>
      <c r="R23" s="39"/>
      <c r="S23" s="39"/>
      <c r="T23" s="39"/>
      <c r="U23" s="40"/>
      <c r="V23" s="22">
        <v>404</v>
      </c>
      <c r="W23" s="22" t="s">
        <v>81</v>
      </c>
      <c r="X23" s="22" t="s">
        <v>95</v>
      </c>
      <c r="Y23" s="69">
        <v>965</v>
      </c>
      <c r="Z23" s="41"/>
      <c r="AA23" s="1" t="s">
        <v>83</v>
      </c>
      <c r="AB23" s="28" t="s">
        <v>226</v>
      </c>
    </row>
    <row r="24" spans="1:28" x14ac:dyDescent="0.3">
      <c r="A24" s="1" t="s">
        <v>71</v>
      </c>
      <c r="B24" s="1" t="s">
        <v>46</v>
      </c>
      <c r="C24" s="27" t="s">
        <v>57</v>
      </c>
      <c r="D24" s="38">
        <v>35</v>
      </c>
      <c r="E24" s="27">
        <v>33</v>
      </c>
      <c r="F24" s="27">
        <v>2</v>
      </c>
      <c r="G24" s="27">
        <v>5</v>
      </c>
      <c r="H24" s="27"/>
      <c r="I24" s="27"/>
      <c r="J24" s="27">
        <v>0</v>
      </c>
      <c r="K24" s="27">
        <v>0</v>
      </c>
      <c r="L24" s="27">
        <v>2</v>
      </c>
      <c r="M24" s="27">
        <v>1</v>
      </c>
      <c r="N24" s="27">
        <f t="shared" si="0"/>
        <v>3</v>
      </c>
      <c r="O24" s="39">
        <v>0</v>
      </c>
      <c r="P24" s="39">
        <v>1</v>
      </c>
      <c r="Q24" s="39">
        <v>3</v>
      </c>
      <c r="R24" s="39">
        <v>1</v>
      </c>
      <c r="S24" s="39">
        <v>2</v>
      </c>
      <c r="T24" s="39">
        <f t="shared" si="1"/>
        <v>4</v>
      </c>
      <c r="U24" s="40">
        <f t="shared" si="2"/>
        <v>0.27272727272727271</v>
      </c>
      <c r="V24" s="22">
        <v>404</v>
      </c>
      <c r="W24" s="22" t="s">
        <v>81</v>
      </c>
      <c r="X24" s="22" t="s">
        <v>95</v>
      </c>
      <c r="Y24" s="69">
        <v>965</v>
      </c>
      <c r="Z24" s="41"/>
      <c r="AA24" s="1" t="s">
        <v>83</v>
      </c>
      <c r="AB24" s="28" t="s">
        <v>226</v>
      </c>
    </row>
    <row r="25" spans="1:28" x14ac:dyDescent="0.3">
      <c r="A25" s="1" t="s">
        <v>71</v>
      </c>
      <c r="B25" s="1" t="s">
        <v>46</v>
      </c>
      <c r="C25" s="27" t="s">
        <v>58</v>
      </c>
      <c r="D25" s="38">
        <v>40</v>
      </c>
      <c r="E25" s="27" t="s">
        <v>470</v>
      </c>
      <c r="F25" s="27"/>
      <c r="G25" s="27"/>
      <c r="H25" s="27"/>
      <c r="I25" s="27"/>
      <c r="J25" s="27"/>
      <c r="K25" s="27"/>
      <c r="L25" s="27"/>
      <c r="M25" s="27"/>
      <c r="N25" s="27"/>
      <c r="O25" s="39"/>
      <c r="P25" s="39"/>
      <c r="Q25" s="39"/>
      <c r="R25" s="39"/>
      <c r="S25" s="39"/>
      <c r="T25" s="39"/>
      <c r="U25" s="40"/>
      <c r="V25" s="22">
        <v>404</v>
      </c>
      <c r="W25" s="22" t="s">
        <v>81</v>
      </c>
      <c r="X25" s="22" t="s">
        <v>95</v>
      </c>
      <c r="Y25" s="69">
        <v>965</v>
      </c>
      <c r="Z25" s="41"/>
      <c r="AA25" s="1" t="s">
        <v>83</v>
      </c>
      <c r="AB25" s="28" t="s">
        <v>226</v>
      </c>
    </row>
    <row r="26" spans="1:28" x14ac:dyDescent="0.3">
      <c r="A26" s="43" t="s">
        <v>71</v>
      </c>
      <c r="B26" s="43" t="s">
        <v>46</v>
      </c>
      <c r="C26" s="44" t="s">
        <v>40</v>
      </c>
      <c r="D26" s="43"/>
      <c r="E26" s="44">
        <f t="shared" ref="E26:T26" si="3">SUM(E13:E24)</f>
        <v>240</v>
      </c>
      <c r="F26" s="44">
        <f t="shared" si="3"/>
        <v>27</v>
      </c>
      <c r="G26" s="44">
        <f t="shared" si="3"/>
        <v>81</v>
      </c>
      <c r="H26" s="44">
        <f t="shared" si="3"/>
        <v>0</v>
      </c>
      <c r="I26" s="44">
        <f t="shared" si="3"/>
        <v>1</v>
      </c>
      <c r="J26" s="44">
        <f t="shared" si="3"/>
        <v>17</v>
      </c>
      <c r="K26" s="44">
        <f t="shared" si="3"/>
        <v>21</v>
      </c>
      <c r="L26" s="44">
        <f t="shared" si="3"/>
        <v>18</v>
      </c>
      <c r="M26" s="44">
        <f t="shared" si="3"/>
        <v>21</v>
      </c>
      <c r="N26" s="44">
        <f t="shared" si="3"/>
        <v>39</v>
      </c>
      <c r="O26" s="44">
        <f t="shared" si="3"/>
        <v>10</v>
      </c>
      <c r="P26" s="44">
        <f t="shared" si="3"/>
        <v>17</v>
      </c>
      <c r="Q26" s="44">
        <f t="shared" si="3"/>
        <v>11</v>
      </c>
      <c r="R26" s="44">
        <f t="shared" si="3"/>
        <v>9</v>
      </c>
      <c r="S26" s="44">
        <f t="shared" si="3"/>
        <v>6</v>
      </c>
      <c r="T26" s="44">
        <f t="shared" si="3"/>
        <v>71</v>
      </c>
      <c r="U26" s="45">
        <f>((T26+Q26+N26-R26)+(O26*2))/E26</f>
        <v>0.55000000000000004</v>
      </c>
      <c r="V26" s="46">
        <v>404</v>
      </c>
      <c r="W26" s="46" t="s">
        <v>81</v>
      </c>
      <c r="X26" s="46" t="s">
        <v>95</v>
      </c>
      <c r="Y26" s="70">
        <v>965</v>
      </c>
      <c r="Z26" s="48"/>
      <c r="AA26" s="43" t="s">
        <v>83</v>
      </c>
      <c r="AB26" s="72" t="s">
        <v>226</v>
      </c>
    </row>
    <row r="27" spans="1:28" x14ac:dyDescent="0.3">
      <c r="A27" s="1"/>
      <c r="B27" s="1"/>
      <c r="C27" s="1"/>
      <c r="D27" s="1"/>
      <c r="F27" s="49" t="s">
        <v>41</v>
      </c>
      <c r="G27" s="50">
        <f>F26/G26</f>
        <v>0.33333333333333331</v>
      </c>
      <c r="H27" s="27"/>
      <c r="I27" s="1"/>
      <c r="J27" s="49" t="s">
        <v>42</v>
      </c>
      <c r="K27" s="51">
        <f>J26/K26</f>
        <v>0.80952380952380953</v>
      </c>
      <c r="L27" s="1"/>
      <c r="M27" s="39" t="s">
        <v>43</v>
      </c>
      <c r="N27" s="52">
        <v>10</v>
      </c>
      <c r="P27" s="1"/>
      <c r="Q27" s="1"/>
      <c r="R27" s="1"/>
      <c r="S27" s="1"/>
      <c r="T27" s="1"/>
      <c r="U27" s="1"/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32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11</v>
      </c>
      <c r="AB33" s="7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71</v>
      </c>
      <c r="C35" s="27" t="s">
        <v>229</v>
      </c>
      <c r="D35" s="38">
        <v>34</v>
      </c>
      <c r="E35" s="27">
        <v>24</v>
      </c>
      <c r="F35" s="27">
        <v>6</v>
      </c>
      <c r="G35" s="27">
        <v>9</v>
      </c>
      <c r="H35" s="27"/>
      <c r="I35" s="27"/>
      <c r="J35" s="27">
        <v>0</v>
      </c>
      <c r="K35" s="27">
        <v>4</v>
      </c>
      <c r="L35" s="27">
        <v>2</v>
      </c>
      <c r="M35" s="27">
        <v>4</v>
      </c>
      <c r="N35" s="27">
        <f>SUM(L35:M35)</f>
        <v>6</v>
      </c>
      <c r="O35" s="27">
        <v>2</v>
      </c>
      <c r="P35" s="39">
        <v>1</v>
      </c>
      <c r="Q35" s="27">
        <v>0</v>
      </c>
      <c r="R35" s="27">
        <v>2</v>
      </c>
      <c r="S35" s="27">
        <v>0</v>
      </c>
      <c r="T35" s="27">
        <f>+(F35*2)+J35</f>
        <v>12</v>
      </c>
      <c r="U35" s="40">
        <f>IFERROR(((T35+Q35+N35-R35)+(O35*2))/E35,"")</f>
        <v>0.83333333333333337</v>
      </c>
      <c r="V35" s="22">
        <v>404</v>
      </c>
      <c r="W35" s="22" t="s">
        <v>80</v>
      </c>
      <c r="X35" s="22" t="s">
        <v>82</v>
      </c>
      <c r="Y35" s="69">
        <v>965</v>
      </c>
      <c r="Z35" s="41"/>
      <c r="AA35" s="1" t="s">
        <v>227</v>
      </c>
      <c r="AB35" s="28" t="s">
        <v>228</v>
      </c>
    </row>
    <row r="36" spans="1:28" x14ac:dyDescent="0.3">
      <c r="A36" s="1" t="s">
        <v>46</v>
      </c>
      <c r="B36" s="1" t="s">
        <v>71</v>
      </c>
      <c r="C36" s="27" t="s">
        <v>230</v>
      </c>
      <c r="D36" s="38">
        <v>10</v>
      </c>
      <c r="E36" s="27">
        <v>40</v>
      </c>
      <c r="F36" s="27">
        <v>5</v>
      </c>
      <c r="G36" s="27">
        <v>11</v>
      </c>
      <c r="H36" s="27"/>
      <c r="I36" s="27"/>
      <c r="J36" s="27">
        <v>0</v>
      </c>
      <c r="K36" s="27">
        <v>0</v>
      </c>
      <c r="L36" s="27">
        <v>1</v>
      </c>
      <c r="M36" s="27">
        <v>7</v>
      </c>
      <c r="N36" s="27">
        <f t="shared" ref="N36:N41" si="4">SUM(L36:M36)</f>
        <v>8</v>
      </c>
      <c r="O36" s="39">
        <v>2</v>
      </c>
      <c r="P36" s="39">
        <v>0</v>
      </c>
      <c r="Q36" s="39">
        <v>2</v>
      </c>
      <c r="R36" s="39">
        <v>2</v>
      </c>
      <c r="S36" s="39">
        <v>0</v>
      </c>
      <c r="T36" s="27">
        <f t="shared" ref="T36:T46" si="5">+(F36*2)+J36</f>
        <v>10</v>
      </c>
      <c r="U36" s="40">
        <f t="shared" ref="U36:U46" si="6">IFERROR(((T36+Q36+N36-R36)+(O36*2))/E36,"")</f>
        <v>0.55000000000000004</v>
      </c>
      <c r="V36" s="22">
        <v>404</v>
      </c>
      <c r="W36" s="22" t="s">
        <v>80</v>
      </c>
      <c r="X36" s="22" t="s">
        <v>82</v>
      </c>
      <c r="Y36" s="69">
        <v>965</v>
      </c>
      <c r="Z36" s="41"/>
      <c r="AA36" s="1" t="s">
        <v>227</v>
      </c>
      <c r="AB36" s="28" t="s">
        <v>228</v>
      </c>
    </row>
    <row r="37" spans="1:28" x14ac:dyDescent="0.3">
      <c r="A37" s="1" t="s">
        <v>46</v>
      </c>
      <c r="B37" s="1" t="s">
        <v>71</v>
      </c>
      <c r="C37" s="27" t="s">
        <v>231</v>
      </c>
      <c r="D37" s="38">
        <v>32</v>
      </c>
      <c r="E37" s="27">
        <v>4</v>
      </c>
      <c r="F37" s="27">
        <v>0</v>
      </c>
      <c r="G37" s="27">
        <v>1</v>
      </c>
      <c r="H37" s="27"/>
      <c r="I37" s="27"/>
      <c r="J37" s="27">
        <v>0</v>
      </c>
      <c r="K37" s="27">
        <v>0</v>
      </c>
      <c r="L37" s="27">
        <v>0</v>
      </c>
      <c r="M37" s="27">
        <v>0</v>
      </c>
      <c r="N37" s="27">
        <f t="shared" si="4"/>
        <v>0</v>
      </c>
      <c r="O37" s="39">
        <v>0</v>
      </c>
      <c r="P37" s="39">
        <v>1</v>
      </c>
      <c r="Q37" s="39">
        <v>0</v>
      </c>
      <c r="R37" s="39">
        <v>0</v>
      </c>
      <c r="S37" s="39">
        <v>0</v>
      </c>
      <c r="T37" s="27">
        <f t="shared" si="5"/>
        <v>0</v>
      </c>
      <c r="U37" s="40">
        <f t="shared" si="6"/>
        <v>0</v>
      </c>
      <c r="V37" s="22">
        <v>404</v>
      </c>
      <c r="W37" s="22" t="s">
        <v>80</v>
      </c>
      <c r="X37" s="22" t="s">
        <v>82</v>
      </c>
      <c r="Y37" s="69">
        <v>965</v>
      </c>
      <c r="Z37" s="41"/>
      <c r="AA37" s="1" t="s">
        <v>227</v>
      </c>
      <c r="AB37" s="28" t="s">
        <v>228</v>
      </c>
    </row>
    <row r="38" spans="1:28" x14ac:dyDescent="0.3">
      <c r="A38" s="1" t="s">
        <v>46</v>
      </c>
      <c r="B38" s="1" t="s">
        <v>71</v>
      </c>
      <c r="C38" s="27" t="s">
        <v>232</v>
      </c>
      <c r="D38" s="38">
        <v>14</v>
      </c>
      <c r="E38" s="27">
        <v>15</v>
      </c>
      <c r="F38" s="27">
        <v>2</v>
      </c>
      <c r="G38" s="27">
        <v>10</v>
      </c>
      <c r="H38" s="27">
        <v>0</v>
      </c>
      <c r="I38" s="27">
        <v>2</v>
      </c>
      <c r="J38" s="27">
        <v>0</v>
      </c>
      <c r="K38" s="27">
        <v>0</v>
      </c>
      <c r="L38" s="27">
        <v>0</v>
      </c>
      <c r="M38" s="27">
        <v>2</v>
      </c>
      <c r="N38" s="27">
        <f t="shared" si="4"/>
        <v>2</v>
      </c>
      <c r="O38" s="39">
        <v>2</v>
      </c>
      <c r="P38" s="39">
        <v>1</v>
      </c>
      <c r="Q38" s="39">
        <v>1</v>
      </c>
      <c r="R38" s="39">
        <v>0</v>
      </c>
      <c r="S38" s="39">
        <v>0</v>
      </c>
      <c r="T38" s="27">
        <f t="shared" si="5"/>
        <v>4</v>
      </c>
      <c r="U38" s="40">
        <f t="shared" si="6"/>
        <v>0.73333333333333328</v>
      </c>
      <c r="V38" s="22">
        <v>404</v>
      </c>
      <c r="W38" s="22" t="s">
        <v>80</v>
      </c>
      <c r="X38" s="22" t="s">
        <v>82</v>
      </c>
      <c r="Y38" s="69">
        <v>965</v>
      </c>
      <c r="Z38" s="41"/>
      <c r="AA38" s="1" t="s">
        <v>227</v>
      </c>
      <c r="AB38" s="28" t="s">
        <v>228</v>
      </c>
    </row>
    <row r="39" spans="1:28" x14ac:dyDescent="0.3">
      <c r="A39" s="1" t="s">
        <v>46</v>
      </c>
      <c r="B39" s="1" t="s">
        <v>71</v>
      </c>
      <c r="C39" s="27" t="s">
        <v>233</v>
      </c>
      <c r="D39" s="38">
        <v>30</v>
      </c>
      <c r="E39" s="27">
        <v>9</v>
      </c>
      <c r="F39" s="27">
        <v>4</v>
      </c>
      <c r="G39" s="27">
        <v>6</v>
      </c>
      <c r="H39" s="27"/>
      <c r="I39" s="27"/>
      <c r="J39" s="27">
        <v>2</v>
      </c>
      <c r="K39" s="27">
        <v>2</v>
      </c>
      <c r="L39" s="27">
        <v>0</v>
      </c>
      <c r="M39" s="27">
        <v>1</v>
      </c>
      <c r="N39" s="27">
        <f t="shared" si="4"/>
        <v>1</v>
      </c>
      <c r="O39" s="39">
        <v>3</v>
      </c>
      <c r="P39" s="39">
        <v>2</v>
      </c>
      <c r="Q39" s="39">
        <v>0</v>
      </c>
      <c r="R39" s="39">
        <v>1</v>
      </c>
      <c r="S39" s="39">
        <v>0</v>
      </c>
      <c r="T39" s="27">
        <f t="shared" si="5"/>
        <v>10</v>
      </c>
      <c r="U39" s="40">
        <f t="shared" si="6"/>
        <v>1.7777777777777777</v>
      </c>
      <c r="V39" s="22">
        <v>404</v>
      </c>
      <c r="W39" s="22" t="s">
        <v>80</v>
      </c>
      <c r="X39" s="22" t="s">
        <v>82</v>
      </c>
      <c r="Y39" s="69">
        <v>965</v>
      </c>
      <c r="Z39" s="41"/>
      <c r="AA39" s="1" t="s">
        <v>227</v>
      </c>
      <c r="AB39" s="28" t="s">
        <v>228</v>
      </c>
    </row>
    <row r="40" spans="1:28" x14ac:dyDescent="0.3">
      <c r="A40" s="1" t="s">
        <v>46</v>
      </c>
      <c r="B40" s="1" t="s">
        <v>71</v>
      </c>
      <c r="C40" s="27" t="s">
        <v>234</v>
      </c>
      <c r="D40" s="38">
        <v>44</v>
      </c>
      <c r="E40" s="27">
        <v>2</v>
      </c>
      <c r="F40" s="27">
        <v>0</v>
      </c>
      <c r="G40" s="27">
        <v>0</v>
      </c>
      <c r="H40" s="27"/>
      <c r="I40" s="27"/>
      <c r="J40" s="27">
        <v>0</v>
      </c>
      <c r="K40" s="27">
        <v>0</v>
      </c>
      <c r="L40" s="27">
        <v>0</v>
      </c>
      <c r="M40" s="27">
        <v>0</v>
      </c>
      <c r="N40" s="27">
        <f t="shared" si="4"/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27">
        <f t="shared" si="5"/>
        <v>0</v>
      </c>
      <c r="U40" s="40">
        <f t="shared" si="6"/>
        <v>0</v>
      </c>
      <c r="V40" s="22">
        <v>404</v>
      </c>
      <c r="W40" s="22" t="s">
        <v>80</v>
      </c>
      <c r="X40" s="22" t="s">
        <v>82</v>
      </c>
      <c r="Y40" s="69">
        <v>965</v>
      </c>
      <c r="Z40" s="41"/>
      <c r="AA40" s="1" t="s">
        <v>227</v>
      </c>
      <c r="AB40" s="28" t="s">
        <v>228</v>
      </c>
    </row>
    <row r="41" spans="1:28" x14ac:dyDescent="0.3">
      <c r="A41" s="1" t="s">
        <v>46</v>
      </c>
      <c r="B41" s="1" t="s">
        <v>71</v>
      </c>
      <c r="C41" s="27" t="s">
        <v>235</v>
      </c>
      <c r="D41" s="38">
        <v>50</v>
      </c>
      <c r="E41" s="27">
        <v>26</v>
      </c>
      <c r="F41" s="27">
        <v>5</v>
      </c>
      <c r="G41" s="27">
        <v>7</v>
      </c>
      <c r="H41" s="27"/>
      <c r="I41" s="27"/>
      <c r="J41" s="27">
        <v>2</v>
      </c>
      <c r="K41" s="27">
        <v>3</v>
      </c>
      <c r="L41" s="27">
        <v>5</v>
      </c>
      <c r="M41" s="27">
        <v>5</v>
      </c>
      <c r="N41" s="27">
        <f t="shared" si="4"/>
        <v>10</v>
      </c>
      <c r="O41" s="39">
        <v>2</v>
      </c>
      <c r="P41" s="39">
        <v>5</v>
      </c>
      <c r="Q41" s="39">
        <v>1</v>
      </c>
      <c r="R41" s="39">
        <v>1</v>
      </c>
      <c r="S41" s="39">
        <v>1</v>
      </c>
      <c r="T41" s="27">
        <f t="shared" si="5"/>
        <v>12</v>
      </c>
      <c r="U41" s="40">
        <f t="shared" si="6"/>
        <v>1</v>
      </c>
      <c r="V41" s="22">
        <v>404</v>
      </c>
      <c r="W41" s="22" t="s">
        <v>80</v>
      </c>
      <c r="X41" s="22" t="s">
        <v>82</v>
      </c>
      <c r="Y41" s="69">
        <v>965</v>
      </c>
      <c r="Z41" s="41"/>
      <c r="AA41" s="1" t="s">
        <v>227</v>
      </c>
      <c r="AB41" s="28" t="s">
        <v>228</v>
      </c>
    </row>
    <row r="42" spans="1:28" x14ac:dyDescent="0.3">
      <c r="A42" s="1" t="s">
        <v>46</v>
      </c>
      <c r="B42" s="1" t="s">
        <v>71</v>
      </c>
      <c r="C42" s="27" t="s">
        <v>236</v>
      </c>
      <c r="D42" s="38">
        <v>20</v>
      </c>
      <c r="E42" s="27">
        <v>4</v>
      </c>
      <c r="F42" s="27">
        <v>1</v>
      </c>
      <c r="G42" s="27">
        <v>4</v>
      </c>
      <c r="H42" s="27"/>
      <c r="I42" s="27"/>
      <c r="J42" s="27">
        <v>0</v>
      </c>
      <c r="K42" s="27">
        <v>0</v>
      </c>
      <c r="L42" s="27">
        <v>1</v>
      </c>
      <c r="M42" s="27">
        <v>1</v>
      </c>
      <c r="N42" s="27">
        <f>SUM(L42:M42)</f>
        <v>2</v>
      </c>
      <c r="O42" s="39">
        <v>0</v>
      </c>
      <c r="P42" s="39">
        <v>0</v>
      </c>
      <c r="Q42" s="39">
        <v>1</v>
      </c>
      <c r="R42" s="39">
        <v>0</v>
      </c>
      <c r="S42" s="39">
        <v>0</v>
      </c>
      <c r="T42" s="27">
        <f t="shared" si="5"/>
        <v>2</v>
      </c>
      <c r="U42" s="40">
        <f t="shared" si="6"/>
        <v>1.25</v>
      </c>
      <c r="V42" s="22">
        <v>404</v>
      </c>
      <c r="W42" s="22" t="s">
        <v>80</v>
      </c>
      <c r="X42" s="22" t="s">
        <v>82</v>
      </c>
      <c r="Y42" s="69">
        <v>965</v>
      </c>
      <c r="Z42" s="41"/>
      <c r="AA42" s="1" t="s">
        <v>227</v>
      </c>
      <c r="AB42" s="28" t="s">
        <v>228</v>
      </c>
    </row>
    <row r="43" spans="1:28" x14ac:dyDescent="0.3">
      <c r="A43" s="1" t="s">
        <v>46</v>
      </c>
      <c r="B43" s="1" t="s">
        <v>71</v>
      </c>
      <c r="C43" s="27" t="s">
        <v>237</v>
      </c>
      <c r="D43" s="38">
        <v>24</v>
      </c>
      <c r="E43" s="27">
        <v>28</v>
      </c>
      <c r="F43" s="27">
        <v>4</v>
      </c>
      <c r="G43" s="27">
        <v>15</v>
      </c>
      <c r="H43" s="27"/>
      <c r="I43" s="27"/>
      <c r="J43" s="27">
        <v>0</v>
      </c>
      <c r="K43" s="27">
        <v>0</v>
      </c>
      <c r="L43" s="27">
        <v>5</v>
      </c>
      <c r="M43" s="27">
        <v>2</v>
      </c>
      <c r="N43" s="27">
        <f>SUM(L43:M43)</f>
        <v>7</v>
      </c>
      <c r="O43" s="39">
        <v>4</v>
      </c>
      <c r="P43" s="39">
        <v>3</v>
      </c>
      <c r="Q43" s="39">
        <v>1</v>
      </c>
      <c r="R43" s="39">
        <v>2</v>
      </c>
      <c r="S43" s="39">
        <v>0</v>
      </c>
      <c r="T43" s="27">
        <f t="shared" si="5"/>
        <v>8</v>
      </c>
      <c r="U43" s="40">
        <f t="shared" si="6"/>
        <v>0.7857142857142857</v>
      </c>
      <c r="V43" s="22">
        <v>404</v>
      </c>
      <c r="W43" s="22" t="s">
        <v>80</v>
      </c>
      <c r="X43" s="22" t="s">
        <v>82</v>
      </c>
      <c r="Y43" s="69">
        <v>965</v>
      </c>
      <c r="Z43" s="41"/>
      <c r="AA43" s="1" t="s">
        <v>227</v>
      </c>
      <c r="AB43" s="28" t="s">
        <v>228</v>
      </c>
    </row>
    <row r="44" spans="1:28" x14ac:dyDescent="0.3">
      <c r="A44" s="1" t="s">
        <v>46</v>
      </c>
      <c r="B44" s="1" t="s">
        <v>71</v>
      </c>
      <c r="C44" s="27" t="s">
        <v>238</v>
      </c>
      <c r="D44" s="38">
        <v>40</v>
      </c>
      <c r="E44" s="27">
        <v>40</v>
      </c>
      <c r="F44" s="27">
        <v>9</v>
      </c>
      <c r="G44" s="27">
        <v>16</v>
      </c>
      <c r="H44" s="27"/>
      <c r="I44" s="27"/>
      <c r="J44" s="27">
        <v>0</v>
      </c>
      <c r="K44" s="27">
        <v>2</v>
      </c>
      <c r="L44" s="27">
        <v>0</v>
      </c>
      <c r="M44" s="27">
        <v>9</v>
      </c>
      <c r="N44" s="27">
        <f>SUM(L44:M44)</f>
        <v>9</v>
      </c>
      <c r="O44" s="39">
        <v>2</v>
      </c>
      <c r="P44" s="39">
        <v>3</v>
      </c>
      <c r="Q44" s="39">
        <v>2</v>
      </c>
      <c r="R44" s="39">
        <v>6</v>
      </c>
      <c r="S44" s="39">
        <v>0</v>
      </c>
      <c r="T44" s="27">
        <f t="shared" si="5"/>
        <v>18</v>
      </c>
      <c r="U44" s="40">
        <f t="shared" si="6"/>
        <v>0.67500000000000004</v>
      </c>
      <c r="V44" s="22">
        <v>404</v>
      </c>
      <c r="W44" s="22" t="s">
        <v>80</v>
      </c>
      <c r="X44" s="22" t="s">
        <v>82</v>
      </c>
      <c r="Y44" s="69">
        <v>965</v>
      </c>
      <c r="Z44" s="41"/>
      <c r="AA44" s="1" t="s">
        <v>227</v>
      </c>
      <c r="AB44" s="28" t="s">
        <v>228</v>
      </c>
    </row>
    <row r="45" spans="1:28" x14ac:dyDescent="0.3">
      <c r="A45" s="1" t="s">
        <v>46</v>
      </c>
      <c r="B45" s="1" t="s">
        <v>71</v>
      </c>
      <c r="C45" s="27" t="s">
        <v>239</v>
      </c>
      <c r="D45" s="38">
        <v>22</v>
      </c>
      <c r="E45" s="27">
        <v>33</v>
      </c>
      <c r="F45" s="27">
        <v>3</v>
      </c>
      <c r="G45" s="27">
        <v>8</v>
      </c>
      <c r="H45" s="27"/>
      <c r="I45" s="27"/>
      <c r="J45" s="27">
        <v>0</v>
      </c>
      <c r="K45" s="27">
        <v>0</v>
      </c>
      <c r="L45" s="27">
        <v>1</v>
      </c>
      <c r="M45" s="27">
        <v>0</v>
      </c>
      <c r="N45" s="27">
        <f>SUM(L45:M45)</f>
        <v>1</v>
      </c>
      <c r="O45" s="39">
        <v>4</v>
      </c>
      <c r="P45" s="39">
        <v>1</v>
      </c>
      <c r="Q45" s="39">
        <v>2</v>
      </c>
      <c r="R45" s="39">
        <v>3</v>
      </c>
      <c r="S45" s="39">
        <v>0</v>
      </c>
      <c r="T45" s="27">
        <f t="shared" si="5"/>
        <v>6</v>
      </c>
      <c r="U45" s="40">
        <f t="shared" si="6"/>
        <v>0.42424242424242425</v>
      </c>
      <c r="V45" s="22">
        <v>404</v>
      </c>
      <c r="W45" s="22" t="s">
        <v>80</v>
      </c>
      <c r="X45" s="22" t="s">
        <v>82</v>
      </c>
      <c r="Y45" s="69">
        <v>965</v>
      </c>
      <c r="Z45" s="41"/>
      <c r="AA45" s="1" t="s">
        <v>227</v>
      </c>
      <c r="AB45" s="28" t="s">
        <v>228</v>
      </c>
    </row>
    <row r="46" spans="1:28" x14ac:dyDescent="0.3">
      <c r="A46" s="1" t="s">
        <v>46</v>
      </c>
      <c r="B46" s="1" t="s">
        <v>71</v>
      </c>
      <c r="C46" s="27" t="s">
        <v>240</v>
      </c>
      <c r="D46" s="38">
        <v>42</v>
      </c>
      <c r="E46" s="27">
        <v>15</v>
      </c>
      <c r="F46" s="27">
        <v>3</v>
      </c>
      <c r="G46" s="27">
        <v>5</v>
      </c>
      <c r="H46" s="27"/>
      <c r="I46" s="27"/>
      <c r="J46" s="27">
        <v>0</v>
      </c>
      <c r="K46" s="27">
        <v>0</v>
      </c>
      <c r="L46" s="27">
        <v>0</v>
      </c>
      <c r="M46" s="27">
        <v>1</v>
      </c>
      <c r="N46" s="27">
        <f>SUM(L46:M46)</f>
        <v>1</v>
      </c>
      <c r="O46" s="39">
        <v>2</v>
      </c>
      <c r="P46" s="39">
        <v>3</v>
      </c>
      <c r="Q46" s="39">
        <v>1</v>
      </c>
      <c r="R46" s="39">
        <v>4</v>
      </c>
      <c r="S46" s="39">
        <v>1</v>
      </c>
      <c r="T46" s="27">
        <f t="shared" si="5"/>
        <v>6</v>
      </c>
      <c r="U46" s="40">
        <f t="shared" si="6"/>
        <v>0.53333333333333333</v>
      </c>
      <c r="V46" s="22">
        <v>404</v>
      </c>
      <c r="W46" s="22" t="s">
        <v>80</v>
      </c>
      <c r="X46" s="22" t="s">
        <v>82</v>
      </c>
      <c r="Y46" s="69">
        <v>965</v>
      </c>
      <c r="Z46" s="41"/>
      <c r="AA46" s="1" t="s">
        <v>227</v>
      </c>
      <c r="AB46" s="28" t="s">
        <v>228</v>
      </c>
    </row>
    <row r="47" spans="1:28" x14ac:dyDescent="0.3">
      <c r="A47" s="43" t="s">
        <v>46</v>
      </c>
      <c r="B47" s="43" t="s">
        <v>71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42</v>
      </c>
      <c r="G47" s="44">
        <f t="shared" si="7"/>
        <v>92</v>
      </c>
      <c r="H47" s="44">
        <f t="shared" si="7"/>
        <v>0</v>
      </c>
      <c r="I47" s="44">
        <f t="shared" si="7"/>
        <v>2</v>
      </c>
      <c r="J47" s="44">
        <f t="shared" si="7"/>
        <v>4</v>
      </c>
      <c r="K47" s="44">
        <f t="shared" si="7"/>
        <v>11</v>
      </c>
      <c r="L47" s="44">
        <f t="shared" si="7"/>
        <v>15</v>
      </c>
      <c r="M47" s="44">
        <f t="shared" si="7"/>
        <v>32</v>
      </c>
      <c r="N47" s="44">
        <f t="shared" si="7"/>
        <v>47</v>
      </c>
      <c r="O47" s="44">
        <f t="shared" si="7"/>
        <v>23</v>
      </c>
      <c r="P47" s="44">
        <f t="shared" si="7"/>
        <v>20</v>
      </c>
      <c r="Q47" s="44">
        <f t="shared" si="7"/>
        <v>11</v>
      </c>
      <c r="R47" s="44">
        <f t="shared" si="7"/>
        <v>21</v>
      </c>
      <c r="S47" s="44">
        <f t="shared" si="7"/>
        <v>2</v>
      </c>
      <c r="T47" s="44">
        <f t="shared" si="7"/>
        <v>88</v>
      </c>
      <c r="U47" s="45">
        <f>((T47+Q47+N47-R47)+(O47*2))/E47</f>
        <v>0.71250000000000002</v>
      </c>
      <c r="V47" s="46">
        <v>404</v>
      </c>
      <c r="W47" s="46" t="s">
        <v>80</v>
      </c>
      <c r="X47" s="46" t="s">
        <v>82</v>
      </c>
      <c r="Y47" s="70">
        <v>965</v>
      </c>
      <c r="Z47" s="48"/>
      <c r="AA47" s="43" t="s">
        <v>227</v>
      </c>
      <c r="AB47" s="72" t="s">
        <v>228</v>
      </c>
    </row>
    <row r="48" spans="1:28" x14ac:dyDescent="0.3">
      <c r="A48" s="1"/>
      <c r="B48" s="1"/>
      <c r="C48" s="1"/>
      <c r="D48" s="1"/>
      <c r="F48" s="49" t="s">
        <v>41</v>
      </c>
      <c r="G48" s="50">
        <f>F47/G47</f>
        <v>0.45652173913043476</v>
      </c>
      <c r="H48" s="27"/>
      <c r="I48" s="1"/>
      <c r="J48" s="49" t="s">
        <v>42</v>
      </c>
      <c r="K48" s="51">
        <f>J47/K47</f>
        <v>0.36363636363636365</v>
      </c>
      <c r="L48" s="1"/>
      <c r="M48" s="39" t="s">
        <v>43</v>
      </c>
      <c r="N48" s="52">
        <v>8</v>
      </c>
      <c r="P48" s="1"/>
      <c r="Q48" s="1"/>
      <c r="R48" s="1"/>
      <c r="S48" s="1"/>
      <c r="T48" s="1"/>
      <c r="U48" s="1"/>
      <c r="V48" s="22"/>
      <c r="W48" s="22"/>
      <c r="X48" s="22"/>
      <c r="Y48" s="53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3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</sheetData>
  <sheetProtection sheet="1" objects="1" scenarios="1"/>
  <sortState xmlns:xlrd2="http://schemas.microsoft.com/office/spreadsheetml/2017/richdata2" ref="A13:AB24">
    <sortCondition ref="C13:C24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2E433-580E-49DF-88F6-8FB49502DF63}">
  <sheetPr>
    <tabColor rgb="FF92D050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29604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173</v>
      </c>
      <c r="D4" s="7" t="s">
        <v>5</v>
      </c>
      <c r="E4" s="8"/>
      <c r="F4" s="5"/>
      <c r="G4" s="1"/>
      <c r="J4" s="15" t="s">
        <v>245</v>
      </c>
      <c r="K4" s="16" t="s">
        <v>45</v>
      </c>
      <c r="L4" s="17"/>
      <c r="M4" s="18"/>
      <c r="N4" s="19">
        <v>24</v>
      </c>
      <c r="O4" s="19">
        <v>19</v>
      </c>
      <c r="P4" s="19">
        <v>24</v>
      </c>
      <c r="Q4" s="19">
        <v>23</v>
      </c>
      <c r="R4" s="20"/>
      <c r="S4" s="21">
        <f>SUM(N4:R4)</f>
        <v>90</v>
      </c>
      <c r="T4" s="22">
        <v>409</v>
      </c>
    </row>
    <row r="5" spans="1:28" x14ac:dyDescent="0.3">
      <c r="B5" s="1"/>
      <c r="C5" s="6" t="s">
        <v>242</v>
      </c>
      <c r="D5" s="7" t="s">
        <v>6</v>
      </c>
      <c r="E5" s="1"/>
      <c r="F5" s="1"/>
      <c r="G5" s="1"/>
      <c r="J5" s="15" t="s">
        <v>246</v>
      </c>
      <c r="K5" s="16" t="s">
        <v>70</v>
      </c>
      <c r="L5" s="17"/>
      <c r="M5" s="18"/>
      <c r="N5" s="19">
        <v>20</v>
      </c>
      <c r="O5" s="19">
        <v>26</v>
      </c>
      <c r="P5" s="19">
        <v>21</v>
      </c>
      <c r="Q5" s="19">
        <v>25</v>
      </c>
      <c r="R5" s="20"/>
      <c r="S5" s="21">
        <f>SUM(N5:R5)</f>
        <v>92</v>
      </c>
      <c r="T5" s="22">
        <v>409</v>
      </c>
      <c r="U5" s="1"/>
      <c r="V5" s="1"/>
      <c r="W5" s="1"/>
    </row>
    <row r="6" spans="1:28" x14ac:dyDescent="0.3">
      <c r="C6" s="23">
        <v>2411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243</v>
      </c>
      <c r="D7" s="7" t="s">
        <v>8</v>
      </c>
      <c r="G7" s="1"/>
      <c r="S7" s="1"/>
      <c r="T7" s="25" t="s">
        <v>9</v>
      </c>
      <c r="U7" s="1"/>
      <c r="V7" s="26">
        <v>409</v>
      </c>
      <c r="W7" s="1"/>
    </row>
    <row r="8" spans="1:28" x14ac:dyDescent="0.3">
      <c r="B8" s="1"/>
      <c r="C8" s="24" t="s">
        <v>244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0.10486111111111111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12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69</v>
      </c>
      <c r="B13" s="1" t="s">
        <v>46</v>
      </c>
      <c r="C13" s="27" t="s">
        <v>47</v>
      </c>
      <c r="D13" s="38">
        <v>34</v>
      </c>
      <c r="E13" s="27">
        <v>5</v>
      </c>
      <c r="F13" s="27">
        <v>1</v>
      </c>
      <c r="G13" s="27">
        <v>1</v>
      </c>
      <c r="H13" s="27"/>
      <c r="I13" s="27"/>
      <c r="J13" s="27">
        <v>0</v>
      </c>
      <c r="K13" s="27">
        <v>0</v>
      </c>
      <c r="L13" s="27">
        <v>0</v>
      </c>
      <c r="M13" s="27">
        <v>1</v>
      </c>
      <c r="N13" s="27">
        <f t="shared" ref="N13:N24" si="0">SUM(L13:M13)</f>
        <v>1</v>
      </c>
      <c r="O13" s="27">
        <v>0</v>
      </c>
      <c r="P13" s="39">
        <v>0</v>
      </c>
      <c r="Q13" s="27">
        <v>0</v>
      </c>
      <c r="R13" s="27">
        <v>2</v>
      </c>
      <c r="S13" s="27">
        <v>1</v>
      </c>
      <c r="T13" s="27">
        <f t="shared" ref="T13:T24" si="1">(H13*3)+((F13-H13)*2)+J13</f>
        <v>2</v>
      </c>
      <c r="U13" s="40">
        <f t="shared" ref="U13:U24" si="2">IFERROR(((T13+Q13+N13-R13)+(O13*2))/E13,"")</f>
        <v>0.2</v>
      </c>
      <c r="V13" s="22">
        <v>409</v>
      </c>
      <c r="W13" s="22" t="s">
        <v>81</v>
      </c>
      <c r="X13" s="22" t="s">
        <v>95</v>
      </c>
      <c r="Y13" s="69">
        <v>2411</v>
      </c>
      <c r="Z13" s="41" t="s">
        <v>256</v>
      </c>
      <c r="AA13" s="1" t="s">
        <v>83</v>
      </c>
      <c r="AB13" s="28" t="s">
        <v>247</v>
      </c>
    </row>
    <row r="14" spans="1:28" x14ac:dyDescent="0.3">
      <c r="A14" s="1" t="s">
        <v>69</v>
      </c>
      <c r="B14" s="1" t="s">
        <v>46</v>
      </c>
      <c r="C14" s="27" t="s">
        <v>48</v>
      </c>
      <c r="D14" s="38">
        <v>11</v>
      </c>
      <c r="E14" s="27">
        <v>37</v>
      </c>
      <c r="F14" s="27">
        <v>3</v>
      </c>
      <c r="G14" s="27">
        <v>9</v>
      </c>
      <c r="H14" s="27"/>
      <c r="I14" s="27"/>
      <c r="J14" s="27">
        <v>2</v>
      </c>
      <c r="K14" s="27">
        <v>2</v>
      </c>
      <c r="L14" s="27">
        <v>3</v>
      </c>
      <c r="M14" s="27">
        <v>0</v>
      </c>
      <c r="N14" s="27">
        <f t="shared" si="0"/>
        <v>3</v>
      </c>
      <c r="O14" s="39">
        <v>3</v>
      </c>
      <c r="P14" s="39">
        <v>4</v>
      </c>
      <c r="Q14" s="39">
        <v>5</v>
      </c>
      <c r="R14" s="39">
        <v>2</v>
      </c>
      <c r="S14" s="39">
        <v>1</v>
      </c>
      <c r="T14" s="39">
        <f t="shared" si="1"/>
        <v>8</v>
      </c>
      <c r="U14" s="40">
        <f t="shared" si="2"/>
        <v>0.54054054054054057</v>
      </c>
      <c r="V14" s="22">
        <v>409</v>
      </c>
      <c r="W14" s="22" t="s">
        <v>81</v>
      </c>
      <c r="X14" s="22" t="s">
        <v>95</v>
      </c>
      <c r="Y14" s="69">
        <v>2411</v>
      </c>
      <c r="Z14" s="41"/>
      <c r="AA14" s="1" t="s">
        <v>83</v>
      </c>
      <c r="AB14" s="28" t="s">
        <v>247</v>
      </c>
    </row>
    <row r="15" spans="1:28" x14ac:dyDescent="0.3">
      <c r="A15" s="1" t="s">
        <v>69</v>
      </c>
      <c r="B15" s="1" t="s">
        <v>46</v>
      </c>
      <c r="C15" s="27" t="s">
        <v>219</v>
      </c>
      <c r="D15" s="38">
        <v>30</v>
      </c>
      <c r="E15" s="27">
        <v>25</v>
      </c>
      <c r="F15" s="27">
        <v>2</v>
      </c>
      <c r="G15" s="27">
        <v>4</v>
      </c>
      <c r="H15" s="27"/>
      <c r="I15" s="27"/>
      <c r="J15" s="27">
        <v>1</v>
      </c>
      <c r="K15" s="27">
        <v>2</v>
      </c>
      <c r="L15" s="27">
        <v>4</v>
      </c>
      <c r="M15" s="27">
        <v>4</v>
      </c>
      <c r="N15" s="27">
        <f t="shared" si="0"/>
        <v>8</v>
      </c>
      <c r="O15" s="39">
        <v>1</v>
      </c>
      <c r="P15" s="39">
        <v>2</v>
      </c>
      <c r="Q15" s="39">
        <v>1</v>
      </c>
      <c r="R15" s="39">
        <v>1</v>
      </c>
      <c r="S15" s="39">
        <v>1</v>
      </c>
      <c r="T15" s="39">
        <f t="shared" si="1"/>
        <v>5</v>
      </c>
      <c r="U15" s="40">
        <f t="shared" si="2"/>
        <v>0.6</v>
      </c>
      <c r="V15" s="22">
        <v>409</v>
      </c>
      <c r="W15" s="22" t="s">
        <v>81</v>
      </c>
      <c r="X15" s="22" t="s">
        <v>95</v>
      </c>
      <c r="Y15" s="69">
        <v>2411</v>
      </c>
      <c r="Z15" s="41"/>
      <c r="AA15" s="1" t="s">
        <v>83</v>
      </c>
      <c r="AB15" s="28" t="s">
        <v>247</v>
      </c>
    </row>
    <row r="16" spans="1:28" x14ac:dyDescent="0.3">
      <c r="A16" s="1" t="s">
        <v>69</v>
      </c>
      <c r="B16" s="1" t="s">
        <v>46</v>
      </c>
      <c r="C16" s="27" t="s">
        <v>49</v>
      </c>
      <c r="D16" s="38">
        <v>22</v>
      </c>
      <c r="E16" s="27">
        <v>12</v>
      </c>
      <c r="F16" s="27">
        <v>0</v>
      </c>
      <c r="G16" s="27">
        <v>5</v>
      </c>
      <c r="H16" s="27"/>
      <c r="I16" s="27"/>
      <c r="J16" s="27">
        <v>4</v>
      </c>
      <c r="K16" s="27">
        <v>6</v>
      </c>
      <c r="L16" s="27">
        <v>1</v>
      </c>
      <c r="M16" s="27">
        <v>2</v>
      </c>
      <c r="N16" s="27">
        <f t="shared" si="0"/>
        <v>3</v>
      </c>
      <c r="O16" s="39">
        <v>1</v>
      </c>
      <c r="P16" s="39">
        <v>2</v>
      </c>
      <c r="Q16" s="39">
        <v>1</v>
      </c>
      <c r="R16" s="39">
        <v>2</v>
      </c>
      <c r="S16" s="39">
        <v>0</v>
      </c>
      <c r="T16" s="39">
        <f t="shared" si="1"/>
        <v>4</v>
      </c>
      <c r="U16" s="40">
        <f t="shared" si="2"/>
        <v>0.66666666666666663</v>
      </c>
      <c r="V16" s="22">
        <v>409</v>
      </c>
      <c r="W16" s="22" t="s">
        <v>81</v>
      </c>
      <c r="X16" s="22" t="s">
        <v>95</v>
      </c>
      <c r="Y16" s="69">
        <v>2411</v>
      </c>
      <c r="Z16" s="41"/>
      <c r="AA16" s="1" t="s">
        <v>83</v>
      </c>
      <c r="AB16" s="28" t="s">
        <v>247</v>
      </c>
    </row>
    <row r="17" spans="1:28" x14ac:dyDescent="0.3">
      <c r="A17" s="1" t="s">
        <v>69</v>
      </c>
      <c r="B17" s="1" t="s">
        <v>46</v>
      </c>
      <c r="C17" s="27" t="s">
        <v>50</v>
      </c>
      <c r="D17" s="38">
        <v>20</v>
      </c>
      <c r="E17" s="27">
        <v>19</v>
      </c>
      <c r="F17" s="27">
        <v>5</v>
      </c>
      <c r="G17" s="27">
        <v>6</v>
      </c>
      <c r="H17" s="27"/>
      <c r="I17" s="27"/>
      <c r="J17" s="27">
        <v>0</v>
      </c>
      <c r="K17" s="27">
        <v>0</v>
      </c>
      <c r="L17" s="27">
        <v>1</v>
      </c>
      <c r="M17" s="27">
        <v>3</v>
      </c>
      <c r="N17" s="27">
        <f t="shared" si="0"/>
        <v>4</v>
      </c>
      <c r="O17" s="39">
        <v>1</v>
      </c>
      <c r="P17" s="56">
        <v>6</v>
      </c>
      <c r="Q17" s="39">
        <v>3</v>
      </c>
      <c r="R17" s="39">
        <v>3</v>
      </c>
      <c r="S17" s="39">
        <v>0</v>
      </c>
      <c r="T17" s="39">
        <f t="shared" si="1"/>
        <v>10</v>
      </c>
      <c r="U17" s="40">
        <f t="shared" si="2"/>
        <v>0.84210526315789469</v>
      </c>
      <c r="V17" s="22">
        <v>409</v>
      </c>
      <c r="W17" s="22" t="s">
        <v>81</v>
      </c>
      <c r="X17" s="22" t="s">
        <v>95</v>
      </c>
      <c r="Y17" s="69">
        <v>2411</v>
      </c>
      <c r="Z17" s="41"/>
      <c r="AA17" s="1" t="s">
        <v>83</v>
      </c>
      <c r="AB17" s="28" t="s">
        <v>247</v>
      </c>
    </row>
    <row r="18" spans="1:28" x14ac:dyDescent="0.3">
      <c r="A18" s="1" t="s">
        <v>69</v>
      </c>
      <c r="B18" s="1" t="s">
        <v>46</v>
      </c>
      <c r="C18" s="27" t="s">
        <v>172</v>
      </c>
      <c r="D18" s="38">
        <v>32</v>
      </c>
      <c r="E18" s="27">
        <v>16</v>
      </c>
      <c r="F18" s="27">
        <v>3</v>
      </c>
      <c r="G18" s="27">
        <v>4</v>
      </c>
      <c r="H18" s="27"/>
      <c r="I18" s="27"/>
      <c r="J18" s="27">
        <v>0</v>
      </c>
      <c r="K18" s="27">
        <v>0</v>
      </c>
      <c r="L18" s="27">
        <v>0</v>
      </c>
      <c r="M18" s="27">
        <v>1</v>
      </c>
      <c r="N18" s="27">
        <f t="shared" si="0"/>
        <v>1</v>
      </c>
      <c r="O18" s="39">
        <v>0</v>
      </c>
      <c r="P18" s="39">
        <v>1</v>
      </c>
      <c r="Q18" s="39">
        <v>0</v>
      </c>
      <c r="R18" s="39">
        <v>3</v>
      </c>
      <c r="S18" s="39">
        <v>0</v>
      </c>
      <c r="T18" s="39">
        <f t="shared" si="1"/>
        <v>6</v>
      </c>
      <c r="U18" s="40">
        <f t="shared" si="2"/>
        <v>0.25</v>
      </c>
      <c r="V18" s="22">
        <v>409</v>
      </c>
      <c r="W18" s="22" t="s">
        <v>81</v>
      </c>
      <c r="X18" s="22" t="s">
        <v>95</v>
      </c>
      <c r="Y18" s="69">
        <v>2411</v>
      </c>
      <c r="Z18" s="41"/>
      <c r="AA18" s="1" t="s">
        <v>83</v>
      </c>
      <c r="AB18" s="28" t="s">
        <v>247</v>
      </c>
    </row>
    <row r="19" spans="1:28" x14ac:dyDescent="0.3">
      <c r="A19" s="1" t="s">
        <v>69</v>
      </c>
      <c r="B19" s="1" t="s">
        <v>46</v>
      </c>
      <c r="C19" s="27" t="s">
        <v>52</v>
      </c>
      <c r="D19" s="38">
        <v>42</v>
      </c>
      <c r="E19" s="27">
        <v>26</v>
      </c>
      <c r="F19" s="27">
        <v>3</v>
      </c>
      <c r="G19" s="27">
        <v>9</v>
      </c>
      <c r="H19" s="27"/>
      <c r="I19" s="27"/>
      <c r="J19" s="27">
        <v>2</v>
      </c>
      <c r="K19" s="27">
        <v>2</v>
      </c>
      <c r="L19" s="27">
        <v>0</v>
      </c>
      <c r="M19" s="27">
        <v>3</v>
      </c>
      <c r="N19" s="27">
        <f t="shared" si="0"/>
        <v>3</v>
      </c>
      <c r="O19" s="39">
        <v>0</v>
      </c>
      <c r="P19" s="39">
        <v>4</v>
      </c>
      <c r="Q19" s="39">
        <v>1</v>
      </c>
      <c r="R19" s="39">
        <v>3</v>
      </c>
      <c r="S19" s="39">
        <v>0</v>
      </c>
      <c r="T19" s="39">
        <f t="shared" si="1"/>
        <v>8</v>
      </c>
      <c r="U19" s="40">
        <f t="shared" si="2"/>
        <v>0.34615384615384615</v>
      </c>
      <c r="V19" s="22">
        <v>409</v>
      </c>
      <c r="W19" s="22" t="s">
        <v>81</v>
      </c>
      <c r="X19" s="22" t="s">
        <v>95</v>
      </c>
      <c r="Y19" s="69">
        <v>2411</v>
      </c>
      <c r="Z19" s="41"/>
      <c r="AA19" s="1" t="s">
        <v>83</v>
      </c>
      <c r="AB19" s="28" t="s">
        <v>247</v>
      </c>
    </row>
    <row r="20" spans="1:28" x14ac:dyDescent="0.3">
      <c r="A20" s="1" t="s">
        <v>69</v>
      </c>
      <c r="B20" s="1" t="s">
        <v>46</v>
      </c>
      <c r="C20" s="27" t="s">
        <v>53</v>
      </c>
      <c r="D20" s="38">
        <v>15</v>
      </c>
      <c r="E20" s="27">
        <v>22</v>
      </c>
      <c r="F20" s="27">
        <v>2</v>
      </c>
      <c r="G20" s="27">
        <v>5</v>
      </c>
      <c r="H20" s="27"/>
      <c r="I20" s="27"/>
      <c r="J20" s="27">
        <v>2</v>
      </c>
      <c r="K20" s="27">
        <v>2</v>
      </c>
      <c r="L20" s="27">
        <v>0</v>
      </c>
      <c r="M20" s="27">
        <v>0</v>
      </c>
      <c r="N20" s="27">
        <f t="shared" si="0"/>
        <v>0</v>
      </c>
      <c r="O20" s="39">
        <v>4</v>
      </c>
      <c r="P20" s="39">
        <v>4</v>
      </c>
      <c r="Q20" s="39">
        <v>2</v>
      </c>
      <c r="R20" s="39">
        <v>2</v>
      </c>
      <c r="S20" s="39">
        <v>0</v>
      </c>
      <c r="T20" s="39">
        <f t="shared" si="1"/>
        <v>6</v>
      </c>
      <c r="U20" s="40">
        <f t="shared" si="2"/>
        <v>0.63636363636363635</v>
      </c>
      <c r="V20" s="22">
        <v>409</v>
      </c>
      <c r="W20" s="22" t="s">
        <v>81</v>
      </c>
      <c r="X20" s="22" t="s">
        <v>95</v>
      </c>
      <c r="Y20" s="69">
        <v>2411</v>
      </c>
      <c r="Z20" s="41"/>
      <c r="AA20" s="1" t="s">
        <v>83</v>
      </c>
      <c r="AB20" s="28" t="s">
        <v>247</v>
      </c>
    </row>
    <row r="21" spans="1:28" x14ac:dyDescent="0.3">
      <c r="A21" s="1" t="s">
        <v>69</v>
      </c>
      <c r="B21" s="1" t="s">
        <v>46</v>
      </c>
      <c r="C21" s="27" t="s">
        <v>54</v>
      </c>
      <c r="D21" s="38">
        <v>10</v>
      </c>
      <c r="E21" s="27">
        <v>47</v>
      </c>
      <c r="F21" s="27">
        <v>18</v>
      </c>
      <c r="G21" s="27">
        <v>31</v>
      </c>
      <c r="H21" s="27"/>
      <c r="I21" s="27"/>
      <c r="J21" s="27">
        <v>3</v>
      </c>
      <c r="K21" s="27">
        <v>4</v>
      </c>
      <c r="L21" s="27">
        <v>3</v>
      </c>
      <c r="M21" s="27">
        <v>11</v>
      </c>
      <c r="N21" s="27">
        <f t="shared" si="0"/>
        <v>14</v>
      </c>
      <c r="O21" s="39">
        <v>4</v>
      </c>
      <c r="P21" s="56">
        <v>6</v>
      </c>
      <c r="Q21" s="39">
        <v>3</v>
      </c>
      <c r="R21" s="39">
        <v>8</v>
      </c>
      <c r="S21" s="39">
        <v>0</v>
      </c>
      <c r="T21" s="39">
        <f t="shared" si="1"/>
        <v>39</v>
      </c>
      <c r="U21" s="40">
        <f t="shared" si="2"/>
        <v>1.1914893617021276</v>
      </c>
      <c r="V21" s="22">
        <v>409</v>
      </c>
      <c r="W21" s="22" t="s">
        <v>81</v>
      </c>
      <c r="X21" s="22" t="s">
        <v>95</v>
      </c>
      <c r="Y21" s="69">
        <v>2411</v>
      </c>
      <c r="Z21" s="41"/>
      <c r="AA21" s="1" t="s">
        <v>83</v>
      </c>
      <c r="AB21" s="28" t="s">
        <v>247</v>
      </c>
    </row>
    <row r="22" spans="1:28" x14ac:dyDescent="0.3">
      <c r="A22" s="1" t="s">
        <v>69</v>
      </c>
      <c r="B22" s="1" t="s">
        <v>46</v>
      </c>
      <c r="C22" s="27" t="s">
        <v>55</v>
      </c>
      <c r="D22" s="38">
        <v>33</v>
      </c>
      <c r="E22" s="27" t="s">
        <v>470</v>
      </c>
      <c r="F22" s="27"/>
      <c r="G22" s="27"/>
      <c r="H22" s="27"/>
      <c r="I22" s="27"/>
      <c r="J22" s="27"/>
      <c r="K22" s="27"/>
      <c r="L22" s="27"/>
      <c r="M22" s="27"/>
      <c r="N22" s="27"/>
      <c r="O22" s="39"/>
      <c r="P22" s="56"/>
      <c r="Q22" s="39"/>
      <c r="R22" s="39"/>
      <c r="S22" s="39"/>
      <c r="T22" s="39"/>
      <c r="U22" s="40"/>
      <c r="V22" s="22">
        <v>409</v>
      </c>
      <c r="W22" s="22" t="s">
        <v>81</v>
      </c>
      <c r="X22" s="22" t="s">
        <v>95</v>
      </c>
      <c r="Y22" s="69">
        <v>2411</v>
      </c>
      <c r="Z22" s="41"/>
      <c r="AA22" s="1" t="s">
        <v>83</v>
      </c>
      <c r="AB22" s="28" t="s">
        <v>247</v>
      </c>
    </row>
    <row r="23" spans="1:28" x14ac:dyDescent="0.3">
      <c r="A23" s="1" t="s">
        <v>69</v>
      </c>
      <c r="B23" s="1" t="s">
        <v>46</v>
      </c>
      <c r="C23" s="27" t="s">
        <v>56</v>
      </c>
      <c r="D23" s="38">
        <v>24</v>
      </c>
      <c r="E23" s="27" t="s">
        <v>472</v>
      </c>
      <c r="F23" s="27"/>
      <c r="G23" s="27"/>
      <c r="H23" s="27"/>
      <c r="I23" s="27"/>
      <c r="J23" s="27"/>
      <c r="K23" s="27"/>
      <c r="L23" s="27"/>
      <c r="M23" s="27"/>
      <c r="N23" s="27"/>
      <c r="O23" s="39"/>
      <c r="P23" s="56"/>
      <c r="Q23" s="39"/>
      <c r="R23" s="39"/>
      <c r="S23" s="39"/>
      <c r="T23" s="39"/>
      <c r="U23" s="40"/>
      <c r="V23" s="22">
        <v>409</v>
      </c>
      <c r="W23" s="22" t="s">
        <v>81</v>
      </c>
      <c r="X23" s="22" t="s">
        <v>95</v>
      </c>
      <c r="Y23" s="69">
        <v>2411</v>
      </c>
      <c r="Z23" s="41"/>
      <c r="AA23" s="1" t="s">
        <v>83</v>
      </c>
      <c r="AB23" s="28" t="s">
        <v>247</v>
      </c>
    </row>
    <row r="24" spans="1:28" x14ac:dyDescent="0.3">
      <c r="A24" s="1" t="s">
        <v>69</v>
      </c>
      <c r="B24" s="1" t="s">
        <v>46</v>
      </c>
      <c r="C24" s="27" t="s">
        <v>57</v>
      </c>
      <c r="D24" s="38">
        <v>35</v>
      </c>
      <c r="E24" s="27">
        <v>31</v>
      </c>
      <c r="F24" s="27">
        <v>1</v>
      </c>
      <c r="G24" s="27">
        <v>3</v>
      </c>
      <c r="H24" s="27"/>
      <c r="I24" s="27"/>
      <c r="J24" s="27">
        <v>0</v>
      </c>
      <c r="K24" s="27">
        <v>0</v>
      </c>
      <c r="L24" s="27">
        <v>1</v>
      </c>
      <c r="M24" s="27">
        <v>3</v>
      </c>
      <c r="N24" s="27">
        <f t="shared" si="0"/>
        <v>4</v>
      </c>
      <c r="O24" s="39">
        <v>0</v>
      </c>
      <c r="P24" s="39">
        <v>2</v>
      </c>
      <c r="Q24" s="39">
        <v>1</v>
      </c>
      <c r="R24" s="39">
        <v>1</v>
      </c>
      <c r="S24" s="39">
        <v>0</v>
      </c>
      <c r="T24" s="39">
        <f t="shared" si="1"/>
        <v>2</v>
      </c>
      <c r="U24" s="40">
        <f t="shared" si="2"/>
        <v>0.19354838709677419</v>
      </c>
      <c r="V24" s="22">
        <v>409</v>
      </c>
      <c r="W24" s="22" t="s">
        <v>81</v>
      </c>
      <c r="X24" s="22" t="s">
        <v>95</v>
      </c>
      <c r="Y24" s="69">
        <v>2411</v>
      </c>
      <c r="Z24" s="41"/>
      <c r="AA24" s="1" t="s">
        <v>83</v>
      </c>
      <c r="AB24" s="28" t="s">
        <v>247</v>
      </c>
    </row>
    <row r="25" spans="1:28" x14ac:dyDescent="0.3">
      <c r="A25" s="1" t="s">
        <v>69</v>
      </c>
      <c r="B25" s="1" t="s">
        <v>46</v>
      </c>
      <c r="C25" s="27" t="s">
        <v>58</v>
      </c>
      <c r="D25" s="38">
        <v>40</v>
      </c>
      <c r="E25" s="27" t="s">
        <v>470</v>
      </c>
      <c r="F25" s="27"/>
      <c r="G25" s="27"/>
      <c r="H25" s="27"/>
      <c r="I25" s="27"/>
      <c r="J25" s="27"/>
      <c r="K25" s="27"/>
      <c r="L25" s="27"/>
      <c r="M25" s="27"/>
      <c r="N25" s="27"/>
      <c r="O25" s="39"/>
      <c r="P25" s="39"/>
      <c r="Q25" s="39"/>
      <c r="R25" s="39"/>
      <c r="S25" s="39"/>
      <c r="T25" s="39"/>
      <c r="U25" s="40"/>
      <c r="V25" s="22">
        <v>409</v>
      </c>
      <c r="W25" s="22" t="s">
        <v>81</v>
      </c>
      <c r="X25" s="22" t="s">
        <v>95</v>
      </c>
      <c r="Y25" s="69">
        <v>2411</v>
      </c>
      <c r="Z25" s="41"/>
      <c r="AA25" s="1" t="s">
        <v>83</v>
      </c>
      <c r="AB25" s="28" t="s">
        <v>247</v>
      </c>
    </row>
    <row r="26" spans="1:28" x14ac:dyDescent="0.3">
      <c r="A26" s="43" t="s">
        <v>69</v>
      </c>
      <c r="B26" s="43" t="s">
        <v>46</v>
      </c>
      <c r="C26" s="44" t="s">
        <v>40</v>
      </c>
      <c r="D26" s="43"/>
      <c r="E26" s="44">
        <f t="shared" ref="E26:T26" si="3">SUM(E13:E24)</f>
        <v>240</v>
      </c>
      <c r="F26" s="44">
        <f t="shared" si="3"/>
        <v>38</v>
      </c>
      <c r="G26" s="44">
        <f t="shared" si="3"/>
        <v>77</v>
      </c>
      <c r="H26" s="44">
        <f t="shared" si="3"/>
        <v>0</v>
      </c>
      <c r="I26" s="44">
        <f t="shared" si="3"/>
        <v>0</v>
      </c>
      <c r="J26" s="44">
        <f t="shared" si="3"/>
        <v>14</v>
      </c>
      <c r="K26" s="44">
        <f t="shared" si="3"/>
        <v>18</v>
      </c>
      <c r="L26" s="44">
        <f t="shared" si="3"/>
        <v>13</v>
      </c>
      <c r="M26" s="44">
        <f t="shared" si="3"/>
        <v>28</v>
      </c>
      <c r="N26" s="44">
        <f t="shared" si="3"/>
        <v>41</v>
      </c>
      <c r="O26" s="44">
        <f t="shared" si="3"/>
        <v>14</v>
      </c>
      <c r="P26" s="44">
        <f t="shared" si="3"/>
        <v>31</v>
      </c>
      <c r="Q26" s="44">
        <f t="shared" si="3"/>
        <v>17</v>
      </c>
      <c r="R26" s="44">
        <f t="shared" si="3"/>
        <v>27</v>
      </c>
      <c r="S26" s="44">
        <f t="shared" si="3"/>
        <v>3</v>
      </c>
      <c r="T26" s="44">
        <f t="shared" si="3"/>
        <v>90</v>
      </c>
      <c r="U26" s="45">
        <f>((T26+Q26+N26-R26)+(O26*2))/E26</f>
        <v>0.62083333333333335</v>
      </c>
      <c r="V26" s="46">
        <v>409</v>
      </c>
      <c r="W26" s="46" t="s">
        <v>81</v>
      </c>
      <c r="X26" s="46" t="s">
        <v>95</v>
      </c>
      <c r="Y26" s="70">
        <v>2411</v>
      </c>
      <c r="Z26" s="73" t="s">
        <v>392</v>
      </c>
      <c r="AA26" s="43" t="s">
        <v>83</v>
      </c>
      <c r="AB26" s="72" t="s">
        <v>247</v>
      </c>
    </row>
    <row r="27" spans="1:28" x14ac:dyDescent="0.3">
      <c r="A27" s="1"/>
      <c r="B27" s="1"/>
      <c r="C27" s="1"/>
      <c r="D27" s="1"/>
      <c r="F27" s="49" t="s">
        <v>41</v>
      </c>
      <c r="G27" s="50">
        <f>F26/G26</f>
        <v>0.4935064935064935</v>
      </c>
      <c r="H27" s="27"/>
      <c r="I27" s="1"/>
      <c r="J27" s="49" t="s">
        <v>42</v>
      </c>
      <c r="K27" s="51">
        <f>J26/K26</f>
        <v>0.77777777777777779</v>
      </c>
      <c r="L27" s="1"/>
      <c r="M27" s="39" t="s">
        <v>43</v>
      </c>
      <c r="N27" s="52">
        <v>1</v>
      </c>
      <c r="P27" s="1"/>
      <c r="Q27" s="1"/>
      <c r="R27" s="1"/>
      <c r="S27" s="1"/>
      <c r="T27" s="1"/>
      <c r="U27" s="1"/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 t="s">
        <v>447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70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>
        <v>11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69</v>
      </c>
      <c r="C35" s="27" t="s">
        <v>201</v>
      </c>
      <c r="D35" s="38">
        <v>30</v>
      </c>
      <c r="E35" s="27">
        <v>7</v>
      </c>
      <c r="F35" s="27">
        <v>0</v>
      </c>
      <c r="G35" s="27">
        <v>2</v>
      </c>
      <c r="H35" s="27"/>
      <c r="I35" s="27"/>
      <c r="J35" s="27">
        <v>0</v>
      </c>
      <c r="K35" s="27">
        <v>0</v>
      </c>
      <c r="L35" s="27">
        <v>0</v>
      </c>
      <c r="M35" s="27">
        <v>2</v>
      </c>
      <c r="N35" s="27">
        <f t="shared" ref="N35:N46" si="4">SUM(L35:M35)</f>
        <v>2</v>
      </c>
      <c r="O35" s="27">
        <v>0</v>
      </c>
      <c r="P35" s="39">
        <v>0</v>
      </c>
      <c r="Q35" s="27">
        <v>0</v>
      </c>
      <c r="R35" s="27">
        <v>0</v>
      </c>
      <c r="S35" s="27">
        <v>0</v>
      </c>
      <c r="T35" s="27">
        <f t="shared" ref="T35:T46" si="5">+(F35*2)+J35</f>
        <v>0</v>
      </c>
      <c r="U35" s="40">
        <f t="shared" ref="U35:U46" si="6">IFERROR(((T35+Q35+N35-R35)+(O35*2))/E35,"")</f>
        <v>0.2857142857142857</v>
      </c>
      <c r="V35" s="22">
        <v>409</v>
      </c>
      <c r="W35" s="22" t="s">
        <v>80</v>
      </c>
      <c r="X35" s="22" t="s">
        <v>82</v>
      </c>
      <c r="Y35" s="69">
        <v>2411</v>
      </c>
      <c r="Z35" s="41"/>
      <c r="AA35" s="1" t="s">
        <v>200</v>
      </c>
      <c r="AB35" s="28" t="s">
        <v>248</v>
      </c>
    </row>
    <row r="36" spans="1:28" x14ac:dyDescent="0.3">
      <c r="A36" s="1" t="s">
        <v>46</v>
      </c>
      <c r="B36" s="1" t="s">
        <v>69</v>
      </c>
      <c r="C36" s="27" t="s">
        <v>202</v>
      </c>
      <c r="D36" s="38">
        <v>24</v>
      </c>
      <c r="E36" s="27">
        <v>33</v>
      </c>
      <c r="F36" s="27">
        <v>3</v>
      </c>
      <c r="G36" s="27">
        <v>9</v>
      </c>
      <c r="H36" s="27"/>
      <c r="I36" s="27"/>
      <c r="J36" s="27">
        <v>4</v>
      </c>
      <c r="K36" s="27">
        <v>7</v>
      </c>
      <c r="L36" s="27">
        <v>5</v>
      </c>
      <c r="M36" s="27">
        <v>2</v>
      </c>
      <c r="N36" s="27">
        <f t="shared" si="4"/>
        <v>7</v>
      </c>
      <c r="O36" s="39">
        <v>2</v>
      </c>
      <c r="P36" s="39">
        <v>2</v>
      </c>
      <c r="Q36" s="39">
        <v>0</v>
      </c>
      <c r="R36" s="39">
        <v>2</v>
      </c>
      <c r="S36" s="39">
        <v>0</v>
      </c>
      <c r="T36" s="27">
        <f t="shared" si="5"/>
        <v>10</v>
      </c>
      <c r="U36" s="40">
        <f t="shared" si="6"/>
        <v>0.5757575757575758</v>
      </c>
      <c r="V36" s="22">
        <v>409</v>
      </c>
      <c r="W36" s="22" t="s">
        <v>80</v>
      </c>
      <c r="X36" s="22" t="s">
        <v>82</v>
      </c>
      <c r="Y36" s="69">
        <v>2411</v>
      </c>
      <c r="Z36" s="41"/>
      <c r="AA36" s="1" t="s">
        <v>200</v>
      </c>
      <c r="AB36" s="28" t="s">
        <v>248</v>
      </c>
    </row>
    <row r="37" spans="1:28" x14ac:dyDescent="0.3">
      <c r="A37" s="1" t="s">
        <v>46</v>
      </c>
      <c r="B37" s="1" t="s">
        <v>69</v>
      </c>
      <c r="C37" s="27" t="s">
        <v>203</v>
      </c>
      <c r="D37" s="38">
        <v>21</v>
      </c>
      <c r="E37" s="27">
        <v>15</v>
      </c>
      <c r="F37" s="27">
        <v>1</v>
      </c>
      <c r="G37" s="27">
        <v>3</v>
      </c>
      <c r="H37" s="27"/>
      <c r="I37" s="27"/>
      <c r="J37" s="27">
        <v>0</v>
      </c>
      <c r="K37" s="27">
        <v>0</v>
      </c>
      <c r="L37" s="27">
        <v>1</v>
      </c>
      <c r="M37" s="27">
        <v>2</v>
      </c>
      <c r="N37" s="27">
        <f t="shared" si="4"/>
        <v>3</v>
      </c>
      <c r="O37" s="39">
        <v>1</v>
      </c>
      <c r="P37" s="39">
        <v>1</v>
      </c>
      <c r="Q37" s="39">
        <v>0</v>
      </c>
      <c r="R37" s="39">
        <v>5</v>
      </c>
      <c r="S37" s="39">
        <v>0</v>
      </c>
      <c r="T37" s="27">
        <f t="shared" si="5"/>
        <v>2</v>
      </c>
      <c r="U37" s="40">
        <f t="shared" si="6"/>
        <v>0.13333333333333333</v>
      </c>
      <c r="V37" s="22">
        <v>409</v>
      </c>
      <c r="W37" s="22" t="s">
        <v>80</v>
      </c>
      <c r="X37" s="22" t="s">
        <v>82</v>
      </c>
      <c r="Y37" s="69">
        <v>2411</v>
      </c>
      <c r="Z37" s="41"/>
      <c r="AA37" s="1" t="s">
        <v>200</v>
      </c>
      <c r="AB37" s="28" t="s">
        <v>248</v>
      </c>
    </row>
    <row r="38" spans="1:28" x14ac:dyDescent="0.3">
      <c r="A38" s="1" t="s">
        <v>46</v>
      </c>
      <c r="B38" s="1" t="s">
        <v>69</v>
      </c>
      <c r="C38" s="27" t="s">
        <v>204</v>
      </c>
      <c r="D38" s="38">
        <v>15</v>
      </c>
      <c r="E38" s="27">
        <v>7</v>
      </c>
      <c r="F38" s="27">
        <v>0</v>
      </c>
      <c r="G38" s="27">
        <v>0</v>
      </c>
      <c r="H38" s="27"/>
      <c r="I38" s="27"/>
      <c r="J38" s="27">
        <v>0</v>
      </c>
      <c r="K38" s="27">
        <v>0</v>
      </c>
      <c r="L38" s="27">
        <v>0</v>
      </c>
      <c r="M38" s="27">
        <v>1</v>
      </c>
      <c r="N38" s="27">
        <f t="shared" si="4"/>
        <v>1</v>
      </c>
      <c r="O38" s="39">
        <v>1</v>
      </c>
      <c r="P38" s="39">
        <v>0</v>
      </c>
      <c r="Q38" s="39">
        <v>0</v>
      </c>
      <c r="R38" s="39">
        <v>4</v>
      </c>
      <c r="S38" s="39">
        <v>0</v>
      </c>
      <c r="T38" s="27">
        <f t="shared" si="5"/>
        <v>0</v>
      </c>
      <c r="U38" s="85">
        <f t="shared" si="6"/>
        <v>-0.14285714285714285</v>
      </c>
      <c r="V38" s="22">
        <v>409</v>
      </c>
      <c r="W38" s="22" t="s">
        <v>80</v>
      </c>
      <c r="X38" s="22" t="s">
        <v>82</v>
      </c>
      <c r="Y38" s="69">
        <v>2411</v>
      </c>
      <c r="Z38" s="41"/>
      <c r="AA38" s="1" t="s">
        <v>200</v>
      </c>
      <c r="AB38" s="28" t="s">
        <v>248</v>
      </c>
    </row>
    <row r="39" spans="1:28" x14ac:dyDescent="0.3">
      <c r="A39" s="1" t="s">
        <v>46</v>
      </c>
      <c r="B39" s="1" t="s">
        <v>69</v>
      </c>
      <c r="C39" s="27" t="s">
        <v>351</v>
      </c>
      <c r="D39" s="38">
        <v>10</v>
      </c>
      <c r="E39" s="27" t="s">
        <v>470</v>
      </c>
      <c r="F39" s="27"/>
      <c r="G39" s="27"/>
      <c r="H39" s="27"/>
      <c r="I39" s="27"/>
      <c r="J39" s="27"/>
      <c r="K39" s="27"/>
      <c r="L39" s="27"/>
      <c r="M39" s="27"/>
      <c r="N39" s="27"/>
      <c r="O39" s="39"/>
      <c r="P39" s="39"/>
      <c r="Q39" s="39"/>
      <c r="R39" s="39"/>
      <c r="S39" s="39"/>
      <c r="T39" s="27"/>
      <c r="U39" s="40"/>
      <c r="V39" s="22">
        <v>409</v>
      </c>
      <c r="W39" s="22" t="s">
        <v>80</v>
      </c>
      <c r="X39" s="22" t="s">
        <v>82</v>
      </c>
      <c r="Y39" s="69">
        <v>2411</v>
      </c>
      <c r="Z39" s="41"/>
      <c r="AA39" s="1" t="s">
        <v>200</v>
      </c>
      <c r="AB39" s="28" t="s">
        <v>248</v>
      </c>
    </row>
    <row r="40" spans="1:28" x14ac:dyDescent="0.3">
      <c r="A40" s="1" t="s">
        <v>46</v>
      </c>
      <c r="B40" s="1" t="s">
        <v>69</v>
      </c>
      <c r="C40" s="27" t="s">
        <v>205</v>
      </c>
      <c r="D40" s="38">
        <v>14</v>
      </c>
      <c r="E40" s="27">
        <v>35</v>
      </c>
      <c r="F40" s="27">
        <v>5</v>
      </c>
      <c r="G40" s="27">
        <v>12</v>
      </c>
      <c r="H40" s="27"/>
      <c r="I40" s="27"/>
      <c r="J40" s="27">
        <v>1</v>
      </c>
      <c r="K40" s="27">
        <v>1</v>
      </c>
      <c r="L40" s="27">
        <v>1</v>
      </c>
      <c r="M40" s="27">
        <v>2</v>
      </c>
      <c r="N40" s="27">
        <f t="shared" si="4"/>
        <v>3</v>
      </c>
      <c r="O40" s="39">
        <v>5</v>
      </c>
      <c r="P40" s="39">
        <v>2</v>
      </c>
      <c r="Q40" s="39">
        <v>3</v>
      </c>
      <c r="R40" s="39">
        <v>4</v>
      </c>
      <c r="S40" s="39">
        <v>0</v>
      </c>
      <c r="T40" s="27">
        <f t="shared" si="5"/>
        <v>11</v>
      </c>
      <c r="U40" s="40">
        <f t="shared" si="6"/>
        <v>0.65714285714285714</v>
      </c>
      <c r="V40" s="22">
        <v>409</v>
      </c>
      <c r="W40" s="22" t="s">
        <v>80</v>
      </c>
      <c r="X40" s="22" t="s">
        <v>82</v>
      </c>
      <c r="Y40" s="69">
        <v>2411</v>
      </c>
      <c r="Z40" s="41"/>
      <c r="AA40" s="1" t="s">
        <v>200</v>
      </c>
      <c r="AB40" s="28" t="s">
        <v>248</v>
      </c>
    </row>
    <row r="41" spans="1:28" x14ac:dyDescent="0.3">
      <c r="A41" s="1" t="s">
        <v>46</v>
      </c>
      <c r="B41" s="1" t="s">
        <v>69</v>
      </c>
      <c r="C41" s="27" t="s">
        <v>211</v>
      </c>
      <c r="D41" s="38">
        <v>11</v>
      </c>
      <c r="E41" s="27" t="s">
        <v>470</v>
      </c>
      <c r="F41" s="27"/>
      <c r="G41" s="27"/>
      <c r="H41" s="27"/>
      <c r="I41" s="27"/>
      <c r="J41" s="27"/>
      <c r="K41" s="27"/>
      <c r="L41" s="27"/>
      <c r="M41" s="27"/>
      <c r="N41" s="27"/>
      <c r="O41" s="39"/>
      <c r="P41" s="39"/>
      <c r="Q41" s="39"/>
      <c r="R41" s="39"/>
      <c r="S41" s="39"/>
      <c r="T41" s="27"/>
      <c r="U41" s="40"/>
      <c r="V41" s="22">
        <v>409</v>
      </c>
      <c r="W41" s="22" t="s">
        <v>80</v>
      </c>
      <c r="X41" s="22" t="s">
        <v>82</v>
      </c>
      <c r="Y41" s="69">
        <v>2411</v>
      </c>
      <c r="Z41" s="41"/>
      <c r="AA41" s="1" t="s">
        <v>200</v>
      </c>
      <c r="AB41" s="28" t="s">
        <v>248</v>
      </c>
    </row>
    <row r="42" spans="1:28" x14ac:dyDescent="0.3">
      <c r="A42" s="1" t="s">
        <v>46</v>
      </c>
      <c r="B42" s="1" t="s">
        <v>69</v>
      </c>
      <c r="C42" s="27" t="s">
        <v>502</v>
      </c>
      <c r="D42" s="38">
        <v>12</v>
      </c>
      <c r="E42" s="27">
        <v>35</v>
      </c>
      <c r="F42" s="27">
        <v>3</v>
      </c>
      <c r="G42" s="27">
        <v>9</v>
      </c>
      <c r="H42" s="27"/>
      <c r="I42" s="27"/>
      <c r="J42" s="27">
        <v>6</v>
      </c>
      <c r="K42" s="27">
        <v>9</v>
      </c>
      <c r="L42" s="27">
        <v>2</v>
      </c>
      <c r="M42" s="27">
        <v>1</v>
      </c>
      <c r="N42" s="27">
        <f t="shared" si="4"/>
        <v>3</v>
      </c>
      <c r="O42" s="39">
        <v>4</v>
      </c>
      <c r="P42" s="39">
        <v>4</v>
      </c>
      <c r="Q42" s="39">
        <v>3</v>
      </c>
      <c r="R42" s="39">
        <v>2</v>
      </c>
      <c r="S42" s="39">
        <v>0</v>
      </c>
      <c r="T42" s="27">
        <f t="shared" si="5"/>
        <v>12</v>
      </c>
      <c r="U42" s="40">
        <f t="shared" si="6"/>
        <v>0.68571428571428572</v>
      </c>
      <c r="V42" s="22">
        <v>409</v>
      </c>
      <c r="W42" s="22" t="s">
        <v>80</v>
      </c>
      <c r="X42" s="22" t="s">
        <v>82</v>
      </c>
      <c r="Y42" s="69">
        <v>2411</v>
      </c>
      <c r="Z42" s="41"/>
      <c r="AA42" s="1" t="s">
        <v>200</v>
      </c>
      <c r="AB42" s="28" t="s">
        <v>248</v>
      </c>
    </row>
    <row r="43" spans="1:28" x14ac:dyDescent="0.3">
      <c r="A43" s="1" t="s">
        <v>46</v>
      </c>
      <c r="B43" s="1" t="s">
        <v>69</v>
      </c>
      <c r="C43" s="27" t="s">
        <v>207</v>
      </c>
      <c r="D43" s="38">
        <v>25</v>
      </c>
      <c r="E43" s="27">
        <v>41</v>
      </c>
      <c r="F43" s="27">
        <v>6</v>
      </c>
      <c r="G43" s="27">
        <v>16</v>
      </c>
      <c r="H43" s="27"/>
      <c r="I43" s="27"/>
      <c r="J43" s="27">
        <v>8</v>
      </c>
      <c r="K43" s="27">
        <v>13</v>
      </c>
      <c r="L43" s="27">
        <v>5</v>
      </c>
      <c r="M43" s="27">
        <v>4</v>
      </c>
      <c r="N43" s="27">
        <f t="shared" si="4"/>
        <v>9</v>
      </c>
      <c r="O43" s="39">
        <v>4</v>
      </c>
      <c r="P43" s="39">
        <v>4</v>
      </c>
      <c r="Q43" s="39">
        <v>2</v>
      </c>
      <c r="R43" s="39">
        <v>1</v>
      </c>
      <c r="S43" s="39">
        <v>0</v>
      </c>
      <c r="T43" s="27">
        <f t="shared" si="5"/>
        <v>20</v>
      </c>
      <c r="U43" s="40">
        <f t="shared" si="6"/>
        <v>0.92682926829268297</v>
      </c>
      <c r="V43" s="22">
        <v>409</v>
      </c>
      <c r="W43" s="22" t="s">
        <v>80</v>
      </c>
      <c r="X43" s="22" t="s">
        <v>82</v>
      </c>
      <c r="Y43" s="69">
        <v>2411</v>
      </c>
      <c r="Z43" s="41"/>
      <c r="AA43" s="1" t="s">
        <v>200</v>
      </c>
      <c r="AB43" s="28" t="s">
        <v>248</v>
      </c>
    </row>
    <row r="44" spans="1:28" x14ac:dyDescent="0.3">
      <c r="A44" s="1" t="s">
        <v>46</v>
      </c>
      <c r="B44" s="1" t="s">
        <v>69</v>
      </c>
      <c r="C44" s="27" t="s">
        <v>210</v>
      </c>
      <c r="D44" s="38">
        <v>41</v>
      </c>
      <c r="E44" s="27">
        <v>10</v>
      </c>
      <c r="F44" s="27">
        <v>1</v>
      </c>
      <c r="G44" s="27">
        <v>2</v>
      </c>
      <c r="H44" s="27"/>
      <c r="I44" s="27"/>
      <c r="J44" s="27">
        <v>0</v>
      </c>
      <c r="K44" s="27">
        <v>0</v>
      </c>
      <c r="L44" s="27">
        <v>0</v>
      </c>
      <c r="M44" s="27">
        <v>1</v>
      </c>
      <c r="N44" s="27">
        <f t="shared" si="4"/>
        <v>1</v>
      </c>
      <c r="O44" s="39">
        <v>2</v>
      </c>
      <c r="P44" s="39">
        <v>4</v>
      </c>
      <c r="Q44" s="39">
        <v>1</v>
      </c>
      <c r="R44" s="39">
        <v>1</v>
      </c>
      <c r="S44" s="39">
        <v>1</v>
      </c>
      <c r="T44" s="27">
        <f t="shared" si="5"/>
        <v>2</v>
      </c>
      <c r="U44" s="40">
        <f t="shared" si="6"/>
        <v>0.7</v>
      </c>
      <c r="V44" s="22">
        <v>409</v>
      </c>
      <c r="W44" s="22" t="s">
        <v>80</v>
      </c>
      <c r="X44" s="22" t="s">
        <v>82</v>
      </c>
      <c r="Y44" s="69">
        <v>2411</v>
      </c>
      <c r="Z44" s="41"/>
      <c r="AA44" s="1" t="s">
        <v>200</v>
      </c>
      <c r="AB44" s="28" t="s">
        <v>248</v>
      </c>
    </row>
    <row r="45" spans="1:28" x14ac:dyDescent="0.3">
      <c r="A45" s="1" t="s">
        <v>46</v>
      </c>
      <c r="B45" s="1" t="s">
        <v>69</v>
      </c>
      <c r="C45" s="27" t="s">
        <v>208</v>
      </c>
      <c r="D45" s="38">
        <v>42</v>
      </c>
      <c r="E45" s="27">
        <v>38</v>
      </c>
      <c r="F45" s="27">
        <v>10</v>
      </c>
      <c r="G45" s="27">
        <v>21</v>
      </c>
      <c r="H45" s="27"/>
      <c r="I45" s="27"/>
      <c r="J45" s="27">
        <v>7</v>
      </c>
      <c r="K45" s="27">
        <v>9</v>
      </c>
      <c r="L45" s="27">
        <v>7</v>
      </c>
      <c r="M45" s="27">
        <v>8</v>
      </c>
      <c r="N45" s="27">
        <f t="shared" si="4"/>
        <v>15</v>
      </c>
      <c r="O45" s="39">
        <v>2</v>
      </c>
      <c r="P45" s="39">
        <v>1</v>
      </c>
      <c r="Q45" s="39">
        <v>0</v>
      </c>
      <c r="R45" s="39">
        <v>5</v>
      </c>
      <c r="S45" s="39">
        <v>1</v>
      </c>
      <c r="T45" s="27">
        <f t="shared" si="5"/>
        <v>27</v>
      </c>
      <c r="U45" s="40">
        <f t="shared" si="6"/>
        <v>1.0789473684210527</v>
      </c>
      <c r="V45" s="22">
        <v>409</v>
      </c>
      <c r="W45" s="22" t="s">
        <v>80</v>
      </c>
      <c r="X45" s="22" t="s">
        <v>82</v>
      </c>
      <c r="Y45" s="69">
        <v>2411</v>
      </c>
      <c r="Z45" s="41"/>
      <c r="AA45" s="1" t="s">
        <v>200</v>
      </c>
      <c r="AB45" s="28" t="s">
        <v>248</v>
      </c>
    </row>
    <row r="46" spans="1:28" x14ac:dyDescent="0.3">
      <c r="A46" s="1" t="s">
        <v>46</v>
      </c>
      <c r="B46" s="1" t="s">
        <v>69</v>
      </c>
      <c r="C46" s="27" t="s">
        <v>209</v>
      </c>
      <c r="D46" s="38">
        <v>20</v>
      </c>
      <c r="E46" s="27">
        <v>19</v>
      </c>
      <c r="F46" s="27">
        <v>2</v>
      </c>
      <c r="G46" s="27">
        <v>3</v>
      </c>
      <c r="H46" s="27"/>
      <c r="I46" s="27"/>
      <c r="J46" s="27">
        <v>4</v>
      </c>
      <c r="K46" s="27">
        <v>4</v>
      </c>
      <c r="L46" s="27">
        <v>3</v>
      </c>
      <c r="M46" s="27">
        <v>3</v>
      </c>
      <c r="N46" s="27">
        <f t="shared" si="4"/>
        <v>6</v>
      </c>
      <c r="O46" s="39">
        <v>0</v>
      </c>
      <c r="P46" s="39">
        <v>1</v>
      </c>
      <c r="Q46" s="39">
        <v>2</v>
      </c>
      <c r="R46" s="39">
        <v>4</v>
      </c>
      <c r="S46" s="39">
        <v>0</v>
      </c>
      <c r="T46" s="27">
        <f t="shared" si="5"/>
        <v>8</v>
      </c>
      <c r="U46" s="40">
        <f t="shared" si="6"/>
        <v>0.63157894736842102</v>
      </c>
      <c r="V46" s="22">
        <v>409</v>
      </c>
      <c r="W46" s="22" t="s">
        <v>80</v>
      </c>
      <c r="X46" s="22" t="s">
        <v>82</v>
      </c>
      <c r="Y46" s="69">
        <v>2411</v>
      </c>
      <c r="Z46" s="41"/>
      <c r="AA46" s="1" t="s">
        <v>200</v>
      </c>
      <c r="AB46" s="28" t="s">
        <v>248</v>
      </c>
    </row>
    <row r="47" spans="1:28" x14ac:dyDescent="0.3">
      <c r="A47" s="1" t="s">
        <v>46</v>
      </c>
      <c r="B47" s="1" t="s">
        <v>69</v>
      </c>
      <c r="C47" s="56" t="s">
        <v>39</v>
      </c>
      <c r="D47" s="38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39"/>
      <c r="P47" s="39"/>
      <c r="Q47" s="39"/>
      <c r="R47" s="39"/>
      <c r="S47" s="39"/>
      <c r="T47" s="27"/>
      <c r="U47" s="40"/>
      <c r="V47" s="22">
        <v>409</v>
      </c>
      <c r="W47" s="22" t="s">
        <v>80</v>
      </c>
      <c r="X47" s="22" t="s">
        <v>82</v>
      </c>
      <c r="Y47" s="69">
        <v>2411</v>
      </c>
      <c r="Z47" s="41"/>
      <c r="AA47" s="1" t="s">
        <v>200</v>
      </c>
      <c r="AB47" s="28" t="s">
        <v>248</v>
      </c>
    </row>
    <row r="48" spans="1:28" x14ac:dyDescent="0.3">
      <c r="A48" s="43" t="s">
        <v>46</v>
      </c>
      <c r="B48" s="43" t="s">
        <v>69</v>
      </c>
      <c r="C48" s="44" t="s">
        <v>40</v>
      </c>
      <c r="D48" s="43"/>
      <c r="E48" s="44">
        <f t="shared" ref="E48:T48" si="7">SUM(E35:E46)</f>
        <v>240</v>
      </c>
      <c r="F48" s="44">
        <f t="shared" si="7"/>
        <v>31</v>
      </c>
      <c r="G48" s="44">
        <f t="shared" si="7"/>
        <v>77</v>
      </c>
      <c r="H48" s="44">
        <f t="shared" si="7"/>
        <v>0</v>
      </c>
      <c r="I48" s="44">
        <f t="shared" si="7"/>
        <v>0</v>
      </c>
      <c r="J48" s="44">
        <f t="shared" si="7"/>
        <v>30</v>
      </c>
      <c r="K48" s="44">
        <f t="shared" si="7"/>
        <v>43</v>
      </c>
      <c r="L48" s="44">
        <f t="shared" si="7"/>
        <v>24</v>
      </c>
      <c r="M48" s="44">
        <f t="shared" si="7"/>
        <v>26</v>
      </c>
      <c r="N48" s="44">
        <f t="shared" si="7"/>
        <v>50</v>
      </c>
      <c r="O48" s="44">
        <f t="shared" si="7"/>
        <v>21</v>
      </c>
      <c r="P48" s="44">
        <f t="shared" si="7"/>
        <v>19</v>
      </c>
      <c r="Q48" s="44">
        <f t="shared" si="7"/>
        <v>11</v>
      </c>
      <c r="R48" s="44">
        <f t="shared" si="7"/>
        <v>28</v>
      </c>
      <c r="S48" s="44">
        <f t="shared" si="7"/>
        <v>2</v>
      </c>
      <c r="T48" s="44">
        <f t="shared" si="7"/>
        <v>92</v>
      </c>
      <c r="U48" s="45">
        <f>((T48+Q48+N48-R48)+(O48*2))/E48</f>
        <v>0.6958333333333333</v>
      </c>
      <c r="V48" s="46">
        <v>409</v>
      </c>
      <c r="W48" s="46" t="s">
        <v>80</v>
      </c>
      <c r="X48" s="46" t="s">
        <v>82</v>
      </c>
      <c r="Y48" s="70">
        <v>2411</v>
      </c>
      <c r="Z48" s="48"/>
      <c r="AA48" s="43" t="s">
        <v>200</v>
      </c>
      <c r="AB48" s="72" t="s">
        <v>248</v>
      </c>
    </row>
    <row r="49" spans="1:28" x14ac:dyDescent="0.3">
      <c r="A49" s="1"/>
      <c r="B49" s="1"/>
      <c r="C49" s="1"/>
      <c r="D49" s="1"/>
      <c r="F49" s="49" t="s">
        <v>41</v>
      </c>
      <c r="G49" s="50">
        <f>F48/G48</f>
        <v>0.40259740259740262</v>
      </c>
      <c r="H49" s="27"/>
      <c r="I49" s="1"/>
      <c r="J49" s="49" t="s">
        <v>42</v>
      </c>
      <c r="K49" s="51">
        <f>J48/K48</f>
        <v>0.69767441860465118</v>
      </c>
      <c r="L49" s="1"/>
      <c r="M49" s="39" t="s">
        <v>43</v>
      </c>
      <c r="N49" s="52">
        <v>1</v>
      </c>
      <c r="P49" s="1"/>
      <c r="Q49" s="1"/>
      <c r="R49" s="1"/>
      <c r="S49" s="1"/>
      <c r="T49" s="1"/>
      <c r="U49" s="1"/>
      <c r="V49" s="22"/>
      <c r="W49" s="22"/>
      <c r="X49" s="22"/>
      <c r="Y49" s="53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3"/>
      <c r="Z50" s="41"/>
      <c r="AA50" s="1"/>
      <c r="AB50" s="28"/>
    </row>
  </sheetData>
  <sheetProtection sheet="1" objects="1" scenarios="1"/>
  <sortState xmlns:xlrd2="http://schemas.microsoft.com/office/spreadsheetml/2017/richdata2" ref="A35:AB44">
    <sortCondition ref="C35:C44"/>
  </sortState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697DF-C82E-4803-B4E1-9000110614F2}">
  <sheetPr>
    <tabColor rgb="FF92D050"/>
  </sheetPr>
  <dimension ref="A1:AB48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29608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249</v>
      </c>
      <c r="D4" s="7" t="s">
        <v>5</v>
      </c>
      <c r="E4" s="8"/>
      <c r="F4" s="5"/>
      <c r="G4" s="1"/>
      <c r="J4" s="15" t="s">
        <v>251</v>
      </c>
      <c r="K4" s="16" t="s">
        <v>45</v>
      </c>
      <c r="L4" s="17"/>
      <c r="M4" s="18"/>
      <c r="N4" s="19">
        <v>34</v>
      </c>
      <c r="O4" s="19">
        <v>33</v>
      </c>
      <c r="P4" s="19">
        <v>34</v>
      </c>
      <c r="Q4" s="19">
        <v>28</v>
      </c>
      <c r="R4" s="20"/>
      <c r="S4" s="21">
        <f>SUM(N4:R4)</f>
        <v>129</v>
      </c>
      <c r="T4" s="22">
        <v>416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252</v>
      </c>
      <c r="K5" s="16" t="s">
        <v>66</v>
      </c>
      <c r="L5" s="17"/>
      <c r="M5" s="18"/>
      <c r="N5" s="19">
        <v>20</v>
      </c>
      <c r="O5" s="19">
        <v>30</v>
      </c>
      <c r="P5" s="19">
        <v>33</v>
      </c>
      <c r="Q5" s="19">
        <v>33</v>
      </c>
      <c r="R5" s="20"/>
      <c r="S5" s="21">
        <f>SUM(N5:R5)</f>
        <v>116</v>
      </c>
      <c r="T5" s="22">
        <v>416</v>
      </c>
      <c r="U5" s="1"/>
      <c r="V5" s="1"/>
      <c r="W5" s="1"/>
    </row>
    <row r="6" spans="1:28" x14ac:dyDescent="0.3">
      <c r="C6" s="23">
        <v>922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353</v>
      </c>
      <c r="D7" s="7" t="s">
        <v>8</v>
      </c>
      <c r="G7" s="1"/>
      <c r="S7" s="1"/>
      <c r="T7" s="25" t="s">
        <v>9</v>
      </c>
      <c r="U7" s="1"/>
      <c r="V7" s="26">
        <v>416</v>
      </c>
      <c r="W7" s="1"/>
    </row>
    <row r="8" spans="1:28" x14ac:dyDescent="0.3">
      <c r="B8" s="1"/>
      <c r="C8" s="24" t="s">
        <v>250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9.5833333333333326E-2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13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48</v>
      </c>
      <c r="D13" s="38">
        <v>11</v>
      </c>
      <c r="E13" s="27">
        <v>30</v>
      </c>
      <c r="F13" s="27">
        <v>5</v>
      </c>
      <c r="G13" s="27">
        <v>14</v>
      </c>
      <c r="H13" s="27"/>
      <c r="I13" s="27"/>
      <c r="J13" s="27">
        <v>3</v>
      </c>
      <c r="K13" s="27">
        <v>5</v>
      </c>
      <c r="L13" s="27">
        <v>1</v>
      </c>
      <c r="M13" s="27">
        <v>1</v>
      </c>
      <c r="N13" s="27">
        <f t="shared" ref="N13:N25" si="0">SUM(L13:M13)</f>
        <v>2</v>
      </c>
      <c r="O13" s="39">
        <v>0</v>
      </c>
      <c r="P13" s="39">
        <v>2</v>
      </c>
      <c r="Q13" s="39">
        <v>5</v>
      </c>
      <c r="R13" s="39">
        <v>2</v>
      </c>
      <c r="S13" s="39">
        <v>0</v>
      </c>
      <c r="T13" s="39">
        <f t="shared" ref="T13:T25" si="1">(H13*3)+((F13-H13)*2)+J13</f>
        <v>13</v>
      </c>
      <c r="U13" s="40">
        <f t="shared" ref="U13:U25" si="2">IFERROR(((T13+Q13+N13-R13)+(O13*2))/E13,"")</f>
        <v>0.6</v>
      </c>
      <c r="V13" s="22">
        <v>416</v>
      </c>
      <c r="W13" s="22" t="s">
        <v>80</v>
      </c>
      <c r="X13" s="22" t="s">
        <v>82</v>
      </c>
      <c r="Y13" s="69">
        <v>922</v>
      </c>
      <c r="Z13" s="41"/>
      <c r="AA13" s="1" t="s">
        <v>83</v>
      </c>
      <c r="AB13" s="28" t="s">
        <v>253</v>
      </c>
    </row>
    <row r="14" spans="1:28" x14ac:dyDescent="0.3">
      <c r="A14" s="1" t="s">
        <v>65</v>
      </c>
      <c r="B14" s="1" t="s">
        <v>46</v>
      </c>
      <c r="C14" s="27" t="s">
        <v>219</v>
      </c>
      <c r="D14" s="38">
        <v>30</v>
      </c>
      <c r="E14" s="27">
        <v>14</v>
      </c>
      <c r="F14" s="27">
        <v>1</v>
      </c>
      <c r="G14" s="27">
        <v>3</v>
      </c>
      <c r="H14" s="27"/>
      <c r="I14" s="27"/>
      <c r="J14" s="27">
        <v>2</v>
      </c>
      <c r="K14" s="27">
        <v>2</v>
      </c>
      <c r="L14" s="27">
        <v>1</v>
      </c>
      <c r="M14" s="27">
        <v>5</v>
      </c>
      <c r="N14" s="27">
        <f t="shared" si="0"/>
        <v>6</v>
      </c>
      <c r="O14" s="27">
        <v>0</v>
      </c>
      <c r="P14" s="39">
        <v>4</v>
      </c>
      <c r="Q14" s="27">
        <v>0</v>
      </c>
      <c r="R14" s="27">
        <v>3</v>
      </c>
      <c r="S14" s="27">
        <v>0</v>
      </c>
      <c r="T14" s="27">
        <f t="shared" si="1"/>
        <v>4</v>
      </c>
      <c r="U14" s="40">
        <f t="shared" si="2"/>
        <v>0.5</v>
      </c>
      <c r="V14" s="22">
        <v>416</v>
      </c>
      <c r="W14" s="22" t="s">
        <v>80</v>
      </c>
      <c r="X14" s="22" t="s">
        <v>82</v>
      </c>
      <c r="Y14" s="69">
        <v>922</v>
      </c>
      <c r="Z14" s="41"/>
      <c r="AA14" s="1" t="s">
        <v>83</v>
      </c>
      <c r="AB14" s="28" t="s">
        <v>253</v>
      </c>
    </row>
    <row r="15" spans="1:28" x14ac:dyDescent="0.3">
      <c r="A15" s="1" t="s">
        <v>65</v>
      </c>
      <c r="B15" s="1" t="s">
        <v>46</v>
      </c>
      <c r="C15" s="27" t="s">
        <v>49</v>
      </c>
      <c r="D15" s="38">
        <v>22</v>
      </c>
      <c r="E15" s="27">
        <v>21</v>
      </c>
      <c r="F15" s="27">
        <v>3</v>
      </c>
      <c r="G15" s="27">
        <v>10</v>
      </c>
      <c r="H15" s="27"/>
      <c r="I15" s="27"/>
      <c r="J15" s="27">
        <v>3</v>
      </c>
      <c r="K15" s="27">
        <v>5</v>
      </c>
      <c r="L15" s="27">
        <v>3</v>
      </c>
      <c r="M15" s="27">
        <v>3</v>
      </c>
      <c r="N15" s="27">
        <f t="shared" si="0"/>
        <v>6</v>
      </c>
      <c r="O15" s="39">
        <v>3</v>
      </c>
      <c r="P15" s="39">
        <v>3</v>
      </c>
      <c r="Q15" s="39">
        <v>3</v>
      </c>
      <c r="R15" s="39">
        <v>0</v>
      </c>
      <c r="S15" s="39">
        <v>0</v>
      </c>
      <c r="T15" s="39">
        <f t="shared" si="1"/>
        <v>9</v>
      </c>
      <c r="U15" s="40">
        <f t="shared" si="2"/>
        <v>1.1428571428571428</v>
      </c>
      <c r="V15" s="22">
        <v>416</v>
      </c>
      <c r="W15" s="22" t="s">
        <v>80</v>
      </c>
      <c r="X15" s="22" t="s">
        <v>82</v>
      </c>
      <c r="Y15" s="69">
        <v>922</v>
      </c>
      <c r="Z15" s="41"/>
      <c r="AA15" s="1" t="s">
        <v>83</v>
      </c>
      <c r="AB15" s="28" t="s">
        <v>253</v>
      </c>
    </row>
    <row r="16" spans="1:28" x14ac:dyDescent="0.3">
      <c r="A16" s="1" t="s">
        <v>65</v>
      </c>
      <c r="B16" s="1" t="s">
        <v>46</v>
      </c>
      <c r="C16" s="27" t="s">
        <v>50</v>
      </c>
      <c r="D16" s="38">
        <v>20</v>
      </c>
      <c r="E16" s="27">
        <v>22</v>
      </c>
      <c r="F16" s="27">
        <v>6</v>
      </c>
      <c r="G16" s="27">
        <v>11</v>
      </c>
      <c r="H16" s="27"/>
      <c r="I16" s="27"/>
      <c r="J16" s="27">
        <v>4</v>
      </c>
      <c r="K16" s="27">
        <v>4</v>
      </c>
      <c r="L16" s="27">
        <v>6</v>
      </c>
      <c r="M16" s="27">
        <v>3</v>
      </c>
      <c r="N16" s="27">
        <f t="shared" si="0"/>
        <v>9</v>
      </c>
      <c r="O16" s="39">
        <v>1</v>
      </c>
      <c r="P16" s="39">
        <v>2</v>
      </c>
      <c r="Q16" s="39">
        <v>0</v>
      </c>
      <c r="R16" s="39">
        <v>4</v>
      </c>
      <c r="S16" s="39">
        <v>0</v>
      </c>
      <c r="T16" s="39">
        <f t="shared" si="1"/>
        <v>16</v>
      </c>
      <c r="U16" s="40">
        <f t="shared" si="2"/>
        <v>1.0454545454545454</v>
      </c>
      <c r="V16" s="22">
        <v>416</v>
      </c>
      <c r="W16" s="22" t="s">
        <v>80</v>
      </c>
      <c r="X16" s="22" t="s">
        <v>82</v>
      </c>
      <c r="Y16" s="69">
        <v>922</v>
      </c>
      <c r="Z16" s="41"/>
      <c r="AA16" s="1" t="s">
        <v>83</v>
      </c>
      <c r="AB16" s="28" t="s">
        <v>253</v>
      </c>
    </row>
    <row r="17" spans="1:28" x14ac:dyDescent="0.3">
      <c r="A17" s="1" t="s">
        <v>65</v>
      </c>
      <c r="B17" s="1" t="s">
        <v>46</v>
      </c>
      <c r="C17" s="27" t="s">
        <v>255</v>
      </c>
      <c r="D17" s="38">
        <v>14</v>
      </c>
      <c r="E17" s="27">
        <v>16</v>
      </c>
      <c r="F17" s="27">
        <v>5</v>
      </c>
      <c r="G17" s="27">
        <v>10</v>
      </c>
      <c r="H17" s="27"/>
      <c r="I17" s="27"/>
      <c r="J17" s="27">
        <v>4</v>
      </c>
      <c r="K17" s="27">
        <v>4</v>
      </c>
      <c r="L17" s="27">
        <v>4</v>
      </c>
      <c r="M17" s="27">
        <v>2</v>
      </c>
      <c r="N17" s="27">
        <f t="shared" si="0"/>
        <v>6</v>
      </c>
      <c r="O17" s="39">
        <v>1</v>
      </c>
      <c r="P17" s="39">
        <v>5</v>
      </c>
      <c r="Q17" s="39">
        <v>0</v>
      </c>
      <c r="R17" s="39">
        <v>0</v>
      </c>
      <c r="S17" s="39">
        <v>0</v>
      </c>
      <c r="T17" s="39">
        <f t="shared" si="1"/>
        <v>14</v>
      </c>
      <c r="U17" s="40">
        <f t="shared" si="2"/>
        <v>1.375</v>
      </c>
      <c r="V17" s="22">
        <v>416</v>
      </c>
      <c r="W17" s="22" t="s">
        <v>80</v>
      </c>
      <c r="X17" s="22" t="s">
        <v>82</v>
      </c>
      <c r="Y17" s="69">
        <v>922</v>
      </c>
      <c r="Z17" s="41"/>
      <c r="AA17" s="1" t="s">
        <v>83</v>
      </c>
      <c r="AB17" s="28" t="s">
        <v>253</v>
      </c>
    </row>
    <row r="18" spans="1:28" x14ac:dyDescent="0.3">
      <c r="A18" s="1" t="s">
        <v>65</v>
      </c>
      <c r="B18" s="1" t="s">
        <v>46</v>
      </c>
      <c r="C18" s="27" t="s">
        <v>172</v>
      </c>
      <c r="D18" s="38">
        <v>32</v>
      </c>
      <c r="E18" s="27">
        <v>14</v>
      </c>
      <c r="F18" s="27">
        <v>0</v>
      </c>
      <c r="G18" s="27">
        <v>4</v>
      </c>
      <c r="H18" s="27"/>
      <c r="I18" s="27"/>
      <c r="J18" s="27">
        <v>1</v>
      </c>
      <c r="K18" s="27">
        <v>2</v>
      </c>
      <c r="L18" s="27">
        <v>1</v>
      </c>
      <c r="M18" s="27">
        <v>0</v>
      </c>
      <c r="N18" s="27">
        <f t="shared" si="0"/>
        <v>1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f t="shared" si="1"/>
        <v>1</v>
      </c>
      <c r="U18" s="40">
        <f t="shared" si="2"/>
        <v>0.14285714285714285</v>
      </c>
      <c r="V18" s="22">
        <v>416</v>
      </c>
      <c r="W18" s="22" t="s">
        <v>80</v>
      </c>
      <c r="X18" s="22" t="s">
        <v>82</v>
      </c>
      <c r="Y18" s="69">
        <v>922</v>
      </c>
      <c r="Z18" s="41"/>
      <c r="AA18" s="1" t="s">
        <v>83</v>
      </c>
      <c r="AB18" s="28" t="s">
        <v>253</v>
      </c>
    </row>
    <row r="19" spans="1:28" x14ac:dyDescent="0.3">
      <c r="A19" s="1" t="s">
        <v>65</v>
      </c>
      <c r="B19" s="1" t="s">
        <v>46</v>
      </c>
      <c r="C19" s="27" t="s">
        <v>52</v>
      </c>
      <c r="D19" s="38">
        <v>42</v>
      </c>
      <c r="E19" s="27">
        <v>16</v>
      </c>
      <c r="F19" s="27">
        <v>2</v>
      </c>
      <c r="G19" s="27">
        <v>7</v>
      </c>
      <c r="H19" s="27"/>
      <c r="I19" s="27"/>
      <c r="J19" s="27">
        <v>2</v>
      </c>
      <c r="K19" s="27">
        <v>2</v>
      </c>
      <c r="L19" s="27">
        <v>3</v>
      </c>
      <c r="M19" s="27">
        <v>1</v>
      </c>
      <c r="N19" s="27">
        <f t="shared" si="0"/>
        <v>4</v>
      </c>
      <c r="O19" s="39">
        <v>0</v>
      </c>
      <c r="P19" s="39">
        <v>4</v>
      </c>
      <c r="Q19" s="39">
        <v>0</v>
      </c>
      <c r="R19" s="39">
        <v>1</v>
      </c>
      <c r="S19" s="39">
        <v>0</v>
      </c>
      <c r="T19" s="39">
        <f t="shared" si="1"/>
        <v>6</v>
      </c>
      <c r="U19" s="40">
        <f t="shared" si="2"/>
        <v>0.5625</v>
      </c>
      <c r="V19" s="22">
        <v>416</v>
      </c>
      <c r="W19" s="22" t="s">
        <v>80</v>
      </c>
      <c r="X19" s="22" t="s">
        <v>82</v>
      </c>
      <c r="Y19" s="69">
        <v>922</v>
      </c>
      <c r="Z19" s="41"/>
      <c r="AA19" s="1" t="s">
        <v>83</v>
      </c>
      <c r="AB19" s="28" t="s">
        <v>253</v>
      </c>
    </row>
    <row r="20" spans="1:28" x14ac:dyDescent="0.3">
      <c r="A20" s="1" t="s">
        <v>65</v>
      </c>
      <c r="B20" s="1" t="s">
        <v>46</v>
      </c>
      <c r="C20" s="27" t="s">
        <v>53</v>
      </c>
      <c r="D20" s="38">
        <v>15</v>
      </c>
      <c r="E20" s="27">
        <v>28</v>
      </c>
      <c r="F20" s="27">
        <v>6</v>
      </c>
      <c r="G20" s="27">
        <v>10</v>
      </c>
      <c r="H20" s="27"/>
      <c r="I20" s="27"/>
      <c r="J20" s="27">
        <v>2</v>
      </c>
      <c r="K20" s="27">
        <v>3</v>
      </c>
      <c r="L20" s="27">
        <v>2</v>
      </c>
      <c r="M20" s="27">
        <v>1</v>
      </c>
      <c r="N20" s="27">
        <f t="shared" si="0"/>
        <v>3</v>
      </c>
      <c r="O20" s="39">
        <v>7</v>
      </c>
      <c r="P20" s="39">
        <v>1</v>
      </c>
      <c r="Q20" s="39">
        <v>2</v>
      </c>
      <c r="R20" s="39">
        <v>5</v>
      </c>
      <c r="S20" s="39">
        <v>0</v>
      </c>
      <c r="T20" s="39">
        <f t="shared" si="1"/>
        <v>14</v>
      </c>
      <c r="U20" s="40">
        <f t="shared" si="2"/>
        <v>1</v>
      </c>
      <c r="V20" s="22">
        <v>416</v>
      </c>
      <c r="W20" s="22" t="s">
        <v>80</v>
      </c>
      <c r="X20" s="22" t="s">
        <v>82</v>
      </c>
      <c r="Y20" s="69">
        <v>922</v>
      </c>
      <c r="Z20" s="41"/>
      <c r="AA20" s="1" t="s">
        <v>83</v>
      </c>
      <c r="AB20" s="28" t="s">
        <v>253</v>
      </c>
    </row>
    <row r="21" spans="1:28" x14ac:dyDescent="0.3">
      <c r="A21" s="1" t="s">
        <v>65</v>
      </c>
      <c r="B21" s="1" t="s">
        <v>46</v>
      </c>
      <c r="C21" s="27" t="s">
        <v>54</v>
      </c>
      <c r="D21" s="38">
        <v>10</v>
      </c>
      <c r="E21" s="27">
        <v>30</v>
      </c>
      <c r="F21" s="27">
        <v>9</v>
      </c>
      <c r="G21" s="27">
        <v>19</v>
      </c>
      <c r="H21" s="27"/>
      <c r="I21" s="27"/>
      <c r="J21" s="27">
        <v>15</v>
      </c>
      <c r="K21" s="27">
        <v>15</v>
      </c>
      <c r="L21" s="27">
        <v>3</v>
      </c>
      <c r="M21" s="27">
        <v>2</v>
      </c>
      <c r="N21" s="27">
        <f t="shared" si="0"/>
        <v>5</v>
      </c>
      <c r="O21" s="39">
        <v>6</v>
      </c>
      <c r="P21" s="39">
        <v>4</v>
      </c>
      <c r="Q21" s="39">
        <v>7</v>
      </c>
      <c r="R21" s="39">
        <v>4</v>
      </c>
      <c r="S21" s="39">
        <v>0</v>
      </c>
      <c r="T21" s="39">
        <f t="shared" si="1"/>
        <v>33</v>
      </c>
      <c r="U21" s="40">
        <f t="shared" si="2"/>
        <v>1.7666666666666666</v>
      </c>
      <c r="V21" s="22">
        <v>416</v>
      </c>
      <c r="W21" s="22" t="s">
        <v>80</v>
      </c>
      <c r="X21" s="22" t="s">
        <v>82</v>
      </c>
      <c r="Y21" s="69">
        <v>922</v>
      </c>
      <c r="Z21" s="41"/>
      <c r="AA21" s="1" t="s">
        <v>83</v>
      </c>
      <c r="AB21" s="28" t="s">
        <v>253</v>
      </c>
    </row>
    <row r="22" spans="1:28" x14ac:dyDescent="0.3">
      <c r="A22" s="1" t="s">
        <v>65</v>
      </c>
      <c r="B22" s="1" t="s">
        <v>46</v>
      </c>
      <c r="C22" s="27" t="s">
        <v>55</v>
      </c>
      <c r="D22" s="38">
        <v>33</v>
      </c>
      <c r="E22" s="27">
        <v>17</v>
      </c>
      <c r="F22" s="27">
        <v>1</v>
      </c>
      <c r="G22" s="27">
        <v>2</v>
      </c>
      <c r="H22" s="27"/>
      <c r="I22" s="27"/>
      <c r="J22" s="27">
        <v>0</v>
      </c>
      <c r="K22" s="27">
        <v>0</v>
      </c>
      <c r="L22" s="27">
        <v>1</v>
      </c>
      <c r="M22" s="27">
        <v>0</v>
      </c>
      <c r="N22" s="27">
        <f t="shared" si="0"/>
        <v>1</v>
      </c>
      <c r="O22" s="39">
        <v>0</v>
      </c>
      <c r="P22" s="39">
        <v>5</v>
      </c>
      <c r="Q22" s="39">
        <v>0</v>
      </c>
      <c r="R22" s="39">
        <v>1</v>
      </c>
      <c r="S22" s="39">
        <v>0</v>
      </c>
      <c r="T22" s="39">
        <f t="shared" si="1"/>
        <v>2</v>
      </c>
      <c r="U22" s="40">
        <f t="shared" si="2"/>
        <v>0.11764705882352941</v>
      </c>
      <c r="V22" s="22">
        <v>416</v>
      </c>
      <c r="W22" s="22" t="s">
        <v>80</v>
      </c>
      <c r="X22" s="22" t="s">
        <v>82</v>
      </c>
      <c r="Y22" s="69">
        <v>922</v>
      </c>
      <c r="Z22" s="41"/>
      <c r="AA22" s="1" t="s">
        <v>83</v>
      </c>
      <c r="AB22" s="28" t="s">
        <v>253</v>
      </c>
    </row>
    <row r="23" spans="1:28" x14ac:dyDescent="0.3">
      <c r="A23" s="1" t="s">
        <v>65</v>
      </c>
      <c r="B23" s="1" t="s">
        <v>46</v>
      </c>
      <c r="C23" s="27" t="s">
        <v>56</v>
      </c>
      <c r="D23" s="38">
        <v>24</v>
      </c>
      <c r="E23" s="27" t="s">
        <v>472</v>
      </c>
      <c r="F23" s="27"/>
      <c r="G23" s="27"/>
      <c r="H23" s="27"/>
      <c r="I23" s="27"/>
      <c r="J23" s="27"/>
      <c r="K23" s="27"/>
      <c r="L23" s="27"/>
      <c r="M23" s="27"/>
      <c r="N23" s="27"/>
      <c r="O23" s="39"/>
      <c r="P23" s="39"/>
      <c r="Q23" s="39"/>
      <c r="R23" s="39"/>
      <c r="S23" s="39"/>
      <c r="T23" s="39"/>
      <c r="U23" s="40"/>
      <c r="V23" s="22">
        <v>416</v>
      </c>
      <c r="W23" s="22" t="s">
        <v>80</v>
      </c>
      <c r="X23" s="22" t="s">
        <v>82</v>
      </c>
      <c r="Y23" s="69">
        <v>922</v>
      </c>
      <c r="Z23" s="41"/>
      <c r="AA23" s="1" t="s">
        <v>83</v>
      </c>
      <c r="AB23" s="28" t="s">
        <v>253</v>
      </c>
    </row>
    <row r="24" spans="1:28" x14ac:dyDescent="0.3">
      <c r="A24" s="1" t="s">
        <v>65</v>
      </c>
      <c r="B24" s="1" t="s">
        <v>46</v>
      </c>
      <c r="C24" s="27" t="s">
        <v>57</v>
      </c>
      <c r="D24" s="38">
        <v>35</v>
      </c>
      <c r="E24" s="27">
        <v>18</v>
      </c>
      <c r="F24" s="27">
        <v>4</v>
      </c>
      <c r="G24" s="27">
        <v>7</v>
      </c>
      <c r="H24" s="27"/>
      <c r="I24" s="27"/>
      <c r="J24" s="27">
        <v>1</v>
      </c>
      <c r="K24" s="27">
        <v>2</v>
      </c>
      <c r="L24" s="27">
        <v>1</v>
      </c>
      <c r="M24" s="27">
        <v>1</v>
      </c>
      <c r="N24" s="27">
        <f t="shared" si="0"/>
        <v>2</v>
      </c>
      <c r="O24" s="39">
        <v>1</v>
      </c>
      <c r="P24" s="39">
        <v>0</v>
      </c>
      <c r="Q24" s="39">
        <v>1</v>
      </c>
      <c r="R24" s="39">
        <v>1</v>
      </c>
      <c r="S24" s="39">
        <v>1</v>
      </c>
      <c r="T24" s="39">
        <f t="shared" si="1"/>
        <v>9</v>
      </c>
      <c r="U24" s="40">
        <f t="shared" si="2"/>
        <v>0.72222222222222221</v>
      </c>
      <c r="V24" s="22">
        <v>416</v>
      </c>
      <c r="W24" s="22" t="s">
        <v>80</v>
      </c>
      <c r="X24" s="22" t="s">
        <v>82</v>
      </c>
      <c r="Y24" s="69">
        <v>922</v>
      </c>
      <c r="Z24" s="41"/>
      <c r="AA24" s="1" t="s">
        <v>83</v>
      </c>
      <c r="AB24" s="28" t="s">
        <v>253</v>
      </c>
    </row>
    <row r="25" spans="1:28" x14ac:dyDescent="0.3">
      <c r="A25" s="1" t="s">
        <v>65</v>
      </c>
      <c r="B25" s="1" t="s">
        <v>46</v>
      </c>
      <c r="C25" s="27" t="s">
        <v>58</v>
      </c>
      <c r="D25" s="38">
        <v>40</v>
      </c>
      <c r="E25" s="27">
        <v>14</v>
      </c>
      <c r="F25" s="27">
        <v>3</v>
      </c>
      <c r="G25" s="27">
        <v>6</v>
      </c>
      <c r="H25" s="27"/>
      <c r="I25" s="27"/>
      <c r="J25" s="27">
        <v>2</v>
      </c>
      <c r="K25" s="27">
        <v>4</v>
      </c>
      <c r="L25" s="27">
        <v>3</v>
      </c>
      <c r="M25" s="27">
        <v>0</v>
      </c>
      <c r="N25" s="27">
        <f t="shared" si="0"/>
        <v>3</v>
      </c>
      <c r="O25" s="39">
        <v>0</v>
      </c>
      <c r="P25" s="39">
        <v>1</v>
      </c>
      <c r="Q25" s="39">
        <v>0</v>
      </c>
      <c r="R25" s="39">
        <v>0</v>
      </c>
      <c r="S25" s="39">
        <v>0</v>
      </c>
      <c r="T25" s="39">
        <f t="shared" si="1"/>
        <v>8</v>
      </c>
      <c r="U25" s="40">
        <f t="shared" si="2"/>
        <v>0.7857142857142857</v>
      </c>
      <c r="V25" s="22">
        <v>416</v>
      </c>
      <c r="W25" s="22" t="s">
        <v>80</v>
      </c>
      <c r="X25" s="22" t="s">
        <v>82</v>
      </c>
      <c r="Y25" s="69">
        <v>922</v>
      </c>
      <c r="Z25" s="41"/>
      <c r="AA25" s="1" t="s">
        <v>83</v>
      </c>
      <c r="AB25" s="28" t="s">
        <v>253</v>
      </c>
    </row>
    <row r="26" spans="1:28" x14ac:dyDescent="0.3">
      <c r="A26" s="43" t="s">
        <v>65</v>
      </c>
      <c r="B26" s="43" t="s">
        <v>46</v>
      </c>
      <c r="C26" s="44" t="s">
        <v>40</v>
      </c>
      <c r="D26" s="43"/>
      <c r="E26" s="44">
        <f t="shared" ref="E26:T26" si="3">SUM(E13:E25)</f>
        <v>240</v>
      </c>
      <c r="F26" s="44">
        <f t="shared" si="3"/>
        <v>45</v>
      </c>
      <c r="G26" s="44">
        <f t="shared" si="3"/>
        <v>103</v>
      </c>
      <c r="H26" s="44">
        <f t="shared" si="3"/>
        <v>0</v>
      </c>
      <c r="I26" s="44">
        <f t="shared" si="3"/>
        <v>0</v>
      </c>
      <c r="J26" s="44">
        <f t="shared" si="3"/>
        <v>39</v>
      </c>
      <c r="K26" s="44">
        <f t="shared" si="3"/>
        <v>48</v>
      </c>
      <c r="L26" s="44">
        <f t="shared" si="3"/>
        <v>29</v>
      </c>
      <c r="M26" s="44">
        <f t="shared" si="3"/>
        <v>19</v>
      </c>
      <c r="N26" s="44">
        <f t="shared" si="3"/>
        <v>48</v>
      </c>
      <c r="O26" s="44">
        <f t="shared" si="3"/>
        <v>19</v>
      </c>
      <c r="P26" s="44">
        <f t="shared" si="3"/>
        <v>31</v>
      </c>
      <c r="Q26" s="44">
        <f t="shared" si="3"/>
        <v>18</v>
      </c>
      <c r="R26" s="44">
        <f t="shared" si="3"/>
        <v>21</v>
      </c>
      <c r="S26" s="44">
        <f t="shared" si="3"/>
        <v>1</v>
      </c>
      <c r="T26" s="44">
        <f t="shared" si="3"/>
        <v>129</v>
      </c>
      <c r="U26" s="45">
        <f>((T26+Q26+N26-R26)+(O26*2))/E26</f>
        <v>0.8833333333333333</v>
      </c>
      <c r="V26" s="46">
        <v>416</v>
      </c>
      <c r="W26" s="46" t="s">
        <v>80</v>
      </c>
      <c r="X26" s="46" t="s">
        <v>82</v>
      </c>
      <c r="Y26" s="70">
        <v>922</v>
      </c>
      <c r="Z26" s="48"/>
      <c r="AA26" s="43" t="s">
        <v>83</v>
      </c>
      <c r="AB26" s="72" t="s">
        <v>253</v>
      </c>
    </row>
    <row r="27" spans="1:28" x14ac:dyDescent="0.3">
      <c r="A27" s="1"/>
      <c r="B27" s="1"/>
      <c r="C27" s="1"/>
      <c r="D27" s="1"/>
      <c r="F27" s="49" t="s">
        <v>41</v>
      </c>
      <c r="G27" s="50">
        <f>F26/G26</f>
        <v>0.43689320388349512</v>
      </c>
      <c r="H27" s="27"/>
      <c r="I27" s="1"/>
      <c r="J27" s="49" t="s">
        <v>42</v>
      </c>
      <c r="K27" s="51">
        <f>J26/K26</f>
        <v>0.8125</v>
      </c>
      <c r="L27" s="1"/>
      <c r="M27" s="39" t="s">
        <v>43</v>
      </c>
      <c r="N27" s="52">
        <v>4</v>
      </c>
      <c r="P27" s="1"/>
      <c r="Q27" s="1"/>
      <c r="R27" s="1"/>
      <c r="S27" s="1"/>
      <c r="T27" s="1"/>
      <c r="U27" s="1"/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>
        <v>17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65</v>
      </c>
      <c r="C35" s="27" t="s">
        <v>154</v>
      </c>
      <c r="D35" s="38">
        <v>32</v>
      </c>
      <c r="E35" s="27">
        <v>28</v>
      </c>
      <c r="F35" s="27">
        <v>3</v>
      </c>
      <c r="G35" s="27">
        <v>6</v>
      </c>
      <c r="H35" s="27"/>
      <c r="I35" s="27"/>
      <c r="J35" s="27">
        <v>10</v>
      </c>
      <c r="K35" s="27">
        <v>11</v>
      </c>
      <c r="L35" s="27">
        <v>1</v>
      </c>
      <c r="M35" s="27">
        <v>4</v>
      </c>
      <c r="N35" s="27">
        <f t="shared" ref="N35:N44" si="4">SUM(L35:M35)</f>
        <v>5</v>
      </c>
      <c r="O35" s="27">
        <v>3</v>
      </c>
      <c r="P35" s="39">
        <v>4</v>
      </c>
      <c r="Q35" s="27">
        <v>0</v>
      </c>
      <c r="R35" s="27">
        <v>3</v>
      </c>
      <c r="S35" s="27">
        <v>4</v>
      </c>
      <c r="T35" s="27">
        <f t="shared" ref="T35:T44" si="5">+(F35*2)+J35</f>
        <v>16</v>
      </c>
      <c r="U35" s="40">
        <f t="shared" ref="U35:U44" si="6">IFERROR(((T35+Q35+N35-R35)+(O35*2))/E35,"")</f>
        <v>0.8571428571428571</v>
      </c>
      <c r="V35" s="22">
        <v>416</v>
      </c>
      <c r="W35" s="22" t="s">
        <v>81</v>
      </c>
      <c r="X35" s="22" t="s">
        <v>95</v>
      </c>
      <c r="Y35" s="69">
        <v>922</v>
      </c>
      <c r="Z35" s="41"/>
      <c r="AA35" s="1" t="s">
        <v>152</v>
      </c>
      <c r="AB35" s="28" t="s">
        <v>254</v>
      </c>
    </row>
    <row r="36" spans="1:28" x14ac:dyDescent="0.3">
      <c r="A36" s="1" t="s">
        <v>46</v>
      </c>
      <c r="B36" s="1" t="s">
        <v>65</v>
      </c>
      <c r="C36" s="27" t="s">
        <v>155</v>
      </c>
      <c r="D36" s="38">
        <v>10</v>
      </c>
      <c r="E36" s="27">
        <v>20</v>
      </c>
      <c r="F36" s="27">
        <v>3</v>
      </c>
      <c r="G36" s="27">
        <v>6</v>
      </c>
      <c r="H36" s="27"/>
      <c r="I36" s="27"/>
      <c r="J36" s="27">
        <v>0</v>
      </c>
      <c r="K36" s="27">
        <v>0</v>
      </c>
      <c r="L36" s="27">
        <v>0</v>
      </c>
      <c r="M36" s="27">
        <v>3</v>
      </c>
      <c r="N36" s="27">
        <f t="shared" si="4"/>
        <v>3</v>
      </c>
      <c r="O36" s="39">
        <v>2</v>
      </c>
      <c r="P36" s="39">
        <v>5</v>
      </c>
      <c r="Q36" s="39">
        <v>0</v>
      </c>
      <c r="R36" s="39">
        <v>2</v>
      </c>
      <c r="S36" s="39">
        <v>0</v>
      </c>
      <c r="T36" s="27">
        <f t="shared" si="5"/>
        <v>6</v>
      </c>
      <c r="U36" s="40">
        <f t="shared" si="6"/>
        <v>0.55000000000000004</v>
      </c>
      <c r="V36" s="22">
        <v>416</v>
      </c>
      <c r="W36" s="22" t="s">
        <v>81</v>
      </c>
      <c r="X36" s="22" t="s">
        <v>95</v>
      </c>
      <c r="Y36" s="69">
        <v>922</v>
      </c>
      <c r="Z36" s="41"/>
      <c r="AA36" s="1" t="s">
        <v>152</v>
      </c>
      <c r="AB36" s="28" t="s">
        <v>254</v>
      </c>
    </row>
    <row r="37" spans="1:28" x14ac:dyDescent="0.3">
      <c r="A37" s="1" t="s">
        <v>46</v>
      </c>
      <c r="B37" s="1" t="s">
        <v>65</v>
      </c>
      <c r="C37" s="27" t="s">
        <v>157</v>
      </c>
      <c r="D37" s="38">
        <v>44</v>
      </c>
      <c r="E37" s="27">
        <v>27</v>
      </c>
      <c r="F37" s="27">
        <v>4</v>
      </c>
      <c r="G37" s="27">
        <v>8</v>
      </c>
      <c r="H37" s="27"/>
      <c r="I37" s="27"/>
      <c r="J37" s="27">
        <v>9</v>
      </c>
      <c r="K37" s="27">
        <v>9</v>
      </c>
      <c r="L37" s="27">
        <v>1</v>
      </c>
      <c r="M37" s="27">
        <v>2</v>
      </c>
      <c r="N37" s="27">
        <f t="shared" si="4"/>
        <v>3</v>
      </c>
      <c r="O37" s="39">
        <v>3</v>
      </c>
      <c r="P37" s="39">
        <v>4</v>
      </c>
      <c r="Q37" s="39">
        <v>0</v>
      </c>
      <c r="R37" s="39">
        <v>3</v>
      </c>
      <c r="S37" s="39">
        <v>0</v>
      </c>
      <c r="T37" s="27">
        <f t="shared" si="5"/>
        <v>17</v>
      </c>
      <c r="U37" s="40">
        <f t="shared" si="6"/>
        <v>0.85185185185185186</v>
      </c>
      <c r="V37" s="22">
        <v>416</v>
      </c>
      <c r="W37" s="22" t="s">
        <v>81</v>
      </c>
      <c r="X37" s="22" t="s">
        <v>95</v>
      </c>
      <c r="Y37" s="69">
        <v>922</v>
      </c>
      <c r="Z37" s="41"/>
      <c r="AA37" s="1" t="s">
        <v>152</v>
      </c>
      <c r="AB37" s="28" t="s">
        <v>254</v>
      </c>
    </row>
    <row r="38" spans="1:28" x14ac:dyDescent="0.3">
      <c r="A38" s="1" t="s">
        <v>46</v>
      </c>
      <c r="B38" s="1" t="s">
        <v>65</v>
      </c>
      <c r="C38" s="27" t="s">
        <v>158</v>
      </c>
      <c r="D38" s="38">
        <v>30</v>
      </c>
      <c r="E38" s="27">
        <v>14</v>
      </c>
      <c r="F38" s="27">
        <v>1</v>
      </c>
      <c r="G38" s="27">
        <v>2</v>
      </c>
      <c r="H38" s="27"/>
      <c r="I38" s="27"/>
      <c r="J38" s="27">
        <v>3</v>
      </c>
      <c r="K38" s="27">
        <v>4</v>
      </c>
      <c r="L38" s="27">
        <v>0</v>
      </c>
      <c r="M38" s="27">
        <v>1</v>
      </c>
      <c r="N38" s="27">
        <f t="shared" si="4"/>
        <v>1</v>
      </c>
      <c r="O38" s="39">
        <v>1</v>
      </c>
      <c r="P38" s="56">
        <v>6</v>
      </c>
      <c r="Q38" s="39">
        <v>1</v>
      </c>
      <c r="R38" s="39">
        <v>1</v>
      </c>
      <c r="S38" s="39">
        <v>0</v>
      </c>
      <c r="T38" s="27">
        <f t="shared" si="5"/>
        <v>5</v>
      </c>
      <c r="U38" s="40">
        <f t="shared" si="6"/>
        <v>0.5714285714285714</v>
      </c>
      <c r="V38" s="22">
        <v>416</v>
      </c>
      <c r="W38" s="22" t="s">
        <v>81</v>
      </c>
      <c r="X38" s="22" t="s">
        <v>95</v>
      </c>
      <c r="Y38" s="69">
        <v>922</v>
      </c>
      <c r="Z38" s="41"/>
      <c r="AA38" s="1" t="s">
        <v>152</v>
      </c>
      <c r="AB38" s="28" t="s">
        <v>254</v>
      </c>
    </row>
    <row r="39" spans="1:28" x14ac:dyDescent="0.3">
      <c r="A39" s="1" t="s">
        <v>46</v>
      </c>
      <c r="B39" s="1" t="s">
        <v>65</v>
      </c>
      <c r="C39" s="27" t="s">
        <v>160</v>
      </c>
      <c r="D39" s="38">
        <v>11</v>
      </c>
      <c r="E39" s="27">
        <v>29</v>
      </c>
      <c r="F39" s="27">
        <v>7</v>
      </c>
      <c r="G39" s="27">
        <v>8</v>
      </c>
      <c r="H39" s="27"/>
      <c r="I39" s="27"/>
      <c r="J39" s="27">
        <v>7</v>
      </c>
      <c r="K39" s="27">
        <v>7</v>
      </c>
      <c r="L39" s="27">
        <v>1</v>
      </c>
      <c r="M39" s="27">
        <v>4</v>
      </c>
      <c r="N39" s="27">
        <f t="shared" si="4"/>
        <v>5</v>
      </c>
      <c r="O39" s="39">
        <v>0</v>
      </c>
      <c r="P39" s="39">
        <v>2</v>
      </c>
      <c r="Q39" s="39">
        <v>2</v>
      </c>
      <c r="R39" s="39">
        <v>6</v>
      </c>
      <c r="S39" s="39">
        <v>1</v>
      </c>
      <c r="T39" s="27">
        <f t="shared" si="5"/>
        <v>21</v>
      </c>
      <c r="U39" s="40">
        <f t="shared" si="6"/>
        <v>0.75862068965517238</v>
      </c>
      <c r="V39" s="22">
        <v>416</v>
      </c>
      <c r="W39" s="22" t="s">
        <v>81</v>
      </c>
      <c r="X39" s="22" t="s">
        <v>95</v>
      </c>
      <c r="Y39" s="69">
        <v>922</v>
      </c>
      <c r="Z39" s="41"/>
      <c r="AA39" s="1" t="s">
        <v>152</v>
      </c>
      <c r="AB39" s="28" t="s">
        <v>254</v>
      </c>
    </row>
    <row r="40" spans="1:28" x14ac:dyDescent="0.3">
      <c r="A40" s="1" t="s">
        <v>46</v>
      </c>
      <c r="B40" s="1" t="s">
        <v>65</v>
      </c>
      <c r="C40" s="27" t="s">
        <v>161</v>
      </c>
      <c r="D40" s="38">
        <v>55</v>
      </c>
      <c r="E40" s="27">
        <v>14</v>
      </c>
      <c r="F40" s="27">
        <v>3</v>
      </c>
      <c r="G40" s="27">
        <v>6</v>
      </c>
      <c r="H40" s="27"/>
      <c r="I40" s="27"/>
      <c r="J40" s="27">
        <v>0</v>
      </c>
      <c r="K40" s="27">
        <v>2</v>
      </c>
      <c r="L40" s="27">
        <v>0</v>
      </c>
      <c r="M40" s="27">
        <v>0</v>
      </c>
      <c r="N40" s="27">
        <f t="shared" si="4"/>
        <v>0</v>
      </c>
      <c r="O40" s="39">
        <v>1</v>
      </c>
      <c r="P40" s="39">
        <v>1</v>
      </c>
      <c r="Q40" s="39">
        <v>0</v>
      </c>
      <c r="R40" s="39">
        <v>0</v>
      </c>
      <c r="S40" s="39">
        <v>0</v>
      </c>
      <c r="T40" s="27">
        <f t="shared" si="5"/>
        <v>6</v>
      </c>
      <c r="U40" s="40">
        <f t="shared" si="6"/>
        <v>0.5714285714285714</v>
      </c>
      <c r="V40" s="22">
        <v>416</v>
      </c>
      <c r="W40" s="22" t="s">
        <v>81</v>
      </c>
      <c r="X40" s="22" t="s">
        <v>95</v>
      </c>
      <c r="Y40" s="69">
        <v>922</v>
      </c>
      <c r="Z40" s="41"/>
      <c r="AA40" s="1" t="s">
        <v>152</v>
      </c>
      <c r="AB40" s="28" t="s">
        <v>254</v>
      </c>
    </row>
    <row r="41" spans="1:28" x14ac:dyDescent="0.3">
      <c r="A41" s="1" t="s">
        <v>46</v>
      </c>
      <c r="B41" s="1" t="s">
        <v>65</v>
      </c>
      <c r="C41" s="27" t="s">
        <v>162</v>
      </c>
      <c r="D41" s="38">
        <v>31</v>
      </c>
      <c r="E41" s="27">
        <v>20</v>
      </c>
      <c r="F41" s="27">
        <v>5</v>
      </c>
      <c r="G41" s="27">
        <v>7</v>
      </c>
      <c r="H41" s="27"/>
      <c r="I41" s="27"/>
      <c r="J41" s="27">
        <v>2</v>
      </c>
      <c r="K41" s="27">
        <v>2</v>
      </c>
      <c r="L41" s="27">
        <v>1</v>
      </c>
      <c r="M41" s="27">
        <v>2</v>
      </c>
      <c r="N41" s="27">
        <f t="shared" si="4"/>
        <v>3</v>
      </c>
      <c r="O41" s="39">
        <v>1</v>
      </c>
      <c r="P41" s="39">
        <v>4</v>
      </c>
      <c r="Q41" s="39">
        <v>0</v>
      </c>
      <c r="R41" s="39">
        <v>2</v>
      </c>
      <c r="S41" s="39">
        <v>0</v>
      </c>
      <c r="T41" s="27">
        <f t="shared" si="5"/>
        <v>12</v>
      </c>
      <c r="U41" s="40">
        <f t="shared" si="6"/>
        <v>0.75</v>
      </c>
      <c r="V41" s="22">
        <v>416</v>
      </c>
      <c r="W41" s="22" t="s">
        <v>81</v>
      </c>
      <c r="X41" s="22" t="s">
        <v>95</v>
      </c>
      <c r="Y41" s="69">
        <v>922</v>
      </c>
      <c r="Z41" s="41"/>
      <c r="AA41" s="1" t="s">
        <v>152</v>
      </c>
      <c r="AB41" s="28" t="s">
        <v>254</v>
      </c>
    </row>
    <row r="42" spans="1:28" x14ac:dyDescent="0.3">
      <c r="A42" s="1" t="s">
        <v>46</v>
      </c>
      <c r="B42" s="1" t="s">
        <v>65</v>
      </c>
      <c r="C42" s="27" t="s">
        <v>163</v>
      </c>
      <c r="D42" s="38">
        <v>33</v>
      </c>
      <c r="E42" s="27">
        <v>30</v>
      </c>
      <c r="F42" s="27">
        <v>4</v>
      </c>
      <c r="G42" s="27">
        <v>6</v>
      </c>
      <c r="H42" s="27"/>
      <c r="I42" s="27"/>
      <c r="J42" s="27">
        <v>2</v>
      </c>
      <c r="K42" s="27">
        <v>4</v>
      </c>
      <c r="L42" s="27">
        <v>1</v>
      </c>
      <c r="M42" s="27">
        <v>3</v>
      </c>
      <c r="N42" s="27">
        <f t="shared" si="4"/>
        <v>4</v>
      </c>
      <c r="O42" s="39">
        <v>1</v>
      </c>
      <c r="P42" s="39">
        <v>4</v>
      </c>
      <c r="Q42" s="39">
        <v>1</v>
      </c>
      <c r="R42" s="39">
        <v>4</v>
      </c>
      <c r="S42" s="39">
        <v>0</v>
      </c>
      <c r="T42" s="27">
        <f t="shared" si="5"/>
        <v>10</v>
      </c>
      <c r="U42" s="40">
        <f t="shared" si="6"/>
        <v>0.43333333333333335</v>
      </c>
      <c r="V42" s="22">
        <v>416</v>
      </c>
      <c r="W42" s="22" t="s">
        <v>81</v>
      </c>
      <c r="X42" s="22" t="s">
        <v>95</v>
      </c>
      <c r="Y42" s="69">
        <v>922</v>
      </c>
      <c r="Z42" s="41"/>
      <c r="AA42" s="1" t="s">
        <v>152</v>
      </c>
      <c r="AB42" s="28" t="s">
        <v>254</v>
      </c>
    </row>
    <row r="43" spans="1:28" x14ac:dyDescent="0.3">
      <c r="A43" s="1" t="s">
        <v>46</v>
      </c>
      <c r="B43" s="1" t="s">
        <v>65</v>
      </c>
      <c r="C43" s="27" t="s">
        <v>164</v>
      </c>
      <c r="D43" s="38">
        <v>23</v>
      </c>
      <c r="E43" s="27">
        <v>32</v>
      </c>
      <c r="F43" s="27">
        <v>4</v>
      </c>
      <c r="G43" s="27">
        <v>8</v>
      </c>
      <c r="H43" s="27"/>
      <c r="I43" s="27"/>
      <c r="J43" s="27">
        <v>0</v>
      </c>
      <c r="K43" s="27">
        <v>0</v>
      </c>
      <c r="L43" s="27">
        <v>0</v>
      </c>
      <c r="M43" s="27">
        <v>3</v>
      </c>
      <c r="N43" s="27">
        <f t="shared" si="4"/>
        <v>3</v>
      </c>
      <c r="O43" s="39">
        <v>2</v>
      </c>
      <c r="P43" s="39">
        <v>3</v>
      </c>
      <c r="Q43" s="39">
        <v>0</v>
      </c>
      <c r="R43" s="39">
        <v>8</v>
      </c>
      <c r="S43" s="39">
        <v>0</v>
      </c>
      <c r="T43" s="27">
        <f t="shared" si="5"/>
        <v>8</v>
      </c>
      <c r="U43" s="40">
        <f t="shared" si="6"/>
        <v>0.21875</v>
      </c>
      <c r="V43" s="22">
        <v>416</v>
      </c>
      <c r="W43" s="22" t="s">
        <v>81</v>
      </c>
      <c r="X43" s="22" t="s">
        <v>95</v>
      </c>
      <c r="Y43" s="69">
        <v>922</v>
      </c>
      <c r="Z43" s="41"/>
      <c r="AA43" s="1" t="s">
        <v>152</v>
      </c>
      <c r="AB43" s="28" t="s">
        <v>254</v>
      </c>
    </row>
    <row r="44" spans="1:28" x14ac:dyDescent="0.3">
      <c r="A44" s="1" t="s">
        <v>46</v>
      </c>
      <c r="B44" s="1" t="s">
        <v>65</v>
      </c>
      <c r="C44" s="27" t="s">
        <v>165</v>
      </c>
      <c r="D44" s="38">
        <v>22</v>
      </c>
      <c r="E44" s="27">
        <v>26</v>
      </c>
      <c r="F44" s="27">
        <v>3</v>
      </c>
      <c r="G44" s="27">
        <v>5</v>
      </c>
      <c r="H44" s="27"/>
      <c r="I44" s="27"/>
      <c r="J44" s="27">
        <v>9</v>
      </c>
      <c r="K44" s="27">
        <v>9</v>
      </c>
      <c r="L44" s="27">
        <v>0</v>
      </c>
      <c r="M44" s="27">
        <v>0</v>
      </c>
      <c r="N44" s="27">
        <f t="shared" si="4"/>
        <v>0</v>
      </c>
      <c r="O44" s="39">
        <v>0</v>
      </c>
      <c r="P44" s="39">
        <v>3</v>
      </c>
      <c r="Q44" s="39">
        <v>0</v>
      </c>
      <c r="R44" s="39">
        <v>6</v>
      </c>
      <c r="S44" s="39">
        <v>1</v>
      </c>
      <c r="T44" s="27">
        <f t="shared" si="5"/>
        <v>15</v>
      </c>
      <c r="U44" s="40">
        <f t="shared" si="6"/>
        <v>0.34615384615384615</v>
      </c>
      <c r="V44" s="22">
        <v>416</v>
      </c>
      <c r="W44" s="22" t="s">
        <v>81</v>
      </c>
      <c r="X44" s="22" t="s">
        <v>95</v>
      </c>
      <c r="Y44" s="69">
        <v>922</v>
      </c>
      <c r="Z44" s="41"/>
      <c r="AA44" s="1" t="s">
        <v>152</v>
      </c>
      <c r="AB44" s="28" t="s">
        <v>254</v>
      </c>
    </row>
    <row r="45" spans="1:28" x14ac:dyDescent="0.3">
      <c r="A45" s="43" t="s">
        <v>46</v>
      </c>
      <c r="B45" s="43" t="s">
        <v>65</v>
      </c>
      <c r="C45" s="44" t="s">
        <v>40</v>
      </c>
      <c r="D45" s="43"/>
      <c r="E45" s="44">
        <f t="shared" ref="E45:T45" si="7">SUM(E35:E44)</f>
        <v>240</v>
      </c>
      <c r="F45" s="44">
        <f t="shared" si="7"/>
        <v>37</v>
      </c>
      <c r="G45" s="44">
        <f t="shared" si="7"/>
        <v>62</v>
      </c>
      <c r="H45" s="44">
        <f t="shared" si="7"/>
        <v>0</v>
      </c>
      <c r="I45" s="44">
        <f t="shared" si="7"/>
        <v>0</v>
      </c>
      <c r="J45" s="44">
        <f t="shared" si="7"/>
        <v>42</v>
      </c>
      <c r="K45" s="44">
        <f t="shared" si="7"/>
        <v>48</v>
      </c>
      <c r="L45" s="44">
        <f t="shared" si="7"/>
        <v>5</v>
      </c>
      <c r="M45" s="44">
        <f t="shared" si="7"/>
        <v>22</v>
      </c>
      <c r="N45" s="44">
        <f t="shared" si="7"/>
        <v>27</v>
      </c>
      <c r="O45" s="44">
        <f t="shared" si="7"/>
        <v>14</v>
      </c>
      <c r="P45" s="44">
        <f t="shared" si="7"/>
        <v>36</v>
      </c>
      <c r="Q45" s="44">
        <f t="shared" si="7"/>
        <v>4</v>
      </c>
      <c r="R45" s="44">
        <f t="shared" si="7"/>
        <v>35</v>
      </c>
      <c r="S45" s="44">
        <f t="shared" si="7"/>
        <v>6</v>
      </c>
      <c r="T45" s="44">
        <f t="shared" si="7"/>
        <v>116</v>
      </c>
      <c r="U45" s="45">
        <f>((T45+Q45+N45-R45)+(O45*2))/E45</f>
        <v>0.58333333333333337</v>
      </c>
      <c r="V45" s="46">
        <v>416</v>
      </c>
      <c r="W45" s="46" t="s">
        <v>81</v>
      </c>
      <c r="X45" s="46" t="s">
        <v>95</v>
      </c>
      <c r="Y45" s="70">
        <v>922</v>
      </c>
      <c r="Z45" s="48"/>
      <c r="AA45" s="43" t="s">
        <v>152</v>
      </c>
      <c r="AB45" s="72" t="s">
        <v>254</v>
      </c>
    </row>
    <row r="46" spans="1:28" x14ac:dyDescent="0.3">
      <c r="A46" s="1"/>
      <c r="B46" s="1"/>
      <c r="C46" s="1"/>
      <c r="D46" s="1"/>
      <c r="F46" s="49" t="s">
        <v>41</v>
      </c>
      <c r="G46" s="50">
        <f>F45/G45</f>
        <v>0.59677419354838712</v>
      </c>
      <c r="H46" s="27"/>
      <c r="I46" s="1"/>
      <c r="J46" s="49" t="s">
        <v>42</v>
      </c>
      <c r="K46" s="51">
        <f>J45/K45</f>
        <v>0.875</v>
      </c>
      <c r="L46" s="1"/>
      <c r="M46" s="39" t="s">
        <v>43</v>
      </c>
      <c r="N46" s="52">
        <v>4</v>
      </c>
      <c r="P46" s="1"/>
      <c r="Q46" s="1"/>
      <c r="R46" s="1"/>
      <c r="S46" s="1"/>
      <c r="T46" s="1"/>
      <c r="U46" s="1"/>
      <c r="V46" s="22"/>
      <c r="W46" s="22"/>
      <c r="X46" s="22"/>
      <c r="Y46" s="53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3"/>
      <c r="Z47" s="41"/>
      <c r="AA47" s="1"/>
      <c r="AB47" s="28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28"/>
    </row>
  </sheetData>
  <sheetProtection sheet="1" objects="1" scenarios="1"/>
  <sortState xmlns:xlrd2="http://schemas.microsoft.com/office/spreadsheetml/2017/richdata2" ref="A35:AB44">
    <sortCondition ref="C35:C4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84126-E714-46C5-9149-CF93B29B17CF}">
  <dimension ref="A1:AB48"/>
  <sheetViews>
    <sheetView workbookViewId="0">
      <selection activeCell="D13" sqref="D13:D24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777343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506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9" t="s">
        <v>507</v>
      </c>
    </row>
    <row r="3" spans="1:28" x14ac:dyDescent="0.3">
      <c r="B3" s="1"/>
      <c r="C3" s="6">
        <v>29539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81" t="s">
        <v>197</v>
      </c>
      <c r="K4" s="16" t="s">
        <v>45</v>
      </c>
      <c r="L4" s="17"/>
      <c r="M4" s="18"/>
      <c r="N4" s="19">
        <v>18</v>
      </c>
      <c r="O4" s="19">
        <v>22</v>
      </c>
      <c r="P4" s="19">
        <v>20</v>
      </c>
      <c r="Q4" s="19">
        <v>28</v>
      </c>
      <c r="R4" s="20"/>
      <c r="S4" s="21">
        <f>SUM(N4:R4)</f>
        <v>88</v>
      </c>
      <c r="T4" s="82"/>
    </row>
    <row r="5" spans="1:28" x14ac:dyDescent="0.3">
      <c r="B5" s="1"/>
      <c r="C5" s="6" t="s">
        <v>504</v>
      </c>
      <c r="D5" s="7" t="s">
        <v>6</v>
      </c>
      <c r="E5" s="1"/>
      <c r="F5" s="1"/>
      <c r="G5" s="1"/>
      <c r="J5" s="81" t="s">
        <v>198</v>
      </c>
      <c r="K5" s="16" t="s">
        <v>68</v>
      </c>
      <c r="L5" s="17"/>
      <c r="M5" s="18"/>
      <c r="N5" s="19">
        <v>21</v>
      </c>
      <c r="O5" s="19">
        <v>19</v>
      </c>
      <c r="P5" s="19">
        <v>13</v>
      </c>
      <c r="Q5" s="19">
        <v>28</v>
      </c>
      <c r="R5" s="20"/>
      <c r="S5" s="21">
        <f>SUM(N5:R5)</f>
        <v>81</v>
      </c>
      <c r="T5" s="82"/>
      <c r="U5" s="1"/>
      <c r="V5" s="1"/>
      <c r="W5" s="1"/>
    </row>
    <row r="6" spans="1:28" x14ac:dyDescent="0.3">
      <c r="C6" s="59" t="s">
        <v>505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0"/>
      <c r="D7" s="7" t="s">
        <v>8</v>
      </c>
      <c r="G7" s="1"/>
      <c r="S7" s="1"/>
      <c r="T7" s="25" t="s">
        <v>9</v>
      </c>
      <c r="U7" s="1"/>
      <c r="V7" s="26">
        <v>395</v>
      </c>
      <c r="W7" s="1"/>
    </row>
    <row r="8" spans="1:28" x14ac:dyDescent="0.3">
      <c r="B8" s="1"/>
      <c r="C8" s="80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9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509</v>
      </c>
      <c r="B13" s="1" t="s">
        <v>46</v>
      </c>
      <c r="C13" s="27" t="s">
        <v>47</v>
      </c>
      <c r="D13" s="38">
        <v>6</v>
      </c>
      <c r="E13" s="83"/>
      <c r="F13" s="83"/>
      <c r="G13" s="83"/>
      <c r="H13" s="83"/>
      <c r="I13" s="83"/>
      <c r="J13" s="83"/>
      <c r="K13" s="83"/>
      <c r="L13" s="83"/>
      <c r="M13" s="83"/>
      <c r="N13" s="27">
        <f>SUM(L13:M13)</f>
        <v>0</v>
      </c>
      <c r="O13" s="83"/>
      <c r="P13" s="84"/>
      <c r="Q13" s="83"/>
      <c r="R13" s="83"/>
      <c r="S13" s="83"/>
      <c r="T13" s="27">
        <v>10</v>
      </c>
      <c r="U13" s="40" t="str">
        <f>IFERROR(((T13+Q13+N13-R13)+(O13*2))/E13,"")</f>
        <v/>
      </c>
      <c r="V13" s="22"/>
      <c r="W13" s="22"/>
      <c r="X13" s="22" t="s">
        <v>82</v>
      </c>
      <c r="Y13" s="69" t="s">
        <v>505</v>
      </c>
      <c r="Z13" s="41"/>
      <c r="AA13" s="1" t="s">
        <v>83</v>
      </c>
      <c r="AB13" s="28"/>
    </row>
    <row r="14" spans="1:28" x14ac:dyDescent="0.3">
      <c r="A14" s="1" t="s">
        <v>509</v>
      </c>
      <c r="B14" s="1" t="s">
        <v>46</v>
      </c>
      <c r="C14" s="27" t="s">
        <v>48</v>
      </c>
      <c r="D14" s="38">
        <v>3</v>
      </c>
      <c r="E14" s="83"/>
      <c r="F14" s="83"/>
      <c r="G14" s="83"/>
      <c r="H14" s="83"/>
      <c r="I14" s="83"/>
      <c r="J14" s="83"/>
      <c r="K14" s="83"/>
      <c r="L14" s="83"/>
      <c r="M14" s="83"/>
      <c r="N14" s="27">
        <f t="shared" ref="N14:N19" si="0">SUM(L14:M14)</f>
        <v>0</v>
      </c>
      <c r="O14" s="84"/>
      <c r="P14" s="84"/>
      <c r="Q14" s="84"/>
      <c r="R14" s="84"/>
      <c r="S14" s="84"/>
      <c r="T14" s="39">
        <v>17</v>
      </c>
      <c r="U14" s="40" t="str">
        <f t="shared" ref="U14:U24" si="1">IFERROR(((T14+Q14+N14-R14)+(O14*2))/E14,"")</f>
        <v/>
      </c>
      <c r="V14" s="22"/>
      <c r="W14" s="22"/>
      <c r="X14" s="22" t="s">
        <v>82</v>
      </c>
      <c r="Y14" s="69" t="s">
        <v>505</v>
      </c>
      <c r="Z14" s="41"/>
      <c r="AA14" s="1" t="s">
        <v>83</v>
      </c>
      <c r="AB14" s="28"/>
    </row>
    <row r="15" spans="1:28" x14ac:dyDescent="0.3">
      <c r="A15" s="1" t="s">
        <v>509</v>
      </c>
      <c r="B15" s="1" t="s">
        <v>46</v>
      </c>
      <c r="C15" s="27" t="s">
        <v>49</v>
      </c>
      <c r="D15" s="38">
        <v>1</v>
      </c>
      <c r="E15" s="83"/>
      <c r="F15" s="83"/>
      <c r="G15" s="83"/>
      <c r="H15" s="83"/>
      <c r="I15" s="83"/>
      <c r="J15" s="83"/>
      <c r="K15" s="83"/>
      <c r="L15" s="83"/>
      <c r="M15" s="83"/>
      <c r="N15" s="27">
        <f t="shared" si="0"/>
        <v>0</v>
      </c>
      <c r="O15" s="84"/>
      <c r="P15" s="84"/>
      <c r="Q15" s="84"/>
      <c r="R15" s="84"/>
      <c r="S15" s="84"/>
      <c r="T15" s="39">
        <v>2</v>
      </c>
      <c r="U15" s="40" t="str">
        <f t="shared" si="1"/>
        <v/>
      </c>
      <c r="V15" s="22"/>
      <c r="W15" s="22"/>
      <c r="X15" s="22" t="s">
        <v>82</v>
      </c>
      <c r="Y15" s="69" t="s">
        <v>505</v>
      </c>
      <c r="Z15" s="41"/>
      <c r="AA15" s="1" t="s">
        <v>83</v>
      </c>
      <c r="AB15" s="28"/>
    </row>
    <row r="16" spans="1:28" x14ac:dyDescent="0.3">
      <c r="A16" s="1" t="s">
        <v>509</v>
      </c>
      <c r="B16" s="1" t="s">
        <v>46</v>
      </c>
      <c r="C16" s="27" t="s">
        <v>50</v>
      </c>
      <c r="D16" s="38">
        <v>5</v>
      </c>
      <c r="E16" s="83"/>
      <c r="F16" s="83"/>
      <c r="G16" s="83"/>
      <c r="H16" s="83"/>
      <c r="I16" s="83"/>
      <c r="J16" s="83"/>
      <c r="K16" s="83"/>
      <c r="L16" s="83"/>
      <c r="M16" s="83"/>
      <c r="N16" s="27">
        <f t="shared" si="0"/>
        <v>0</v>
      </c>
      <c r="O16" s="84"/>
      <c r="P16" s="84"/>
      <c r="Q16" s="84"/>
      <c r="R16" s="84"/>
      <c r="S16" s="84"/>
      <c r="T16" s="39">
        <v>3</v>
      </c>
      <c r="U16" s="40" t="str">
        <f t="shared" si="1"/>
        <v/>
      </c>
      <c r="V16" s="22"/>
      <c r="W16" s="22"/>
      <c r="X16" s="22" t="s">
        <v>82</v>
      </c>
      <c r="Y16" s="69" t="s">
        <v>505</v>
      </c>
      <c r="Z16" s="41"/>
      <c r="AA16" s="1" t="s">
        <v>83</v>
      </c>
      <c r="AB16" s="28"/>
    </row>
    <row r="17" spans="1:28" x14ac:dyDescent="0.3">
      <c r="A17" s="1" t="s">
        <v>509</v>
      </c>
      <c r="B17" s="1" t="s">
        <v>46</v>
      </c>
      <c r="C17" s="27" t="s">
        <v>51</v>
      </c>
      <c r="D17" s="38">
        <v>4</v>
      </c>
      <c r="E17" s="83"/>
      <c r="F17" s="83"/>
      <c r="G17" s="83"/>
      <c r="H17" s="83"/>
      <c r="I17" s="83"/>
      <c r="J17" s="83"/>
      <c r="K17" s="83"/>
      <c r="L17" s="83"/>
      <c r="M17" s="83"/>
      <c r="N17" s="27">
        <f t="shared" si="0"/>
        <v>0</v>
      </c>
      <c r="O17" s="84"/>
      <c r="P17" s="84"/>
      <c r="Q17" s="84"/>
      <c r="R17" s="84"/>
      <c r="S17" s="84"/>
      <c r="T17" s="39">
        <v>4</v>
      </c>
      <c r="U17" s="40" t="str">
        <f t="shared" si="1"/>
        <v/>
      </c>
      <c r="V17" s="22"/>
      <c r="W17" s="22"/>
      <c r="X17" s="22" t="s">
        <v>82</v>
      </c>
      <c r="Y17" s="69" t="s">
        <v>505</v>
      </c>
      <c r="Z17" s="41"/>
      <c r="AA17" s="1" t="s">
        <v>83</v>
      </c>
      <c r="AB17" s="28"/>
    </row>
    <row r="18" spans="1:28" x14ac:dyDescent="0.3">
      <c r="A18" s="1" t="s">
        <v>509</v>
      </c>
      <c r="B18" s="1" t="s">
        <v>46</v>
      </c>
      <c r="C18" s="27" t="s">
        <v>52</v>
      </c>
      <c r="D18" s="38">
        <v>11</v>
      </c>
      <c r="E18" s="83"/>
      <c r="F18" s="83"/>
      <c r="G18" s="83"/>
      <c r="H18" s="83"/>
      <c r="I18" s="83"/>
      <c r="J18" s="83"/>
      <c r="K18" s="83"/>
      <c r="L18" s="83"/>
      <c r="M18" s="83"/>
      <c r="N18" s="27">
        <f t="shared" si="0"/>
        <v>0</v>
      </c>
      <c r="O18" s="84"/>
      <c r="P18" s="84"/>
      <c r="Q18" s="84"/>
      <c r="R18" s="84"/>
      <c r="S18" s="84"/>
      <c r="T18" s="39">
        <v>7</v>
      </c>
      <c r="U18" s="40" t="str">
        <f t="shared" si="1"/>
        <v/>
      </c>
      <c r="V18" s="22"/>
      <c r="W18" s="22"/>
      <c r="X18" s="22" t="s">
        <v>82</v>
      </c>
      <c r="Y18" s="69" t="s">
        <v>505</v>
      </c>
      <c r="Z18" s="41"/>
      <c r="AA18" s="1" t="s">
        <v>83</v>
      </c>
      <c r="AB18" s="28"/>
    </row>
    <row r="19" spans="1:28" x14ac:dyDescent="0.3">
      <c r="A19" s="1" t="s">
        <v>509</v>
      </c>
      <c r="B19" s="1" t="s">
        <v>46</v>
      </c>
      <c r="C19" s="27" t="s">
        <v>53</v>
      </c>
      <c r="D19" s="38">
        <v>2</v>
      </c>
      <c r="E19" s="83"/>
      <c r="F19" s="83"/>
      <c r="G19" s="83"/>
      <c r="H19" s="83"/>
      <c r="I19" s="83"/>
      <c r="J19" s="83"/>
      <c r="K19" s="83"/>
      <c r="L19" s="83"/>
      <c r="M19" s="83"/>
      <c r="N19" s="27">
        <f t="shared" si="0"/>
        <v>0</v>
      </c>
      <c r="O19" s="84"/>
      <c r="P19" s="84"/>
      <c r="Q19" s="84"/>
      <c r="R19" s="84"/>
      <c r="S19" s="84"/>
      <c r="T19" s="39">
        <v>11</v>
      </c>
      <c r="U19" s="40" t="str">
        <f t="shared" si="1"/>
        <v/>
      </c>
      <c r="V19" s="22"/>
      <c r="W19" s="22"/>
      <c r="X19" s="22" t="s">
        <v>82</v>
      </c>
      <c r="Y19" s="69" t="s">
        <v>505</v>
      </c>
      <c r="Z19" s="41"/>
      <c r="AA19" s="1" t="s">
        <v>83</v>
      </c>
      <c r="AB19" s="28"/>
    </row>
    <row r="20" spans="1:28" x14ac:dyDescent="0.3">
      <c r="A20" s="1" t="s">
        <v>509</v>
      </c>
      <c r="B20" s="1" t="s">
        <v>46</v>
      </c>
      <c r="C20" s="27" t="s">
        <v>54</v>
      </c>
      <c r="D20" s="38">
        <v>10</v>
      </c>
      <c r="E20" s="83"/>
      <c r="F20" s="83"/>
      <c r="G20" s="83"/>
      <c r="H20" s="83"/>
      <c r="I20" s="83"/>
      <c r="J20" s="83"/>
      <c r="K20" s="83"/>
      <c r="L20" s="83"/>
      <c r="M20" s="83"/>
      <c r="N20" s="27">
        <f>SUM(L20:M20)</f>
        <v>0</v>
      </c>
      <c r="O20" s="84"/>
      <c r="P20" s="84"/>
      <c r="Q20" s="84"/>
      <c r="R20" s="84"/>
      <c r="S20" s="84"/>
      <c r="T20" s="39">
        <v>18</v>
      </c>
      <c r="U20" s="40" t="str">
        <f t="shared" si="1"/>
        <v/>
      </c>
      <c r="V20" s="22"/>
      <c r="W20" s="22"/>
      <c r="X20" s="22" t="s">
        <v>82</v>
      </c>
      <c r="Y20" s="69" t="s">
        <v>505</v>
      </c>
      <c r="Z20" s="41"/>
      <c r="AA20" s="1" t="s">
        <v>83</v>
      </c>
      <c r="AB20" s="28"/>
    </row>
    <row r="21" spans="1:28" x14ac:dyDescent="0.3">
      <c r="A21" s="1" t="s">
        <v>509</v>
      </c>
      <c r="B21" s="1" t="s">
        <v>46</v>
      </c>
      <c r="C21" s="27" t="s">
        <v>56</v>
      </c>
      <c r="D21" s="38">
        <v>7</v>
      </c>
      <c r="E21" s="83"/>
      <c r="F21" s="83"/>
      <c r="G21" s="83"/>
      <c r="H21" s="83"/>
      <c r="I21" s="83"/>
      <c r="J21" s="83"/>
      <c r="K21" s="83"/>
      <c r="L21" s="83"/>
      <c r="M21" s="83"/>
      <c r="N21" s="27">
        <f>SUM(L21:M21)</f>
        <v>0</v>
      </c>
      <c r="O21" s="84"/>
      <c r="P21" s="84"/>
      <c r="Q21" s="84"/>
      <c r="R21" s="84"/>
      <c r="S21" s="84"/>
      <c r="T21" s="39">
        <v>9</v>
      </c>
      <c r="U21" s="40" t="str">
        <f t="shared" si="1"/>
        <v/>
      </c>
      <c r="V21" s="22"/>
      <c r="W21" s="22"/>
      <c r="X21" s="22" t="s">
        <v>82</v>
      </c>
      <c r="Y21" s="69" t="s">
        <v>505</v>
      </c>
      <c r="Z21" s="41"/>
      <c r="AA21" s="1" t="s">
        <v>83</v>
      </c>
      <c r="AB21" s="28"/>
    </row>
    <row r="22" spans="1:28" x14ac:dyDescent="0.3">
      <c r="A22" s="1" t="s">
        <v>509</v>
      </c>
      <c r="B22" s="1" t="s">
        <v>46</v>
      </c>
      <c r="C22" s="27" t="s">
        <v>508</v>
      </c>
      <c r="D22" s="38">
        <v>8</v>
      </c>
      <c r="E22" s="83"/>
      <c r="F22" s="83"/>
      <c r="G22" s="83"/>
      <c r="H22" s="83"/>
      <c r="I22" s="83"/>
      <c r="J22" s="83"/>
      <c r="K22" s="83"/>
      <c r="L22" s="83"/>
      <c r="M22" s="83"/>
      <c r="N22" s="27">
        <f>SUM(L22:M22)</f>
        <v>0</v>
      </c>
      <c r="O22" s="84"/>
      <c r="P22" s="84"/>
      <c r="Q22" s="84"/>
      <c r="R22" s="84"/>
      <c r="S22" s="84"/>
      <c r="T22" s="39">
        <v>1</v>
      </c>
      <c r="U22" s="40" t="str">
        <f t="shared" si="1"/>
        <v/>
      </c>
      <c r="V22" s="22"/>
      <c r="W22" s="22"/>
      <c r="X22" s="22" t="s">
        <v>82</v>
      </c>
      <c r="Y22" s="69" t="s">
        <v>505</v>
      </c>
      <c r="Z22" s="41"/>
      <c r="AA22" s="1" t="s">
        <v>83</v>
      </c>
      <c r="AB22" s="28"/>
    </row>
    <row r="23" spans="1:28" x14ac:dyDescent="0.3">
      <c r="A23" s="1" t="s">
        <v>509</v>
      </c>
      <c r="B23" s="1" t="s">
        <v>46</v>
      </c>
      <c r="C23" s="27" t="s">
        <v>57</v>
      </c>
      <c r="D23" s="38">
        <v>9</v>
      </c>
      <c r="E23" s="83"/>
      <c r="F23" s="83"/>
      <c r="G23" s="83"/>
      <c r="H23" s="83"/>
      <c r="I23" s="83"/>
      <c r="J23" s="83"/>
      <c r="K23" s="83"/>
      <c r="L23" s="83"/>
      <c r="M23" s="83"/>
      <c r="N23" s="27">
        <f>SUM(L23:M23)</f>
        <v>0</v>
      </c>
      <c r="O23" s="84"/>
      <c r="P23" s="84"/>
      <c r="Q23" s="84"/>
      <c r="R23" s="84"/>
      <c r="S23" s="84"/>
      <c r="T23" s="39">
        <v>6</v>
      </c>
      <c r="U23" s="40" t="str">
        <f t="shared" si="1"/>
        <v/>
      </c>
      <c r="V23" s="22"/>
      <c r="W23" s="22"/>
      <c r="X23" s="22" t="s">
        <v>82</v>
      </c>
      <c r="Y23" s="69" t="s">
        <v>505</v>
      </c>
      <c r="Z23" s="41"/>
      <c r="AA23" s="1" t="s">
        <v>83</v>
      </c>
      <c r="AB23" s="28"/>
    </row>
    <row r="24" spans="1:28" x14ac:dyDescent="0.3">
      <c r="A24" s="1" t="s">
        <v>509</v>
      </c>
      <c r="B24" s="1" t="s">
        <v>46</v>
      </c>
      <c r="C24" s="27" t="s">
        <v>58</v>
      </c>
      <c r="D24" s="38">
        <v>12</v>
      </c>
      <c r="E24" s="83"/>
      <c r="F24" s="83"/>
      <c r="G24" s="83"/>
      <c r="H24" s="83"/>
      <c r="I24" s="83"/>
      <c r="J24" s="83"/>
      <c r="K24" s="83"/>
      <c r="L24" s="83"/>
      <c r="M24" s="83"/>
      <c r="N24" s="27">
        <f>SUM(L24:M24)</f>
        <v>0</v>
      </c>
      <c r="O24" s="84"/>
      <c r="P24" s="84"/>
      <c r="Q24" s="84"/>
      <c r="R24" s="84"/>
      <c r="S24" s="84"/>
      <c r="T24" s="39">
        <f>(H24*3)+((F24-H24)*2)+J24</f>
        <v>0</v>
      </c>
      <c r="U24" s="40" t="str">
        <f t="shared" si="1"/>
        <v/>
      </c>
      <c r="V24" s="22"/>
      <c r="W24" s="22"/>
      <c r="X24" s="22" t="s">
        <v>82</v>
      </c>
      <c r="Y24" s="69" t="s">
        <v>505</v>
      </c>
      <c r="Z24" s="41"/>
      <c r="AA24" s="1" t="s">
        <v>83</v>
      </c>
      <c r="AB24" s="28"/>
    </row>
    <row r="25" spans="1:28" x14ac:dyDescent="0.3">
      <c r="A25" s="1" t="s">
        <v>509</v>
      </c>
      <c r="B25" s="1" t="s">
        <v>46</v>
      </c>
      <c r="C25" s="56" t="s">
        <v>39</v>
      </c>
      <c r="D25" s="38"/>
      <c r="E25" s="56">
        <v>240</v>
      </c>
      <c r="F25" s="56">
        <v>34</v>
      </c>
      <c r="G25" s="56">
        <v>90</v>
      </c>
      <c r="H25" s="27"/>
      <c r="I25" s="27"/>
      <c r="J25" s="56">
        <v>20</v>
      </c>
      <c r="K25" s="56">
        <v>31</v>
      </c>
      <c r="L25" s="27"/>
      <c r="M25" s="27"/>
      <c r="N25" s="27"/>
      <c r="O25" s="39"/>
      <c r="P25" s="56">
        <v>16</v>
      </c>
      <c r="Q25" s="39"/>
      <c r="R25" s="39"/>
      <c r="S25" s="39"/>
      <c r="T25" s="39"/>
      <c r="U25" s="40"/>
      <c r="V25" s="22"/>
      <c r="W25" s="22"/>
      <c r="X25" s="22" t="s">
        <v>82</v>
      </c>
      <c r="Y25" s="69" t="s">
        <v>505</v>
      </c>
      <c r="Z25" s="41"/>
      <c r="AA25" s="1" t="s">
        <v>83</v>
      </c>
      <c r="AB25" s="28"/>
    </row>
    <row r="26" spans="1:28" x14ac:dyDescent="0.3">
      <c r="A26" s="43" t="s">
        <v>509</v>
      </c>
      <c r="B26" s="43" t="s">
        <v>46</v>
      </c>
      <c r="C26" s="44" t="s">
        <v>40</v>
      </c>
      <c r="D26" s="43"/>
      <c r="E26" s="44">
        <f t="shared" ref="E26:F26" si="2">SUM(E13:E25)</f>
        <v>240</v>
      </c>
      <c r="F26" s="44">
        <f t="shared" si="2"/>
        <v>34</v>
      </c>
      <c r="G26" s="44">
        <f>SUM(G13:G25)</f>
        <v>90</v>
      </c>
      <c r="H26" s="44">
        <f t="shared" ref="H26:T26" si="3">SUM(H13:H25)</f>
        <v>0</v>
      </c>
      <c r="I26" s="44">
        <f t="shared" si="3"/>
        <v>0</v>
      </c>
      <c r="J26" s="44">
        <f t="shared" si="3"/>
        <v>20</v>
      </c>
      <c r="K26" s="44">
        <f t="shared" si="3"/>
        <v>31</v>
      </c>
      <c r="L26" s="44">
        <f t="shared" si="3"/>
        <v>0</v>
      </c>
      <c r="M26" s="44">
        <f t="shared" si="3"/>
        <v>0</v>
      </c>
      <c r="N26" s="44">
        <f t="shared" si="3"/>
        <v>0</v>
      </c>
      <c r="O26" s="44">
        <f t="shared" si="3"/>
        <v>0</v>
      </c>
      <c r="P26" s="44">
        <f t="shared" si="3"/>
        <v>16</v>
      </c>
      <c r="Q26" s="44">
        <f t="shared" si="3"/>
        <v>0</v>
      </c>
      <c r="R26" s="44">
        <f t="shared" si="3"/>
        <v>0</v>
      </c>
      <c r="S26" s="44">
        <f t="shared" si="3"/>
        <v>0</v>
      </c>
      <c r="T26" s="44">
        <f t="shared" si="3"/>
        <v>88</v>
      </c>
      <c r="U26" s="45">
        <f>((T26+Q26+N26-R26)+(O26*2))/E26</f>
        <v>0.36666666666666664</v>
      </c>
      <c r="V26" s="46"/>
      <c r="W26" s="46"/>
      <c r="X26" s="46" t="s">
        <v>82</v>
      </c>
      <c r="Y26" s="70" t="s">
        <v>505</v>
      </c>
      <c r="Z26" s="48"/>
      <c r="AA26" s="43" t="s">
        <v>83</v>
      </c>
      <c r="AB26" s="72"/>
    </row>
    <row r="27" spans="1:28" x14ac:dyDescent="0.3">
      <c r="A27" s="1"/>
      <c r="B27" s="1"/>
      <c r="C27" s="1"/>
      <c r="D27" s="1"/>
      <c r="F27" s="49" t="s">
        <v>41</v>
      </c>
      <c r="G27" s="51">
        <f>F26/G26</f>
        <v>0.37777777777777777</v>
      </c>
      <c r="H27" s="27"/>
      <c r="I27" s="1"/>
      <c r="J27" s="49" t="s">
        <v>42</v>
      </c>
      <c r="K27" s="51">
        <f>J26/K26</f>
        <v>0.64516129032258063</v>
      </c>
      <c r="L27" s="1"/>
      <c r="M27" s="39" t="s">
        <v>43</v>
      </c>
      <c r="N27" s="52"/>
      <c r="P27" s="1"/>
      <c r="Q27" s="1"/>
      <c r="R27" s="1"/>
      <c r="S27" s="1"/>
      <c r="T27" s="1"/>
      <c r="U27" s="1"/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>
        <v>9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509</v>
      </c>
      <c r="C35" s="27" t="s">
        <v>187</v>
      </c>
      <c r="D35" s="38"/>
      <c r="E35" s="83"/>
      <c r="F35" s="83"/>
      <c r="G35" s="83"/>
      <c r="H35" s="83"/>
      <c r="I35" s="83"/>
      <c r="J35" s="83"/>
      <c r="K35" s="83"/>
      <c r="L35" s="83"/>
      <c r="M35" s="83"/>
      <c r="N35" s="27">
        <f t="shared" ref="N35:N43" si="4">SUM(L35:M35)</f>
        <v>0</v>
      </c>
      <c r="O35" s="83"/>
      <c r="P35" s="90"/>
      <c r="Q35" s="83"/>
      <c r="R35" s="83"/>
      <c r="S35" s="83"/>
      <c r="T35" s="27">
        <v>12</v>
      </c>
      <c r="U35" s="40" t="str">
        <f t="shared" ref="U35:U43" si="5">IFERROR(((T35+Q35+N35-R35)+(O35*2))/E35,"")</f>
        <v/>
      </c>
      <c r="V35" s="22">
        <v>395</v>
      </c>
      <c r="W35" s="22"/>
      <c r="X35" s="22" t="s">
        <v>95</v>
      </c>
      <c r="Y35" s="69" t="s">
        <v>505</v>
      </c>
      <c r="Z35" s="41"/>
      <c r="AA35" s="1" t="s">
        <v>185</v>
      </c>
      <c r="AB35" s="28"/>
    </row>
    <row r="36" spans="1:28" x14ac:dyDescent="0.3">
      <c r="A36" s="1" t="s">
        <v>46</v>
      </c>
      <c r="B36" s="1" t="s">
        <v>509</v>
      </c>
      <c r="C36" s="27" t="s">
        <v>481</v>
      </c>
      <c r="D36" s="38"/>
      <c r="E36" s="83"/>
      <c r="F36" s="83"/>
      <c r="G36" s="83"/>
      <c r="H36" s="83"/>
      <c r="I36" s="83"/>
      <c r="J36" s="83"/>
      <c r="K36" s="83"/>
      <c r="L36" s="83"/>
      <c r="M36" s="83"/>
      <c r="N36" s="27">
        <f t="shared" si="4"/>
        <v>0</v>
      </c>
      <c r="O36" s="84"/>
      <c r="P36" s="84"/>
      <c r="Q36" s="84"/>
      <c r="R36" s="84"/>
      <c r="S36" s="84"/>
      <c r="T36" s="27">
        <v>6</v>
      </c>
      <c r="U36" s="40" t="str">
        <f t="shared" si="5"/>
        <v/>
      </c>
      <c r="V36" s="22">
        <v>395</v>
      </c>
      <c r="W36" s="22"/>
      <c r="X36" s="22" t="s">
        <v>95</v>
      </c>
      <c r="Y36" s="69" t="s">
        <v>505</v>
      </c>
      <c r="Z36" s="41"/>
      <c r="AA36" s="1" t="s">
        <v>185</v>
      </c>
      <c r="AB36" s="28"/>
    </row>
    <row r="37" spans="1:28" x14ac:dyDescent="0.3">
      <c r="A37" s="1" t="s">
        <v>46</v>
      </c>
      <c r="B37" s="1" t="s">
        <v>509</v>
      </c>
      <c r="C37" s="27" t="s">
        <v>188</v>
      </c>
      <c r="D37" s="38"/>
      <c r="E37" s="83"/>
      <c r="F37" s="83"/>
      <c r="G37" s="83"/>
      <c r="H37" s="83"/>
      <c r="I37" s="83"/>
      <c r="J37" s="83"/>
      <c r="K37" s="83"/>
      <c r="L37" s="83"/>
      <c r="M37" s="83"/>
      <c r="N37" s="27">
        <f t="shared" si="4"/>
        <v>0</v>
      </c>
      <c r="O37" s="84"/>
      <c r="P37" s="84"/>
      <c r="Q37" s="84"/>
      <c r="R37" s="84"/>
      <c r="S37" s="84"/>
      <c r="T37" s="27">
        <v>8</v>
      </c>
      <c r="U37" s="40" t="str">
        <f t="shared" si="5"/>
        <v/>
      </c>
      <c r="V37" s="22">
        <v>395</v>
      </c>
      <c r="W37" s="22"/>
      <c r="X37" s="22" t="s">
        <v>95</v>
      </c>
      <c r="Y37" s="69" t="s">
        <v>505</v>
      </c>
      <c r="Z37" s="41"/>
      <c r="AA37" s="1" t="s">
        <v>185</v>
      </c>
      <c r="AB37" s="28"/>
    </row>
    <row r="38" spans="1:28" x14ac:dyDescent="0.3">
      <c r="A38" s="1" t="s">
        <v>46</v>
      </c>
      <c r="B38" s="1" t="s">
        <v>509</v>
      </c>
      <c r="C38" s="27" t="s">
        <v>189</v>
      </c>
      <c r="D38" s="38"/>
      <c r="E38" s="83"/>
      <c r="F38" s="83"/>
      <c r="G38" s="83"/>
      <c r="H38" s="83"/>
      <c r="I38" s="83"/>
      <c r="J38" s="83"/>
      <c r="K38" s="83"/>
      <c r="L38" s="83"/>
      <c r="M38" s="83"/>
      <c r="N38" s="27">
        <f t="shared" si="4"/>
        <v>0</v>
      </c>
      <c r="O38" s="84"/>
      <c r="P38" s="84"/>
      <c r="Q38" s="84"/>
      <c r="R38" s="84"/>
      <c r="S38" s="84"/>
      <c r="T38" s="27">
        <v>10</v>
      </c>
      <c r="U38" s="40" t="str">
        <f t="shared" si="5"/>
        <v/>
      </c>
      <c r="V38" s="22">
        <v>395</v>
      </c>
      <c r="W38" s="22"/>
      <c r="X38" s="22" t="s">
        <v>95</v>
      </c>
      <c r="Y38" s="69" t="s">
        <v>505</v>
      </c>
      <c r="Z38" s="41"/>
      <c r="AA38" s="1" t="s">
        <v>185</v>
      </c>
      <c r="AB38" s="28"/>
    </row>
    <row r="39" spans="1:28" x14ac:dyDescent="0.3">
      <c r="A39" s="1" t="s">
        <v>46</v>
      </c>
      <c r="B39" s="1" t="s">
        <v>509</v>
      </c>
      <c r="C39" s="27" t="s">
        <v>191</v>
      </c>
      <c r="D39" s="38"/>
      <c r="E39" s="83"/>
      <c r="F39" s="83"/>
      <c r="G39" s="83"/>
      <c r="H39" s="83"/>
      <c r="I39" s="83"/>
      <c r="J39" s="83"/>
      <c r="K39" s="83"/>
      <c r="L39" s="83"/>
      <c r="M39" s="83"/>
      <c r="N39" s="27">
        <f t="shared" si="4"/>
        <v>0</v>
      </c>
      <c r="O39" s="84"/>
      <c r="P39" s="84"/>
      <c r="Q39" s="84"/>
      <c r="R39" s="84"/>
      <c r="S39" s="84"/>
      <c r="T39" s="27">
        <v>23</v>
      </c>
      <c r="U39" s="40" t="str">
        <f t="shared" si="5"/>
        <v/>
      </c>
      <c r="V39" s="22">
        <v>395</v>
      </c>
      <c r="W39" s="22"/>
      <c r="X39" s="22" t="s">
        <v>95</v>
      </c>
      <c r="Y39" s="69" t="s">
        <v>505</v>
      </c>
      <c r="Z39" s="41"/>
      <c r="AA39" s="1" t="s">
        <v>185</v>
      </c>
      <c r="AB39" s="28"/>
    </row>
    <row r="40" spans="1:28" x14ac:dyDescent="0.3">
      <c r="A40" s="1" t="s">
        <v>46</v>
      </c>
      <c r="B40" s="1" t="s">
        <v>509</v>
      </c>
      <c r="C40" s="27" t="s">
        <v>510</v>
      </c>
      <c r="D40" s="38"/>
      <c r="E40" s="83"/>
      <c r="F40" s="83"/>
      <c r="G40" s="83"/>
      <c r="H40" s="83"/>
      <c r="I40" s="83"/>
      <c r="J40" s="83"/>
      <c r="K40" s="83"/>
      <c r="L40" s="83"/>
      <c r="M40" s="83"/>
      <c r="N40" s="27">
        <f t="shared" si="4"/>
        <v>0</v>
      </c>
      <c r="O40" s="84"/>
      <c r="P40" s="84"/>
      <c r="Q40" s="84"/>
      <c r="R40" s="84"/>
      <c r="S40" s="84"/>
      <c r="T40" s="27">
        <v>7</v>
      </c>
      <c r="U40" s="40" t="str">
        <f t="shared" si="5"/>
        <v/>
      </c>
      <c r="V40" s="22">
        <v>395</v>
      </c>
      <c r="W40" s="22"/>
      <c r="X40" s="22" t="s">
        <v>95</v>
      </c>
      <c r="Y40" s="69" t="s">
        <v>505</v>
      </c>
      <c r="Z40" s="41"/>
      <c r="AA40" s="1" t="s">
        <v>185</v>
      </c>
      <c r="AB40" s="28"/>
    </row>
    <row r="41" spans="1:28" x14ac:dyDescent="0.3">
      <c r="A41" s="1" t="s">
        <v>46</v>
      </c>
      <c r="B41" s="1" t="s">
        <v>509</v>
      </c>
      <c r="C41" s="27" t="s">
        <v>192</v>
      </c>
      <c r="D41" s="38"/>
      <c r="E41" s="83"/>
      <c r="F41" s="83"/>
      <c r="G41" s="83"/>
      <c r="H41" s="83"/>
      <c r="I41" s="83"/>
      <c r="J41" s="83"/>
      <c r="K41" s="83"/>
      <c r="L41" s="83"/>
      <c r="M41" s="83"/>
      <c r="N41" s="27">
        <f t="shared" si="4"/>
        <v>0</v>
      </c>
      <c r="O41" s="84"/>
      <c r="P41" s="84"/>
      <c r="Q41" s="84"/>
      <c r="R41" s="84"/>
      <c r="S41" s="84"/>
      <c r="T41" s="27">
        <v>4</v>
      </c>
      <c r="U41" s="40" t="str">
        <f t="shared" si="5"/>
        <v/>
      </c>
      <c r="V41" s="22">
        <v>395</v>
      </c>
      <c r="W41" s="22"/>
      <c r="X41" s="22" t="s">
        <v>95</v>
      </c>
      <c r="Y41" s="69" t="s">
        <v>505</v>
      </c>
      <c r="Z41" s="41"/>
      <c r="AA41" s="1" t="s">
        <v>185</v>
      </c>
      <c r="AB41" s="28"/>
    </row>
    <row r="42" spans="1:28" x14ac:dyDescent="0.3">
      <c r="A42" s="1" t="s">
        <v>46</v>
      </c>
      <c r="B42" s="1" t="s">
        <v>509</v>
      </c>
      <c r="C42" s="27" t="s">
        <v>193</v>
      </c>
      <c r="D42" s="38"/>
      <c r="E42" s="83"/>
      <c r="F42" s="83"/>
      <c r="G42" s="83"/>
      <c r="H42" s="83"/>
      <c r="I42" s="83"/>
      <c r="J42" s="83"/>
      <c r="K42" s="83"/>
      <c r="L42" s="83"/>
      <c r="M42" s="83"/>
      <c r="N42" s="27">
        <f t="shared" si="4"/>
        <v>0</v>
      </c>
      <c r="O42" s="84"/>
      <c r="P42" s="84"/>
      <c r="Q42" s="84"/>
      <c r="R42" s="84"/>
      <c r="S42" s="84"/>
      <c r="T42" s="27">
        <v>8</v>
      </c>
      <c r="U42" s="40" t="str">
        <f t="shared" si="5"/>
        <v/>
      </c>
      <c r="V42" s="22">
        <v>395</v>
      </c>
      <c r="W42" s="22"/>
      <c r="X42" s="22" t="s">
        <v>95</v>
      </c>
      <c r="Y42" s="69" t="s">
        <v>505</v>
      </c>
      <c r="Z42" s="41"/>
      <c r="AA42" s="1" t="s">
        <v>185</v>
      </c>
      <c r="AB42" s="28"/>
    </row>
    <row r="43" spans="1:28" x14ac:dyDescent="0.3">
      <c r="A43" s="1" t="s">
        <v>46</v>
      </c>
      <c r="B43" s="1" t="s">
        <v>509</v>
      </c>
      <c r="C43" s="27" t="s">
        <v>511</v>
      </c>
      <c r="D43" s="38"/>
      <c r="E43" s="83"/>
      <c r="F43" s="83"/>
      <c r="G43" s="83"/>
      <c r="H43" s="83"/>
      <c r="I43" s="83"/>
      <c r="J43" s="83"/>
      <c r="K43" s="83"/>
      <c r="L43" s="83"/>
      <c r="M43" s="83"/>
      <c r="N43" s="27">
        <f t="shared" si="4"/>
        <v>0</v>
      </c>
      <c r="O43" s="84"/>
      <c r="P43" s="84"/>
      <c r="Q43" s="84"/>
      <c r="R43" s="84"/>
      <c r="S43" s="84"/>
      <c r="T43" s="27">
        <v>3</v>
      </c>
      <c r="U43" s="40" t="str">
        <f t="shared" si="5"/>
        <v/>
      </c>
      <c r="V43" s="22">
        <v>395</v>
      </c>
      <c r="W43" s="22"/>
      <c r="X43" s="22" t="s">
        <v>95</v>
      </c>
      <c r="Y43" s="69" t="s">
        <v>505</v>
      </c>
      <c r="Z43" s="41"/>
      <c r="AA43" s="1" t="s">
        <v>185</v>
      </c>
      <c r="AB43" s="28"/>
    </row>
    <row r="44" spans="1:28" x14ac:dyDescent="0.3">
      <c r="A44" s="1" t="s">
        <v>46</v>
      </c>
      <c r="B44" s="1" t="s">
        <v>509</v>
      </c>
      <c r="C44" s="56" t="s">
        <v>39</v>
      </c>
      <c r="D44" s="38"/>
      <c r="E44" s="27"/>
      <c r="F44" s="56">
        <v>34</v>
      </c>
      <c r="G44" s="56">
        <v>73</v>
      </c>
      <c r="H44" s="56"/>
      <c r="I44" s="56"/>
      <c r="J44" s="56">
        <v>13</v>
      </c>
      <c r="K44" s="56">
        <v>15</v>
      </c>
      <c r="L44" s="27"/>
      <c r="M44" s="27"/>
      <c r="N44" s="27"/>
      <c r="O44" s="39"/>
      <c r="P44" s="56">
        <v>25</v>
      </c>
      <c r="Q44" s="39"/>
      <c r="R44" s="39"/>
      <c r="S44" s="39"/>
      <c r="T44" s="27"/>
      <c r="U44" s="40"/>
      <c r="V44" s="22">
        <v>395</v>
      </c>
      <c r="W44" s="22"/>
      <c r="X44" s="22" t="s">
        <v>95</v>
      </c>
      <c r="Y44" s="69" t="s">
        <v>505</v>
      </c>
      <c r="Z44" s="41"/>
      <c r="AA44" s="1" t="s">
        <v>185</v>
      </c>
      <c r="AB44" s="28"/>
    </row>
    <row r="45" spans="1:28" x14ac:dyDescent="0.3">
      <c r="A45" s="43" t="s">
        <v>46</v>
      </c>
      <c r="B45" s="43" t="s">
        <v>509</v>
      </c>
      <c r="C45" s="44" t="s">
        <v>40</v>
      </c>
      <c r="D45" s="43"/>
      <c r="E45" s="44">
        <f>SUM(E35:E43)</f>
        <v>0</v>
      </c>
      <c r="F45" s="44">
        <f>SUM(F35:F44)</f>
        <v>34</v>
      </c>
      <c r="G45" s="44">
        <f>SUM(G35:G44)</f>
        <v>73</v>
      </c>
      <c r="H45" s="44">
        <f>SUM(H35:H43)</f>
        <v>0</v>
      </c>
      <c r="I45" s="44">
        <f>SUM(I35:I43)</f>
        <v>0</v>
      </c>
      <c r="J45" s="44">
        <f>SUM(J35:J44)</f>
        <v>13</v>
      </c>
      <c r="K45" s="44">
        <f>SUM(K35:K44)</f>
        <v>15</v>
      </c>
      <c r="L45" s="44">
        <f>SUM(L35:L43)</f>
        <v>0</v>
      </c>
      <c r="M45" s="44">
        <f>SUM(M35:M43)</f>
        <v>0</v>
      </c>
      <c r="N45" s="44">
        <f>SUM(N35:N43)</f>
        <v>0</v>
      </c>
      <c r="O45" s="44">
        <f>SUM(O35:O43)</f>
        <v>0</v>
      </c>
      <c r="P45" s="44">
        <f>SUM(P35:P44)</f>
        <v>25</v>
      </c>
      <c r="Q45" s="44">
        <f>SUM(Q35:Q43)</f>
        <v>0</v>
      </c>
      <c r="R45" s="44">
        <f>SUM(R35:R43)</f>
        <v>0</v>
      </c>
      <c r="S45" s="44">
        <f>SUM(S35:S43)</f>
        <v>0</v>
      </c>
      <c r="T45" s="44">
        <f>SUM(T35:T43)</f>
        <v>81</v>
      </c>
      <c r="U45" s="45" t="e">
        <f>((T45+Q45+N45-R45)+(O45*2))/E45</f>
        <v>#DIV/0!</v>
      </c>
      <c r="V45" s="46">
        <v>395</v>
      </c>
      <c r="W45" s="46"/>
      <c r="X45" s="46" t="s">
        <v>95</v>
      </c>
      <c r="Y45" s="70" t="s">
        <v>505</v>
      </c>
      <c r="Z45" s="48"/>
      <c r="AA45" s="43" t="s">
        <v>185</v>
      </c>
      <c r="AB45" s="72"/>
    </row>
    <row r="46" spans="1:28" x14ac:dyDescent="0.3">
      <c r="A46" s="1"/>
      <c r="B46" s="1"/>
      <c r="C46" s="1"/>
      <c r="D46" s="1"/>
      <c r="F46" s="49" t="s">
        <v>41</v>
      </c>
      <c r="G46" s="51">
        <f>F45/G45</f>
        <v>0.46575342465753422</v>
      </c>
      <c r="H46" s="27"/>
      <c r="I46" s="1"/>
      <c r="J46" s="49" t="s">
        <v>42</v>
      </c>
      <c r="K46" s="51">
        <f>J45/K45</f>
        <v>0.8666666666666667</v>
      </c>
      <c r="L46" s="1"/>
      <c r="M46" s="39" t="s">
        <v>43</v>
      </c>
      <c r="N46" s="52"/>
      <c r="P46" s="1"/>
      <c r="Q46" s="1"/>
      <c r="R46" s="1"/>
      <c r="S46" s="1"/>
      <c r="T46" s="1"/>
      <c r="U46" s="1"/>
      <c r="V46" s="22"/>
      <c r="W46" s="22"/>
      <c r="X46" s="22"/>
      <c r="Y46" s="53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3"/>
      <c r="Z47" s="41"/>
      <c r="AA47" s="1"/>
      <c r="AB47" s="28"/>
    </row>
    <row r="48" spans="1:28" x14ac:dyDescent="0.3">
      <c r="C48" t="s">
        <v>512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D3EFC-2C36-4ACE-86E7-25A2618BADB3}">
  <sheetPr>
    <tabColor rgb="FF92D050"/>
  </sheetPr>
  <dimension ref="A1:AB49"/>
  <sheetViews>
    <sheetView topLeftCell="A2"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29610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166</v>
      </c>
      <c r="D4" s="7" t="s">
        <v>5</v>
      </c>
      <c r="E4" s="8"/>
      <c r="F4" s="5"/>
      <c r="G4" s="1"/>
      <c r="J4" s="15" t="s">
        <v>257</v>
      </c>
      <c r="K4" s="16" t="s">
        <v>45</v>
      </c>
      <c r="L4" s="17"/>
      <c r="M4" s="18"/>
      <c r="N4" s="19">
        <v>30</v>
      </c>
      <c r="O4" s="19">
        <v>26</v>
      </c>
      <c r="P4" s="19">
        <v>18</v>
      </c>
      <c r="Q4" s="19">
        <v>36</v>
      </c>
      <c r="R4" s="20"/>
      <c r="S4" s="21">
        <f>SUM(N4:R4)</f>
        <v>110</v>
      </c>
      <c r="T4" s="22">
        <v>419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258</v>
      </c>
      <c r="K5" s="16" t="s">
        <v>66</v>
      </c>
      <c r="L5" s="17"/>
      <c r="M5" s="18"/>
      <c r="N5" s="19">
        <v>19</v>
      </c>
      <c r="O5" s="19">
        <v>14</v>
      </c>
      <c r="P5" s="19">
        <v>20</v>
      </c>
      <c r="Q5" s="19">
        <v>42</v>
      </c>
      <c r="R5" s="20"/>
      <c r="S5" s="21">
        <f>SUM(N5:R5)</f>
        <v>95</v>
      </c>
      <c r="T5" s="22">
        <v>419</v>
      </c>
      <c r="U5" s="1"/>
      <c r="V5" s="1"/>
      <c r="W5" s="1"/>
    </row>
    <row r="6" spans="1:28" x14ac:dyDescent="0.3">
      <c r="C6" s="23">
        <v>3092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353</v>
      </c>
      <c r="D7" s="7" t="s">
        <v>8</v>
      </c>
      <c r="G7" s="1"/>
      <c r="S7" s="1"/>
      <c r="T7" s="25" t="s">
        <v>9</v>
      </c>
      <c r="U7" s="1"/>
      <c r="V7" s="26">
        <v>419</v>
      </c>
      <c r="W7" s="1"/>
    </row>
    <row r="8" spans="1:28" x14ac:dyDescent="0.3">
      <c r="B8" s="1"/>
      <c r="C8" s="24" t="s">
        <v>167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9.375E-2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  <c r="AB9" s="71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14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48</v>
      </c>
      <c r="D13" s="38">
        <v>11</v>
      </c>
      <c r="E13" s="27">
        <v>30</v>
      </c>
      <c r="F13" s="27">
        <v>5</v>
      </c>
      <c r="G13" s="27">
        <v>11</v>
      </c>
      <c r="H13" s="27"/>
      <c r="I13" s="27"/>
      <c r="J13" s="27">
        <v>0</v>
      </c>
      <c r="K13" s="27">
        <v>0</v>
      </c>
      <c r="L13" s="27">
        <v>1</v>
      </c>
      <c r="M13" s="27">
        <v>0</v>
      </c>
      <c r="N13" s="27">
        <f>SUM(L13:M13)</f>
        <v>1</v>
      </c>
      <c r="O13" s="27">
        <v>3</v>
      </c>
      <c r="P13" s="39">
        <v>2</v>
      </c>
      <c r="Q13" s="27">
        <v>3</v>
      </c>
      <c r="R13" s="27">
        <v>4</v>
      </c>
      <c r="S13" s="27">
        <v>0</v>
      </c>
      <c r="T13" s="27">
        <f>(H13*3)+((F13-H13)*2)+J13</f>
        <v>10</v>
      </c>
      <c r="U13" s="40">
        <f>IFERROR(((T13+Q13+N13-R13)+(O13*2))/E13,"")</f>
        <v>0.53333333333333333</v>
      </c>
      <c r="V13" s="22">
        <v>419</v>
      </c>
      <c r="W13" s="22" t="s">
        <v>80</v>
      </c>
      <c r="X13" s="22" t="s">
        <v>82</v>
      </c>
      <c r="Y13" s="69">
        <v>3092</v>
      </c>
      <c r="Z13" s="41"/>
      <c r="AA13" s="1" t="s">
        <v>83</v>
      </c>
      <c r="AB13" s="28" t="s">
        <v>259</v>
      </c>
    </row>
    <row r="14" spans="1:28" x14ac:dyDescent="0.3">
      <c r="A14" s="1" t="s">
        <v>65</v>
      </c>
      <c r="B14" s="1" t="s">
        <v>46</v>
      </c>
      <c r="C14" s="27" t="s">
        <v>219</v>
      </c>
      <c r="D14" s="38">
        <v>30</v>
      </c>
      <c r="E14" s="27">
        <v>13</v>
      </c>
      <c r="F14" s="27">
        <v>2</v>
      </c>
      <c r="G14" s="27">
        <v>3</v>
      </c>
      <c r="H14" s="27"/>
      <c r="I14" s="27"/>
      <c r="J14" s="27">
        <v>1</v>
      </c>
      <c r="K14" s="27">
        <v>2</v>
      </c>
      <c r="L14" s="27">
        <v>1</v>
      </c>
      <c r="M14" s="27">
        <v>2</v>
      </c>
      <c r="N14" s="27">
        <f t="shared" ref="N14:N19" si="0">SUM(L14:M14)</f>
        <v>3</v>
      </c>
      <c r="O14" s="39">
        <v>1</v>
      </c>
      <c r="P14" s="39">
        <v>1</v>
      </c>
      <c r="Q14" s="39">
        <v>0</v>
      </c>
      <c r="R14" s="39">
        <v>1</v>
      </c>
      <c r="S14" s="39">
        <v>0</v>
      </c>
      <c r="T14" s="39">
        <f t="shared" ref="T14:T19" si="1">(H14*3)+((F14-H14)*2)+J14</f>
        <v>5</v>
      </c>
      <c r="U14" s="40">
        <f t="shared" ref="U14:U25" si="2">IFERROR(((T14+Q14+N14-R14)+(O14*2))/E14,"")</f>
        <v>0.69230769230769229</v>
      </c>
      <c r="V14" s="22">
        <v>419</v>
      </c>
      <c r="W14" s="22" t="s">
        <v>80</v>
      </c>
      <c r="X14" s="22" t="s">
        <v>82</v>
      </c>
      <c r="Y14" s="69">
        <v>3092</v>
      </c>
      <c r="Z14" s="41"/>
      <c r="AA14" s="1" t="s">
        <v>83</v>
      </c>
      <c r="AB14" s="28" t="s">
        <v>259</v>
      </c>
    </row>
    <row r="15" spans="1:28" x14ac:dyDescent="0.3">
      <c r="A15" s="1" t="s">
        <v>65</v>
      </c>
      <c r="B15" s="1" t="s">
        <v>46</v>
      </c>
      <c r="C15" s="27" t="s">
        <v>49</v>
      </c>
      <c r="D15" s="38">
        <v>22</v>
      </c>
      <c r="E15" s="27">
        <v>16</v>
      </c>
      <c r="F15" s="27">
        <v>1</v>
      </c>
      <c r="G15" s="27">
        <v>7</v>
      </c>
      <c r="H15" s="27"/>
      <c r="I15" s="27"/>
      <c r="J15" s="27">
        <v>0</v>
      </c>
      <c r="K15" s="27">
        <v>0</v>
      </c>
      <c r="L15" s="27">
        <v>0</v>
      </c>
      <c r="M15" s="27">
        <v>0</v>
      </c>
      <c r="N15" s="27">
        <f t="shared" si="0"/>
        <v>0</v>
      </c>
      <c r="O15" s="39">
        <v>1</v>
      </c>
      <c r="P15" s="39">
        <v>4</v>
      </c>
      <c r="Q15" s="39">
        <v>0</v>
      </c>
      <c r="R15" s="39">
        <v>2</v>
      </c>
      <c r="S15" s="39">
        <v>0</v>
      </c>
      <c r="T15" s="39">
        <f t="shared" si="1"/>
        <v>2</v>
      </c>
      <c r="U15" s="40">
        <f t="shared" si="2"/>
        <v>0.125</v>
      </c>
      <c r="V15" s="22">
        <v>419</v>
      </c>
      <c r="W15" s="22" t="s">
        <v>80</v>
      </c>
      <c r="X15" s="22" t="s">
        <v>82</v>
      </c>
      <c r="Y15" s="69">
        <v>3092</v>
      </c>
      <c r="Z15" s="41"/>
      <c r="AA15" s="1" t="s">
        <v>83</v>
      </c>
      <c r="AB15" s="28" t="s">
        <v>259</v>
      </c>
    </row>
    <row r="16" spans="1:28" x14ac:dyDescent="0.3">
      <c r="A16" s="1" t="s">
        <v>65</v>
      </c>
      <c r="B16" s="1" t="s">
        <v>46</v>
      </c>
      <c r="C16" s="27" t="s">
        <v>50</v>
      </c>
      <c r="D16" s="38">
        <v>20</v>
      </c>
      <c r="E16" s="27">
        <v>3</v>
      </c>
      <c r="F16" s="27">
        <v>0</v>
      </c>
      <c r="G16" s="27">
        <v>0</v>
      </c>
      <c r="H16" s="27"/>
      <c r="I16" s="27"/>
      <c r="J16" s="27">
        <v>0</v>
      </c>
      <c r="K16" s="27">
        <v>0</v>
      </c>
      <c r="L16" s="27">
        <v>1</v>
      </c>
      <c r="M16" s="27">
        <v>0</v>
      </c>
      <c r="N16" s="27">
        <f t="shared" si="0"/>
        <v>1</v>
      </c>
      <c r="O16" s="39">
        <v>2</v>
      </c>
      <c r="P16" s="39">
        <v>0</v>
      </c>
      <c r="Q16" s="39">
        <v>0</v>
      </c>
      <c r="R16" s="39">
        <v>1</v>
      </c>
      <c r="S16" s="39">
        <v>0</v>
      </c>
      <c r="T16" s="39">
        <f t="shared" si="1"/>
        <v>0</v>
      </c>
      <c r="U16" s="40">
        <f t="shared" si="2"/>
        <v>1.3333333333333333</v>
      </c>
      <c r="V16" s="22">
        <v>419</v>
      </c>
      <c r="W16" s="22" t="s">
        <v>80</v>
      </c>
      <c r="X16" s="22" t="s">
        <v>82</v>
      </c>
      <c r="Y16" s="69">
        <v>3092</v>
      </c>
      <c r="Z16" s="41"/>
      <c r="AA16" s="1" t="s">
        <v>83</v>
      </c>
      <c r="AB16" s="28" t="s">
        <v>259</v>
      </c>
    </row>
    <row r="17" spans="1:28" x14ac:dyDescent="0.3">
      <c r="A17" s="1" t="s">
        <v>65</v>
      </c>
      <c r="B17" s="1" t="s">
        <v>46</v>
      </c>
      <c r="C17" s="27" t="s">
        <v>255</v>
      </c>
      <c r="D17" s="38">
        <v>14</v>
      </c>
      <c r="E17" s="27">
        <v>21</v>
      </c>
      <c r="F17" s="27">
        <v>2</v>
      </c>
      <c r="G17" s="27">
        <v>5</v>
      </c>
      <c r="H17" s="27"/>
      <c r="I17" s="27"/>
      <c r="J17" s="27">
        <v>6</v>
      </c>
      <c r="K17" s="27">
        <v>6</v>
      </c>
      <c r="L17" s="27">
        <v>3</v>
      </c>
      <c r="M17" s="27">
        <v>2</v>
      </c>
      <c r="N17" s="27">
        <f t="shared" si="0"/>
        <v>5</v>
      </c>
      <c r="O17" s="39">
        <v>0</v>
      </c>
      <c r="P17" s="39">
        <v>5</v>
      </c>
      <c r="Q17" s="39">
        <v>1</v>
      </c>
      <c r="R17" s="39">
        <v>4</v>
      </c>
      <c r="S17" s="39">
        <v>0</v>
      </c>
      <c r="T17" s="39">
        <f t="shared" si="1"/>
        <v>10</v>
      </c>
      <c r="U17" s="40">
        <f t="shared" si="2"/>
        <v>0.5714285714285714</v>
      </c>
      <c r="V17" s="22">
        <v>419</v>
      </c>
      <c r="W17" s="22" t="s">
        <v>80</v>
      </c>
      <c r="X17" s="22" t="s">
        <v>82</v>
      </c>
      <c r="Y17" s="69">
        <v>3092</v>
      </c>
      <c r="Z17" s="41"/>
      <c r="AA17" s="1" t="s">
        <v>83</v>
      </c>
      <c r="AB17" s="28" t="s">
        <v>259</v>
      </c>
    </row>
    <row r="18" spans="1:28" x14ac:dyDescent="0.3">
      <c r="A18" s="1" t="s">
        <v>65</v>
      </c>
      <c r="B18" s="1" t="s">
        <v>46</v>
      </c>
      <c r="C18" s="27" t="s">
        <v>172</v>
      </c>
      <c r="D18" s="38">
        <v>32</v>
      </c>
      <c r="E18" s="27">
        <v>7</v>
      </c>
      <c r="F18" s="27">
        <v>0</v>
      </c>
      <c r="G18" s="27">
        <v>1</v>
      </c>
      <c r="H18" s="27"/>
      <c r="I18" s="27"/>
      <c r="J18" s="27">
        <v>2</v>
      </c>
      <c r="K18" s="27">
        <v>2</v>
      </c>
      <c r="L18" s="27">
        <v>0</v>
      </c>
      <c r="M18" s="27">
        <v>0</v>
      </c>
      <c r="N18" s="27">
        <f t="shared" si="0"/>
        <v>0</v>
      </c>
      <c r="O18" s="39">
        <v>0</v>
      </c>
      <c r="P18" s="39">
        <v>0</v>
      </c>
      <c r="Q18" s="39">
        <v>1</v>
      </c>
      <c r="R18" s="39">
        <v>0</v>
      </c>
      <c r="S18" s="39">
        <v>0</v>
      </c>
      <c r="T18" s="39">
        <f t="shared" si="1"/>
        <v>2</v>
      </c>
      <c r="U18" s="40">
        <f t="shared" si="2"/>
        <v>0.42857142857142855</v>
      </c>
      <c r="V18" s="22">
        <v>419</v>
      </c>
      <c r="W18" s="22" t="s">
        <v>80</v>
      </c>
      <c r="X18" s="22" t="s">
        <v>82</v>
      </c>
      <c r="Y18" s="69">
        <v>3092</v>
      </c>
      <c r="Z18" s="41"/>
      <c r="AA18" s="1" t="s">
        <v>83</v>
      </c>
      <c r="AB18" s="28" t="s">
        <v>259</v>
      </c>
    </row>
    <row r="19" spans="1:28" x14ac:dyDescent="0.3">
      <c r="A19" s="1" t="s">
        <v>65</v>
      </c>
      <c r="B19" s="1" t="s">
        <v>46</v>
      </c>
      <c r="C19" s="27" t="s">
        <v>52</v>
      </c>
      <c r="D19" s="38">
        <v>42</v>
      </c>
      <c r="E19" s="27">
        <v>21</v>
      </c>
      <c r="F19" s="27">
        <v>3</v>
      </c>
      <c r="G19" s="27">
        <v>10</v>
      </c>
      <c r="H19" s="27"/>
      <c r="I19" s="27"/>
      <c r="J19" s="27">
        <v>0</v>
      </c>
      <c r="K19" s="27">
        <v>0</v>
      </c>
      <c r="L19" s="27">
        <v>1</v>
      </c>
      <c r="M19" s="27">
        <v>5</v>
      </c>
      <c r="N19" s="27">
        <f t="shared" si="0"/>
        <v>6</v>
      </c>
      <c r="O19" s="39">
        <v>0</v>
      </c>
      <c r="P19" s="39">
        <v>1</v>
      </c>
      <c r="Q19" s="39">
        <v>0</v>
      </c>
      <c r="R19" s="39">
        <v>0</v>
      </c>
      <c r="S19" s="39">
        <v>2</v>
      </c>
      <c r="T19" s="39">
        <f t="shared" si="1"/>
        <v>6</v>
      </c>
      <c r="U19" s="40">
        <f t="shared" si="2"/>
        <v>0.5714285714285714</v>
      </c>
      <c r="V19" s="22">
        <v>419</v>
      </c>
      <c r="W19" s="22" t="s">
        <v>80</v>
      </c>
      <c r="X19" s="22" t="s">
        <v>82</v>
      </c>
      <c r="Y19" s="69">
        <v>3092</v>
      </c>
      <c r="Z19" s="41"/>
      <c r="AA19" s="1" t="s">
        <v>83</v>
      </c>
      <c r="AB19" s="28" t="s">
        <v>259</v>
      </c>
    </row>
    <row r="20" spans="1:28" x14ac:dyDescent="0.3">
      <c r="A20" s="1" t="s">
        <v>65</v>
      </c>
      <c r="B20" s="1" t="s">
        <v>46</v>
      </c>
      <c r="C20" s="27" t="s">
        <v>53</v>
      </c>
      <c r="D20" s="38">
        <v>15</v>
      </c>
      <c r="E20" s="27">
        <v>40</v>
      </c>
      <c r="F20" s="27">
        <v>5</v>
      </c>
      <c r="G20" s="27">
        <v>15</v>
      </c>
      <c r="H20" s="27"/>
      <c r="I20" s="27"/>
      <c r="J20" s="27">
        <v>6</v>
      </c>
      <c r="K20" s="27">
        <v>8</v>
      </c>
      <c r="L20" s="27">
        <v>3</v>
      </c>
      <c r="M20" s="27">
        <v>6</v>
      </c>
      <c r="N20" s="27">
        <f>SUM(L20:M20)</f>
        <v>9</v>
      </c>
      <c r="O20" s="39">
        <v>5</v>
      </c>
      <c r="P20" s="39">
        <v>2</v>
      </c>
      <c r="Q20" s="39">
        <v>3</v>
      </c>
      <c r="R20" s="39">
        <v>4</v>
      </c>
      <c r="S20" s="39">
        <v>0</v>
      </c>
      <c r="T20" s="39">
        <f>(H20*3)+((F20-H20)*2)+J20</f>
        <v>16</v>
      </c>
      <c r="U20" s="40">
        <f t="shared" si="2"/>
        <v>0.85</v>
      </c>
      <c r="V20" s="22">
        <v>419</v>
      </c>
      <c r="W20" s="22" t="s">
        <v>80</v>
      </c>
      <c r="X20" s="22" t="s">
        <v>82</v>
      </c>
      <c r="Y20" s="69">
        <v>3092</v>
      </c>
      <c r="Z20" s="41"/>
      <c r="AA20" s="1" t="s">
        <v>83</v>
      </c>
      <c r="AB20" s="28" t="s">
        <v>259</v>
      </c>
    </row>
    <row r="21" spans="1:28" x14ac:dyDescent="0.3">
      <c r="A21" s="1" t="s">
        <v>65</v>
      </c>
      <c r="B21" s="1" t="s">
        <v>46</v>
      </c>
      <c r="C21" s="27" t="s">
        <v>54</v>
      </c>
      <c r="D21" s="38">
        <v>10</v>
      </c>
      <c r="E21" s="27">
        <v>45</v>
      </c>
      <c r="F21" s="27">
        <v>13</v>
      </c>
      <c r="G21" s="27">
        <v>27</v>
      </c>
      <c r="H21" s="27"/>
      <c r="I21" s="27"/>
      <c r="J21" s="27">
        <v>9</v>
      </c>
      <c r="K21" s="27">
        <v>12</v>
      </c>
      <c r="L21" s="27">
        <v>4</v>
      </c>
      <c r="M21" s="27">
        <v>8</v>
      </c>
      <c r="N21" s="27">
        <f>SUM(L21:M21)</f>
        <v>12</v>
      </c>
      <c r="O21" s="39">
        <v>5</v>
      </c>
      <c r="P21" s="39">
        <v>3</v>
      </c>
      <c r="Q21" s="39">
        <v>4</v>
      </c>
      <c r="R21" s="39">
        <v>6</v>
      </c>
      <c r="S21" s="39">
        <v>1</v>
      </c>
      <c r="T21" s="39">
        <f>(H21*3)+((F21-H21)*2)+J21</f>
        <v>35</v>
      </c>
      <c r="U21" s="40">
        <f t="shared" si="2"/>
        <v>1.2222222222222223</v>
      </c>
      <c r="V21" s="22">
        <v>419</v>
      </c>
      <c r="W21" s="22" t="s">
        <v>80</v>
      </c>
      <c r="X21" s="22" t="s">
        <v>82</v>
      </c>
      <c r="Y21" s="69">
        <v>3092</v>
      </c>
      <c r="Z21" s="41"/>
      <c r="AA21" s="1" t="s">
        <v>83</v>
      </c>
      <c r="AB21" s="28" t="s">
        <v>259</v>
      </c>
    </row>
    <row r="22" spans="1:28" x14ac:dyDescent="0.3">
      <c r="A22" s="1" t="s">
        <v>65</v>
      </c>
      <c r="B22" s="1" t="s">
        <v>46</v>
      </c>
      <c r="C22" s="27" t="s">
        <v>55</v>
      </c>
      <c r="D22" s="38">
        <v>33</v>
      </c>
      <c r="E22" s="27">
        <v>7</v>
      </c>
      <c r="F22" s="27">
        <v>0</v>
      </c>
      <c r="G22" s="27">
        <v>0</v>
      </c>
      <c r="H22" s="27"/>
      <c r="I22" s="27"/>
      <c r="J22" s="27">
        <v>2</v>
      </c>
      <c r="K22" s="27">
        <v>2</v>
      </c>
      <c r="L22" s="27">
        <v>1</v>
      </c>
      <c r="M22" s="27">
        <v>3</v>
      </c>
      <c r="N22" s="27">
        <f>SUM(L22:M22)</f>
        <v>4</v>
      </c>
      <c r="O22" s="39">
        <v>0</v>
      </c>
      <c r="P22" s="39">
        <v>4</v>
      </c>
      <c r="Q22" s="39">
        <v>2</v>
      </c>
      <c r="R22" s="39">
        <v>1</v>
      </c>
      <c r="S22" s="39">
        <v>0</v>
      </c>
      <c r="T22" s="39">
        <f>(H22*3)+((F22-H22)*2)+J22</f>
        <v>2</v>
      </c>
      <c r="U22" s="40">
        <f t="shared" si="2"/>
        <v>1</v>
      </c>
      <c r="V22" s="22">
        <v>419</v>
      </c>
      <c r="W22" s="22" t="s">
        <v>80</v>
      </c>
      <c r="X22" s="22" t="s">
        <v>82</v>
      </c>
      <c r="Y22" s="69">
        <v>3092</v>
      </c>
      <c r="Z22" s="41"/>
      <c r="AA22" s="1" t="s">
        <v>83</v>
      </c>
      <c r="AB22" s="28" t="s">
        <v>259</v>
      </c>
    </row>
    <row r="23" spans="1:28" x14ac:dyDescent="0.3">
      <c r="A23" s="1" t="s">
        <v>65</v>
      </c>
      <c r="B23" s="1" t="s">
        <v>46</v>
      </c>
      <c r="C23" s="27" t="s">
        <v>56</v>
      </c>
      <c r="D23" s="38">
        <v>24</v>
      </c>
      <c r="E23" s="27" t="s">
        <v>472</v>
      </c>
      <c r="F23" s="27"/>
      <c r="G23" s="27"/>
      <c r="H23" s="27"/>
      <c r="I23" s="27"/>
      <c r="J23" s="27"/>
      <c r="K23" s="27"/>
      <c r="L23" s="27"/>
      <c r="M23" s="27"/>
      <c r="N23" s="27"/>
      <c r="O23" s="39"/>
      <c r="P23" s="39"/>
      <c r="Q23" s="39"/>
      <c r="R23" s="39"/>
      <c r="S23" s="39"/>
      <c r="T23" s="39"/>
      <c r="U23" s="40"/>
      <c r="V23" s="22">
        <v>419</v>
      </c>
      <c r="W23" s="22" t="s">
        <v>80</v>
      </c>
      <c r="X23" s="22" t="s">
        <v>82</v>
      </c>
      <c r="Y23" s="69">
        <v>3092</v>
      </c>
      <c r="Z23" s="41"/>
      <c r="AA23" s="1" t="s">
        <v>83</v>
      </c>
      <c r="AB23" s="28" t="s">
        <v>259</v>
      </c>
    </row>
    <row r="24" spans="1:28" x14ac:dyDescent="0.3">
      <c r="A24" s="1" t="s">
        <v>65</v>
      </c>
      <c r="B24" s="1" t="s">
        <v>46</v>
      </c>
      <c r="C24" s="27" t="s">
        <v>57</v>
      </c>
      <c r="D24" s="38">
        <v>35</v>
      </c>
      <c r="E24" s="27">
        <v>17</v>
      </c>
      <c r="F24" s="27">
        <v>3</v>
      </c>
      <c r="G24" s="27">
        <v>8</v>
      </c>
      <c r="H24" s="27"/>
      <c r="I24" s="27"/>
      <c r="J24" s="27">
        <v>2</v>
      </c>
      <c r="K24" s="27">
        <v>2</v>
      </c>
      <c r="L24" s="27">
        <v>3</v>
      </c>
      <c r="M24" s="27">
        <v>6</v>
      </c>
      <c r="N24" s="27">
        <f>SUM(L24:M24)</f>
        <v>9</v>
      </c>
      <c r="O24" s="39">
        <v>1</v>
      </c>
      <c r="P24" s="39">
        <v>4</v>
      </c>
      <c r="Q24" s="39">
        <v>1</v>
      </c>
      <c r="R24" s="39">
        <v>1</v>
      </c>
      <c r="S24" s="39">
        <v>1</v>
      </c>
      <c r="T24" s="39">
        <f>(H24*3)+((F24-H24)*2)+J24</f>
        <v>8</v>
      </c>
      <c r="U24" s="40">
        <f t="shared" si="2"/>
        <v>1.1176470588235294</v>
      </c>
      <c r="V24" s="22">
        <v>419</v>
      </c>
      <c r="W24" s="22" t="s">
        <v>80</v>
      </c>
      <c r="X24" s="22" t="s">
        <v>82</v>
      </c>
      <c r="Y24" s="69">
        <v>3092</v>
      </c>
      <c r="Z24" s="41"/>
      <c r="AA24" s="1" t="s">
        <v>83</v>
      </c>
      <c r="AB24" s="28" t="s">
        <v>259</v>
      </c>
    </row>
    <row r="25" spans="1:28" x14ac:dyDescent="0.3">
      <c r="A25" s="1" t="s">
        <v>65</v>
      </c>
      <c r="B25" s="1" t="s">
        <v>46</v>
      </c>
      <c r="C25" s="27" t="s">
        <v>58</v>
      </c>
      <c r="D25" s="38">
        <v>40</v>
      </c>
      <c r="E25" s="27">
        <v>20</v>
      </c>
      <c r="F25" s="27">
        <v>4</v>
      </c>
      <c r="G25" s="27">
        <v>8</v>
      </c>
      <c r="H25" s="27"/>
      <c r="I25" s="27"/>
      <c r="J25" s="27">
        <v>6</v>
      </c>
      <c r="K25" s="27">
        <v>6</v>
      </c>
      <c r="L25" s="27">
        <v>4</v>
      </c>
      <c r="M25" s="27">
        <v>3</v>
      </c>
      <c r="N25" s="27">
        <f>SUM(L25:M25)</f>
        <v>7</v>
      </c>
      <c r="O25" s="39">
        <v>1</v>
      </c>
      <c r="P25" s="39">
        <v>5</v>
      </c>
      <c r="Q25" s="39">
        <v>1</v>
      </c>
      <c r="R25" s="39">
        <v>2</v>
      </c>
      <c r="S25" s="39">
        <v>2</v>
      </c>
      <c r="T25" s="39">
        <f>(H25*3)+((F25-H25)*2)+J25</f>
        <v>14</v>
      </c>
      <c r="U25" s="40">
        <f t="shared" si="2"/>
        <v>1.1000000000000001</v>
      </c>
      <c r="V25" s="22">
        <v>419</v>
      </c>
      <c r="W25" s="22" t="s">
        <v>80</v>
      </c>
      <c r="X25" s="22" t="s">
        <v>82</v>
      </c>
      <c r="Y25" s="69">
        <v>3092</v>
      </c>
      <c r="Z25" s="41"/>
      <c r="AA25" s="1" t="s">
        <v>83</v>
      </c>
      <c r="AB25" s="28" t="s">
        <v>259</v>
      </c>
    </row>
    <row r="26" spans="1:28" x14ac:dyDescent="0.3">
      <c r="A26" s="43" t="s">
        <v>65</v>
      </c>
      <c r="B26" s="43" t="s">
        <v>46</v>
      </c>
      <c r="C26" s="44" t="s">
        <v>40</v>
      </c>
      <c r="D26" s="43"/>
      <c r="E26" s="44">
        <f t="shared" ref="E26:T26" si="3">SUM(E13:E25)</f>
        <v>240</v>
      </c>
      <c r="F26" s="44">
        <f t="shared" si="3"/>
        <v>38</v>
      </c>
      <c r="G26" s="44">
        <f t="shared" si="3"/>
        <v>95</v>
      </c>
      <c r="H26" s="44">
        <f t="shared" si="3"/>
        <v>0</v>
      </c>
      <c r="I26" s="44">
        <f t="shared" si="3"/>
        <v>0</v>
      </c>
      <c r="J26" s="44">
        <f t="shared" si="3"/>
        <v>34</v>
      </c>
      <c r="K26" s="44">
        <f t="shared" si="3"/>
        <v>40</v>
      </c>
      <c r="L26" s="44">
        <f t="shared" si="3"/>
        <v>22</v>
      </c>
      <c r="M26" s="44">
        <f t="shared" si="3"/>
        <v>35</v>
      </c>
      <c r="N26" s="44">
        <f t="shared" si="3"/>
        <v>57</v>
      </c>
      <c r="O26" s="44">
        <f t="shared" si="3"/>
        <v>19</v>
      </c>
      <c r="P26" s="44">
        <f t="shared" si="3"/>
        <v>31</v>
      </c>
      <c r="Q26" s="44">
        <f t="shared" si="3"/>
        <v>16</v>
      </c>
      <c r="R26" s="44">
        <f t="shared" si="3"/>
        <v>26</v>
      </c>
      <c r="S26" s="44">
        <f t="shared" si="3"/>
        <v>6</v>
      </c>
      <c r="T26" s="44">
        <f t="shared" si="3"/>
        <v>110</v>
      </c>
      <c r="U26" s="45">
        <f>((T26+Q26+N26-R26)+(O26*2))/E26</f>
        <v>0.8125</v>
      </c>
      <c r="V26" s="46">
        <v>419</v>
      </c>
      <c r="W26" s="46" t="s">
        <v>80</v>
      </c>
      <c r="X26" s="46" t="s">
        <v>82</v>
      </c>
      <c r="Y26" s="47">
        <v>3092</v>
      </c>
      <c r="Z26" s="48"/>
      <c r="AA26" s="43" t="s">
        <v>83</v>
      </c>
      <c r="AB26" s="72" t="s">
        <v>259</v>
      </c>
    </row>
    <row r="27" spans="1:28" x14ac:dyDescent="0.3">
      <c r="A27" s="1"/>
      <c r="B27" s="1"/>
      <c r="C27" s="1"/>
      <c r="D27" s="1"/>
      <c r="F27" s="49" t="s">
        <v>41</v>
      </c>
      <c r="G27" s="50">
        <f>F26/G26</f>
        <v>0.4</v>
      </c>
      <c r="H27" s="27"/>
      <c r="I27" s="1"/>
      <c r="J27" s="49" t="s">
        <v>42</v>
      </c>
      <c r="K27" s="51">
        <f>J26/K26</f>
        <v>0.85</v>
      </c>
      <c r="L27" s="1"/>
      <c r="M27" s="39" t="s">
        <v>43</v>
      </c>
      <c r="N27" s="52">
        <v>5</v>
      </c>
      <c r="P27" s="1"/>
      <c r="Q27" s="1"/>
      <c r="R27" s="1"/>
      <c r="S27" s="1"/>
      <c r="T27" s="1"/>
      <c r="U27" s="1"/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>
        <v>18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65</v>
      </c>
      <c r="C35" s="27" t="s">
        <v>154</v>
      </c>
      <c r="D35" s="38">
        <v>32</v>
      </c>
      <c r="E35" s="27">
        <v>21</v>
      </c>
      <c r="F35" s="27">
        <v>4</v>
      </c>
      <c r="G35" s="27">
        <v>8</v>
      </c>
      <c r="H35" s="27"/>
      <c r="I35" s="27"/>
      <c r="J35" s="27">
        <v>4</v>
      </c>
      <c r="K35" s="27">
        <v>5</v>
      </c>
      <c r="L35" s="27">
        <v>5</v>
      </c>
      <c r="M35" s="27">
        <v>7</v>
      </c>
      <c r="N35" s="27">
        <f>SUM(L35:M35)</f>
        <v>12</v>
      </c>
      <c r="O35" s="27">
        <v>1</v>
      </c>
      <c r="P35" s="39">
        <v>3</v>
      </c>
      <c r="Q35" s="27">
        <v>0</v>
      </c>
      <c r="R35" s="27">
        <v>2</v>
      </c>
      <c r="S35" s="27">
        <v>1</v>
      </c>
      <c r="T35" s="27">
        <f>+(F35*2)+J35</f>
        <v>12</v>
      </c>
      <c r="U35" s="40">
        <f>IFERROR(((T35+Q35+N35-R35)+(O35*2))/E35,"")</f>
        <v>1.1428571428571428</v>
      </c>
      <c r="V35" s="22">
        <v>419</v>
      </c>
      <c r="W35" s="22" t="s">
        <v>81</v>
      </c>
      <c r="X35" s="22" t="s">
        <v>95</v>
      </c>
      <c r="Y35" s="69">
        <v>3092</v>
      </c>
      <c r="Z35" s="41"/>
      <c r="AA35" s="1" t="s">
        <v>152</v>
      </c>
      <c r="AB35" s="28" t="s">
        <v>260</v>
      </c>
    </row>
    <row r="36" spans="1:28" x14ac:dyDescent="0.3">
      <c r="A36" s="1" t="s">
        <v>46</v>
      </c>
      <c r="B36" s="1" t="s">
        <v>65</v>
      </c>
      <c r="C36" s="27" t="s">
        <v>155</v>
      </c>
      <c r="D36" s="38">
        <v>10</v>
      </c>
      <c r="E36" s="27">
        <v>45</v>
      </c>
      <c r="F36" s="27">
        <v>3</v>
      </c>
      <c r="G36" s="27">
        <v>6</v>
      </c>
      <c r="H36" s="27"/>
      <c r="I36" s="27"/>
      <c r="J36" s="27">
        <v>8</v>
      </c>
      <c r="K36" s="27">
        <v>9</v>
      </c>
      <c r="L36" s="27">
        <v>1</v>
      </c>
      <c r="M36" s="27">
        <v>3</v>
      </c>
      <c r="N36" s="27">
        <f t="shared" ref="N36:N40" si="4">SUM(L36:M36)</f>
        <v>4</v>
      </c>
      <c r="O36" s="39">
        <v>3</v>
      </c>
      <c r="P36" s="39">
        <v>5</v>
      </c>
      <c r="Q36" s="39">
        <v>3</v>
      </c>
      <c r="R36" s="39">
        <v>9</v>
      </c>
      <c r="S36" s="39">
        <v>0</v>
      </c>
      <c r="T36" s="27">
        <f t="shared" ref="T36:T43" si="5">+(F36*2)+J36</f>
        <v>14</v>
      </c>
      <c r="U36" s="40">
        <f t="shared" ref="U36:U43" si="6">IFERROR(((T36+Q36+N36-R36)+(O36*2))/E36,"")</f>
        <v>0.4</v>
      </c>
      <c r="V36" s="22">
        <v>419</v>
      </c>
      <c r="W36" s="22" t="s">
        <v>81</v>
      </c>
      <c r="X36" s="22" t="s">
        <v>95</v>
      </c>
      <c r="Y36" s="69">
        <v>3092</v>
      </c>
      <c r="Z36" s="41"/>
      <c r="AA36" s="1" t="s">
        <v>152</v>
      </c>
      <c r="AB36" s="28" t="s">
        <v>260</v>
      </c>
    </row>
    <row r="37" spans="1:28" x14ac:dyDescent="0.3">
      <c r="A37" s="1" t="s">
        <v>46</v>
      </c>
      <c r="B37" s="1" t="s">
        <v>65</v>
      </c>
      <c r="C37" s="27" t="s">
        <v>157</v>
      </c>
      <c r="D37" s="38">
        <v>44</v>
      </c>
      <c r="E37" s="27">
        <v>42</v>
      </c>
      <c r="F37" s="27">
        <v>9</v>
      </c>
      <c r="G37" s="27">
        <v>19</v>
      </c>
      <c r="H37" s="27">
        <v>0</v>
      </c>
      <c r="I37" s="27">
        <v>1</v>
      </c>
      <c r="J37" s="27">
        <v>7</v>
      </c>
      <c r="K37" s="27">
        <v>8</v>
      </c>
      <c r="L37" s="27">
        <v>4</v>
      </c>
      <c r="M37" s="27">
        <v>0</v>
      </c>
      <c r="N37" s="27">
        <f t="shared" si="4"/>
        <v>4</v>
      </c>
      <c r="O37" s="39">
        <v>2</v>
      </c>
      <c r="P37" s="39">
        <v>3</v>
      </c>
      <c r="Q37" s="39">
        <v>2</v>
      </c>
      <c r="R37" s="39">
        <v>7</v>
      </c>
      <c r="S37" s="39">
        <v>0</v>
      </c>
      <c r="T37" s="27">
        <f t="shared" si="5"/>
        <v>25</v>
      </c>
      <c r="U37" s="40">
        <f t="shared" si="6"/>
        <v>0.66666666666666663</v>
      </c>
      <c r="V37" s="22">
        <v>419</v>
      </c>
      <c r="W37" s="22" t="s">
        <v>81</v>
      </c>
      <c r="X37" s="22" t="s">
        <v>95</v>
      </c>
      <c r="Y37" s="69">
        <v>3092</v>
      </c>
      <c r="Z37" s="41"/>
      <c r="AA37" s="1" t="s">
        <v>152</v>
      </c>
      <c r="AB37" s="28" t="s">
        <v>260</v>
      </c>
    </row>
    <row r="38" spans="1:28" x14ac:dyDescent="0.3">
      <c r="A38" s="1" t="s">
        <v>46</v>
      </c>
      <c r="B38" s="1" t="s">
        <v>65</v>
      </c>
      <c r="C38" s="27" t="s">
        <v>158</v>
      </c>
      <c r="D38" s="38">
        <v>30</v>
      </c>
      <c r="E38" s="27">
        <v>27</v>
      </c>
      <c r="F38" s="27">
        <v>5</v>
      </c>
      <c r="G38" s="27">
        <v>11</v>
      </c>
      <c r="H38" s="27"/>
      <c r="I38" s="27"/>
      <c r="J38" s="27">
        <v>4</v>
      </c>
      <c r="K38" s="27">
        <v>4</v>
      </c>
      <c r="L38" s="27">
        <v>4</v>
      </c>
      <c r="M38" s="27">
        <v>4</v>
      </c>
      <c r="N38" s="27">
        <f t="shared" si="4"/>
        <v>8</v>
      </c>
      <c r="O38" s="39">
        <v>1</v>
      </c>
      <c r="P38" s="39">
        <v>5</v>
      </c>
      <c r="Q38" s="39">
        <v>2</v>
      </c>
      <c r="R38" s="39">
        <v>4</v>
      </c>
      <c r="S38" s="39">
        <v>0</v>
      </c>
      <c r="T38" s="27">
        <f t="shared" si="5"/>
        <v>14</v>
      </c>
      <c r="U38" s="40">
        <f t="shared" si="6"/>
        <v>0.81481481481481477</v>
      </c>
      <c r="V38" s="22">
        <v>419</v>
      </c>
      <c r="W38" s="22" t="s">
        <v>81</v>
      </c>
      <c r="X38" s="22" t="s">
        <v>95</v>
      </c>
      <c r="Y38" s="69">
        <v>3092</v>
      </c>
      <c r="Z38" s="41"/>
      <c r="AA38" s="1" t="s">
        <v>152</v>
      </c>
      <c r="AB38" s="28" t="s">
        <v>260</v>
      </c>
    </row>
    <row r="39" spans="1:28" x14ac:dyDescent="0.3">
      <c r="A39" s="1" t="s">
        <v>46</v>
      </c>
      <c r="B39" s="1" t="s">
        <v>65</v>
      </c>
      <c r="C39" s="27" t="s">
        <v>160</v>
      </c>
      <c r="D39" s="38">
        <v>11</v>
      </c>
      <c r="E39" s="27">
        <v>24</v>
      </c>
      <c r="F39" s="27">
        <v>2</v>
      </c>
      <c r="G39" s="27">
        <v>13</v>
      </c>
      <c r="H39" s="27"/>
      <c r="I39" s="27"/>
      <c r="J39" s="27">
        <v>2</v>
      </c>
      <c r="K39" s="27">
        <v>2</v>
      </c>
      <c r="L39" s="27">
        <v>2</v>
      </c>
      <c r="M39" s="27">
        <v>0</v>
      </c>
      <c r="N39" s="27">
        <f t="shared" si="4"/>
        <v>2</v>
      </c>
      <c r="O39" s="39">
        <v>2</v>
      </c>
      <c r="P39" s="39">
        <v>4</v>
      </c>
      <c r="Q39" s="39">
        <v>1</v>
      </c>
      <c r="R39" s="39">
        <v>5</v>
      </c>
      <c r="S39" s="39">
        <v>0</v>
      </c>
      <c r="T39" s="27">
        <f t="shared" si="5"/>
        <v>6</v>
      </c>
      <c r="U39" s="40">
        <f t="shared" si="6"/>
        <v>0.33333333333333331</v>
      </c>
      <c r="V39" s="22">
        <v>419</v>
      </c>
      <c r="W39" s="22" t="s">
        <v>81</v>
      </c>
      <c r="X39" s="22" t="s">
        <v>95</v>
      </c>
      <c r="Y39" s="69">
        <v>3092</v>
      </c>
      <c r="Z39" s="41"/>
      <c r="AA39" s="1" t="s">
        <v>152</v>
      </c>
      <c r="AB39" s="28" t="s">
        <v>260</v>
      </c>
    </row>
    <row r="40" spans="1:28" x14ac:dyDescent="0.3">
      <c r="A40" s="1" t="s">
        <v>46</v>
      </c>
      <c r="B40" s="1" t="s">
        <v>65</v>
      </c>
      <c r="C40" s="27" t="s">
        <v>162</v>
      </c>
      <c r="D40" s="38">
        <v>31</v>
      </c>
      <c r="E40" s="27">
        <v>24</v>
      </c>
      <c r="F40" s="27">
        <v>5</v>
      </c>
      <c r="G40" s="27">
        <v>8</v>
      </c>
      <c r="H40" s="27"/>
      <c r="I40" s="27"/>
      <c r="J40" s="27">
        <v>4</v>
      </c>
      <c r="K40" s="27">
        <v>4</v>
      </c>
      <c r="L40" s="27">
        <v>2</v>
      </c>
      <c r="M40" s="27">
        <v>4</v>
      </c>
      <c r="N40" s="27">
        <f t="shared" si="4"/>
        <v>6</v>
      </c>
      <c r="O40" s="39">
        <v>2</v>
      </c>
      <c r="P40" s="56">
        <v>6</v>
      </c>
      <c r="Q40" s="39">
        <v>1</v>
      </c>
      <c r="R40" s="39">
        <v>0</v>
      </c>
      <c r="S40" s="39">
        <v>1</v>
      </c>
      <c r="T40" s="27">
        <f t="shared" si="5"/>
        <v>14</v>
      </c>
      <c r="U40" s="40">
        <f t="shared" si="6"/>
        <v>1.0416666666666667</v>
      </c>
      <c r="V40" s="22">
        <v>419</v>
      </c>
      <c r="W40" s="22" t="s">
        <v>81</v>
      </c>
      <c r="X40" s="22" t="s">
        <v>95</v>
      </c>
      <c r="Y40" s="69">
        <v>3092</v>
      </c>
      <c r="Z40" s="41"/>
      <c r="AA40" s="1" t="s">
        <v>152</v>
      </c>
      <c r="AB40" s="28" t="s">
        <v>260</v>
      </c>
    </row>
    <row r="41" spans="1:28" x14ac:dyDescent="0.3">
      <c r="A41" s="1" t="s">
        <v>46</v>
      </c>
      <c r="B41" s="1" t="s">
        <v>65</v>
      </c>
      <c r="C41" s="27" t="s">
        <v>163</v>
      </c>
      <c r="D41" s="38">
        <v>33</v>
      </c>
      <c r="E41" s="27" t="s">
        <v>470</v>
      </c>
      <c r="F41" s="27"/>
      <c r="G41" s="27"/>
      <c r="H41" s="27"/>
      <c r="I41" s="27"/>
      <c r="J41" s="27"/>
      <c r="K41" s="27"/>
      <c r="L41" s="27"/>
      <c r="M41" s="27"/>
      <c r="N41" s="27"/>
      <c r="O41" s="39"/>
      <c r="P41" s="56"/>
      <c r="Q41" s="39"/>
      <c r="R41" s="39"/>
      <c r="S41" s="39"/>
      <c r="T41" s="27"/>
      <c r="U41" s="40"/>
      <c r="V41" s="22">
        <v>419</v>
      </c>
      <c r="W41" s="22" t="s">
        <v>81</v>
      </c>
      <c r="X41" s="22" t="s">
        <v>95</v>
      </c>
      <c r="Y41" s="69">
        <v>3092</v>
      </c>
      <c r="Z41" s="41"/>
      <c r="AA41" s="1" t="s">
        <v>152</v>
      </c>
      <c r="AB41" s="28" t="s">
        <v>260</v>
      </c>
    </row>
    <row r="42" spans="1:28" x14ac:dyDescent="0.3">
      <c r="A42" s="1" t="s">
        <v>46</v>
      </c>
      <c r="B42" s="1" t="s">
        <v>65</v>
      </c>
      <c r="C42" s="27" t="s">
        <v>164</v>
      </c>
      <c r="D42" s="38">
        <v>23</v>
      </c>
      <c r="E42" s="27">
        <v>27</v>
      </c>
      <c r="F42" s="27">
        <v>1</v>
      </c>
      <c r="G42" s="27">
        <v>5</v>
      </c>
      <c r="H42" s="27"/>
      <c r="I42" s="27"/>
      <c r="J42" s="27">
        <v>4</v>
      </c>
      <c r="K42" s="27">
        <v>5</v>
      </c>
      <c r="L42" s="27">
        <v>0</v>
      </c>
      <c r="M42" s="27">
        <v>3</v>
      </c>
      <c r="N42" s="27">
        <f>SUM(L42:M42)</f>
        <v>3</v>
      </c>
      <c r="O42" s="39">
        <v>0</v>
      </c>
      <c r="P42" s="39">
        <v>3</v>
      </c>
      <c r="Q42" s="39">
        <v>0</v>
      </c>
      <c r="R42" s="39">
        <v>3</v>
      </c>
      <c r="S42" s="39">
        <v>0</v>
      </c>
      <c r="T42" s="27">
        <f t="shared" si="5"/>
        <v>6</v>
      </c>
      <c r="U42" s="40">
        <f t="shared" si="6"/>
        <v>0.22222222222222221</v>
      </c>
      <c r="V42" s="22">
        <v>419</v>
      </c>
      <c r="W42" s="22" t="s">
        <v>81</v>
      </c>
      <c r="X42" s="22" t="s">
        <v>95</v>
      </c>
      <c r="Y42" s="69">
        <v>3092</v>
      </c>
      <c r="Z42" s="41"/>
      <c r="AA42" s="1" t="s">
        <v>152</v>
      </c>
      <c r="AB42" s="28" t="s">
        <v>260</v>
      </c>
    </row>
    <row r="43" spans="1:28" x14ac:dyDescent="0.3">
      <c r="A43" s="1" t="s">
        <v>46</v>
      </c>
      <c r="B43" s="1" t="s">
        <v>65</v>
      </c>
      <c r="C43" s="27" t="s">
        <v>165</v>
      </c>
      <c r="D43" s="38">
        <v>22</v>
      </c>
      <c r="E43" s="27">
        <v>30</v>
      </c>
      <c r="F43" s="27">
        <v>1</v>
      </c>
      <c r="G43" s="27">
        <v>6</v>
      </c>
      <c r="H43" s="27"/>
      <c r="I43" s="27"/>
      <c r="J43" s="27">
        <v>2</v>
      </c>
      <c r="K43" s="27">
        <v>7</v>
      </c>
      <c r="L43" s="27">
        <v>1</v>
      </c>
      <c r="M43" s="27">
        <v>4</v>
      </c>
      <c r="N43" s="27">
        <f>SUM(L43:M43)</f>
        <v>5</v>
      </c>
      <c r="O43" s="39">
        <v>2</v>
      </c>
      <c r="P43" s="39">
        <v>4</v>
      </c>
      <c r="Q43" s="39">
        <v>0</v>
      </c>
      <c r="R43" s="39">
        <v>3</v>
      </c>
      <c r="S43" s="39">
        <v>1</v>
      </c>
      <c r="T43" s="27">
        <f t="shared" si="5"/>
        <v>4</v>
      </c>
      <c r="U43" s="40">
        <f t="shared" si="6"/>
        <v>0.33333333333333331</v>
      </c>
      <c r="V43" s="22">
        <v>419</v>
      </c>
      <c r="W43" s="22" t="s">
        <v>81</v>
      </c>
      <c r="X43" s="22" t="s">
        <v>95</v>
      </c>
      <c r="Y43" s="69">
        <v>3092</v>
      </c>
      <c r="Z43" s="41"/>
      <c r="AA43" s="1" t="s">
        <v>152</v>
      </c>
      <c r="AB43" s="28" t="s">
        <v>260</v>
      </c>
    </row>
    <row r="44" spans="1:28" x14ac:dyDescent="0.3">
      <c r="A44" s="43" t="s">
        <v>46</v>
      </c>
      <c r="B44" s="43" t="s">
        <v>65</v>
      </c>
      <c r="C44" s="44" t="s">
        <v>40</v>
      </c>
      <c r="D44" s="43"/>
      <c r="E44" s="44">
        <f t="shared" ref="E44:T44" si="7">SUM(E35:E43)</f>
        <v>240</v>
      </c>
      <c r="F44" s="44">
        <f t="shared" si="7"/>
        <v>30</v>
      </c>
      <c r="G44" s="44">
        <f t="shared" si="7"/>
        <v>76</v>
      </c>
      <c r="H44" s="44">
        <f t="shared" si="7"/>
        <v>0</v>
      </c>
      <c r="I44" s="44">
        <f t="shared" si="7"/>
        <v>1</v>
      </c>
      <c r="J44" s="44">
        <f t="shared" si="7"/>
        <v>35</v>
      </c>
      <c r="K44" s="44">
        <f t="shared" si="7"/>
        <v>44</v>
      </c>
      <c r="L44" s="44">
        <f t="shared" si="7"/>
        <v>19</v>
      </c>
      <c r="M44" s="44">
        <f t="shared" si="7"/>
        <v>25</v>
      </c>
      <c r="N44" s="44">
        <f t="shared" si="7"/>
        <v>44</v>
      </c>
      <c r="O44" s="44">
        <f t="shared" si="7"/>
        <v>13</v>
      </c>
      <c r="P44" s="44">
        <f t="shared" si="7"/>
        <v>33</v>
      </c>
      <c r="Q44" s="44">
        <f t="shared" si="7"/>
        <v>9</v>
      </c>
      <c r="R44" s="44">
        <f t="shared" si="7"/>
        <v>33</v>
      </c>
      <c r="S44" s="44">
        <f t="shared" si="7"/>
        <v>3</v>
      </c>
      <c r="T44" s="44">
        <f t="shared" si="7"/>
        <v>95</v>
      </c>
      <c r="U44" s="45">
        <f>((T44+Q44+N44-R44)+(O44*2))/E44</f>
        <v>0.58750000000000002</v>
      </c>
      <c r="V44" s="46">
        <v>419</v>
      </c>
      <c r="W44" s="46" t="s">
        <v>81</v>
      </c>
      <c r="X44" s="46" t="s">
        <v>95</v>
      </c>
      <c r="Y44" s="70">
        <v>3092</v>
      </c>
      <c r="Z44" s="48"/>
      <c r="AA44" s="43" t="s">
        <v>152</v>
      </c>
      <c r="AB44" s="72" t="s">
        <v>260</v>
      </c>
    </row>
    <row r="45" spans="1:28" x14ac:dyDescent="0.3">
      <c r="A45" s="1"/>
      <c r="B45" s="1"/>
      <c r="C45" s="1"/>
      <c r="D45" s="1"/>
      <c r="F45" s="49" t="s">
        <v>41</v>
      </c>
      <c r="G45" s="50">
        <f>F44/G44</f>
        <v>0.39473684210526316</v>
      </c>
      <c r="H45" s="27"/>
      <c r="I45" s="1"/>
      <c r="J45" s="49" t="s">
        <v>42</v>
      </c>
      <c r="K45" s="51">
        <f>J44/K44</f>
        <v>0.79545454545454541</v>
      </c>
      <c r="L45" s="1"/>
      <c r="M45" s="39" t="s">
        <v>43</v>
      </c>
      <c r="N45" s="52">
        <v>5</v>
      </c>
      <c r="P45" s="1"/>
      <c r="Q45" s="1"/>
      <c r="R45" s="1"/>
      <c r="S45" s="1"/>
      <c r="T45" s="1"/>
      <c r="U45" s="1"/>
      <c r="V45" s="22"/>
      <c r="W45" s="22"/>
      <c r="X45" s="22"/>
      <c r="Y45" s="53"/>
      <c r="Z45" s="41"/>
      <c r="AA45" s="1"/>
      <c r="AB45" s="28"/>
    </row>
    <row r="46" spans="1:28" x14ac:dyDescent="0.3">
      <c r="A46" s="1"/>
      <c r="B46" s="1"/>
      <c r="C46" s="5" t="s">
        <v>44</v>
      </c>
      <c r="V46" s="22"/>
      <c r="W46" s="22"/>
      <c r="X46" s="22"/>
      <c r="Y46" s="53"/>
      <c r="Z46" s="41"/>
      <c r="AA46" s="1"/>
      <c r="AB46" s="28"/>
    </row>
    <row r="47" spans="1:28" x14ac:dyDescent="0.3">
      <c r="AB47" s="71"/>
    </row>
    <row r="48" spans="1:28" x14ac:dyDescent="0.3">
      <c r="AB48" s="71"/>
    </row>
    <row r="49" spans="28:28" x14ac:dyDescent="0.3">
      <c r="AB49" s="71"/>
    </row>
  </sheetData>
  <sheetProtection sheet="1" objects="1" scenarios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D0425-95DB-48B8-B6BC-AAA38F278A0A}">
  <sheetPr>
    <tabColor rgb="FF92D050"/>
  </sheetPr>
  <dimension ref="A1:AB50"/>
  <sheetViews>
    <sheetView topLeftCell="A2"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29615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249</v>
      </c>
      <c r="D4" s="7" t="s">
        <v>5</v>
      </c>
      <c r="E4" s="8"/>
      <c r="F4" s="5"/>
      <c r="G4" s="1"/>
      <c r="J4" s="15" t="s">
        <v>261</v>
      </c>
      <c r="K4" s="16" t="s">
        <v>45</v>
      </c>
      <c r="L4" s="17"/>
      <c r="M4" s="18"/>
      <c r="N4" s="19">
        <v>27</v>
      </c>
      <c r="O4" s="19">
        <v>14</v>
      </c>
      <c r="P4" s="19">
        <v>31</v>
      </c>
      <c r="Q4" s="19">
        <v>20</v>
      </c>
      <c r="R4" s="20"/>
      <c r="S4" s="21">
        <f>SUM(N4:R4)</f>
        <v>92</v>
      </c>
      <c r="T4" s="22">
        <v>424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262</v>
      </c>
      <c r="K5" s="16" t="s">
        <v>72</v>
      </c>
      <c r="L5" s="17"/>
      <c r="M5" s="18"/>
      <c r="N5" s="19">
        <v>27</v>
      </c>
      <c r="O5" s="19">
        <v>22</v>
      </c>
      <c r="P5" s="19">
        <v>32</v>
      </c>
      <c r="Q5" s="19">
        <v>24</v>
      </c>
      <c r="R5" s="20"/>
      <c r="S5" s="21">
        <f>SUM(N5:R5)</f>
        <v>105</v>
      </c>
      <c r="T5" s="22">
        <v>424</v>
      </c>
      <c r="U5" s="1"/>
      <c r="V5" s="1"/>
      <c r="W5" s="1"/>
    </row>
    <row r="6" spans="1:28" x14ac:dyDescent="0.3">
      <c r="C6" s="23">
        <v>827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77</v>
      </c>
      <c r="D7" s="7" t="s">
        <v>8</v>
      </c>
      <c r="G7" s="1"/>
      <c r="S7" s="1"/>
      <c r="T7" s="25" t="s">
        <v>9</v>
      </c>
      <c r="U7" s="1"/>
      <c r="V7" s="26">
        <v>424</v>
      </c>
      <c r="W7" s="1"/>
    </row>
    <row r="8" spans="1:28" x14ac:dyDescent="0.3">
      <c r="B8" s="1"/>
      <c r="C8" s="24" t="s">
        <v>196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15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71</v>
      </c>
      <c r="B13" s="1" t="s">
        <v>46</v>
      </c>
      <c r="C13" s="27" t="s">
        <v>48</v>
      </c>
      <c r="D13" s="38">
        <v>11</v>
      </c>
      <c r="E13" s="27">
        <v>25</v>
      </c>
      <c r="F13" s="27">
        <v>4</v>
      </c>
      <c r="G13" s="27">
        <v>12</v>
      </c>
      <c r="H13" s="27">
        <v>0</v>
      </c>
      <c r="I13" s="27">
        <v>2</v>
      </c>
      <c r="J13" s="27">
        <v>1</v>
      </c>
      <c r="K13" s="27">
        <v>2</v>
      </c>
      <c r="L13" s="27">
        <v>2</v>
      </c>
      <c r="M13" s="27">
        <v>0</v>
      </c>
      <c r="N13" s="27">
        <f>SUM(L13:M13)</f>
        <v>2</v>
      </c>
      <c r="O13" s="27">
        <v>0</v>
      </c>
      <c r="P13" s="39">
        <v>0</v>
      </c>
      <c r="Q13" s="27">
        <v>1</v>
      </c>
      <c r="R13" s="27">
        <v>2</v>
      </c>
      <c r="S13" s="27">
        <v>0</v>
      </c>
      <c r="T13" s="27">
        <f>(H13*3)+((F13-H13)*2)+J13</f>
        <v>9</v>
      </c>
      <c r="U13" s="40">
        <f>IFERROR(((T13+Q13+N13-R13)+(O13*2))/E13,"")</f>
        <v>0.4</v>
      </c>
      <c r="V13" s="22">
        <v>424</v>
      </c>
      <c r="W13" s="22" t="s">
        <v>80</v>
      </c>
      <c r="X13" s="22" t="s">
        <v>95</v>
      </c>
      <c r="Y13" s="69">
        <v>827</v>
      </c>
      <c r="Z13" s="41"/>
      <c r="AA13" s="1" t="s">
        <v>83</v>
      </c>
      <c r="AB13" s="28" t="s">
        <v>263</v>
      </c>
    </row>
    <row r="14" spans="1:28" x14ac:dyDescent="0.3">
      <c r="A14" s="1" t="s">
        <v>71</v>
      </c>
      <c r="B14" s="1" t="s">
        <v>46</v>
      </c>
      <c r="C14" s="27" t="s">
        <v>219</v>
      </c>
      <c r="D14" s="38">
        <v>30</v>
      </c>
      <c r="E14" s="27">
        <v>7</v>
      </c>
      <c r="F14" s="27">
        <v>0</v>
      </c>
      <c r="G14" s="27">
        <v>1</v>
      </c>
      <c r="H14" s="27"/>
      <c r="I14" s="27"/>
      <c r="J14" s="27">
        <v>0</v>
      </c>
      <c r="K14" s="27">
        <v>0</v>
      </c>
      <c r="L14" s="27">
        <v>0</v>
      </c>
      <c r="M14" s="27">
        <v>0</v>
      </c>
      <c r="N14" s="27">
        <f t="shared" ref="N14:N19" si="0">SUM(L14:M14)</f>
        <v>0</v>
      </c>
      <c r="O14" s="39">
        <v>1</v>
      </c>
      <c r="P14" s="39">
        <v>0</v>
      </c>
      <c r="Q14" s="39">
        <v>0</v>
      </c>
      <c r="R14" s="39">
        <v>1</v>
      </c>
      <c r="S14" s="39">
        <v>0</v>
      </c>
      <c r="T14" s="39">
        <f t="shared" ref="T14:T19" si="1">(H14*3)+((F14-H14)*2)+J14</f>
        <v>0</v>
      </c>
      <c r="U14" s="40">
        <f t="shared" ref="U14:U25" si="2">IFERROR(((T14+Q14+N14-R14)+(O14*2))/E14,"")</f>
        <v>0.14285714285714285</v>
      </c>
      <c r="V14" s="22">
        <v>424</v>
      </c>
      <c r="W14" s="22" t="s">
        <v>80</v>
      </c>
      <c r="X14" s="22" t="s">
        <v>95</v>
      </c>
      <c r="Y14" s="69">
        <v>827</v>
      </c>
      <c r="Z14" s="41"/>
      <c r="AA14" s="1" t="s">
        <v>83</v>
      </c>
      <c r="AB14" s="28" t="s">
        <v>263</v>
      </c>
    </row>
    <row r="15" spans="1:28" x14ac:dyDescent="0.3">
      <c r="A15" s="1" t="s">
        <v>71</v>
      </c>
      <c r="B15" s="1" t="s">
        <v>46</v>
      </c>
      <c r="C15" s="27" t="s">
        <v>49</v>
      </c>
      <c r="D15" s="38">
        <v>22</v>
      </c>
      <c r="E15" s="27">
        <v>17</v>
      </c>
      <c r="F15" s="27">
        <v>4</v>
      </c>
      <c r="G15" s="27">
        <v>6</v>
      </c>
      <c r="H15" s="27"/>
      <c r="I15" s="27"/>
      <c r="J15" s="27">
        <v>2</v>
      </c>
      <c r="K15" s="27">
        <v>2</v>
      </c>
      <c r="L15" s="27">
        <v>1</v>
      </c>
      <c r="M15" s="27">
        <v>0</v>
      </c>
      <c r="N15" s="27">
        <f t="shared" si="0"/>
        <v>1</v>
      </c>
      <c r="O15" s="39">
        <v>1</v>
      </c>
      <c r="P15" s="39">
        <v>0</v>
      </c>
      <c r="Q15" s="39">
        <v>2</v>
      </c>
      <c r="R15" s="39">
        <v>1</v>
      </c>
      <c r="S15" s="39">
        <v>0</v>
      </c>
      <c r="T15" s="39">
        <f t="shared" si="1"/>
        <v>10</v>
      </c>
      <c r="U15" s="40">
        <f t="shared" si="2"/>
        <v>0.82352941176470584</v>
      </c>
      <c r="V15" s="22">
        <v>424</v>
      </c>
      <c r="W15" s="22" t="s">
        <v>80</v>
      </c>
      <c r="X15" s="22" t="s">
        <v>95</v>
      </c>
      <c r="Y15" s="69">
        <v>827</v>
      </c>
      <c r="Z15" s="41"/>
      <c r="AA15" s="1" t="s">
        <v>83</v>
      </c>
      <c r="AB15" s="28" t="s">
        <v>263</v>
      </c>
    </row>
    <row r="16" spans="1:28" x14ac:dyDescent="0.3">
      <c r="A16" s="1" t="s">
        <v>71</v>
      </c>
      <c r="B16" s="1" t="s">
        <v>46</v>
      </c>
      <c r="C16" s="27" t="s">
        <v>274</v>
      </c>
      <c r="D16" s="38">
        <v>20</v>
      </c>
      <c r="E16" s="27" t="s">
        <v>473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39"/>
      <c r="U16" s="40"/>
      <c r="V16" s="22">
        <v>424</v>
      </c>
      <c r="W16" s="22" t="s">
        <v>80</v>
      </c>
      <c r="X16" s="22" t="s">
        <v>95</v>
      </c>
      <c r="Y16" s="69">
        <v>827</v>
      </c>
      <c r="Z16" s="41"/>
      <c r="AA16" s="1" t="s">
        <v>83</v>
      </c>
      <c r="AB16" s="28" t="s">
        <v>263</v>
      </c>
    </row>
    <row r="17" spans="1:28" x14ac:dyDescent="0.3">
      <c r="A17" s="1" t="s">
        <v>71</v>
      </c>
      <c r="B17" s="1" t="s">
        <v>46</v>
      </c>
      <c r="C17" s="27" t="s">
        <v>255</v>
      </c>
      <c r="D17" s="38">
        <v>14</v>
      </c>
      <c r="E17" s="27">
        <v>20</v>
      </c>
      <c r="F17" s="27">
        <v>4</v>
      </c>
      <c r="G17" s="27">
        <v>9</v>
      </c>
      <c r="H17" s="27"/>
      <c r="I17" s="27"/>
      <c r="J17" s="27">
        <v>0</v>
      </c>
      <c r="K17" s="27">
        <v>0</v>
      </c>
      <c r="L17" s="27">
        <v>2</v>
      </c>
      <c r="M17" s="27">
        <v>4</v>
      </c>
      <c r="N17" s="27">
        <f t="shared" si="0"/>
        <v>6</v>
      </c>
      <c r="O17" s="39">
        <v>0</v>
      </c>
      <c r="P17" s="39">
        <v>3</v>
      </c>
      <c r="Q17" s="39">
        <v>3</v>
      </c>
      <c r="R17" s="39">
        <v>3</v>
      </c>
      <c r="S17" s="39">
        <v>1</v>
      </c>
      <c r="T17" s="39">
        <f t="shared" si="1"/>
        <v>8</v>
      </c>
      <c r="U17" s="40">
        <f t="shared" si="2"/>
        <v>0.7</v>
      </c>
      <c r="V17" s="22">
        <v>424</v>
      </c>
      <c r="W17" s="22" t="s">
        <v>80</v>
      </c>
      <c r="X17" s="22" t="s">
        <v>95</v>
      </c>
      <c r="Y17" s="69">
        <v>827</v>
      </c>
      <c r="Z17" s="41"/>
      <c r="AA17" s="1" t="s">
        <v>83</v>
      </c>
      <c r="AB17" s="28" t="s">
        <v>263</v>
      </c>
    </row>
    <row r="18" spans="1:28" x14ac:dyDescent="0.3">
      <c r="A18" s="1" t="s">
        <v>71</v>
      </c>
      <c r="B18" s="1" t="s">
        <v>46</v>
      </c>
      <c r="C18" s="27" t="s">
        <v>172</v>
      </c>
      <c r="D18" s="38">
        <v>32</v>
      </c>
      <c r="E18" s="27">
        <v>7</v>
      </c>
      <c r="F18" s="27">
        <v>1</v>
      </c>
      <c r="G18" s="27">
        <v>2</v>
      </c>
      <c r="H18" s="27"/>
      <c r="I18" s="27"/>
      <c r="J18" s="27">
        <v>0</v>
      </c>
      <c r="K18" s="27">
        <v>0</v>
      </c>
      <c r="L18" s="27">
        <v>1</v>
      </c>
      <c r="M18" s="27">
        <v>0</v>
      </c>
      <c r="N18" s="27">
        <f t="shared" si="0"/>
        <v>1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f t="shared" si="1"/>
        <v>2</v>
      </c>
      <c r="U18" s="40">
        <f t="shared" si="2"/>
        <v>0.42857142857142855</v>
      </c>
      <c r="V18" s="22">
        <v>424</v>
      </c>
      <c r="W18" s="22" t="s">
        <v>80</v>
      </c>
      <c r="X18" s="22" t="s">
        <v>95</v>
      </c>
      <c r="Y18" s="69">
        <v>827</v>
      </c>
      <c r="Z18" s="41"/>
      <c r="AA18" s="1" t="s">
        <v>83</v>
      </c>
      <c r="AB18" s="28" t="s">
        <v>263</v>
      </c>
    </row>
    <row r="19" spans="1:28" x14ac:dyDescent="0.3">
      <c r="A19" s="1" t="s">
        <v>71</v>
      </c>
      <c r="B19" s="1" t="s">
        <v>46</v>
      </c>
      <c r="C19" s="27" t="s">
        <v>52</v>
      </c>
      <c r="D19" s="38">
        <v>42</v>
      </c>
      <c r="E19" s="27">
        <v>15</v>
      </c>
      <c r="F19" s="27">
        <v>0</v>
      </c>
      <c r="G19" s="27">
        <v>3</v>
      </c>
      <c r="H19" s="27"/>
      <c r="I19" s="27"/>
      <c r="J19" s="27">
        <v>2</v>
      </c>
      <c r="K19" s="27">
        <v>2</v>
      </c>
      <c r="L19" s="27">
        <v>2</v>
      </c>
      <c r="M19" s="27">
        <v>0</v>
      </c>
      <c r="N19" s="27">
        <f t="shared" si="0"/>
        <v>2</v>
      </c>
      <c r="O19" s="39">
        <v>1</v>
      </c>
      <c r="P19" s="39">
        <v>3</v>
      </c>
      <c r="Q19" s="39">
        <v>1</v>
      </c>
      <c r="R19" s="39">
        <v>0</v>
      </c>
      <c r="S19" s="39">
        <v>0</v>
      </c>
      <c r="T19" s="39">
        <f t="shared" si="1"/>
        <v>2</v>
      </c>
      <c r="U19" s="40">
        <f t="shared" si="2"/>
        <v>0.46666666666666667</v>
      </c>
      <c r="V19" s="22">
        <v>424</v>
      </c>
      <c r="W19" s="22" t="s">
        <v>80</v>
      </c>
      <c r="X19" s="22" t="s">
        <v>95</v>
      </c>
      <c r="Y19" s="69">
        <v>827</v>
      </c>
      <c r="Z19" s="41"/>
      <c r="AA19" s="1" t="s">
        <v>83</v>
      </c>
      <c r="AB19" s="28" t="s">
        <v>263</v>
      </c>
    </row>
    <row r="20" spans="1:28" x14ac:dyDescent="0.3">
      <c r="A20" s="1" t="s">
        <v>71</v>
      </c>
      <c r="B20" s="1" t="s">
        <v>46</v>
      </c>
      <c r="C20" s="27" t="s">
        <v>53</v>
      </c>
      <c r="D20" s="38">
        <v>15</v>
      </c>
      <c r="E20" s="27">
        <v>41</v>
      </c>
      <c r="F20" s="27">
        <v>5</v>
      </c>
      <c r="G20" s="27">
        <v>10</v>
      </c>
      <c r="H20" s="27"/>
      <c r="I20" s="27"/>
      <c r="J20" s="27">
        <v>2</v>
      </c>
      <c r="K20" s="27">
        <v>5</v>
      </c>
      <c r="L20" s="27">
        <v>5</v>
      </c>
      <c r="M20" s="27">
        <v>3</v>
      </c>
      <c r="N20" s="27">
        <f>SUM(L20:M20)</f>
        <v>8</v>
      </c>
      <c r="O20" s="39">
        <v>1</v>
      </c>
      <c r="P20" s="39">
        <v>2</v>
      </c>
      <c r="Q20" s="39">
        <v>3</v>
      </c>
      <c r="R20" s="39">
        <v>4</v>
      </c>
      <c r="S20" s="39">
        <v>0</v>
      </c>
      <c r="T20" s="39">
        <f>(H20*3)+((F20-H20)*2)+J20</f>
        <v>12</v>
      </c>
      <c r="U20" s="40">
        <f t="shared" si="2"/>
        <v>0.51219512195121952</v>
      </c>
      <c r="V20" s="22">
        <v>424</v>
      </c>
      <c r="W20" s="22" t="s">
        <v>80</v>
      </c>
      <c r="X20" s="22" t="s">
        <v>95</v>
      </c>
      <c r="Y20" s="69">
        <v>827</v>
      </c>
      <c r="Z20" s="41"/>
      <c r="AA20" s="1" t="s">
        <v>83</v>
      </c>
      <c r="AB20" s="28" t="s">
        <v>263</v>
      </c>
    </row>
    <row r="21" spans="1:28" x14ac:dyDescent="0.3">
      <c r="A21" s="1" t="s">
        <v>71</v>
      </c>
      <c r="B21" s="1" t="s">
        <v>46</v>
      </c>
      <c r="C21" s="27" t="s">
        <v>54</v>
      </c>
      <c r="D21" s="38">
        <v>10</v>
      </c>
      <c r="E21" s="27">
        <v>43</v>
      </c>
      <c r="F21" s="27">
        <v>10</v>
      </c>
      <c r="G21" s="27">
        <v>31</v>
      </c>
      <c r="H21" s="27"/>
      <c r="I21" s="27"/>
      <c r="J21" s="27">
        <v>8</v>
      </c>
      <c r="K21" s="27">
        <v>11</v>
      </c>
      <c r="L21" s="27">
        <v>1</v>
      </c>
      <c r="M21" s="27">
        <v>1</v>
      </c>
      <c r="N21" s="27">
        <f>SUM(L21:M21)</f>
        <v>2</v>
      </c>
      <c r="O21" s="39">
        <v>5</v>
      </c>
      <c r="P21" s="39">
        <v>2</v>
      </c>
      <c r="Q21" s="39">
        <v>2</v>
      </c>
      <c r="R21" s="39">
        <v>7</v>
      </c>
      <c r="S21" s="39">
        <v>0</v>
      </c>
      <c r="T21" s="39">
        <f>(H21*3)+((F21-H21)*2)+J21</f>
        <v>28</v>
      </c>
      <c r="U21" s="40">
        <f t="shared" si="2"/>
        <v>0.81395348837209303</v>
      </c>
      <c r="V21" s="22">
        <v>424</v>
      </c>
      <c r="W21" s="22" t="s">
        <v>80</v>
      </c>
      <c r="X21" s="22" t="s">
        <v>95</v>
      </c>
      <c r="Y21" s="69">
        <v>827</v>
      </c>
      <c r="Z21" s="41"/>
      <c r="AA21" s="1" t="s">
        <v>83</v>
      </c>
      <c r="AB21" s="28" t="s">
        <v>263</v>
      </c>
    </row>
    <row r="22" spans="1:28" x14ac:dyDescent="0.3">
      <c r="A22" s="1" t="s">
        <v>71</v>
      </c>
      <c r="B22" s="1" t="s">
        <v>46</v>
      </c>
      <c r="C22" s="27" t="s">
        <v>55</v>
      </c>
      <c r="D22" s="38">
        <v>33</v>
      </c>
      <c r="E22" s="27">
        <v>15</v>
      </c>
      <c r="F22" s="27">
        <v>1</v>
      </c>
      <c r="G22" s="27">
        <v>5</v>
      </c>
      <c r="H22" s="27"/>
      <c r="I22" s="27"/>
      <c r="J22" s="27">
        <v>2</v>
      </c>
      <c r="K22" s="27">
        <v>3</v>
      </c>
      <c r="L22" s="27">
        <v>3</v>
      </c>
      <c r="M22" s="27">
        <v>3</v>
      </c>
      <c r="N22" s="27">
        <f>SUM(L22:M22)</f>
        <v>6</v>
      </c>
      <c r="O22" s="39">
        <v>0</v>
      </c>
      <c r="P22" s="39">
        <v>1</v>
      </c>
      <c r="Q22" s="39">
        <v>2</v>
      </c>
      <c r="R22" s="39">
        <v>2</v>
      </c>
      <c r="S22" s="39">
        <v>0</v>
      </c>
      <c r="T22" s="39">
        <f>(H22*3)+((F22-H22)*2)+J22</f>
        <v>4</v>
      </c>
      <c r="U22" s="40">
        <f t="shared" si="2"/>
        <v>0.66666666666666663</v>
      </c>
      <c r="V22" s="22">
        <v>424</v>
      </c>
      <c r="W22" s="22" t="s">
        <v>80</v>
      </c>
      <c r="X22" s="22" t="s">
        <v>95</v>
      </c>
      <c r="Y22" s="69">
        <v>827</v>
      </c>
      <c r="Z22" s="41"/>
      <c r="AA22" s="1" t="s">
        <v>83</v>
      </c>
      <c r="AB22" s="28" t="s">
        <v>263</v>
      </c>
    </row>
    <row r="23" spans="1:28" x14ac:dyDescent="0.3">
      <c r="A23" s="1" t="s">
        <v>71</v>
      </c>
      <c r="B23" s="1" t="s">
        <v>46</v>
      </c>
      <c r="C23" s="27" t="s">
        <v>56</v>
      </c>
      <c r="D23" s="38">
        <v>24</v>
      </c>
      <c r="E23" s="27" t="s">
        <v>472</v>
      </c>
      <c r="F23" s="27"/>
      <c r="G23" s="27"/>
      <c r="H23" s="27"/>
      <c r="I23" s="27"/>
      <c r="J23" s="27"/>
      <c r="K23" s="27"/>
      <c r="L23" s="27"/>
      <c r="M23" s="27"/>
      <c r="N23" s="27"/>
      <c r="O23" s="39"/>
      <c r="P23" s="39"/>
      <c r="Q23" s="39"/>
      <c r="R23" s="39"/>
      <c r="S23" s="39"/>
      <c r="T23" s="39"/>
      <c r="U23" s="40"/>
      <c r="V23" s="22">
        <v>424</v>
      </c>
      <c r="W23" s="22" t="s">
        <v>80</v>
      </c>
      <c r="X23" s="22" t="s">
        <v>95</v>
      </c>
      <c r="Y23" s="69">
        <v>827</v>
      </c>
      <c r="Z23" s="41"/>
      <c r="AA23" s="1" t="s">
        <v>83</v>
      </c>
      <c r="AB23" s="28" t="s">
        <v>263</v>
      </c>
    </row>
    <row r="24" spans="1:28" x14ac:dyDescent="0.3">
      <c r="A24" s="1" t="s">
        <v>71</v>
      </c>
      <c r="B24" s="1" t="s">
        <v>46</v>
      </c>
      <c r="C24" s="27" t="s">
        <v>57</v>
      </c>
      <c r="D24" s="38">
        <v>35</v>
      </c>
      <c r="E24" s="27">
        <v>21</v>
      </c>
      <c r="F24" s="27">
        <v>2</v>
      </c>
      <c r="G24" s="27">
        <v>7</v>
      </c>
      <c r="H24" s="27"/>
      <c r="I24" s="27"/>
      <c r="J24" s="27">
        <v>0</v>
      </c>
      <c r="K24" s="27">
        <v>0</v>
      </c>
      <c r="L24" s="27">
        <v>5</v>
      </c>
      <c r="M24" s="27">
        <v>2</v>
      </c>
      <c r="N24" s="27">
        <f>SUM(L24:M24)</f>
        <v>7</v>
      </c>
      <c r="O24" s="39">
        <v>1</v>
      </c>
      <c r="P24" s="39">
        <v>5</v>
      </c>
      <c r="Q24" s="39">
        <v>0</v>
      </c>
      <c r="R24" s="39">
        <v>1</v>
      </c>
      <c r="S24" s="39">
        <v>0</v>
      </c>
      <c r="T24" s="39">
        <f>(H24*3)+((F24-H24)*2)+J24</f>
        <v>4</v>
      </c>
      <c r="U24" s="40">
        <f t="shared" si="2"/>
        <v>0.5714285714285714</v>
      </c>
      <c r="V24" s="22">
        <v>424</v>
      </c>
      <c r="W24" s="22" t="s">
        <v>80</v>
      </c>
      <c r="X24" s="22" t="s">
        <v>95</v>
      </c>
      <c r="Y24" s="69">
        <v>827</v>
      </c>
      <c r="Z24" s="41"/>
      <c r="AA24" s="1" t="s">
        <v>83</v>
      </c>
      <c r="AB24" s="28" t="s">
        <v>263</v>
      </c>
    </row>
    <row r="25" spans="1:28" x14ac:dyDescent="0.3">
      <c r="A25" s="1" t="s">
        <v>71</v>
      </c>
      <c r="B25" s="1" t="s">
        <v>46</v>
      </c>
      <c r="C25" s="27" t="s">
        <v>58</v>
      </c>
      <c r="D25" s="38">
        <v>40</v>
      </c>
      <c r="E25" s="27">
        <v>29</v>
      </c>
      <c r="F25" s="27">
        <v>4</v>
      </c>
      <c r="G25" s="27">
        <v>10</v>
      </c>
      <c r="H25" s="27"/>
      <c r="I25" s="27"/>
      <c r="J25" s="27">
        <v>5</v>
      </c>
      <c r="K25" s="27">
        <v>6</v>
      </c>
      <c r="L25" s="27">
        <v>4</v>
      </c>
      <c r="M25" s="27">
        <v>2</v>
      </c>
      <c r="N25" s="27">
        <f>SUM(L25:M25)</f>
        <v>6</v>
      </c>
      <c r="O25" s="39">
        <v>1</v>
      </c>
      <c r="P25" s="39">
        <v>5</v>
      </c>
      <c r="Q25" s="39">
        <v>1</v>
      </c>
      <c r="R25" s="39">
        <v>2</v>
      </c>
      <c r="S25" s="39">
        <v>1</v>
      </c>
      <c r="T25" s="39">
        <f>(H25*3)+((F25-H25)*2)+J25</f>
        <v>13</v>
      </c>
      <c r="U25" s="40">
        <f t="shared" si="2"/>
        <v>0.68965517241379315</v>
      </c>
      <c r="V25" s="22">
        <v>424</v>
      </c>
      <c r="W25" s="22" t="s">
        <v>80</v>
      </c>
      <c r="X25" s="22" t="s">
        <v>95</v>
      </c>
      <c r="Y25" s="69">
        <v>827</v>
      </c>
      <c r="Z25" s="41"/>
      <c r="AA25" s="1" t="s">
        <v>83</v>
      </c>
      <c r="AB25" s="28" t="s">
        <v>263</v>
      </c>
    </row>
    <row r="26" spans="1:28" x14ac:dyDescent="0.3">
      <c r="A26" s="43" t="s">
        <v>71</v>
      </c>
      <c r="B26" s="43" t="s">
        <v>46</v>
      </c>
      <c r="C26" s="44" t="s">
        <v>40</v>
      </c>
      <c r="D26" s="43"/>
      <c r="E26" s="44">
        <f t="shared" ref="E26:T26" si="3">SUM(E13:E25)</f>
        <v>240</v>
      </c>
      <c r="F26" s="44">
        <f t="shared" si="3"/>
        <v>35</v>
      </c>
      <c r="G26" s="44">
        <f t="shared" si="3"/>
        <v>96</v>
      </c>
      <c r="H26" s="44">
        <f t="shared" si="3"/>
        <v>0</v>
      </c>
      <c r="I26" s="44">
        <f t="shared" si="3"/>
        <v>2</v>
      </c>
      <c r="J26" s="44">
        <f t="shared" si="3"/>
        <v>22</v>
      </c>
      <c r="K26" s="44">
        <f t="shared" si="3"/>
        <v>31</v>
      </c>
      <c r="L26" s="44">
        <f t="shared" si="3"/>
        <v>26</v>
      </c>
      <c r="M26" s="44">
        <f t="shared" si="3"/>
        <v>15</v>
      </c>
      <c r="N26" s="44">
        <f t="shared" si="3"/>
        <v>41</v>
      </c>
      <c r="O26" s="44">
        <f t="shared" si="3"/>
        <v>11</v>
      </c>
      <c r="P26" s="44">
        <f t="shared" si="3"/>
        <v>21</v>
      </c>
      <c r="Q26" s="44">
        <f t="shared" si="3"/>
        <v>15</v>
      </c>
      <c r="R26" s="44">
        <f t="shared" si="3"/>
        <v>23</v>
      </c>
      <c r="S26" s="44">
        <f t="shared" si="3"/>
        <v>2</v>
      </c>
      <c r="T26" s="44">
        <f t="shared" si="3"/>
        <v>92</v>
      </c>
      <c r="U26" s="45">
        <f>((T26+Q26+N26-R26)+(O26*2))/E26</f>
        <v>0.61250000000000004</v>
      </c>
      <c r="V26" s="46">
        <v>424</v>
      </c>
      <c r="W26" s="46" t="s">
        <v>80</v>
      </c>
      <c r="X26" s="46" t="s">
        <v>95</v>
      </c>
      <c r="Y26" s="70">
        <v>827</v>
      </c>
      <c r="Z26" s="48"/>
      <c r="AA26" s="43" t="s">
        <v>83</v>
      </c>
      <c r="AB26" s="72" t="s">
        <v>263</v>
      </c>
    </row>
    <row r="27" spans="1:28" x14ac:dyDescent="0.3">
      <c r="A27" s="1"/>
      <c r="B27" s="1"/>
      <c r="C27" s="1"/>
      <c r="D27" s="1"/>
      <c r="F27" s="49" t="s">
        <v>41</v>
      </c>
      <c r="G27" s="50">
        <f>F26/G26</f>
        <v>0.36458333333333331</v>
      </c>
      <c r="H27" s="27"/>
      <c r="I27" s="1"/>
      <c r="J27" s="49" t="s">
        <v>42</v>
      </c>
      <c r="K27" s="51">
        <f>J26/K26</f>
        <v>0.70967741935483875</v>
      </c>
      <c r="L27" s="1"/>
      <c r="M27" s="39" t="s">
        <v>43</v>
      </c>
      <c r="N27" s="52">
        <v>7</v>
      </c>
      <c r="P27" s="1"/>
      <c r="Q27" s="1"/>
      <c r="R27" s="1"/>
      <c r="S27" s="1"/>
      <c r="T27" s="1"/>
      <c r="U27" s="1"/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32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15</v>
      </c>
      <c r="AB33" s="7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71</v>
      </c>
      <c r="C35" s="27" t="s">
        <v>229</v>
      </c>
      <c r="D35" s="38">
        <v>34</v>
      </c>
      <c r="E35" s="27">
        <v>11</v>
      </c>
      <c r="F35" s="27">
        <v>2</v>
      </c>
      <c r="G35" s="27">
        <v>4</v>
      </c>
      <c r="H35" s="27"/>
      <c r="I35" s="27"/>
      <c r="J35" s="27">
        <v>6</v>
      </c>
      <c r="K35" s="27">
        <v>6</v>
      </c>
      <c r="L35" s="27">
        <v>1</v>
      </c>
      <c r="M35" s="27">
        <v>2</v>
      </c>
      <c r="N35" s="27">
        <f>SUM(L35:M35)</f>
        <v>3</v>
      </c>
      <c r="O35" s="27">
        <v>0</v>
      </c>
      <c r="P35" s="39">
        <v>1</v>
      </c>
      <c r="Q35" s="27">
        <v>0</v>
      </c>
      <c r="R35" s="27">
        <v>2</v>
      </c>
      <c r="S35" s="27">
        <v>0</v>
      </c>
      <c r="T35" s="27">
        <f>+(F35*2)+J35</f>
        <v>10</v>
      </c>
      <c r="U35" s="40">
        <f>IFERROR(((T35+Q35+N35-R35)+(O35*2))/E35,"")</f>
        <v>1</v>
      </c>
      <c r="V35" s="22">
        <v>424</v>
      </c>
      <c r="W35" s="22" t="s">
        <v>81</v>
      </c>
      <c r="X35" s="22" t="s">
        <v>82</v>
      </c>
      <c r="Y35" s="69">
        <v>827</v>
      </c>
      <c r="Z35" s="41"/>
      <c r="AA35" s="1" t="s">
        <v>227</v>
      </c>
      <c r="AB35" s="28" t="s">
        <v>264</v>
      </c>
    </row>
    <row r="36" spans="1:28" x14ac:dyDescent="0.3">
      <c r="A36" s="1" t="s">
        <v>46</v>
      </c>
      <c r="B36" s="1" t="s">
        <v>71</v>
      </c>
      <c r="C36" s="27" t="s">
        <v>230</v>
      </c>
      <c r="D36" s="38">
        <v>10</v>
      </c>
      <c r="E36" s="27">
        <v>27</v>
      </c>
      <c r="F36" s="27">
        <v>4</v>
      </c>
      <c r="G36" s="27">
        <v>6</v>
      </c>
      <c r="H36" s="27"/>
      <c r="I36" s="27"/>
      <c r="J36" s="27">
        <v>0</v>
      </c>
      <c r="K36" s="27">
        <v>0</v>
      </c>
      <c r="L36" s="27">
        <v>1</v>
      </c>
      <c r="M36" s="27">
        <v>0</v>
      </c>
      <c r="N36" s="27">
        <f t="shared" ref="N36:N41" si="4">SUM(L36:M36)</f>
        <v>1</v>
      </c>
      <c r="O36" s="39">
        <v>4</v>
      </c>
      <c r="P36" s="39">
        <v>1</v>
      </c>
      <c r="Q36" s="39">
        <v>5</v>
      </c>
      <c r="R36" s="39">
        <v>1</v>
      </c>
      <c r="S36" s="39">
        <v>0</v>
      </c>
      <c r="T36" s="27">
        <f t="shared" ref="T36:T46" si="5">+(F36*2)+J36</f>
        <v>8</v>
      </c>
      <c r="U36" s="40">
        <f t="shared" ref="U36:U46" si="6">IFERROR(((T36+Q36+N36-R36)+(O36*2))/E36,"")</f>
        <v>0.77777777777777779</v>
      </c>
      <c r="V36" s="22">
        <v>424</v>
      </c>
      <c r="W36" s="22" t="s">
        <v>81</v>
      </c>
      <c r="X36" s="22" t="s">
        <v>82</v>
      </c>
      <c r="Y36" s="69">
        <v>827</v>
      </c>
      <c r="Z36" s="41"/>
      <c r="AA36" s="1" t="s">
        <v>227</v>
      </c>
      <c r="AB36" s="28" t="s">
        <v>264</v>
      </c>
    </row>
    <row r="37" spans="1:28" x14ac:dyDescent="0.3">
      <c r="A37" s="1" t="s">
        <v>46</v>
      </c>
      <c r="B37" s="1" t="s">
        <v>71</v>
      </c>
      <c r="C37" s="27" t="s">
        <v>231</v>
      </c>
      <c r="D37" s="38">
        <v>32</v>
      </c>
      <c r="E37" s="27">
        <v>4</v>
      </c>
      <c r="F37" s="27">
        <v>1</v>
      </c>
      <c r="G37" s="27">
        <v>1</v>
      </c>
      <c r="H37" s="27"/>
      <c r="I37" s="27"/>
      <c r="J37" s="27">
        <v>0</v>
      </c>
      <c r="K37" s="27">
        <v>0</v>
      </c>
      <c r="L37" s="27">
        <v>0</v>
      </c>
      <c r="M37" s="27">
        <v>1</v>
      </c>
      <c r="N37" s="27">
        <f t="shared" si="4"/>
        <v>1</v>
      </c>
      <c r="O37" s="39">
        <v>0</v>
      </c>
      <c r="P37" s="39">
        <v>0</v>
      </c>
      <c r="Q37" s="39">
        <v>0</v>
      </c>
      <c r="R37" s="39">
        <v>2</v>
      </c>
      <c r="S37" s="39">
        <v>0</v>
      </c>
      <c r="T37" s="27">
        <f t="shared" si="5"/>
        <v>2</v>
      </c>
      <c r="U37" s="40">
        <f t="shared" si="6"/>
        <v>0.25</v>
      </c>
      <c r="V37" s="22">
        <v>424</v>
      </c>
      <c r="W37" s="22" t="s">
        <v>81</v>
      </c>
      <c r="X37" s="22" t="s">
        <v>82</v>
      </c>
      <c r="Y37" s="69">
        <v>827</v>
      </c>
      <c r="Z37" s="41"/>
      <c r="AA37" s="1" t="s">
        <v>227</v>
      </c>
      <c r="AB37" s="28" t="s">
        <v>264</v>
      </c>
    </row>
    <row r="38" spans="1:28" x14ac:dyDescent="0.3">
      <c r="A38" s="1" t="s">
        <v>46</v>
      </c>
      <c r="B38" s="1" t="s">
        <v>71</v>
      </c>
      <c r="C38" s="27" t="s">
        <v>232</v>
      </c>
      <c r="D38" s="38">
        <v>14</v>
      </c>
      <c r="E38" s="27">
        <v>12</v>
      </c>
      <c r="F38" s="27">
        <v>2</v>
      </c>
      <c r="G38" s="27">
        <v>5</v>
      </c>
      <c r="H38" s="27"/>
      <c r="I38" s="27"/>
      <c r="J38" s="27">
        <v>0</v>
      </c>
      <c r="K38" s="27">
        <v>0</v>
      </c>
      <c r="L38" s="27">
        <v>0</v>
      </c>
      <c r="M38" s="27">
        <v>1</v>
      </c>
      <c r="N38" s="27">
        <f t="shared" si="4"/>
        <v>1</v>
      </c>
      <c r="O38" s="39">
        <v>2</v>
      </c>
      <c r="P38" s="39">
        <v>0</v>
      </c>
      <c r="Q38" s="39">
        <v>0</v>
      </c>
      <c r="R38" s="39">
        <v>1</v>
      </c>
      <c r="S38" s="39">
        <v>0</v>
      </c>
      <c r="T38" s="27">
        <f t="shared" si="5"/>
        <v>4</v>
      </c>
      <c r="U38" s="40">
        <f t="shared" si="6"/>
        <v>0.66666666666666663</v>
      </c>
      <c r="V38" s="22">
        <v>424</v>
      </c>
      <c r="W38" s="22" t="s">
        <v>81</v>
      </c>
      <c r="X38" s="22" t="s">
        <v>82</v>
      </c>
      <c r="Y38" s="69">
        <v>827</v>
      </c>
      <c r="Z38" s="41"/>
      <c r="AA38" s="1" t="s">
        <v>227</v>
      </c>
      <c r="AB38" s="28" t="s">
        <v>264</v>
      </c>
    </row>
    <row r="39" spans="1:28" x14ac:dyDescent="0.3">
      <c r="A39" s="1" t="s">
        <v>46</v>
      </c>
      <c r="B39" s="1" t="s">
        <v>71</v>
      </c>
      <c r="C39" s="27" t="s">
        <v>233</v>
      </c>
      <c r="D39" s="38">
        <v>30</v>
      </c>
      <c r="E39" s="27">
        <v>15</v>
      </c>
      <c r="F39" s="27">
        <v>1</v>
      </c>
      <c r="G39" s="27">
        <v>4</v>
      </c>
      <c r="H39" s="27"/>
      <c r="I39" s="27"/>
      <c r="J39" s="27">
        <v>0</v>
      </c>
      <c r="K39" s="27">
        <v>0</v>
      </c>
      <c r="L39" s="27">
        <v>1</v>
      </c>
      <c r="M39" s="27">
        <v>3</v>
      </c>
      <c r="N39" s="27">
        <f t="shared" si="4"/>
        <v>4</v>
      </c>
      <c r="O39" s="39">
        <v>1</v>
      </c>
      <c r="P39" s="39">
        <v>0</v>
      </c>
      <c r="Q39" s="39">
        <v>1</v>
      </c>
      <c r="R39" s="39">
        <v>1</v>
      </c>
      <c r="S39" s="39">
        <v>0</v>
      </c>
      <c r="T39" s="27">
        <f t="shared" si="5"/>
        <v>2</v>
      </c>
      <c r="U39" s="40">
        <f t="shared" si="6"/>
        <v>0.53333333333333333</v>
      </c>
      <c r="V39" s="22">
        <v>424</v>
      </c>
      <c r="W39" s="22" t="s">
        <v>81</v>
      </c>
      <c r="X39" s="22" t="s">
        <v>82</v>
      </c>
      <c r="Y39" s="69">
        <v>827</v>
      </c>
      <c r="Z39" s="41"/>
      <c r="AA39" s="1" t="s">
        <v>227</v>
      </c>
      <c r="AB39" s="28" t="s">
        <v>264</v>
      </c>
    </row>
    <row r="40" spans="1:28" x14ac:dyDescent="0.3">
      <c r="A40" s="1" t="s">
        <v>46</v>
      </c>
      <c r="B40" s="1" t="s">
        <v>71</v>
      </c>
      <c r="C40" s="27" t="s">
        <v>234</v>
      </c>
      <c r="D40" s="38">
        <v>44</v>
      </c>
      <c r="E40" s="27">
        <v>15</v>
      </c>
      <c r="F40" s="27">
        <v>2</v>
      </c>
      <c r="G40" s="27">
        <v>2</v>
      </c>
      <c r="H40" s="27"/>
      <c r="I40" s="27"/>
      <c r="J40" s="27">
        <v>2</v>
      </c>
      <c r="K40" s="27">
        <v>2</v>
      </c>
      <c r="L40" s="27">
        <v>1</v>
      </c>
      <c r="M40" s="27">
        <v>2</v>
      </c>
      <c r="N40" s="27">
        <f t="shared" si="4"/>
        <v>3</v>
      </c>
      <c r="O40" s="39">
        <v>2</v>
      </c>
      <c r="P40" s="39">
        <v>4</v>
      </c>
      <c r="Q40" s="39">
        <v>4</v>
      </c>
      <c r="R40" s="39">
        <v>1</v>
      </c>
      <c r="S40" s="39">
        <v>0</v>
      </c>
      <c r="T40" s="27">
        <f t="shared" si="5"/>
        <v>6</v>
      </c>
      <c r="U40" s="40">
        <f t="shared" si="6"/>
        <v>1.0666666666666667</v>
      </c>
      <c r="V40" s="22">
        <v>424</v>
      </c>
      <c r="W40" s="22" t="s">
        <v>81</v>
      </c>
      <c r="X40" s="22" t="s">
        <v>82</v>
      </c>
      <c r="Y40" s="69">
        <v>827</v>
      </c>
      <c r="Z40" s="41"/>
      <c r="AA40" s="1" t="s">
        <v>227</v>
      </c>
      <c r="AB40" s="28" t="s">
        <v>264</v>
      </c>
    </row>
    <row r="41" spans="1:28" x14ac:dyDescent="0.3">
      <c r="A41" s="1" t="s">
        <v>46</v>
      </c>
      <c r="B41" s="1" t="s">
        <v>71</v>
      </c>
      <c r="C41" s="27" t="s">
        <v>235</v>
      </c>
      <c r="D41" s="38">
        <v>50</v>
      </c>
      <c r="E41" s="27">
        <v>26</v>
      </c>
      <c r="F41" s="27">
        <v>6</v>
      </c>
      <c r="G41" s="27">
        <v>10</v>
      </c>
      <c r="H41" s="27"/>
      <c r="I41" s="27"/>
      <c r="J41" s="27">
        <v>0</v>
      </c>
      <c r="K41" s="27">
        <v>0</v>
      </c>
      <c r="L41" s="27">
        <v>1</v>
      </c>
      <c r="M41" s="27">
        <v>8</v>
      </c>
      <c r="N41" s="27">
        <f t="shared" si="4"/>
        <v>9</v>
      </c>
      <c r="O41" s="39">
        <v>0</v>
      </c>
      <c r="P41" s="39">
        <v>5</v>
      </c>
      <c r="Q41" s="39">
        <v>0</v>
      </c>
      <c r="R41" s="39">
        <v>4</v>
      </c>
      <c r="S41" s="39">
        <v>3</v>
      </c>
      <c r="T41" s="27">
        <f t="shared" si="5"/>
        <v>12</v>
      </c>
      <c r="U41" s="40">
        <f t="shared" si="6"/>
        <v>0.65384615384615385</v>
      </c>
      <c r="V41" s="22">
        <v>424</v>
      </c>
      <c r="W41" s="22" t="s">
        <v>81</v>
      </c>
      <c r="X41" s="22" t="s">
        <v>82</v>
      </c>
      <c r="Y41" s="69">
        <v>827</v>
      </c>
      <c r="Z41" s="41"/>
      <c r="AA41" s="1" t="s">
        <v>227</v>
      </c>
      <c r="AB41" s="28" t="s">
        <v>264</v>
      </c>
    </row>
    <row r="42" spans="1:28" x14ac:dyDescent="0.3">
      <c r="A42" s="1" t="s">
        <v>46</v>
      </c>
      <c r="B42" s="1" t="s">
        <v>71</v>
      </c>
      <c r="C42" s="27" t="s">
        <v>236</v>
      </c>
      <c r="D42" s="38">
        <v>20</v>
      </c>
      <c r="E42" s="27">
        <v>9</v>
      </c>
      <c r="F42" s="27">
        <v>0</v>
      </c>
      <c r="G42" s="27">
        <v>2</v>
      </c>
      <c r="H42" s="27"/>
      <c r="I42" s="27"/>
      <c r="J42" s="27">
        <v>0</v>
      </c>
      <c r="K42" s="27">
        <v>0</v>
      </c>
      <c r="L42" s="27">
        <v>1</v>
      </c>
      <c r="M42" s="27">
        <v>2</v>
      </c>
      <c r="N42" s="27">
        <f>SUM(L42:M42)</f>
        <v>3</v>
      </c>
      <c r="O42" s="39">
        <v>0</v>
      </c>
      <c r="P42" s="39">
        <v>1</v>
      </c>
      <c r="Q42" s="39">
        <v>1</v>
      </c>
      <c r="R42" s="39">
        <v>1</v>
      </c>
      <c r="S42" s="39">
        <v>0</v>
      </c>
      <c r="T42" s="27">
        <f t="shared" si="5"/>
        <v>0</v>
      </c>
      <c r="U42" s="40">
        <f t="shared" si="6"/>
        <v>0.33333333333333331</v>
      </c>
      <c r="V42" s="22">
        <v>424</v>
      </c>
      <c r="W42" s="22" t="s">
        <v>81</v>
      </c>
      <c r="X42" s="22" t="s">
        <v>82</v>
      </c>
      <c r="Y42" s="69">
        <v>827</v>
      </c>
      <c r="Z42" s="41"/>
      <c r="AA42" s="1" t="s">
        <v>227</v>
      </c>
      <c r="AB42" s="28" t="s">
        <v>264</v>
      </c>
    </row>
    <row r="43" spans="1:28" x14ac:dyDescent="0.3">
      <c r="A43" s="1" t="s">
        <v>46</v>
      </c>
      <c r="B43" s="1" t="s">
        <v>71</v>
      </c>
      <c r="C43" s="27" t="s">
        <v>237</v>
      </c>
      <c r="D43" s="38">
        <v>24</v>
      </c>
      <c r="E43" s="27">
        <v>37</v>
      </c>
      <c r="F43" s="27">
        <v>6</v>
      </c>
      <c r="G43" s="27">
        <v>17</v>
      </c>
      <c r="H43" s="27"/>
      <c r="I43" s="27"/>
      <c r="J43" s="27">
        <v>2</v>
      </c>
      <c r="K43" s="27">
        <v>3</v>
      </c>
      <c r="L43" s="27">
        <v>3</v>
      </c>
      <c r="M43" s="27">
        <v>3</v>
      </c>
      <c r="N43" s="27">
        <f>SUM(L43:M43)</f>
        <v>6</v>
      </c>
      <c r="O43" s="39">
        <v>3</v>
      </c>
      <c r="P43" s="39">
        <v>3</v>
      </c>
      <c r="Q43" s="39">
        <v>0</v>
      </c>
      <c r="R43" s="39">
        <v>5</v>
      </c>
      <c r="S43" s="39">
        <v>0</v>
      </c>
      <c r="T43" s="27">
        <f t="shared" si="5"/>
        <v>14</v>
      </c>
      <c r="U43" s="40">
        <f t="shared" si="6"/>
        <v>0.56756756756756754</v>
      </c>
      <c r="V43" s="22">
        <v>424</v>
      </c>
      <c r="W43" s="22" t="s">
        <v>81</v>
      </c>
      <c r="X43" s="22" t="s">
        <v>82</v>
      </c>
      <c r="Y43" s="69">
        <v>827</v>
      </c>
      <c r="Z43" s="41"/>
      <c r="AA43" s="1" t="s">
        <v>227</v>
      </c>
      <c r="AB43" s="28" t="s">
        <v>264</v>
      </c>
    </row>
    <row r="44" spans="1:28" x14ac:dyDescent="0.3">
      <c r="A44" s="1" t="s">
        <v>46</v>
      </c>
      <c r="B44" s="1" t="s">
        <v>71</v>
      </c>
      <c r="C44" s="27" t="s">
        <v>238</v>
      </c>
      <c r="D44" s="38">
        <v>40</v>
      </c>
      <c r="E44" s="27">
        <v>36</v>
      </c>
      <c r="F44" s="27">
        <v>14</v>
      </c>
      <c r="G44" s="27">
        <v>16</v>
      </c>
      <c r="H44" s="27"/>
      <c r="I44" s="27"/>
      <c r="J44" s="27">
        <v>9</v>
      </c>
      <c r="K44" s="27">
        <v>11</v>
      </c>
      <c r="L44" s="27">
        <v>2</v>
      </c>
      <c r="M44" s="27">
        <v>6</v>
      </c>
      <c r="N44" s="27">
        <f>SUM(L44:M44)</f>
        <v>8</v>
      </c>
      <c r="O44" s="39">
        <v>3</v>
      </c>
      <c r="P44" s="39">
        <v>5</v>
      </c>
      <c r="Q44" s="39">
        <v>0</v>
      </c>
      <c r="R44" s="39">
        <v>6</v>
      </c>
      <c r="S44" s="39">
        <v>1</v>
      </c>
      <c r="T44" s="27">
        <f t="shared" si="5"/>
        <v>37</v>
      </c>
      <c r="U44" s="40">
        <f t="shared" si="6"/>
        <v>1.25</v>
      </c>
      <c r="V44" s="22">
        <v>424</v>
      </c>
      <c r="W44" s="22" t="s">
        <v>81</v>
      </c>
      <c r="X44" s="22" t="s">
        <v>82</v>
      </c>
      <c r="Y44" s="69">
        <v>827</v>
      </c>
      <c r="Z44" s="41"/>
      <c r="AA44" s="1" t="s">
        <v>227</v>
      </c>
      <c r="AB44" s="28" t="s">
        <v>264</v>
      </c>
    </row>
    <row r="45" spans="1:28" x14ac:dyDescent="0.3">
      <c r="A45" s="1" t="s">
        <v>46</v>
      </c>
      <c r="B45" s="1" t="s">
        <v>71</v>
      </c>
      <c r="C45" s="27" t="s">
        <v>239</v>
      </c>
      <c r="D45" s="38">
        <v>22</v>
      </c>
      <c r="E45" s="27">
        <v>25</v>
      </c>
      <c r="F45" s="27">
        <v>2</v>
      </c>
      <c r="G45" s="27">
        <v>3</v>
      </c>
      <c r="H45" s="27"/>
      <c r="I45" s="27"/>
      <c r="J45" s="27">
        <v>0</v>
      </c>
      <c r="K45" s="27">
        <v>0</v>
      </c>
      <c r="L45" s="27">
        <v>0</v>
      </c>
      <c r="M45" s="27">
        <v>1</v>
      </c>
      <c r="N45" s="27">
        <f>SUM(L45:M45)</f>
        <v>1</v>
      </c>
      <c r="O45" s="39">
        <v>1</v>
      </c>
      <c r="P45" s="39">
        <v>3</v>
      </c>
      <c r="Q45" s="39">
        <v>1</v>
      </c>
      <c r="R45" s="39">
        <v>2</v>
      </c>
      <c r="S45" s="39">
        <v>0</v>
      </c>
      <c r="T45" s="27">
        <f t="shared" si="5"/>
        <v>4</v>
      </c>
      <c r="U45" s="40">
        <f t="shared" si="6"/>
        <v>0.24</v>
      </c>
      <c r="V45" s="22">
        <v>424</v>
      </c>
      <c r="W45" s="22" t="s">
        <v>81</v>
      </c>
      <c r="X45" s="22" t="s">
        <v>82</v>
      </c>
      <c r="Y45" s="69">
        <v>827</v>
      </c>
      <c r="Z45" s="41"/>
      <c r="AA45" s="1" t="s">
        <v>227</v>
      </c>
      <c r="AB45" s="28" t="s">
        <v>264</v>
      </c>
    </row>
    <row r="46" spans="1:28" x14ac:dyDescent="0.3">
      <c r="A46" s="1" t="s">
        <v>46</v>
      </c>
      <c r="B46" s="1" t="s">
        <v>71</v>
      </c>
      <c r="C46" s="27" t="s">
        <v>240</v>
      </c>
      <c r="D46" s="38">
        <v>42</v>
      </c>
      <c r="E46" s="27">
        <v>23</v>
      </c>
      <c r="F46" s="27">
        <v>1</v>
      </c>
      <c r="G46" s="27">
        <v>2</v>
      </c>
      <c r="H46" s="27"/>
      <c r="I46" s="27"/>
      <c r="J46" s="27">
        <v>4</v>
      </c>
      <c r="K46" s="27">
        <v>4</v>
      </c>
      <c r="L46" s="27">
        <v>1</v>
      </c>
      <c r="M46" s="27">
        <v>6</v>
      </c>
      <c r="N46" s="27">
        <f>SUM(L46:M46)</f>
        <v>7</v>
      </c>
      <c r="O46" s="39">
        <v>3</v>
      </c>
      <c r="P46" s="39">
        <v>3</v>
      </c>
      <c r="Q46" s="39">
        <v>3</v>
      </c>
      <c r="R46" s="39">
        <v>7</v>
      </c>
      <c r="S46" s="39">
        <v>0</v>
      </c>
      <c r="T46" s="27">
        <f t="shared" si="5"/>
        <v>6</v>
      </c>
      <c r="U46" s="40">
        <f t="shared" si="6"/>
        <v>0.65217391304347827</v>
      </c>
      <c r="V46" s="22">
        <v>424</v>
      </c>
      <c r="W46" s="22" t="s">
        <v>81</v>
      </c>
      <c r="X46" s="22" t="s">
        <v>82</v>
      </c>
      <c r="Y46" s="69">
        <v>827</v>
      </c>
      <c r="Z46" s="41"/>
      <c r="AA46" s="1" t="s">
        <v>227</v>
      </c>
      <c r="AB46" s="28" t="s">
        <v>264</v>
      </c>
    </row>
    <row r="47" spans="1:28" x14ac:dyDescent="0.3">
      <c r="A47" s="43" t="s">
        <v>46</v>
      </c>
      <c r="B47" s="43" t="s">
        <v>71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41</v>
      </c>
      <c r="G47" s="44">
        <f t="shared" si="7"/>
        <v>72</v>
      </c>
      <c r="H47" s="44">
        <f t="shared" si="7"/>
        <v>0</v>
      </c>
      <c r="I47" s="44">
        <f t="shared" si="7"/>
        <v>0</v>
      </c>
      <c r="J47" s="44">
        <f t="shared" si="7"/>
        <v>23</v>
      </c>
      <c r="K47" s="44">
        <f t="shared" si="7"/>
        <v>26</v>
      </c>
      <c r="L47" s="44">
        <f t="shared" si="7"/>
        <v>12</v>
      </c>
      <c r="M47" s="44">
        <f t="shared" si="7"/>
        <v>35</v>
      </c>
      <c r="N47" s="44">
        <f t="shared" si="7"/>
        <v>47</v>
      </c>
      <c r="O47" s="44">
        <f t="shared" si="7"/>
        <v>19</v>
      </c>
      <c r="P47" s="44">
        <f t="shared" si="7"/>
        <v>26</v>
      </c>
      <c r="Q47" s="44">
        <f t="shared" si="7"/>
        <v>15</v>
      </c>
      <c r="R47" s="44">
        <f t="shared" si="7"/>
        <v>33</v>
      </c>
      <c r="S47" s="44">
        <f t="shared" si="7"/>
        <v>4</v>
      </c>
      <c r="T47" s="44">
        <f t="shared" si="7"/>
        <v>105</v>
      </c>
      <c r="U47" s="45">
        <f>((T47+Q47+N47-R47)+(O47*2))/E47</f>
        <v>0.71666666666666667</v>
      </c>
      <c r="V47" s="46">
        <v>424</v>
      </c>
      <c r="W47" s="46" t="s">
        <v>81</v>
      </c>
      <c r="X47" s="46" t="s">
        <v>82</v>
      </c>
      <c r="Y47" s="70">
        <v>827</v>
      </c>
      <c r="Z47" s="48"/>
      <c r="AA47" s="43" t="s">
        <v>227</v>
      </c>
      <c r="AB47" s="72" t="s">
        <v>264</v>
      </c>
    </row>
    <row r="48" spans="1:28" x14ac:dyDescent="0.3">
      <c r="A48" s="1"/>
      <c r="B48" s="1"/>
      <c r="C48" s="1"/>
      <c r="D48" s="1"/>
      <c r="F48" s="49" t="s">
        <v>41</v>
      </c>
      <c r="G48" s="50">
        <f>F47/G47</f>
        <v>0.56944444444444442</v>
      </c>
      <c r="H48" s="27"/>
      <c r="I48" s="1"/>
      <c r="J48" s="49" t="s">
        <v>42</v>
      </c>
      <c r="K48" s="51">
        <f>J47/K47</f>
        <v>0.88461538461538458</v>
      </c>
      <c r="L48" s="1"/>
      <c r="M48" s="39" t="s">
        <v>43</v>
      </c>
      <c r="N48" s="52">
        <v>6</v>
      </c>
      <c r="P48" s="1"/>
      <c r="Q48" s="1"/>
      <c r="R48" s="1"/>
      <c r="S48" s="1"/>
      <c r="T48" s="1"/>
      <c r="U48" s="1"/>
      <c r="V48" s="22"/>
      <c r="W48" s="22"/>
      <c r="X48" s="22"/>
      <c r="Y48" s="53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3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</sheetData>
  <sheetProtection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D8D3B-184C-4BFD-8A94-FF01AF57D404}">
  <sheetPr>
    <tabColor rgb="FF92D050"/>
  </sheetPr>
  <dimension ref="A1:AB48"/>
  <sheetViews>
    <sheetView topLeftCell="A2"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29616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2</v>
      </c>
      <c r="T3" s="13" t="s">
        <v>3</v>
      </c>
      <c r="U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266</v>
      </c>
      <c r="K4" s="16" t="s">
        <v>45</v>
      </c>
      <c r="L4" s="17"/>
      <c r="M4" s="18"/>
      <c r="N4" s="19">
        <v>19</v>
      </c>
      <c r="O4" s="19">
        <v>20</v>
      </c>
      <c r="P4" s="19">
        <v>32</v>
      </c>
      <c r="Q4" s="19">
        <v>28</v>
      </c>
      <c r="R4" s="19">
        <v>9</v>
      </c>
      <c r="S4" s="19">
        <v>4</v>
      </c>
      <c r="T4" s="21">
        <f>SUM(N4:S4)</f>
        <v>112</v>
      </c>
      <c r="U4" s="22">
        <v>425</v>
      </c>
    </row>
    <row r="5" spans="1:28" x14ac:dyDescent="0.3">
      <c r="B5" s="1"/>
      <c r="C5" s="6" t="s">
        <v>146</v>
      </c>
      <c r="D5" s="7" t="s">
        <v>6</v>
      </c>
      <c r="E5" s="1"/>
      <c r="F5" s="1"/>
      <c r="G5" s="1"/>
      <c r="J5" s="15" t="s">
        <v>267</v>
      </c>
      <c r="K5" s="16" t="s">
        <v>66</v>
      </c>
      <c r="L5" s="17"/>
      <c r="M5" s="18"/>
      <c r="N5" s="19">
        <v>27</v>
      </c>
      <c r="O5" s="19">
        <v>23</v>
      </c>
      <c r="P5" s="19">
        <v>23</v>
      </c>
      <c r="Q5" s="19">
        <v>26</v>
      </c>
      <c r="R5" s="19">
        <v>9</v>
      </c>
      <c r="S5" s="19">
        <v>9</v>
      </c>
      <c r="T5" s="21">
        <f>SUM(N5:S5)</f>
        <v>117</v>
      </c>
      <c r="U5" s="22">
        <v>425</v>
      </c>
      <c r="V5" s="1"/>
      <c r="W5" s="1"/>
    </row>
    <row r="6" spans="1:28" x14ac:dyDescent="0.3">
      <c r="C6" s="79">
        <v>1549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265</v>
      </c>
      <c r="D7" s="7" t="s">
        <v>8</v>
      </c>
      <c r="G7" s="1"/>
      <c r="S7" s="1"/>
      <c r="T7" s="25" t="s">
        <v>9</v>
      </c>
      <c r="U7" s="1"/>
      <c r="V7" s="26">
        <v>425</v>
      </c>
      <c r="W7" s="1"/>
    </row>
    <row r="8" spans="1:28" x14ac:dyDescent="0.3">
      <c r="B8" s="1"/>
      <c r="C8" s="24" t="s">
        <v>148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0.12708333333333333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16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48</v>
      </c>
      <c r="D13" s="38">
        <v>11</v>
      </c>
      <c r="E13" s="27">
        <v>12</v>
      </c>
      <c r="F13" s="27">
        <v>2</v>
      </c>
      <c r="G13" s="27">
        <v>6</v>
      </c>
      <c r="H13" s="27"/>
      <c r="I13" s="27"/>
      <c r="J13" s="27">
        <v>1</v>
      </c>
      <c r="K13" s="27">
        <v>1</v>
      </c>
      <c r="L13" s="27">
        <v>0</v>
      </c>
      <c r="M13" s="27">
        <v>1</v>
      </c>
      <c r="N13" s="27">
        <f>SUM(L13:M13)</f>
        <v>1</v>
      </c>
      <c r="O13" s="27">
        <v>2</v>
      </c>
      <c r="P13" s="56">
        <v>6</v>
      </c>
      <c r="Q13" s="27">
        <v>0</v>
      </c>
      <c r="R13" s="27">
        <v>1</v>
      </c>
      <c r="S13" s="27">
        <v>0</v>
      </c>
      <c r="T13" s="27">
        <f>(H13*3)+((F13-H13)*2)+J13</f>
        <v>5</v>
      </c>
      <c r="U13" s="40">
        <f>IFERROR(((T13+Q13+N13-R13)+(O13*2))/E13,"")</f>
        <v>0.75</v>
      </c>
      <c r="V13" s="22">
        <v>425</v>
      </c>
      <c r="W13" s="22" t="s">
        <v>81</v>
      </c>
      <c r="X13" s="22" t="s">
        <v>95</v>
      </c>
      <c r="Y13" s="69">
        <v>1549</v>
      </c>
      <c r="Z13" s="66" t="s">
        <v>400</v>
      </c>
      <c r="AA13" s="1" t="s">
        <v>83</v>
      </c>
      <c r="AB13" s="28" t="s">
        <v>268</v>
      </c>
    </row>
    <row r="14" spans="1:28" x14ac:dyDescent="0.3">
      <c r="A14" s="1" t="s">
        <v>65</v>
      </c>
      <c r="B14" s="1" t="s">
        <v>46</v>
      </c>
      <c r="C14" s="27" t="s">
        <v>219</v>
      </c>
      <c r="D14" s="38">
        <v>30</v>
      </c>
      <c r="E14" s="27">
        <v>18</v>
      </c>
      <c r="F14" s="27">
        <v>1</v>
      </c>
      <c r="G14" s="27">
        <v>4</v>
      </c>
      <c r="H14" s="27"/>
      <c r="I14" s="27"/>
      <c r="J14" s="27">
        <v>2</v>
      </c>
      <c r="K14" s="27">
        <v>2</v>
      </c>
      <c r="L14" s="27">
        <v>0</v>
      </c>
      <c r="M14" s="27">
        <v>1</v>
      </c>
      <c r="N14" s="27">
        <f t="shared" ref="N14:N20" si="0">SUM(L14:M14)</f>
        <v>1</v>
      </c>
      <c r="O14" s="39">
        <v>0</v>
      </c>
      <c r="P14" s="39">
        <v>4</v>
      </c>
      <c r="Q14" s="39">
        <v>0</v>
      </c>
      <c r="R14" s="39">
        <v>1</v>
      </c>
      <c r="S14" s="39">
        <v>0</v>
      </c>
      <c r="T14" s="39">
        <f t="shared" ref="T14:T20" si="1">(H14*3)+((F14-H14)*2)+J14</f>
        <v>4</v>
      </c>
      <c r="U14" s="40">
        <f t="shared" ref="U14:U25" si="2">IFERROR(((T14+Q14+N14-R14)+(O14*2))/E14,"")</f>
        <v>0.22222222222222221</v>
      </c>
      <c r="V14" s="22">
        <v>425</v>
      </c>
      <c r="W14" s="22" t="s">
        <v>81</v>
      </c>
      <c r="X14" s="22" t="s">
        <v>95</v>
      </c>
      <c r="Y14" s="69">
        <v>1549</v>
      </c>
      <c r="Z14" s="66" t="s">
        <v>400</v>
      </c>
      <c r="AA14" s="1" t="s">
        <v>83</v>
      </c>
      <c r="AB14" s="28" t="s">
        <v>268</v>
      </c>
    </row>
    <row r="15" spans="1:28" x14ac:dyDescent="0.3">
      <c r="A15" s="1" t="s">
        <v>65</v>
      </c>
      <c r="B15" s="1" t="s">
        <v>46</v>
      </c>
      <c r="C15" s="27" t="s">
        <v>49</v>
      </c>
      <c r="D15" s="38">
        <v>22</v>
      </c>
      <c r="E15" s="27">
        <v>13</v>
      </c>
      <c r="F15" s="27">
        <v>2</v>
      </c>
      <c r="G15" s="27">
        <v>3</v>
      </c>
      <c r="H15" s="27"/>
      <c r="I15" s="27"/>
      <c r="J15" s="27">
        <v>0</v>
      </c>
      <c r="K15" s="27">
        <v>2</v>
      </c>
      <c r="L15" s="27">
        <v>1</v>
      </c>
      <c r="M15" s="27">
        <v>0</v>
      </c>
      <c r="N15" s="27">
        <f t="shared" si="0"/>
        <v>1</v>
      </c>
      <c r="O15" s="39">
        <v>1</v>
      </c>
      <c r="P15" s="39">
        <v>4</v>
      </c>
      <c r="Q15" s="39">
        <v>0</v>
      </c>
      <c r="R15" s="39">
        <v>1</v>
      </c>
      <c r="S15" s="39">
        <v>0</v>
      </c>
      <c r="T15" s="39">
        <f t="shared" si="1"/>
        <v>4</v>
      </c>
      <c r="U15" s="40">
        <f t="shared" si="2"/>
        <v>0.46153846153846156</v>
      </c>
      <c r="V15" s="22">
        <v>425</v>
      </c>
      <c r="W15" s="22" t="s">
        <v>81</v>
      </c>
      <c r="X15" s="22" t="s">
        <v>95</v>
      </c>
      <c r="Y15" s="69">
        <v>1549</v>
      </c>
      <c r="Z15" s="66" t="s">
        <v>400</v>
      </c>
      <c r="AA15" s="1" t="s">
        <v>83</v>
      </c>
      <c r="AB15" s="28" t="s">
        <v>268</v>
      </c>
    </row>
    <row r="16" spans="1:28" x14ac:dyDescent="0.3">
      <c r="A16" s="1" t="s">
        <v>65</v>
      </c>
      <c r="B16" s="1" t="s">
        <v>46</v>
      </c>
      <c r="C16" s="27" t="s">
        <v>274</v>
      </c>
      <c r="D16" s="38">
        <v>20</v>
      </c>
      <c r="E16" s="27" t="s">
        <v>474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39"/>
      <c r="U16" s="40"/>
      <c r="V16" s="22">
        <v>425</v>
      </c>
      <c r="W16" s="22" t="s">
        <v>81</v>
      </c>
      <c r="X16" s="22" t="s">
        <v>95</v>
      </c>
      <c r="Y16" s="69">
        <v>1549</v>
      </c>
      <c r="Z16" s="66" t="s">
        <v>400</v>
      </c>
      <c r="AA16" s="1" t="s">
        <v>83</v>
      </c>
      <c r="AB16" s="28" t="s">
        <v>268</v>
      </c>
    </row>
    <row r="17" spans="1:28" x14ac:dyDescent="0.3">
      <c r="A17" s="1" t="s">
        <v>65</v>
      </c>
      <c r="B17" s="1" t="s">
        <v>46</v>
      </c>
      <c r="C17" s="27" t="s">
        <v>255</v>
      </c>
      <c r="D17" s="38">
        <v>14</v>
      </c>
      <c r="E17" s="27">
        <v>34</v>
      </c>
      <c r="F17" s="27">
        <v>2</v>
      </c>
      <c r="G17" s="27">
        <v>6</v>
      </c>
      <c r="H17" s="27"/>
      <c r="I17" s="27"/>
      <c r="J17" s="27">
        <v>7</v>
      </c>
      <c r="K17" s="27">
        <v>9</v>
      </c>
      <c r="L17" s="27">
        <v>3</v>
      </c>
      <c r="M17" s="27">
        <v>4</v>
      </c>
      <c r="N17" s="27">
        <f t="shared" si="0"/>
        <v>7</v>
      </c>
      <c r="O17" s="39">
        <v>4</v>
      </c>
      <c r="P17" s="56">
        <v>6</v>
      </c>
      <c r="Q17" s="39">
        <v>1</v>
      </c>
      <c r="R17" s="39">
        <v>1</v>
      </c>
      <c r="S17" s="39">
        <v>3</v>
      </c>
      <c r="T17" s="39">
        <f t="shared" si="1"/>
        <v>11</v>
      </c>
      <c r="U17" s="40">
        <f t="shared" si="2"/>
        <v>0.76470588235294112</v>
      </c>
      <c r="V17" s="22">
        <v>425</v>
      </c>
      <c r="W17" s="22" t="s">
        <v>81</v>
      </c>
      <c r="X17" s="22" t="s">
        <v>95</v>
      </c>
      <c r="Y17" s="69">
        <v>1549</v>
      </c>
      <c r="Z17" s="66" t="s">
        <v>400</v>
      </c>
      <c r="AA17" s="1" t="s">
        <v>83</v>
      </c>
      <c r="AB17" s="28" t="s">
        <v>268</v>
      </c>
    </row>
    <row r="18" spans="1:28" x14ac:dyDescent="0.3">
      <c r="A18" s="1" t="s">
        <v>65</v>
      </c>
      <c r="B18" s="1" t="s">
        <v>46</v>
      </c>
      <c r="C18" s="27" t="s">
        <v>172</v>
      </c>
      <c r="D18" s="38">
        <v>32</v>
      </c>
      <c r="E18" s="27">
        <v>7</v>
      </c>
      <c r="F18" s="27">
        <v>0</v>
      </c>
      <c r="G18" s="27">
        <v>0</v>
      </c>
      <c r="H18" s="27"/>
      <c r="I18" s="27"/>
      <c r="J18" s="27">
        <v>0</v>
      </c>
      <c r="K18" s="27">
        <v>0</v>
      </c>
      <c r="L18" s="27">
        <v>0</v>
      </c>
      <c r="M18" s="27">
        <v>1</v>
      </c>
      <c r="N18" s="27">
        <f t="shared" si="0"/>
        <v>1</v>
      </c>
      <c r="O18" s="39">
        <v>0</v>
      </c>
      <c r="P18" s="39">
        <v>1</v>
      </c>
      <c r="Q18" s="39">
        <v>0</v>
      </c>
      <c r="R18" s="39">
        <v>0</v>
      </c>
      <c r="S18" s="39">
        <v>0</v>
      </c>
      <c r="T18" s="39">
        <f t="shared" si="1"/>
        <v>0</v>
      </c>
      <c r="U18" s="40">
        <f t="shared" si="2"/>
        <v>0.14285714285714285</v>
      </c>
      <c r="V18" s="22">
        <v>425</v>
      </c>
      <c r="W18" s="22" t="s">
        <v>81</v>
      </c>
      <c r="X18" s="22" t="s">
        <v>95</v>
      </c>
      <c r="Y18" s="69">
        <v>1549</v>
      </c>
      <c r="Z18" s="66" t="s">
        <v>400</v>
      </c>
      <c r="AA18" s="1" t="s">
        <v>83</v>
      </c>
      <c r="AB18" s="28" t="s">
        <v>268</v>
      </c>
    </row>
    <row r="19" spans="1:28" x14ac:dyDescent="0.3">
      <c r="A19" s="1" t="s">
        <v>65</v>
      </c>
      <c r="B19" s="1" t="s">
        <v>46</v>
      </c>
      <c r="C19" s="27" t="s">
        <v>52</v>
      </c>
      <c r="D19" s="38">
        <v>42</v>
      </c>
      <c r="E19" s="27">
        <v>3</v>
      </c>
      <c r="F19" s="27">
        <v>0</v>
      </c>
      <c r="G19" s="27">
        <v>0</v>
      </c>
      <c r="H19" s="27"/>
      <c r="I19" s="27"/>
      <c r="J19" s="27">
        <v>0</v>
      </c>
      <c r="K19" s="27">
        <v>0</v>
      </c>
      <c r="L19" s="27">
        <v>0</v>
      </c>
      <c r="M19" s="27">
        <v>0</v>
      </c>
      <c r="N19" s="27">
        <f t="shared" si="0"/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f t="shared" si="1"/>
        <v>0</v>
      </c>
      <c r="U19" s="40">
        <f t="shared" si="2"/>
        <v>0</v>
      </c>
      <c r="V19" s="22">
        <v>425</v>
      </c>
      <c r="W19" s="22" t="s">
        <v>81</v>
      </c>
      <c r="X19" s="22" t="s">
        <v>95</v>
      </c>
      <c r="Y19" s="69">
        <v>1549</v>
      </c>
      <c r="Z19" s="66" t="s">
        <v>400</v>
      </c>
      <c r="AA19" s="1" t="s">
        <v>83</v>
      </c>
      <c r="AB19" s="28" t="s">
        <v>268</v>
      </c>
    </row>
    <row r="20" spans="1:28" x14ac:dyDescent="0.3">
      <c r="A20" s="1" t="s">
        <v>65</v>
      </c>
      <c r="B20" s="1" t="s">
        <v>46</v>
      </c>
      <c r="C20" s="27" t="s">
        <v>53</v>
      </c>
      <c r="D20" s="38">
        <v>15</v>
      </c>
      <c r="E20" s="27">
        <v>55</v>
      </c>
      <c r="F20" s="27">
        <v>6</v>
      </c>
      <c r="G20" s="27">
        <v>14</v>
      </c>
      <c r="H20" s="27"/>
      <c r="I20" s="27"/>
      <c r="J20" s="27">
        <v>3</v>
      </c>
      <c r="K20" s="27">
        <v>7</v>
      </c>
      <c r="L20" s="27">
        <v>6</v>
      </c>
      <c r="M20" s="27">
        <v>6</v>
      </c>
      <c r="N20" s="27">
        <f t="shared" si="0"/>
        <v>12</v>
      </c>
      <c r="O20" s="39">
        <v>6</v>
      </c>
      <c r="P20" s="39">
        <v>3</v>
      </c>
      <c r="Q20" s="39">
        <v>1</v>
      </c>
      <c r="R20" s="39">
        <v>3</v>
      </c>
      <c r="S20" s="39">
        <v>1</v>
      </c>
      <c r="T20" s="39">
        <f t="shared" si="1"/>
        <v>15</v>
      </c>
      <c r="U20" s="40">
        <f t="shared" si="2"/>
        <v>0.67272727272727273</v>
      </c>
      <c r="V20" s="22">
        <v>425</v>
      </c>
      <c r="W20" s="22" t="s">
        <v>81</v>
      </c>
      <c r="X20" s="22" t="s">
        <v>95</v>
      </c>
      <c r="Y20" s="69">
        <v>1549</v>
      </c>
      <c r="Z20" s="66" t="s">
        <v>400</v>
      </c>
      <c r="AA20" s="1" t="s">
        <v>83</v>
      </c>
      <c r="AB20" s="28" t="s">
        <v>268</v>
      </c>
    </row>
    <row r="21" spans="1:28" x14ac:dyDescent="0.3">
      <c r="A21" s="1" t="s">
        <v>65</v>
      </c>
      <c r="B21" s="1" t="s">
        <v>46</v>
      </c>
      <c r="C21" s="27" t="s">
        <v>54</v>
      </c>
      <c r="D21" s="38">
        <v>10</v>
      </c>
      <c r="E21" s="27">
        <v>56</v>
      </c>
      <c r="F21" s="27">
        <v>14</v>
      </c>
      <c r="G21" s="27">
        <v>40</v>
      </c>
      <c r="H21" s="27">
        <v>0</v>
      </c>
      <c r="I21" s="27">
        <v>2</v>
      </c>
      <c r="J21" s="27">
        <v>10</v>
      </c>
      <c r="K21" s="27">
        <v>12</v>
      </c>
      <c r="L21" s="27">
        <v>6</v>
      </c>
      <c r="M21" s="27">
        <v>4</v>
      </c>
      <c r="N21" s="25">
        <f>SUM(L21:M21)</f>
        <v>10</v>
      </c>
      <c r="O21" s="65">
        <v>10</v>
      </c>
      <c r="P21" s="39">
        <v>5</v>
      </c>
      <c r="Q21" s="39">
        <v>5</v>
      </c>
      <c r="R21" s="39">
        <v>8</v>
      </c>
      <c r="S21" s="39">
        <v>0</v>
      </c>
      <c r="T21" s="65">
        <f>(H21*3)+((F21-H21)*2)+J21</f>
        <v>38</v>
      </c>
      <c r="U21" s="40">
        <f t="shared" si="2"/>
        <v>1.1607142857142858</v>
      </c>
      <c r="V21" s="22">
        <v>425</v>
      </c>
      <c r="W21" s="22" t="s">
        <v>81</v>
      </c>
      <c r="X21" s="22" t="s">
        <v>95</v>
      </c>
      <c r="Y21" s="69">
        <v>1549</v>
      </c>
      <c r="Z21" s="61" t="s">
        <v>399</v>
      </c>
      <c r="AA21" s="1" t="s">
        <v>83</v>
      </c>
      <c r="AB21" s="28" t="s">
        <v>268</v>
      </c>
    </row>
    <row r="22" spans="1:28" x14ac:dyDescent="0.3">
      <c r="A22" s="1" t="s">
        <v>65</v>
      </c>
      <c r="B22" s="1" t="s">
        <v>46</v>
      </c>
      <c r="C22" s="27" t="s">
        <v>55</v>
      </c>
      <c r="D22" s="38">
        <v>33</v>
      </c>
      <c r="E22" s="27">
        <v>12</v>
      </c>
      <c r="F22" s="27">
        <v>0</v>
      </c>
      <c r="G22" s="27">
        <v>1</v>
      </c>
      <c r="H22" s="27"/>
      <c r="I22" s="27"/>
      <c r="J22" s="27">
        <v>1</v>
      </c>
      <c r="K22" s="27">
        <v>3</v>
      </c>
      <c r="L22" s="27">
        <v>2</v>
      </c>
      <c r="M22" s="27">
        <v>2</v>
      </c>
      <c r="N22" s="27">
        <f>SUM(L22:M22)</f>
        <v>4</v>
      </c>
      <c r="O22" s="39">
        <v>2</v>
      </c>
      <c r="P22" s="39">
        <v>1</v>
      </c>
      <c r="Q22" s="39">
        <v>2</v>
      </c>
      <c r="R22" s="39">
        <v>0</v>
      </c>
      <c r="S22" s="39">
        <v>0</v>
      </c>
      <c r="T22" s="39">
        <f>(H22*3)+((F22-H22)*2)+J22</f>
        <v>1</v>
      </c>
      <c r="U22" s="40">
        <f t="shared" si="2"/>
        <v>0.91666666666666663</v>
      </c>
      <c r="V22" s="22">
        <v>425</v>
      </c>
      <c r="W22" s="22" t="s">
        <v>81</v>
      </c>
      <c r="X22" s="22" t="s">
        <v>95</v>
      </c>
      <c r="Y22" s="69">
        <v>1549</v>
      </c>
      <c r="Z22" s="66" t="s">
        <v>400</v>
      </c>
      <c r="AA22" s="1" t="s">
        <v>83</v>
      </c>
      <c r="AB22" s="28" t="s">
        <v>268</v>
      </c>
    </row>
    <row r="23" spans="1:28" x14ac:dyDescent="0.3">
      <c r="A23" s="1" t="s">
        <v>65</v>
      </c>
      <c r="B23" s="1" t="s">
        <v>46</v>
      </c>
      <c r="C23" s="27" t="s">
        <v>56</v>
      </c>
      <c r="D23" s="38">
        <v>24</v>
      </c>
      <c r="E23" s="27" t="s">
        <v>472</v>
      </c>
      <c r="F23" s="27"/>
      <c r="G23" s="27"/>
      <c r="H23" s="27"/>
      <c r="I23" s="27"/>
      <c r="J23" s="27"/>
      <c r="K23" s="27"/>
      <c r="L23" s="27"/>
      <c r="M23" s="27"/>
      <c r="N23" s="27"/>
      <c r="O23" s="39"/>
      <c r="P23" s="39"/>
      <c r="Q23" s="39"/>
      <c r="R23" s="39"/>
      <c r="S23" s="39"/>
      <c r="T23" s="39"/>
      <c r="U23" s="40"/>
      <c r="V23" s="22">
        <v>425</v>
      </c>
      <c r="W23" s="22" t="s">
        <v>81</v>
      </c>
      <c r="X23" s="22" t="s">
        <v>95</v>
      </c>
      <c r="Y23" s="69">
        <v>1549</v>
      </c>
      <c r="Z23" s="66" t="s">
        <v>400</v>
      </c>
      <c r="AA23" s="1" t="s">
        <v>83</v>
      </c>
      <c r="AB23" s="28" t="s">
        <v>268</v>
      </c>
    </row>
    <row r="24" spans="1:28" x14ac:dyDescent="0.3">
      <c r="A24" s="1" t="s">
        <v>65</v>
      </c>
      <c r="B24" s="1" t="s">
        <v>46</v>
      </c>
      <c r="C24" s="27" t="s">
        <v>57</v>
      </c>
      <c r="D24" s="38">
        <v>35</v>
      </c>
      <c r="E24" s="27">
        <v>37</v>
      </c>
      <c r="F24" s="27">
        <v>7</v>
      </c>
      <c r="G24" s="27">
        <v>14</v>
      </c>
      <c r="H24" s="27"/>
      <c r="I24" s="27"/>
      <c r="J24" s="27">
        <v>2</v>
      </c>
      <c r="K24" s="27">
        <v>2</v>
      </c>
      <c r="L24" s="27">
        <v>6</v>
      </c>
      <c r="M24" s="27">
        <v>4</v>
      </c>
      <c r="N24" s="27">
        <f>SUM(L24:M24)</f>
        <v>10</v>
      </c>
      <c r="O24" s="39">
        <v>3</v>
      </c>
      <c r="P24" s="56">
        <v>6</v>
      </c>
      <c r="Q24" s="39">
        <v>2</v>
      </c>
      <c r="R24" s="39">
        <v>3</v>
      </c>
      <c r="S24" s="39">
        <v>1</v>
      </c>
      <c r="T24" s="39">
        <f>(H24*3)+((F24-H24)*2)+J24</f>
        <v>16</v>
      </c>
      <c r="U24" s="40">
        <f t="shared" si="2"/>
        <v>0.83783783783783783</v>
      </c>
      <c r="V24" s="22">
        <v>425</v>
      </c>
      <c r="W24" s="22" t="s">
        <v>81</v>
      </c>
      <c r="X24" s="22" t="s">
        <v>95</v>
      </c>
      <c r="Y24" s="69">
        <v>1549</v>
      </c>
      <c r="Z24" s="66" t="s">
        <v>400</v>
      </c>
      <c r="AA24" s="1" t="s">
        <v>83</v>
      </c>
      <c r="AB24" s="28" t="s">
        <v>268</v>
      </c>
    </row>
    <row r="25" spans="1:28" x14ac:dyDescent="0.3">
      <c r="A25" s="1" t="s">
        <v>65</v>
      </c>
      <c r="B25" s="1" t="s">
        <v>46</v>
      </c>
      <c r="C25" s="27" t="s">
        <v>58</v>
      </c>
      <c r="D25" s="38">
        <v>40</v>
      </c>
      <c r="E25" s="27">
        <v>43</v>
      </c>
      <c r="F25" s="27">
        <v>6</v>
      </c>
      <c r="G25" s="27">
        <v>13</v>
      </c>
      <c r="H25" s="27"/>
      <c r="I25" s="27"/>
      <c r="J25" s="27">
        <v>6</v>
      </c>
      <c r="K25" s="27">
        <v>6</v>
      </c>
      <c r="L25" s="27">
        <v>4</v>
      </c>
      <c r="M25" s="27">
        <v>7</v>
      </c>
      <c r="N25" s="27">
        <f>SUM(L25:M25)</f>
        <v>11</v>
      </c>
      <c r="O25" s="39">
        <v>0</v>
      </c>
      <c r="P25" s="39">
        <v>5</v>
      </c>
      <c r="Q25" s="39">
        <v>0</v>
      </c>
      <c r="R25" s="39">
        <v>2</v>
      </c>
      <c r="S25" s="39">
        <v>3</v>
      </c>
      <c r="T25" s="39">
        <f>(H25*3)+((F25-H25)*2)+J25</f>
        <v>18</v>
      </c>
      <c r="U25" s="40">
        <f t="shared" si="2"/>
        <v>0.62790697674418605</v>
      </c>
      <c r="V25" s="22">
        <v>425</v>
      </c>
      <c r="W25" s="22" t="s">
        <v>81</v>
      </c>
      <c r="X25" s="22" t="s">
        <v>95</v>
      </c>
      <c r="Y25" s="69">
        <v>1549</v>
      </c>
      <c r="Z25" s="66" t="s">
        <v>400</v>
      </c>
      <c r="AA25" s="1" t="s">
        <v>83</v>
      </c>
      <c r="AB25" s="28" t="s">
        <v>268</v>
      </c>
    </row>
    <row r="26" spans="1:28" x14ac:dyDescent="0.3">
      <c r="A26" s="43" t="s">
        <v>65</v>
      </c>
      <c r="B26" s="43" t="s">
        <v>46</v>
      </c>
      <c r="C26" s="44" t="s">
        <v>40</v>
      </c>
      <c r="D26" s="43"/>
      <c r="E26" s="44">
        <f t="shared" ref="E26:T26" si="3">SUM(E13:E25)</f>
        <v>290</v>
      </c>
      <c r="F26" s="44">
        <f t="shared" si="3"/>
        <v>40</v>
      </c>
      <c r="G26" s="44">
        <f t="shared" si="3"/>
        <v>101</v>
      </c>
      <c r="H26" s="44">
        <f t="shared" si="3"/>
        <v>0</v>
      </c>
      <c r="I26" s="44">
        <f t="shared" si="3"/>
        <v>2</v>
      </c>
      <c r="J26" s="44">
        <f t="shared" si="3"/>
        <v>32</v>
      </c>
      <c r="K26" s="44">
        <f t="shared" si="3"/>
        <v>44</v>
      </c>
      <c r="L26" s="44">
        <f t="shared" si="3"/>
        <v>28</v>
      </c>
      <c r="M26" s="44">
        <f t="shared" si="3"/>
        <v>30</v>
      </c>
      <c r="N26" s="44">
        <f t="shared" si="3"/>
        <v>58</v>
      </c>
      <c r="O26" s="44">
        <f t="shared" si="3"/>
        <v>28</v>
      </c>
      <c r="P26" s="44">
        <f t="shared" si="3"/>
        <v>41</v>
      </c>
      <c r="Q26" s="44">
        <f t="shared" si="3"/>
        <v>11</v>
      </c>
      <c r="R26" s="44">
        <f t="shared" si="3"/>
        <v>20</v>
      </c>
      <c r="S26" s="44">
        <f t="shared" si="3"/>
        <v>8</v>
      </c>
      <c r="T26" s="44">
        <f t="shared" si="3"/>
        <v>112</v>
      </c>
      <c r="U26" s="45">
        <f>((T26+Q26+N26-R26)+(O26*2))/E26</f>
        <v>0.74827586206896557</v>
      </c>
      <c r="V26" s="46">
        <v>425</v>
      </c>
      <c r="W26" s="46" t="s">
        <v>81</v>
      </c>
      <c r="X26" s="46" t="s">
        <v>95</v>
      </c>
      <c r="Y26" s="70">
        <v>1549</v>
      </c>
      <c r="Z26" s="73" t="s">
        <v>400</v>
      </c>
      <c r="AA26" s="43" t="s">
        <v>83</v>
      </c>
      <c r="AB26" s="72" t="s">
        <v>268</v>
      </c>
    </row>
    <row r="27" spans="1:28" x14ac:dyDescent="0.3">
      <c r="A27" s="1"/>
      <c r="B27" s="1"/>
      <c r="C27" s="1"/>
      <c r="D27" s="1"/>
      <c r="F27" s="49" t="s">
        <v>41</v>
      </c>
      <c r="G27" s="50">
        <f>F26/G26</f>
        <v>0.39603960396039606</v>
      </c>
      <c r="H27" s="27"/>
      <c r="I27" s="1"/>
      <c r="J27" s="49" t="s">
        <v>42</v>
      </c>
      <c r="K27" s="51">
        <f>J26/K26</f>
        <v>0.72727272727272729</v>
      </c>
      <c r="L27" s="1"/>
      <c r="M27" s="39" t="s">
        <v>43</v>
      </c>
      <c r="N27" s="52">
        <v>9</v>
      </c>
      <c r="P27" s="1"/>
      <c r="Q27" s="1"/>
      <c r="R27" s="1"/>
      <c r="S27" s="1"/>
      <c r="T27" s="1"/>
      <c r="U27" s="1"/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>
        <v>21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65</v>
      </c>
      <c r="C35" s="27" t="s">
        <v>154</v>
      </c>
      <c r="D35" s="38">
        <v>32</v>
      </c>
      <c r="E35" s="27">
        <v>35</v>
      </c>
      <c r="F35" s="27">
        <v>5</v>
      </c>
      <c r="G35" s="27">
        <v>13</v>
      </c>
      <c r="H35" s="27"/>
      <c r="I35" s="27"/>
      <c r="J35" s="27">
        <v>5</v>
      </c>
      <c r="K35" s="27">
        <v>5</v>
      </c>
      <c r="L35" s="27">
        <v>5</v>
      </c>
      <c r="M35" s="27">
        <v>6</v>
      </c>
      <c r="N35" s="27">
        <f>SUM(L35:M35)</f>
        <v>11</v>
      </c>
      <c r="O35" s="27">
        <v>2</v>
      </c>
      <c r="P35" s="39">
        <v>5</v>
      </c>
      <c r="Q35" s="27">
        <v>0</v>
      </c>
      <c r="R35" s="27">
        <v>0</v>
      </c>
      <c r="S35" s="27">
        <v>2</v>
      </c>
      <c r="T35" s="27">
        <f>+(F35*2)+J35</f>
        <v>15</v>
      </c>
      <c r="U35" s="40">
        <f>IFERROR(((T35+Q35+N35-R35)+(O35*2))/E35,"")</f>
        <v>0.8571428571428571</v>
      </c>
      <c r="V35" s="22">
        <v>425</v>
      </c>
      <c r="W35" s="22" t="s">
        <v>80</v>
      </c>
      <c r="X35" s="22" t="s">
        <v>82</v>
      </c>
      <c r="Y35" s="69">
        <v>1549</v>
      </c>
      <c r="Z35" s="66" t="s">
        <v>400</v>
      </c>
      <c r="AA35" s="1" t="s">
        <v>152</v>
      </c>
      <c r="AB35" s="28" t="s">
        <v>269</v>
      </c>
    </row>
    <row r="36" spans="1:28" x14ac:dyDescent="0.3">
      <c r="A36" s="1" t="s">
        <v>46</v>
      </c>
      <c r="B36" s="1" t="s">
        <v>65</v>
      </c>
      <c r="C36" s="27" t="s">
        <v>155</v>
      </c>
      <c r="D36" s="38">
        <v>10</v>
      </c>
      <c r="E36" s="27">
        <v>52</v>
      </c>
      <c r="F36" s="27">
        <v>3</v>
      </c>
      <c r="G36" s="27">
        <v>7</v>
      </c>
      <c r="H36" s="27"/>
      <c r="I36" s="27"/>
      <c r="J36" s="27">
        <v>3</v>
      </c>
      <c r="K36" s="27">
        <v>6</v>
      </c>
      <c r="L36" s="27">
        <v>3</v>
      </c>
      <c r="M36" s="27">
        <v>5</v>
      </c>
      <c r="N36" s="27">
        <f t="shared" ref="N36:N42" si="4">SUM(L36:M36)</f>
        <v>8</v>
      </c>
      <c r="O36" s="39">
        <v>11</v>
      </c>
      <c r="P36" s="39">
        <v>1</v>
      </c>
      <c r="Q36" s="39">
        <v>1</v>
      </c>
      <c r="R36" s="39">
        <v>2</v>
      </c>
      <c r="S36" s="39">
        <v>0</v>
      </c>
      <c r="T36" s="27">
        <f t="shared" ref="T36:T43" si="5">+(F36*2)+J36</f>
        <v>9</v>
      </c>
      <c r="U36" s="40">
        <f t="shared" ref="U36:U43" si="6">IFERROR(((T36+Q36+N36-R36)+(O36*2))/E36,"")</f>
        <v>0.73076923076923073</v>
      </c>
      <c r="V36" s="22">
        <v>425</v>
      </c>
      <c r="W36" s="22" t="s">
        <v>80</v>
      </c>
      <c r="X36" s="22" t="s">
        <v>82</v>
      </c>
      <c r="Y36" s="69">
        <v>1549</v>
      </c>
      <c r="Z36" s="66" t="s">
        <v>400</v>
      </c>
      <c r="AA36" s="1" t="s">
        <v>152</v>
      </c>
      <c r="AB36" s="28" t="s">
        <v>269</v>
      </c>
    </row>
    <row r="37" spans="1:28" x14ac:dyDescent="0.3">
      <c r="A37" s="1" t="s">
        <v>46</v>
      </c>
      <c r="B37" s="1" t="s">
        <v>65</v>
      </c>
      <c r="C37" s="27" t="s">
        <v>157</v>
      </c>
      <c r="D37" s="38">
        <v>44</v>
      </c>
      <c r="E37" s="27">
        <v>42</v>
      </c>
      <c r="F37" s="27">
        <v>9</v>
      </c>
      <c r="G37" s="27">
        <v>22</v>
      </c>
      <c r="H37" s="27">
        <v>1</v>
      </c>
      <c r="I37" s="27">
        <v>1</v>
      </c>
      <c r="J37" s="27">
        <v>11</v>
      </c>
      <c r="K37" s="27">
        <v>12</v>
      </c>
      <c r="L37" s="27">
        <v>2</v>
      </c>
      <c r="M37" s="27">
        <v>3</v>
      </c>
      <c r="N37" s="27">
        <f t="shared" si="4"/>
        <v>5</v>
      </c>
      <c r="O37" s="39">
        <v>3</v>
      </c>
      <c r="P37" s="39">
        <v>3</v>
      </c>
      <c r="Q37" s="39">
        <v>0</v>
      </c>
      <c r="R37" s="39">
        <v>4</v>
      </c>
      <c r="S37" s="39">
        <v>1</v>
      </c>
      <c r="T37" s="27">
        <f>+(F37*2)+J37+H37</f>
        <v>30</v>
      </c>
      <c r="U37" s="40">
        <f t="shared" si="6"/>
        <v>0.88095238095238093</v>
      </c>
      <c r="V37" s="22">
        <v>425</v>
      </c>
      <c r="W37" s="22" t="s">
        <v>80</v>
      </c>
      <c r="X37" s="22" t="s">
        <v>82</v>
      </c>
      <c r="Y37" s="69">
        <v>1549</v>
      </c>
      <c r="Z37" s="66" t="s">
        <v>400</v>
      </c>
      <c r="AA37" s="1" t="s">
        <v>152</v>
      </c>
      <c r="AB37" s="28" t="s">
        <v>269</v>
      </c>
    </row>
    <row r="38" spans="1:28" x14ac:dyDescent="0.3">
      <c r="A38" s="1" t="s">
        <v>46</v>
      </c>
      <c r="B38" s="1" t="s">
        <v>65</v>
      </c>
      <c r="C38" s="27" t="s">
        <v>158</v>
      </c>
      <c r="D38" s="38">
        <v>30</v>
      </c>
      <c r="E38" s="27">
        <v>27</v>
      </c>
      <c r="F38" s="27">
        <v>8</v>
      </c>
      <c r="G38" s="27">
        <v>14</v>
      </c>
      <c r="H38" s="27"/>
      <c r="I38" s="27"/>
      <c r="J38" s="27">
        <v>6</v>
      </c>
      <c r="K38" s="27">
        <v>9</v>
      </c>
      <c r="L38" s="27">
        <v>3</v>
      </c>
      <c r="M38" s="27">
        <v>1</v>
      </c>
      <c r="N38" s="27">
        <f t="shared" si="4"/>
        <v>4</v>
      </c>
      <c r="O38" s="39">
        <v>0</v>
      </c>
      <c r="P38" s="56">
        <v>6</v>
      </c>
      <c r="Q38" s="39">
        <v>1</v>
      </c>
      <c r="R38" s="39">
        <v>2</v>
      </c>
      <c r="S38" s="39">
        <v>0</v>
      </c>
      <c r="T38" s="27">
        <f t="shared" si="5"/>
        <v>22</v>
      </c>
      <c r="U38" s="40">
        <f t="shared" si="6"/>
        <v>0.92592592592592593</v>
      </c>
      <c r="V38" s="22">
        <v>425</v>
      </c>
      <c r="W38" s="22" t="s">
        <v>80</v>
      </c>
      <c r="X38" s="22" t="s">
        <v>82</v>
      </c>
      <c r="Y38" s="69">
        <v>1549</v>
      </c>
      <c r="Z38" s="66" t="s">
        <v>400</v>
      </c>
      <c r="AA38" s="1" t="s">
        <v>152</v>
      </c>
      <c r="AB38" s="28" t="s">
        <v>269</v>
      </c>
    </row>
    <row r="39" spans="1:28" x14ac:dyDescent="0.3">
      <c r="A39" s="1" t="s">
        <v>46</v>
      </c>
      <c r="B39" s="1" t="s">
        <v>65</v>
      </c>
      <c r="C39" s="27" t="s">
        <v>160</v>
      </c>
      <c r="D39" s="38">
        <v>11</v>
      </c>
      <c r="E39" s="27">
        <v>33</v>
      </c>
      <c r="F39" s="27">
        <v>1</v>
      </c>
      <c r="G39" s="27">
        <v>5</v>
      </c>
      <c r="H39" s="27"/>
      <c r="I39" s="27"/>
      <c r="J39" s="27">
        <v>2</v>
      </c>
      <c r="K39" s="27">
        <v>2</v>
      </c>
      <c r="L39" s="27">
        <v>1</v>
      </c>
      <c r="M39" s="27">
        <v>5</v>
      </c>
      <c r="N39" s="27">
        <f t="shared" si="4"/>
        <v>6</v>
      </c>
      <c r="O39" s="39">
        <v>2</v>
      </c>
      <c r="P39" s="39">
        <v>4</v>
      </c>
      <c r="Q39" s="39">
        <v>0</v>
      </c>
      <c r="R39" s="39">
        <v>2</v>
      </c>
      <c r="S39" s="39">
        <v>2</v>
      </c>
      <c r="T39" s="27">
        <f t="shared" si="5"/>
        <v>4</v>
      </c>
      <c r="U39" s="40">
        <f t="shared" si="6"/>
        <v>0.36363636363636365</v>
      </c>
      <c r="V39" s="22">
        <v>425</v>
      </c>
      <c r="W39" s="22" t="s">
        <v>80</v>
      </c>
      <c r="X39" s="22" t="s">
        <v>82</v>
      </c>
      <c r="Y39" s="69">
        <v>1549</v>
      </c>
      <c r="Z39" s="66" t="s">
        <v>400</v>
      </c>
      <c r="AA39" s="1" t="s">
        <v>152</v>
      </c>
      <c r="AB39" s="28" t="s">
        <v>269</v>
      </c>
    </row>
    <row r="40" spans="1:28" x14ac:dyDescent="0.3">
      <c r="A40" s="1" t="s">
        <v>46</v>
      </c>
      <c r="B40" s="1" t="s">
        <v>65</v>
      </c>
      <c r="C40" s="27" t="s">
        <v>162</v>
      </c>
      <c r="D40" s="38">
        <v>31</v>
      </c>
      <c r="E40" s="27" t="s">
        <v>493</v>
      </c>
      <c r="F40" s="27"/>
      <c r="G40" s="27"/>
      <c r="H40" s="27"/>
      <c r="I40" s="27"/>
      <c r="J40" s="27"/>
      <c r="K40" s="27"/>
      <c r="L40" s="27"/>
      <c r="M40" s="27"/>
      <c r="N40" s="27">
        <f t="shared" ref="N40" si="7">SUM(L40:M40)</f>
        <v>0</v>
      </c>
      <c r="O40" s="39"/>
      <c r="P40" s="39"/>
      <c r="Q40" s="39"/>
      <c r="R40" s="39"/>
      <c r="S40" s="39"/>
      <c r="T40" s="27">
        <f t="shared" si="5"/>
        <v>0</v>
      </c>
      <c r="U40" s="40" t="str">
        <f t="shared" si="6"/>
        <v/>
      </c>
      <c r="V40" s="22">
        <v>425</v>
      </c>
      <c r="W40" s="22" t="s">
        <v>80</v>
      </c>
      <c r="X40" s="22" t="s">
        <v>82</v>
      </c>
      <c r="Y40" s="69">
        <v>1549</v>
      </c>
      <c r="Z40" s="66" t="s">
        <v>400</v>
      </c>
      <c r="AA40" s="1" t="s">
        <v>152</v>
      </c>
      <c r="AB40" s="28" t="s">
        <v>269</v>
      </c>
    </row>
    <row r="41" spans="1:28" x14ac:dyDescent="0.3">
      <c r="A41" s="1" t="s">
        <v>46</v>
      </c>
      <c r="B41" s="1" t="s">
        <v>65</v>
      </c>
      <c r="C41" s="27" t="s">
        <v>163</v>
      </c>
      <c r="D41" s="38">
        <v>33</v>
      </c>
      <c r="E41" s="27">
        <v>47</v>
      </c>
      <c r="F41" s="27">
        <v>5</v>
      </c>
      <c r="G41" s="27">
        <v>15</v>
      </c>
      <c r="H41" s="27"/>
      <c r="I41" s="27"/>
      <c r="J41" s="27">
        <v>8</v>
      </c>
      <c r="K41" s="27">
        <v>8</v>
      </c>
      <c r="L41" s="27">
        <v>2</v>
      </c>
      <c r="M41" s="27">
        <v>7</v>
      </c>
      <c r="N41" s="27">
        <f t="shared" si="4"/>
        <v>9</v>
      </c>
      <c r="O41" s="39">
        <v>2</v>
      </c>
      <c r="P41" s="39">
        <v>1</v>
      </c>
      <c r="Q41" s="39">
        <v>0</v>
      </c>
      <c r="R41" s="39">
        <v>2</v>
      </c>
      <c r="S41" s="39">
        <v>2</v>
      </c>
      <c r="T41" s="27">
        <f t="shared" si="5"/>
        <v>18</v>
      </c>
      <c r="U41" s="40">
        <f t="shared" si="6"/>
        <v>0.61702127659574468</v>
      </c>
      <c r="V41" s="22">
        <v>425</v>
      </c>
      <c r="W41" s="22" t="s">
        <v>80</v>
      </c>
      <c r="X41" s="22" t="s">
        <v>82</v>
      </c>
      <c r="Y41" s="69">
        <v>1549</v>
      </c>
      <c r="Z41" s="66" t="s">
        <v>400</v>
      </c>
      <c r="AA41" s="1" t="s">
        <v>152</v>
      </c>
      <c r="AB41" s="28" t="s">
        <v>269</v>
      </c>
    </row>
    <row r="42" spans="1:28" x14ac:dyDescent="0.3">
      <c r="A42" s="1" t="s">
        <v>46</v>
      </c>
      <c r="B42" s="1" t="s">
        <v>65</v>
      </c>
      <c r="C42" s="27" t="s">
        <v>164</v>
      </c>
      <c r="D42" s="38">
        <v>23</v>
      </c>
      <c r="E42" s="27">
        <v>31</v>
      </c>
      <c r="F42" s="27">
        <v>5</v>
      </c>
      <c r="G42" s="27">
        <v>6</v>
      </c>
      <c r="H42" s="27"/>
      <c r="I42" s="27"/>
      <c r="J42" s="27">
        <v>5</v>
      </c>
      <c r="K42" s="27">
        <v>8</v>
      </c>
      <c r="L42" s="27">
        <v>0</v>
      </c>
      <c r="M42" s="27">
        <v>2</v>
      </c>
      <c r="N42" s="27">
        <f t="shared" si="4"/>
        <v>2</v>
      </c>
      <c r="O42" s="39">
        <v>5</v>
      </c>
      <c r="P42" s="39">
        <v>5</v>
      </c>
      <c r="Q42" s="39">
        <v>1</v>
      </c>
      <c r="R42" s="39">
        <v>4</v>
      </c>
      <c r="S42" s="39">
        <v>0</v>
      </c>
      <c r="T42" s="27">
        <f t="shared" si="5"/>
        <v>15</v>
      </c>
      <c r="U42" s="40">
        <f t="shared" si="6"/>
        <v>0.77419354838709675</v>
      </c>
      <c r="V42" s="22">
        <v>425</v>
      </c>
      <c r="W42" s="22" t="s">
        <v>80</v>
      </c>
      <c r="X42" s="22" t="s">
        <v>82</v>
      </c>
      <c r="Y42" s="69">
        <v>1549</v>
      </c>
      <c r="Z42" s="66" t="s">
        <v>400</v>
      </c>
      <c r="AA42" s="1" t="s">
        <v>152</v>
      </c>
      <c r="AB42" s="28" t="s">
        <v>269</v>
      </c>
    </row>
    <row r="43" spans="1:28" x14ac:dyDescent="0.3">
      <c r="A43" s="1" t="s">
        <v>46</v>
      </c>
      <c r="B43" s="1" t="s">
        <v>65</v>
      </c>
      <c r="C43" s="27" t="s">
        <v>165</v>
      </c>
      <c r="D43" s="38">
        <v>22</v>
      </c>
      <c r="E43" s="27">
        <v>23</v>
      </c>
      <c r="F43" s="27">
        <v>1</v>
      </c>
      <c r="G43" s="27">
        <v>4</v>
      </c>
      <c r="H43" s="27"/>
      <c r="I43" s="27"/>
      <c r="J43" s="27">
        <v>2</v>
      </c>
      <c r="K43" s="27">
        <v>2</v>
      </c>
      <c r="L43" s="27">
        <v>1</v>
      </c>
      <c r="M43" s="27">
        <v>6</v>
      </c>
      <c r="N43" s="27">
        <f>SUM(L43:M43)</f>
        <v>7</v>
      </c>
      <c r="O43" s="39">
        <v>2</v>
      </c>
      <c r="P43" s="39">
        <v>4</v>
      </c>
      <c r="Q43" s="39">
        <v>0</v>
      </c>
      <c r="R43" s="39">
        <v>2</v>
      </c>
      <c r="S43" s="39">
        <v>2</v>
      </c>
      <c r="T43" s="27">
        <f t="shared" si="5"/>
        <v>4</v>
      </c>
      <c r="U43" s="40">
        <f t="shared" si="6"/>
        <v>0.56521739130434778</v>
      </c>
      <c r="V43" s="22">
        <v>425</v>
      </c>
      <c r="W43" s="22" t="s">
        <v>80</v>
      </c>
      <c r="X43" s="22" t="s">
        <v>82</v>
      </c>
      <c r="Y43" s="69">
        <v>1549</v>
      </c>
      <c r="Z43" s="66" t="s">
        <v>400</v>
      </c>
      <c r="AA43" s="1" t="s">
        <v>152</v>
      </c>
      <c r="AB43" s="28" t="s">
        <v>269</v>
      </c>
    </row>
    <row r="44" spans="1:28" x14ac:dyDescent="0.3">
      <c r="A44" s="43" t="s">
        <v>46</v>
      </c>
      <c r="B44" s="43" t="s">
        <v>65</v>
      </c>
      <c r="C44" s="44" t="s">
        <v>40</v>
      </c>
      <c r="D44" s="43"/>
      <c r="E44" s="44">
        <f t="shared" ref="E44:T44" si="8">SUM(E35:E43)</f>
        <v>290</v>
      </c>
      <c r="F44" s="44">
        <f t="shared" si="8"/>
        <v>37</v>
      </c>
      <c r="G44" s="44">
        <f t="shared" si="8"/>
        <v>86</v>
      </c>
      <c r="H44" s="44">
        <f t="shared" si="8"/>
        <v>1</v>
      </c>
      <c r="I44" s="44">
        <f t="shared" si="8"/>
        <v>1</v>
      </c>
      <c r="J44" s="44">
        <f t="shared" si="8"/>
        <v>42</v>
      </c>
      <c r="K44" s="44">
        <f t="shared" si="8"/>
        <v>52</v>
      </c>
      <c r="L44" s="44">
        <f t="shared" si="8"/>
        <v>17</v>
      </c>
      <c r="M44" s="44">
        <f t="shared" si="8"/>
        <v>35</v>
      </c>
      <c r="N44" s="44">
        <f t="shared" si="8"/>
        <v>52</v>
      </c>
      <c r="O44" s="44">
        <f t="shared" si="8"/>
        <v>27</v>
      </c>
      <c r="P44" s="44">
        <f t="shared" si="8"/>
        <v>29</v>
      </c>
      <c r="Q44" s="44">
        <f t="shared" si="8"/>
        <v>3</v>
      </c>
      <c r="R44" s="44">
        <f t="shared" si="8"/>
        <v>18</v>
      </c>
      <c r="S44" s="44">
        <f t="shared" si="8"/>
        <v>9</v>
      </c>
      <c r="T44" s="44">
        <f t="shared" si="8"/>
        <v>117</v>
      </c>
      <c r="U44" s="45">
        <f>((T44+Q44+N44-R44)+(O44*2))/E44</f>
        <v>0.71724137931034482</v>
      </c>
      <c r="V44" s="46">
        <v>425</v>
      </c>
      <c r="W44" s="46" t="s">
        <v>80</v>
      </c>
      <c r="X44" s="57" t="s">
        <v>82</v>
      </c>
      <c r="Y44" s="70">
        <v>1549</v>
      </c>
      <c r="Z44" s="73" t="s">
        <v>442</v>
      </c>
      <c r="AA44" s="43" t="s">
        <v>152</v>
      </c>
      <c r="AB44" s="72" t="s">
        <v>269</v>
      </c>
    </row>
    <row r="45" spans="1:28" x14ac:dyDescent="0.3">
      <c r="A45" s="1"/>
      <c r="B45" s="1"/>
      <c r="C45" s="1"/>
      <c r="D45" s="1"/>
      <c r="F45" s="49" t="s">
        <v>41</v>
      </c>
      <c r="G45" s="50">
        <f>F44/G44</f>
        <v>0.43023255813953487</v>
      </c>
      <c r="H45" s="27"/>
      <c r="I45" s="1"/>
      <c r="J45" s="49" t="s">
        <v>42</v>
      </c>
      <c r="K45" s="51">
        <f>J44/K44</f>
        <v>0.80769230769230771</v>
      </c>
      <c r="L45" s="1"/>
      <c r="M45" s="39" t="s">
        <v>43</v>
      </c>
      <c r="N45" s="52">
        <v>11</v>
      </c>
      <c r="P45" s="1"/>
      <c r="Q45" s="1"/>
      <c r="R45" s="1"/>
      <c r="S45" s="1"/>
      <c r="T45" s="1"/>
      <c r="U45" s="1"/>
      <c r="V45" s="22"/>
      <c r="W45" s="22"/>
      <c r="X45" s="22"/>
      <c r="Y45" s="53"/>
      <c r="Z45" s="41"/>
      <c r="AA45" s="1"/>
      <c r="AB45" s="28"/>
    </row>
    <row r="46" spans="1:28" x14ac:dyDescent="0.3">
      <c r="A46" s="1"/>
      <c r="B46" s="1"/>
      <c r="C46" s="5" t="s">
        <v>44</v>
      </c>
      <c r="V46" s="22"/>
      <c r="W46" s="22"/>
      <c r="X46" s="22"/>
      <c r="Y46" s="53"/>
      <c r="Z46" s="41"/>
      <c r="AA46" s="1"/>
      <c r="AB46" s="28"/>
    </row>
    <row r="47" spans="1:28" x14ac:dyDescent="0.3">
      <c r="B47" s="1"/>
      <c r="C47" s="1" t="s">
        <v>448</v>
      </c>
      <c r="D47" s="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31"/>
      <c r="Z47" s="41"/>
      <c r="AA47" s="1"/>
      <c r="AB47" s="28"/>
    </row>
    <row r="48" spans="1:28" x14ac:dyDescent="0.3">
      <c r="AB48" s="7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A6051-62EA-43AB-A878-55F72045A43B}">
  <sheetPr>
    <tabColor rgb="FF92D050"/>
  </sheetPr>
  <dimension ref="A1:AB48"/>
  <sheetViews>
    <sheetView topLeftCell="A3"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29618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173</v>
      </c>
      <c r="D4" s="7" t="s">
        <v>5</v>
      </c>
      <c r="E4" s="8"/>
      <c r="F4" s="5"/>
      <c r="G4" s="1"/>
      <c r="J4" s="15" t="s">
        <v>270</v>
      </c>
      <c r="K4" s="16" t="s">
        <v>45</v>
      </c>
      <c r="L4" s="17"/>
      <c r="M4" s="18"/>
      <c r="N4" s="19">
        <v>22</v>
      </c>
      <c r="O4" s="19">
        <v>22</v>
      </c>
      <c r="P4" s="19">
        <v>33</v>
      </c>
      <c r="Q4" s="19">
        <v>28</v>
      </c>
      <c r="R4" s="20"/>
      <c r="S4" s="21">
        <f>SUM(N4:R4)</f>
        <v>105</v>
      </c>
      <c r="T4" s="22">
        <v>430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271</v>
      </c>
      <c r="K5" s="16" t="s">
        <v>60</v>
      </c>
      <c r="L5" s="17"/>
      <c r="M5" s="18"/>
      <c r="N5" s="19">
        <v>22</v>
      </c>
      <c r="O5" s="19">
        <v>13</v>
      </c>
      <c r="P5" s="19">
        <v>28</v>
      </c>
      <c r="Q5" s="19">
        <v>26</v>
      </c>
      <c r="R5" s="20"/>
      <c r="S5" s="21">
        <f>SUM(N5:R5)</f>
        <v>89</v>
      </c>
      <c r="T5" s="22">
        <v>430</v>
      </c>
      <c r="U5" s="1"/>
      <c r="V5" s="1"/>
      <c r="W5" s="1"/>
    </row>
    <row r="6" spans="1:28" x14ac:dyDescent="0.3">
      <c r="C6" s="23">
        <v>2952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353</v>
      </c>
      <c r="D7" s="7" t="s">
        <v>8</v>
      </c>
      <c r="G7" s="1"/>
      <c r="S7" s="1"/>
      <c r="T7" s="25" t="s">
        <v>9</v>
      </c>
      <c r="U7" s="1"/>
      <c r="V7" s="26">
        <v>430</v>
      </c>
      <c r="W7" s="1"/>
    </row>
    <row r="8" spans="1:28" x14ac:dyDescent="0.3">
      <c r="B8" s="1"/>
      <c r="C8" s="24" t="s">
        <v>167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17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48</v>
      </c>
      <c r="D13" s="38">
        <v>11</v>
      </c>
      <c r="E13" s="27">
        <v>23</v>
      </c>
      <c r="F13" s="27">
        <v>2</v>
      </c>
      <c r="G13" s="27">
        <v>6</v>
      </c>
      <c r="H13" s="27"/>
      <c r="I13" s="27"/>
      <c r="J13" s="27">
        <v>3</v>
      </c>
      <c r="K13" s="27">
        <v>3</v>
      </c>
      <c r="L13" s="27">
        <v>1</v>
      </c>
      <c r="M13" s="27">
        <v>1</v>
      </c>
      <c r="N13" s="27">
        <f t="shared" ref="N13:N25" si="0">SUM(L13:M13)</f>
        <v>2</v>
      </c>
      <c r="O13" s="27">
        <v>2</v>
      </c>
      <c r="P13" s="39">
        <v>5</v>
      </c>
      <c r="Q13" s="27">
        <v>1</v>
      </c>
      <c r="R13" s="27">
        <v>1</v>
      </c>
      <c r="S13" s="27">
        <v>0</v>
      </c>
      <c r="T13" s="27">
        <f t="shared" ref="T13:T25" si="1">(H13*3)+((F13-H13)*2)+J13</f>
        <v>7</v>
      </c>
      <c r="U13" s="40">
        <f t="shared" ref="U13:U25" si="2">IFERROR(((T13+Q13+N13-R13)+(O13*2))/E13,"")</f>
        <v>0.56521739130434778</v>
      </c>
      <c r="V13" s="22">
        <v>430</v>
      </c>
      <c r="W13" s="22" t="s">
        <v>80</v>
      </c>
      <c r="X13" s="22" t="s">
        <v>82</v>
      </c>
      <c r="Y13" s="69">
        <v>2952</v>
      </c>
      <c r="Z13" s="41"/>
      <c r="AA13" s="1" t="s">
        <v>83</v>
      </c>
      <c r="AB13" s="28" t="s">
        <v>272</v>
      </c>
    </row>
    <row r="14" spans="1:28" x14ac:dyDescent="0.3">
      <c r="A14" s="1" t="s">
        <v>59</v>
      </c>
      <c r="B14" s="1" t="s">
        <v>46</v>
      </c>
      <c r="C14" s="27" t="s">
        <v>219</v>
      </c>
      <c r="D14" s="38">
        <v>30</v>
      </c>
      <c r="E14" s="27">
        <v>3</v>
      </c>
      <c r="F14" s="27">
        <v>1</v>
      </c>
      <c r="G14" s="27">
        <v>2</v>
      </c>
      <c r="H14" s="27"/>
      <c r="I14" s="27"/>
      <c r="J14" s="27">
        <v>0</v>
      </c>
      <c r="K14" s="27">
        <v>0</v>
      </c>
      <c r="L14" s="27">
        <v>0</v>
      </c>
      <c r="M14" s="27">
        <v>0</v>
      </c>
      <c r="N14" s="27">
        <f t="shared" si="0"/>
        <v>0</v>
      </c>
      <c r="O14" s="39">
        <v>0</v>
      </c>
      <c r="P14" s="39">
        <v>2</v>
      </c>
      <c r="Q14" s="39">
        <v>0</v>
      </c>
      <c r="R14" s="39">
        <v>2</v>
      </c>
      <c r="S14" s="39">
        <v>0</v>
      </c>
      <c r="T14" s="39">
        <f t="shared" si="1"/>
        <v>2</v>
      </c>
      <c r="U14" s="40">
        <f t="shared" si="2"/>
        <v>0</v>
      </c>
      <c r="V14" s="22">
        <v>430</v>
      </c>
      <c r="W14" s="22" t="s">
        <v>80</v>
      </c>
      <c r="X14" s="22" t="s">
        <v>82</v>
      </c>
      <c r="Y14" s="69">
        <v>2952</v>
      </c>
      <c r="Z14" s="41"/>
      <c r="AA14" s="1" t="s">
        <v>83</v>
      </c>
      <c r="AB14" s="28" t="s">
        <v>272</v>
      </c>
    </row>
    <row r="15" spans="1:28" x14ac:dyDescent="0.3">
      <c r="A15" s="1" t="s">
        <v>59</v>
      </c>
      <c r="B15" s="1" t="s">
        <v>46</v>
      </c>
      <c r="C15" s="27" t="s">
        <v>49</v>
      </c>
      <c r="D15" s="38">
        <v>22</v>
      </c>
      <c r="E15" s="27">
        <v>29</v>
      </c>
      <c r="F15" s="27">
        <v>6</v>
      </c>
      <c r="G15" s="27">
        <v>12</v>
      </c>
      <c r="H15" s="27"/>
      <c r="I15" s="27"/>
      <c r="J15" s="27">
        <v>0</v>
      </c>
      <c r="K15" s="27">
        <v>0</v>
      </c>
      <c r="L15" s="27">
        <v>1</v>
      </c>
      <c r="M15" s="27">
        <v>1</v>
      </c>
      <c r="N15" s="27">
        <f t="shared" si="0"/>
        <v>2</v>
      </c>
      <c r="O15" s="39">
        <v>4</v>
      </c>
      <c r="P15" s="39">
        <v>2</v>
      </c>
      <c r="Q15" s="39">
        <v>1</v>
      </c>
      <c r="R15" s="39">
        <v>0</v>
      </c>
      <c r="S15" s="39">
        <v>0</v>
      </c>
      <c r="T15" s="39">
        <f t="shared" si="1"/>
        <v>12</v>
      </c>
      <c r="U15" s="40">
        <f t="shared" si="2"/>
        <v>0.7931034482758621</v>
      </c>
      <c r="V15" s="22">
        <v>430</v>
      </c>
      <c r="W15" s="22" t="s">
        <v>80</v>
      </c>
      <c r="X15" s="22" t="s">
        <v>82</v>
      </c>
      <c r="Y15" s="69">
        <v>2952</v>
      </c>
      <c r="Z15" s="41"/>
      <c r="AA15" s="1" t="s">
        <v>83</v>
      </c>
      <c r="AB15" s="28" t="s">
        <v>272</v>
      </c>
    </row>
    <row r="16" spans="1:28" x14ac:dyDescent="0.3">
      <c r="A16" s="1" t="s">
        <v>59</v>
      </c>
      <c r="B16" s="1" t="s">
        <v>46</v>
      </c>
      <c r="C16" s="27" t="s">
        <v>274</v>
      </c>
      <c r="D16" s="38">
        <v>20</v>
      </c>
      <c r="E16" s="27">
        <v>13</v>
      </c>
      <c r="F16" s="27">
        <v>2</v>
      </c>
      <c r="G16" s="27">
        <v>4</v>
      </c>
      <c r="H16" s="27"/>
      <c r="I16" s="27"/>
      <c r="J16" s="27">
        <v>2</v>
      </c>
      <c r="K16" s="27">
        <v>3</v>
      </c>
      <c r="L16" s="27">
        <v>4</v>
      </c>
      <c r="M16" s="27">
        <v>0</v>
      </c>
      <c r="N16" s="27">
        <f t="shared" si="0"/>
        <v>4</v>
      </c>
      <c r="O16" s="39">
        <v>0</v>
      </c>
      <c r="P16" s="39">
        <v>3</v>
      </c>
      <c r="Q16" s="39">
        <v>0</v>
      </c>
      <c r="R16" s="39">
        <v>0</v>
      </c>
      <c r="S16" s="39">
        <v>0</v>
      </c>
      <c r="T16" s="39">
        <f t="shared" si="1"/>
        <v>6</v>
      </c>
      <c r="U16" s="40">
        <f t="shared" si="2"/>
        <v>0.76923076923076927</v>
      </c>
      <c r="V16" s="22">
        <v>430</v>
      </c>
      <c r="W16" s="22" t="s">
        <v>80</v>
      </c>
      <c r="X16" s="22" t="s">
        <v>82</v>
      </c>
      <c r="Y16" s="69">
        <v>2952</v>
      </c>
      <c r="Z16" s="41"/>
      <c r="AA16" s="1" t="s">
        <v>83</v>
      </c>
      <c r="AB16" s="28" t="s">
        <v>272</v>
      </c>
    </row>
    <row r="17" spans="1:28" x14ac:dyDescent="0.3">
      <c r="A17" s="1" t="s">
        <v>59</v>
      </c>
      <c r="B17" s="1" t="s">
        <v>46</v>
      </c>
      <c r="C17" s="27" t="s">
        <v>255</v>
      </c>
      <c r="D17" s="38">
        <v>14</v>
      </c>
      <c r="E17" s="27">
        <v>19</v>
      </c>
      <c r="F17" s="27">
        <v>3</v>
      </c>
      <c r="G17" s="27">
        <v>7</v>
      </c>
      <c r="H17" s="27"/>
      <c r="I17" s="27"/>
      <c r="J17" s="27">
        <v>4</v>
      </c>
      <c r="K17" s="27">
        <v>4</v>
      </c>
      <c r="L17" s="27">
        <v>0</v>
      </c>
      <c r="M17" s="27">
        <v>4</v>
      </c>
      <c r="N17" s="27">
        <f t="shared" si="0"/>
        <v>4</v>
      </c>
      <c r="O17" s="39">
        <v>1</v>
      </c>
      <c r="P17" s="39">
        <v>4</v>
      </c>
      <c r="Q17" s="39">
        <v>1</v>
      </c>
      <c r="R17" s="39">
        <v>3</v>
      </c>
      <c r="S17" s="39">
        <v>0</v>
      </c>
      <c r="T17" s="39">
        <f t="shared" si="1"/>
        <v>10</v>
      </c>
      <c r="U17" s="40">
        <f t="shared" si="2"/>
        <v>0.73684210526315785</v>
      </c>
      <c r="V17" s="22">
        <v>430</v>
      </c>
      <c r="W17" s="22" t="s">
        <v>80</v>
      </c>
      <c r="X17" s="22" t="s">
        <v>82</v>
      </c>
      <c r="Y17" s="69">
        <v>2952</v>
      </c>
      <c r="Z17" s="41"/>
      <c r="AA17" s="1" t="s">
        <v>83</v>
      </c>
      <c r="AB17" s="28" t="s">
        <v>272</v>
      </c>
    </row>
    <row r="18" spans="1:28" x14ac:dyDescent="0.3">
      <c r="A18" s="1" t="s">
        <v>59</v>
      </c>
      <c r="B18" s="1" t="s">
        <v>46</v>
      </c>
      <c r="C18" s="27" t="s">
        <v>172</v>
      </c>
      <c r="D18" s="38">
        <v>32</v>
      </c>
      <c r="E18" s="27">
        <v>1</v>
      </c>
      <c r="F18" s="27">
        <v>0</v>
      </c>
      <c r="G18" s="27">
        <v>0</v>
      </c>
      <c r="H18" s="27"/>
      <c r="I18" s="27"/>
      <c r="J18" s="27">
        <v>1</v>
      </c>
      <c r="K18" s="27">
        <v>1</v>
      </c>
      <c r="L18" s="27">
        <v>1</v>
      </c>
      <c r="M18" s="27"/>
      <c r="N18" s="27">
        <f t="shared" si="0"/>
        <v>1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f t="shared" si="1"/>
        <v>1</v>
      </c>
      <c r="U18" s="40">
        <f t="shared" si="2"/>
        <v>2</v>
      </c>
      <c r="V18" s="22">
        <v>430</v>
      </c>
      <c r="W18" s="22" t="s">
        <v>80</v>
      </c>
      <c r="X18" s="22" t="s">
        <v>82</v>
      </c>
      <c r="Y18" s="69">
        <v>2952</v>
      </c>
      <c r="Z18" s="41"/>
      <c r="AA18" s="1" t="s">
        <v>83</v>
      </c>
      <c r="AB18" s="28" t="s">
        <v>272</v>
      </c>
    </row>
    <row r="19" spans="1:28" x14ac:dyDescent="0.3">
      <c r="A19" s="1" t="s">
        <v>59</v>
      </c>
      <c r="B19" s="1" t="s">
        <v>46</v>
      </c>
      <c r="C19" s="27" t="s">
        <v>52</v>
      </c>
      <c r="D19" s="38">
        <v>42</v>
      </c>
      <c r="E19" s="27">
        <v>9</v>
      </c>
      <c r="F19" s="27">
        <v>0</v>
      </c>
      <c r="G19" s="27">
        <v>2</v>
      </c>
      <c r="H19" s="27"/>
      <c r="I19" s="27"/>
      <c r="J19" s="27">
        <v>2</v>
      </c>
      <c r="K19" s="27">
        <v>4</v>
      </c>
      <c r="L19" s="27">
        <v>2</v>
      </c>
      <c r="M19" s="27">
        <v>1</v>
      </c>
      <c r="N19" s="27">
        <f t="shared" si="0"/>
        <v>3</v>
      </c>
      <c r="O19" s="39">
        <v>0</v>
      </c>
      <c r="P19" s="39">
        <v>2</v>
      </c>
      <c r="Q19" s="39">
        <v>0</v>
      </c>
      <c r="R19" s="39">
        <v>0</v>
      </c>
      <c r="S19" s="39">
        <v>0</v>
      </c>
      <c r="T19" s="39">
        <f t="shared" si="1"/>
        <v>2</v>
      </c>
      <c r="U19" s="40">
        <f t="shared" si="2"/>
        <v>0.55555555555555558</v>
      </c>
      <c r="V19" s="22">
        <v>430</v>
      </c>
      <c r="W19" s="22" t="s">
        <v>80</v>
      </c>
      <c r="X19" s="22" t="s">
        <v>82</v>
      </c>
      <c r="Y19" s="69">
        <v>2952</v>
      </c>
      <c r="Z19" s="41"/>
      <c r="AA19" s="1" t="s">
        <v>83</v>
      </c>
      <c r="AB19" s="28" t="s">
        <v>272</v>
      </c>
    </row>
    <row r="20" spans="1:28" x14ac:dyDescent="0.3">
      <c r="A20" s="1" t="s">
        <v>59</v>
      </c>
      <c r="B20" s="1" t="s">
        <v>46</v>
      </c>
      <c r="C20" s="27" t="s">
        <v>53</v>
      </c>
      <c r="D20" s="38">
        <v>15</v>
      </c>
      <c r="E20" s="27">
        <v>37</v>
      </c>
      <c r="F20" s="27">
        <v>4</v>
      </c>
      <c r="G20" s="27">
        <v>12</v>
      </c>
      <c r="H20" s="27"/>
      <c r="I20" s="27"/>
      <c r="J20" s="27">
        <v>6</v>
      </c>
      <c r="K20" s="27">
        <v>6</v>
      </c>
      <c r="L20" s="27">
        <v>3</v>
      </c>
      <c r="M20" s="27">
        <v>2</v>
      </c>
      <c r="N20" s="27">
        <f t="shared" si="0"/>
        <v>5</v>
      </c>
      <c r="O20" s="39">
        <v>4</v>
      </c>
      <c r="P20" s="39">
        <v>1</v>
      </c>
      <c r="Q20" s="39">
        <v>7</v>
      </c>
      <c r="R20" s="39">
        <v>3</v>
      </c>
      <c r="S20" s="39">
        <v>1</v>
      </c>
      <c r="T20" s="39">
        <f t="shared" si="1"/>
        <v>14</v>
      </c>
      <c r="U20" s="40">
        <f t="shared" si="2"/>
        <v>0.83783783783783783</v>
      </c>
      <c r="V20" s="22">
        <v>430</v>
      </c>
      <c r="W20" s="22" t="s">
        <v>80</v>
      </c>
      <c r="X20" s="22" t="s">
        <v>82</v>
      </c>
      <c r="Y20" s="69">
        <v>2952</v>
      </c>
      <c r="Z20" s="41"/>
      <c r="AA20" s="1" t="s">
        <v>83</v>
      </c>
      <c r="AB20" s="28" t="s">
        <v>272</v>
      </c>
    </row>
    <row r="21" spans="1:28" x14ac:dyDescent="0.3">
      <c r="A21" s="1" t="s">
        <v>59</v>
      </c>
      <c r="B21" s="1" t="s">
        <v>46</v>
      </c>
      <c r="C21" s="27" t="s">
        <v>54</v>
      </c>
      <c r="D21" s="38">
        <v>10</v>
      </c>
      <c r="E21" s="27">
        <v>35</v>
      </c>
      <c r="F21" s="27">
        <v>11</v>
      </c>
      <c r="G21" s="27">
        <v>22</v>
      </c>
      <c r="H21" s="27">
        <v>0</v>
      </c>
      <c r="I21" s="27">
        <v>1</v>
      </c>
      <c r="J21" s="27">
        <v>4</v>
      </c>
      <c r="K21" s="27">
        <v>4</v>
      </c>
      <c r="L21" s="27">
        <v>0</v>
      </c>
      <c r="M21" s="27">
        <v>7</v>
      </c>
      <c r="N21" s="27">
        <f t="shared" si="0"/>
        <v>7</v>
      </c>
      <c r="O21" s="39">
        <v>1</v>
      </c>
      <c r="P21" s="39">
        <v>1</v>
      </c>
      <c r="Q21" s="39">
        <v>1</v>
      </c>
      <c r="R21" s="39">
        <v>4</v>
      </c>
      <c r="S21" s="39">
        <v>0</v>
      </c>
      <c r="T21" s="39">
        <f t="shared" si="1"/>
        <v>26</v>
      </c>
      <c r="U21" s="40">
        <f t="shared" si="2"/>
        <v>0.91428571428571426</v>
      </c>
      <c r="V21" s="22">
        <v>430</v>
      </c>
      <c r="W21" s="22" t="s">
        <v>80</v>
      </c>
      <c r="X21" s="22" t="s">
        <v>82</v>
      </c>
      <c r="Y21" s="69">
        <v>2952</v>
      </c>
      <c r="Z21" s="41"/>
      <c r="AA21" s="1" t="s">
        <v>83</v>
      </c>
      <c r="AB21" s="28" t="s">
        <v>272</v>
      </c>
    </row>
    <row r="22" spans="1:28" x14ac:dyDescent="0.3">
      <c r="A22" s="1" t="s">
        <v>59</v>
      </c>
      <c r="B22" s="1" t="s">
        <v>46</v>
      </c>
      <c r="C22" s="27" t="s">
        <v>55</v>
      </c>
      <c r="D22" s="38">
        <v>33</v>
      </c>
      <c r="E22" s="27">
        <v>6</v>
      </c>
      <c r="F22" s="27">
        <v>1</v>
      </c>
      <c r="G22" s="27">
        <v>2</v>
      </c>
      <c r="H22" s="27"/>
      <c r="I22" s="27"/>
      <c r="J22" s="27">
        <v>0</v>
      </c>
      <c r="K22" s="27">
        <v>0</v>
      </c>
      <c r="L22" s="27">
        <v>0</v>
      </c>
      <c r="M22" s="27">
        <v>1</v>
      </c>
      <c r="N22" s="27">
        <f t="shared" si="0"/>
        <v>1</v>
      </c>
      <c r="O22" s="39">
        <v>0</v>
      </c>
      <c r="P22" s="39">
        <v>0</v>
      </c>
      <c r="Q22" s="39">
        <v>0</v>
      </c>
      <c r="R22" s="39">
        <v>1</v>
      </c>
      <c r="S22" s="39">
        <v>0</v>
      </c>
      <c r="T22" s="39">
        <f t="shared" si="1"/>
        <v>2</v>
      </c>
      <c r="U22" s="40">
        <f t="shared" si="2"/>
        <v>0.33333333333333331</v>
      </c>
      <c r="V22" s="22">
        <v>430</v>
      </c>
      <c r="W22" s="22" t="s">
        <v>80</v>
      </c>
      <c r="X22" s="22" t="s">
        <v>82</v>
      </c>
      <c r="Y22" s="69">
        <v>2952</v>
      </c>
      <c r="Z22" s="41"/>
      <c r="AA22" s="1" t="s">
        <v>83</v>
      </c>
      <c r="AB22" s="28" t="s">
        <v>272</v>
      </c>
    </row>
    <row r="23" spans="1:28" x14ac:dyDescent="0.3">
      <c r="A23" s="1" t="s">
        <v>59</v>
      </c>
      <c r="B23" s="1" t="s">
        <v>46</v>
      </c>
      <c r="C23" s="27" t="s">
        <v>56</v>
      </c>
      <c r="D23" s="38">
        <v>24</v>
      </c>
      <c r="E23" s="27" t="s">
        <v>472</v>
      </c>
      <c r="F23" s="27"/>
      <c r="G23" s="27"/>
      <c r="H23" s="27"/>
      <c r="I23" s="27"/>
      <c r="J23" s="27"/>
      <c r="K23" s="27"/>
      <c r="L23" s="27"/>
      <c r="M23" s="27"/>
      <c r="N23" s="27"/>
      <c r="O23" s="39"/>
      <c r="P23" s="39"/>
      <c r="Q23" s="39"/>
      <c r="R23" s="39"/>
      <c r="S23" s="39"/>
      <c r="T23" s="39"/>
      <c r="U23" s="40"/>
      <c r="V23" s="22">
        <v>430</v>
      </c>
      <c r="W23" s="22" t="s">
        <v>80</v>
      </c>
      <c r="X23" s="22" t="s">
        <v>82</v>
      </c>
      <c r="Y23" s="69">
        <v>2952</v>
      </c>
      <c r="Z23" s="41"/>
      <c r="AA23" s="1" t="s">
        <v>83</v>
      </c>
      <c r="AB23" s="28" t="s">
        <v>272</v>
      </c>
    </row>
    <row r="24" spans="1:28" x14ac:dyDescent="0.3">
      <c r="A24" s="1" t="s">
        <v>59</v>
      </c>
      <c r="B24" s="1" t="s">
        <v>46</v>
      </c>
      <c r="C24" s="27" t="s">
        <v>57</v>
      </c>
      <c r="D24" s="38">
        <v>35</v>
      </c>
      <c r="E24" s="27">
        <v>42</v>
      </c>
      <c r="F24" s="27">
        <v>5</v>
      </c>
      <c r="G24" s="27">
        <v>14</v>
      </c>
      <c r="H24" s="27"/>
      <c r="I24" s="27"/>
      <c r="J24" s="27">
        <v>1</v>
      </c>
      <c r="K24" s="27">
        <v>2</v>
      </c>
      <c r="L24" s="27">
        <v>6</v>
      </c>
      <c r="M24" s="27">
        <v>4</v>
      </c>
      <c r="N24" s="27">
        <f t="shared" si="0"/>
        <v>10</v>
      </c>
      <c r="O24" s="39">
        <v>3</v>
      </c>
      <c r="P24" s="39">
        <v>1</v>
      </c>
      <c r="Q24" s="39">
        <v>2</v>
      </c>
      <c r="R24" s="39">
        <v>1</v>
      </c>
      <c r="S24" s="39">
        <v>0</v>
      </c>
      <c r="T24" s="39">
        <f t="shared" si="1"/>
        <v>11</v>
      </c>
      <c r="U24" s="40">
        <f t="shared" si="2"/>
        <v>0.66666666666666663</v>
      </c>
      <c r="V24" s="22">
        <v>430</v>
      </c>
      <c r="W24" s="22" t="s">
        <v>80</v>
      </c>
      <c r="X24" s="22" t="s">
        <v>82</v>
      </c>
      <c r="Y24" s="69">
        <v>2952</v>
      </c>
      <c r="Z24" s="41"/>
      <c r="AA24" s="1" t="s">
        <v>83</v>
      </c>
      <c r="AB24" s="28" t="s">
        <v>272</v>
      </c>
    </row>
    <row r="25" spans="1:28" x14ac:dyDescent="0.3">
      <c r="A25" s="1" t="s">
        <v>59</v>
      </c>
      <c r="B25" s="1" t="s">
        <v>46</v>
      </c>
      <c r="C25" s="27" t="s">
        <v>58</v>
      </c>
      <c r="D25" s="38">
        <v>40</v>
      </c>
      <c r="E25" s="27">
        <v>23</v>
      </c>
      <c r="F25" s="27">
        <v>4</v>
      </c>
      <c r="G25" s="27">
        <v>8</v>
      </c>
      <c r="H25" s="27"/>
      <c r="I25" s="27"/>
      <c r="J25" s="27">
        <v>4</v>
      </c>
      <c r="K25" s="27">
        <v>6</v>
      </c>
      <c r="L25" s="27">
        <v>3</v>
      </c>
      <c r="M25" s="27">
        <v>2</v>
      </c>
      <c r="N25" s="27">
        <f t="shared" si="0"/>
        <v>5</v>
      </c>
      <c r="O25" s="39">
        <v>1</v>
      </c>
      <c r="P25" s="39">
        <v>3</v>
      </c>
      <c r="Q25" s="39">
        <v>1</v>
      </c>
      <c r="R25" s="39">
        <v>4</v>
      </c>
      <c r="S25" s="39">
        <v>0</v>
      </c>
      <c r="T25" s="39">
        <f t="shared" si="1"/>
        <v>12</v>
      </c>
      <c r="U25" s="40">
        <f t="shared" si="2"/>
        <v>0.69565217391304346</v>
      </c>
      <c r="V25" s="22">
        <v>430</v>
      </c>
      <c r="W25" s="22" t="s">
        <v>80</v>
      </c>
      <c r="X25" s="22" t="s">
        <v>82</v>
      </c>
      <c r="Y25" s="69">
        <v>2952</v>
      </c>
      <c r="Z25" s="41"/>
      <c r="AA25" s="1" t="s">
        <v>83</v>
      </c>
      <c r="AB25" s="28" t="s">
        <v>272</v>
      </c>
    </row>
    <row r="26" spans="1:28" x14ac:dyDescent="0.3">
      <c r="A26" s="43" t="s">
        <v>59</v>
      </c>
      <c r="B26" s="43" t="s">
        <v>46</v>
      </c>
      <c r="C26" s="44" t="s">
        <v>40</v>
      </c>
      <c r="D26" s="43"/>
      <c r="E26" s="44">
        <f t="shared" ref="E26:T26" si="3">SUM(E13:E25)</f>
        <v>240</v>
      </c>
      <c r="F26" s="44">
        <f t="shared" si="3"/>
        <v>39</v>
      </c>
      <c r="G26" s="44">
        <f t="shared" si="3"/>
        <v>91</v>
      </c>
      <c r="H26" s="44">
        <f t="shared" si="3"/>
        <v>0</v>
      </c>
      <c r="I26" s="44">
        <f t="shared" si="3"/>
        <v>1</v>
      </c>
      <c r="J26" s="44">
        <f t="shared" si="3"/>
        <v>27</v>
      </c>
      <c r="K26" s="44">
        <f t="shared" si="3"/>
        <v>33</v>
      </c>
      <c r="L26" s="44">
        <f t="shared" si="3"/>
        <v>21</v>
      </c>
      <c r="M26" s="44">
        <f t="shared" si="3"/>
        <v>23</v>
      </c>
      <c r="N26" s="44">
        <f t="shared" si="3"/>
        <v>44</v>
      </c>
      <c r="O26" s="44">
        <f t="shared" si="3"/>
        <v>16</v>
      </c>
      <c r="P26" s="44">
        <f t="shared" si="3"/>
        <v>24</v>
      </c>
      <c r="Q26" s="44">
        <f t="shared" si="3"/>
        <v>14</v>
      </c>
      <c r="R26" s="44">
        <f t="shared" si="3"/>
        <v>19</v>
      </c>
      <c r="S26" s="44">
        <f t="shared" si="3"/>
        <v>1</v>
      </c>
      <c r="T26" s="44">
        <f t="shared" si="3"/>
        <v>105</v>
      </c>
      <c r="U26" s="45">
        <f>((T26+Q26+N26-R26)+(O26*2))/E26</f>
        <v>0.73333333333333328</v>
      </c>
      <c r="V26" s="46">
        <v>430</v>
      </c>
      <c r="W26" s="46" t="s">
        <v>80</v>
      </c>
      <c r="X26" s="46" t="s">
        <v>82</v>
      </c>
      <c r="Y26" s="70">
        <v>2952</v>
      </c>
      <c r="Z26" s="48"/>
      <c r="AA26" s="43" t="s">
        <v>83</v>
      </c>
      <c r="AB26" s="72" t="s">
        <v>272</v>
      </c>
    </row>
    <row r="27" spans="1:28" x14ac:dyDescent="0.3">
      <c r="A27" s="1"/>
      <c r="B27" s="1"/>
      <c r="C27" s="1"/>
      <c r="D27" s="1"/>
      <c r="F27" s="49" t="s">
        <v>41</v>
      </c>
      <c r="G27" s="50">
        <f>F26/G26</f>
        <v>0.42857142857142855</v>
      </c>
      <c r="H27" s="27"/>
      <c r="I27" s="1"/>
      <c r="J27" s="49" t="s">
        <v>42</v>
      </c>
      <c r="K27" s="51">
        <f>J26/K26</f>
        <v>0.81818181818181823</v>
      </c>
      <c r="L27" s="1"/>
      <c r="M27" s="39" t="s">
        <v>43</v>
      </c>
      <c r="N27" s="52">
        <v>5</v>
      </c>
      <c r="P27" s="1"/>
      <c r="Q27" s="1"/>
      <c r="R27" s="1"/>
      <c r="S27" s="1"/>
      <c r="T27" s="1"/>
      <c r="U27" s="1"/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32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21</v>
      </c>
      <c r="AB33" s="7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59</v>
      </c>
      <c r="C35" s="27" t="s">
        <v>85</v>
      </c>
      <c r="D35" s="38">
        <v>12</v>
      </c>
      <c r="E35" s="27">
        <v>41</v>
      </c>
      <c r="F35" s="27">
        <v>11</v>
      </c>
      <c r="G35" s="27">
        <v>23</v>
      </c>
      <c r="H35" s="27"/>
      <c r="I35" s="27"/>
      <c r="J35" s="27">
        <v>8</v>
      </c>
      <c r="K35" s="27">
        <v>8</v>
      </c>
      <c r="L35" s="27">
        <v>1</v>
      </c>
      <c r="M35" s="27">
        <v>2</v>
      </c>
      <c r="N35" s="27">
        <f t="shared" ref="N35:N43" si="4">SUM(L35:M35)</f>
        <v>3</v>
      </c>
      <c r="O35" s="27">
        <v>2</v>
      </c>
      <c r="P35" s="39">
        <v>4</v>
      </c>
      <c r="Q35" s="27">
        <v>2</v>
      </c>
      <c r="R35" s="27">
        <v>3</v>
      </c>
      <c r="S35" s="27">
        <v>0</v>
      </c>
      <c r="T35" s="27">
        <f t="shared" ref="T35:T43" si="5">+(F35*2)+J35</f>
        <v>30</v>
      </c>
      <c r="U35" s="40">
        <f t="shared" ref="U35:U43" si="6">IFERROR(((T35+Q35+N35-R35)+(O35*2))/E35,"")</f>
        <v>0.87804878048780488</v>
      </c>
      <c r="V35" s="22">
        <v>430</v>
      </c>
      <c r="W35" s="22" t="s">
        <v>81</v>
      </c>
      <c r="X35" s="22" t="s">
        <v>95</v>
      </c>
      <c r="Y35" s="69">
        <v>2952</v>
      </c>
      <c r="Z35" s="41" t="s">
        <v>393</v>
      </c>
      <c r="AA35" s="1" t="s">
        <v>96</v>
      </c>
      <c r="AB35" s="28" t="s">
        <v>273</v>
      </c>
    </row>
    <row r="36" spans="1:28" x14ac:dyDescent="0.3">
      <c r="A36" s="1" t="s">
        <v>46</v>
      </c>
      <c r="B36" s="1" t="s">
        <v>59</v>
      </c>
      <c r="C36" s="27" t="s">
        <v>86</v>
      </c>
      <c r="D36" s="38">
        <v>34</v>
      </c>
      <c r="E36" s="27">
        <v>34</v>
      </c>
      <c r="F36" s="27">
        <v>4</v>
      </c>
      <c r="G36" s="27">
        <v>5</v>
      </c>
      <c r="H36" s="27"/>
      <c r="I36" s="27"/>
      <c r="J36" s="27">
        <v>2</v>
      </c>
      <c r="K36" s="27">
        <v>2</v>
      </c>
      <c r="L36" s="27">
        <v>4</v>
      </c>
      <c r="M36" s="27">
        <v>5</v>
      </c>
      <c r="N36" s="27">
        <f t="shared" si="4"/>
        <v>9</v>
      </c>
      <c r="O36" s="39">
        <v>4</v>
      </c>
      <c r="P36" s="56">
        <v>6</v>
      </c>
      <c r="Q36" s="39">
        <v>0</v>
      </c>
      <c r="R36" s="39">
        <v>2</v>
      </c>
      <c r="S36" s="39">
        <v>1</v>
      </c>
      <c r="T36" s="27">
        <f t="shared" si="5"/>
        <v>10</v>
      </c>
      <c r="U36" s="40">
        <f t="shared" si="6"/>
        <v>0.73529411764705888</v>
      </c>
      <c r="V36" s="22">
        <v>430</v>
      </c>
      <c r="W36" s="22" t="s">
        <v>81</v>
      </c>
      <c r="X36" s="22" t="s">
        <v>95</v>
      </c>
      <c r="Y36" s="69">
        <v>2952</v>
      </c>
      <c r="Z36" s="41"/>
      <c r="AA36" s="1" t="s">
        <v>96</v>
      </c>
      <c r="AB36" s="28" t="s">
        <v>273</v>
      </c>
    </row>
    <row r="37" spans="1:28" x14ac:dyDescent="0.3">
      <c r="A37" s="1" t="s">
        <v>46</v>
      </c>
      <c r="B37" s="1" t="s">
        <v>59</v>
      </c>
      <c r="C37" s="27" t="s">
        <v>276</v>
      </c>
      <c r="D37" s="38">
        <v>42</v>
      </c>
      <c r="E37" s="27">
        <v>8</v>
      </c>
      <c r="F37" s="27">
        <v>0</v>
      </c>
      <c r="G37" s="27">
        <v>1</v>
      </c>
      <c r="H37" s="27"/>
      <c r="I37" s="27"/>
      <c r="J37" s="27">
        <v>1</v>
      </c>
      <c r="K37" s="27">
        <v>2</v>
      </c>
      <c r="L37" s="27">
        <v>1</v>
      </c>
      <c r="M37" s="27">
        <v>0</v>
      </c>
      <c r="N37" s="27">
        <f t="shared" si="4"/>
        <v>1</v>
      </c>
      <c r="O37" s="39">
        <v>0</v>
      </c>
      <c r="P37" s="39">
        <v>2</v>
      </c>
      <c r="Q37" s="39">
        <v>0</v>
      </c>
      <c r="R37" s="39">
        <v>0</v>
      </c>
      <c r="S37" s="39">
        <v>0</v>
      </c>
      <c r="T37" s="27">
        <f t="shared" si="5"/>
        <v>1</v>
      </c>
      <c r="U37" s="40">
        <f t="shared" si="6"/>
        <v>0.25</v>
      </c>
      <c r="V37" s="22">
        <v>430</v>
      </c>
      <c r="W37" s="22" t="s">
        <v>81</v>
      </c>
      <c r="X37" s="22" t="s">
        <v>95</v>
      </c>
      <c r="Y37" s="69">
        <v>2952</v>
      </c>
      <c r="Z37" s="41"/>
      <c r="AA37" s="1" t="s">
        <v>96</v>
      </c>
      <c r="AB37" s="28" t="s">
        <v>273</v>
      </c>
    </row>
    <row r="38" spans="1:28" x14ac:dyDescent="0.3">
      <c r="A38" s="1" t="s">
        <v>46</v>
      </c>
      <c r="B38" s="1" t="s">
        <v>59</v>
      </c>
      <c r="C38" s="27" t="s">
        <v>275</v>
      </c>
      <c r="D38" s="38">
        <v>40</v>
      </c>
      <c r="E38" s="27">
        <v>28</v>
      </c>
      <c r="F38" s="27">
        <v>4</v>
      </c>
      <c r="G38" s="27">
        <v>11</v>
      </c>
      <c r="H38" s="27"/>
      <c r="I38" s="27"/>
      <c r="J38" s="27">
        <v>5</v>
      </c>
      <c r="K38" s="27">
        <v>6</v>
      </c>
      <c r="L38" s="27">
        <v>3</v>
      </c>
      <c r="M38" s="27">
        <v>6</v>
      </c>
      <c r="N38" s="27">
        <f t="shared" si="4"/>
        <v>9</v>
      </c>
      <c r="O38" s="39">
        <v>1</v>
      </c>
      <c r="P38" s="39">
        <v>1</v>
      </c>
      <c r="Q38" s="39">
        <v>0</v>
      </c>
      <c r="R38" s="39">
        <v>3</v>
      </c>
      <c r="S38" s="39">
        <v>3</v>
      </c>
      <c r="T38" s="27">
        <f t="shared" si="5"/>
        <v>13</v>
      </c>
      <c r="U38" s="40">
        <f t="shared" si="6"/>
        <v>0.75</v>
      </c>
      <c r="V38" s="22">
        <v>430</v>
      </c>
      <c r="W38" s="22" t="s">
        <v>81</v>
      </c>
      <c r="X38" s="22" t="s">
        <v>95</v>
      </c>
      <c r="Y38" s="69">
        <v>2952</v>
      </c>
      <c r="Z38" s="41"/>
      <c r="AA38" s="1" t="s">
        <v>96</v>
      </c>
      <c r="AB38" s="28" t="s">
        <v>273</v>
      </c>
    </row>
    <row r="39" spans="1:28" x14ac:dyDescent="0.3">
      <c r="A39" s="1" t="s">
        <v>46</v>
      </c>
      <c r="B39" s="1" t="s">
        <v>59</v>
      </c>
      <c r="C39" s="27" t="s">
        <v>87</v>
      </c>
      <c r="D39" s="38">
        <v>44</v>
      </c>
      <c r="E39" s="27">
        <v>37</v>
      </c>
      <c r="F39" s="27">
        <v>8</v>
      </c>
      <c r="G39" s="27">
        <v>16</v>
      </c>
      <c r="H39" s="27">
        <v>0</v>
      </c>
      <c r="I39" s="27">
        <v>1</v>
      </c>
      <c r="J39" s="27">
        <v>1</v>
      </c>
      <c r="K39" s="27">
        <v>4</v>
      </c>
      <c r="L39" s="27">
        <v>0</v>
      </c>
      <c r="M39" s="27">
        <v>2</v>
      </c>
      <c r="N39" s="27">
        <f t="shared" si="4"/>
        <v>2</v>
      </c>
      <c r="O39" s="39">
        <v>4</v>
      </c>
      <c r="P39" s="39">
        <v>4</v>
      </c>
      <c r="Q39" s="39">
        <v>3</v>
      </c>
      <c r="R39" s="39">
        <v>4</v>
      </c>
      <c r="S39" s="39">
        <v>0</v>
      </c>
      <c r="T39" s="27">
        <f t="shared" si="5"/>
        <v>17</v>
      </c>
      <c r="U39" s="40">
        <f t="shared" si="6"/>
        <v>0.70270270270270274</v>
      </c>
      <c r="V39" s="22">
        <v>430</v>
      </c>
      <c r="W39" s="22" t="s">
        <v>81</v>
      </c>
      <c r="X39" s="22" t="s">
        <v>95</v>
      </c>
      <c r="Y39" s="69">
        <v>2952</v>
      </c>
      <c r="Z39" s="41"/>
      <c r="AA39" s="1" t="s">
        <v>96</v>
      </c>
      <c r="AB39" s="28" t="s">
        <v>273</v>
      </c>
    </row>
    <row r="40" spans="1:28" x14ac:dyDescent="0.3">
      <c r="A40" s="1" t="s">
        <v>46</v>
      </c>
      <c r="B40" s="1" t="s">
        <v>59</v>
      </c>
      <c r="C40" s="27" t="s">
        <v>88</v>
      </c>
      <c r="D40" s="38">
        <v>24</v>
      </c>
      <c r="E40" s="27">
        <v>26</v>
      </c>
      <c r="F40" s="27">
        <v>2</v>
      </c>
      <c r="G40" s="27">
        <v>5</v>
      </c>
      <c r="H40" s="27"/>
      <c r="I40" s="27"/>
      <c r="J40" s="27">
        <v>0</v>
      </c>
      <c r="K40" s="27">
        <v>1</v>
      </c>
      <c r="L40" s="27">
        <v>2</v>
      </c>
      <c r="M40" s="27">
        <v>8</v>
      </c>
      <c r="N40" s="27">
        <f t="shared" si="4"/>
        <v>10</v>
      </c>
      <c r="O40" s="39">
        <v>2</v>
      </c>
      <c r="P40" s="39">
        <v>3</v>
      </c>
      <c r="Q40" s="39">
        <v>1</v>
      </c>
      <c r="R40" s="39">
        <v>5</v>
      </c>
      <c r="S40" s="39">
        <v>0</v>
      </c>
      <c r="T40" s="27">
        <f t="shared" si="5"/>
        <v>4</v>
      </c>
      <c r="U40" s="40">
        <f t="shared" si="6"/>
        <v>0.53846153846153844</v>
      </c>
      <c r="V40" s="22">
        <v>430</v>
      </c>
      <c r="W40" s="22" t="s">
        <v>81</v>
      </c>
      <c r="X40" s="22" t="s">
        <v>95</v>
      </c>
      <c r="Y40" s="69">
        <v>2952</v>
      </c>
      <c r="Z40" s="41"/>
      <c r="AA40" s="1" t="s">
        <v>96</v>
      </c>
      <c r="AB40" s="28" t="s">
        <v>273</v>
      </c>
    </row>
    <row r="41" spans="1:28" x14ac:dyDescent="0.3">
      <c r="A41" s="1" t="s">
        <v>46</v>
      </c>
      <c r="B41" s="1" t="s">
        <v>59</v>
      </c>
      <c r="C41" s="27" t="s">
        <v>89</v>
      </c>
      <c r="D41" s="38">
        <v>23</v>
      </c>
      <c r="E41" s="27">
        <v>8</v>
      </c>
      <c r="F41" s="27">
        <v>0</v>
      </c>
      <c r="G41" s="27">
        <v>3</v>
      </c>
      <c r="H41" s="27"/>
      <c r="I41" s="27"/>
      <c r="J41" s="27">
        <v>0</v>
      </c>
      <c r="K41" s="27">
        <v>0</v>
      </c>
      <c r="L41" s="27">
        <v>0</v>
      </c>
      <c r="M41" s="27">
        <v>1</v>
      </c>
      <c r="N41" s="27">
        <f t="shared" si="4"/>
        <v>1</v>
      </c>
      <c r="O41" s="39">
        <v>0</v>
      </c>
      <c r="P41" s="39">
        <v>2</v>
      </c>
      <c r="Q41" s="39">
        <v>0</v>
      </c>
      <c r="R41" s="39">
        <v>2</v>
      </c>
      <c r="S41" s="39">
        <v>0</v>
      </c>
      <c r="T41" s="27">
        <f t="shared" si="5"/>
        <v>0</v>
      </c>
      <c r="U41" s="85">
        <f t="shared" si="6"/>
        <v>-0.125</v>
      </c>
      <c r="V41" s="22">
        <v>430</v>
      </c>
      <c r="W41" s="22" t="s">
        <v>81</v>
      </c>
      <c r="X41" s="22" t="s">
        <v>95</v>
      </c>
      <c r="Y41" s="69">
        <v>2952</v>
      </c>
      <c r="Z41" s="41"/>
      <c r="AA41" s="1" t="s">
        <v>96</v>
      </c>
      <c r="AB41" s="28" t="s">
        <v>273</v>
      </c>
    </row>
    <row r="42" spans="1:28" x14ac:dyDescent="0.3">
      <c r="A42" s="1" t="s">
        <v>46</v>
      </c>
      <c r="B42" s="1" t="s">
        <v>59</v>
      </c>
      <c r="C42" s="27" t="s">
        <v>91</v>
      </c>
      <c r="D42" s="38">
        <v>10</v>
      </c>
      <c r="E42" s="27">
        <v>40</v>
      </c>
      <c r="F42" s="27">
        <v>5</v>
      </c>
      <c r="G42" s="27">
        <v>8</v>
      </c>
      <c r="H42" s="27">
        <v>0</v>
      </c>
      <c r="I42" s="27">
        <v>1</v>
      </c>
      <c r="J42" s="27">
        <v>2</v>
      </c>
      <c r="K42" s="27">
        <v>2</v>
      </c>
      <c r="L42" s="27">
        <v>0</v>
      </c>
      <c r="M42" s="27">
        <v>3</v>
      </c>
      <c r="N42" s="27">
        <f t="shared" si="4"/>
        <v>3</v>
      </c>
      <c r="O42" s="39">
        <v>8</v>
      </c>
      <c r="P42" s="39">
        <v>5</v>
      </c>
      <c r="Q42" s="39">
        <v>2</v>
      </c>
      <c r="R42" s="39">
        <v>8</v>
      </c>
      <c r="S42" s="39">
        <v>0</v>
      </c>
      <c r="T42" s="27">
        <f t="shared" si="5"/>
        <v>12</v>
      </c>
      <c r="U42" s="40">
        <f t="shared" si="6"/>
        <v>0.625</v>
      </c>
      <c r="V42" s="22">
        <v>430</v>
      </c>
      <c r="W42" s="22" t="s">
        <v>81</v>
      </c>
      <c r="X42" s="22" t="s">
        <v>95</v>
      </c>
      <c r="Y42" s="69">
        <v>2952</v>
      </c>
      <c r="Z42" s="41"/>
      <c r="AA42" s="1" t="s">
        <v>96</v>
      </c>
      <c r="AB42" s="28" t="s">
        <v>273</v>
      </c>
    </row>
    <row r="43" spans="1:28" x14ac:dyDescent="0.3">
      <c r="A43" s="1" t="s">
        <v>46</v>
      </c>
      <c r="B43" s="1" t="s">
        <v>59</v>
      </c>
      <c r="C43" s="27" t="s">
        <v>92</v>
      </c>
      <c r="D43" s="38">
        <v>32</v>
      </c>
      <c r="E43" s="27">
        <v>18</v>
      </c>
      <c r="F43" s="27">
        <v>1</v>
      </c>
      <c r="G43" s="27">
        <v>1</v>
      </c>
      <c r="H43" s="27"/>
      <c r="I43" s="27"/>
      <c r="J43" s="27">
        <v>0</v>
      </c>
      <c r="K43" s="27">
        <v>0</v>
      </c>
      <c r="L43" s="27">
        <v>1</v>
      </c>
      <c r="M43" s="27">
        <v>3</v>
      </c>
      <c r="N43" s="27">
        <f t="shared" si="4"/>
        <v>4</v>
      </c>
      <c r="O43" s="39">
        <v>2</v>
      </c>
      <c r="P43" s="39">
        <v>1</v>
      </c>
      <c r="Q43" s="39">
        <v>0</v>
      </c>
      <c r="R43" s="39">
        <v>5</v>
      </c>
      <c r="S43" s="39">
        <v>0</v>
      </c>
      <c r="T43" s="27">
        <f t="shared" si="5"/>
        <v>2</v>
      </c>
      <c r="U43" s="40">
        <f t="shared" si="6"/>
        <v>0.27777777777777779</v>
      </c>
      <c r="V43" s="22">
        <v>430</v>
      </c>
      <c r="W43" s="22" t="s">
        <v>81</v>
      </c>
      <c r="X43" s="22" t="s">
        <v>95</v>
      </c>
      <c r="Y43" s="69">
        <v>2952</v>
      </c>
      <c r="Z43" s="41"/>
      <c r="AA43" s="1" t="s">
        <v>96</v>
      </c>
      <c r="AB43" s="28" t="s">
        <v>273</v>
      </c>
    </row>
    <row r="44" spans="1:28" x14ac:dyDescent="0.3">
      <c r="A44" s="43" t="s">
        <v>46</v>
      </c>
      <c r="B44" s="43" t="s">
        <v>59</v>
      </c>
      <c r="C44" s="44" t="s">
        <v>40</v>
      </c>
      <c r="D44" s="43"/>
      <c r="E44" s="44">
        <f t="shared" ref="E44:T44" si="7">SUM(E35:E43)</f>
        <v>240</v>
      </c>
      <c r="F44" s="44">
        <f t="shared" si="7"/>
        <v>35</v>
      </c>
      <c r="G44" s="44">
        <f t="shared" si="7"/>
        <v>73</v>
      </c>
      <c r="H44" s="44">
        <f t="shared" si="7"/>
        <v>0</v>
      </c>
      <c r="I44" s="44">
        <f t="shared" si="7"/>
        <v>2</v>
      </c>
      <c r="J44" s="44">
        <f t="shared" si="7"/>
        <v>19</v>
      </c>
      <c r="K44" s="44">
        <f t="shared" si="7"/>
        <v>25</v>
      </c>
      <c r="L44" s="44">
        <f t="shared" si="7"/>
        <v>12</v>
      </c>
      <c r="M44" s="44">
        <f t="shared" si="7"/>
        <v>30</v>
      </c>
      <c r="N44" s="44">
        <f t="shared" si="7"/>
        <v>42</v>
      </c>
      <c r="O44" s="44">
        <f t="shared" si="7"/>
        <v>23</v>
      </c>
      <c r="P44" s="44">
        <f t="shared" si="7"/>
        <v>28</v>
      </c>
      <c r="Q44" s="44">
        <f t="shared" si="7"/>
        <v>8</v>
      </c>
      <c r="R44" s="44">
        <f t="shared" si="7"/>
        <v>32</v>
      </c>
      <c r="S44" s="44">
        <f t="shared" si="7"/>
        <v>4</v>
      </c>
      <c r="T44" s="44">
        <f t="shared" si="7"/>
        <v>89</v>
      </c>
      <c r="U44" s="45">
        <f>((T44+Q44+N44-R44)+(O44*2))/E44</f>
        <v>0.63749999999999996</v>
      </c>
      <c r="V44" s="46">
        <v>430</v>
      </c>
      <c r="W44" s="46" t="s">
        <v>81</v>
      </c>
      <c r="X44" s="46" t="s">
        <v>95</v>
      </c>
      <c r="Y44" s="70">
        <v>2952</v>
      </c>
      <c r="Z44" s="48"/>
      <c r="AA44" s="43" t="s">
        <v>96</v>
      </c>
      <c r="AB44" s="72" t="s">
        <v>273</v>
      </c>
    </row>
    <row r="45" spans="1:28" x14ac:dyDescent="0.3">
      <c r="A45" s="1"/>
      <c r="B45" s="1"/>
      <c r="C45" s="1"/>
      <c r="D45" s="1"/>
      <c r="F45" s="49" t="s">
        <v>41</v>
      </c>
      <c r="G45" s="50">
        <f>F44/G44</f>
        <v>0.47945205479452052</v>
      </c>
      <c r="H45" s="27"/>
      <c r="I45" s="1"/>
      <c r="J45" s="49" t="s">
        <v>42</v>
      </c>
      <c r="K45" s="51">
        <f>J44/K44</f>
        <v>0.76</v>
      </c>
      <c r="L45" s="1"/>
      <c r="M45" s="39" t="s">
        <v>43</v>
      </c>
      <c r="N45" s="52">
        <v>4</v>
      </c>
      <c r="P45" s="1"/>
      <c r="Q45" s="1"/>
      <c r="R45" s="1"/>
      <c r="S45" s="1"/>
      <c r="T45" s="1"/>
      <c r="U45" s="1"/>
      <c r="V45" s="22"/>
      <c r="W45" s="22"/>
      <c r="X45" s="22"/>
      <c r="Y45" s="53"/>
      <c r="Z45" s="41"/>
      <c r="AA45" s="1"/>
      <c r="AB45" s="28"/>
    </row>
    <row r="46" spans="1:28" x14ac:dyDescent="0.3">
      <c r="A46" s="1"/>
      <c r="B46" s="1"/>
      <c r="C46" s="5" t="s">
        <v>44</v>
      </c>
      <c r="V46" s="22"/>
      <c r="W46" s="22"/>
      <c r="X46" s="22"/>
      <c r="Y46" s="53"/>
      <c r="Z46" s="41"/>
      <c r="AA46" s="1"/>
      <c r="AB46" s="28"/>
    </row>
    <row r="47" spans="1:28" x14ac:dyDescent="0.3">
      <c r="A47" s="1"/>
      <c r="B47" s="1"/>
      <c r="C47" s="1" t="s">
        <v>495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2"/>
      <c r="W47" s="22"/>
      <c r="X47" s="22"/>
      <c r="Y47" s="53"/>
      <c r="Z47" s="41"/>
      <c r="AA47" s="1"/>
      <c r="AB47" s="28"/>
    </row>
    <row r="48" spans="1:28" x14ac:dyDescent="0.3">
      <c r="AB48" s="71"/>
    </row>
  </sheetData>
  <sheetProtection sheet="1" objects="1" scenarios="1"/>
  <sortState xmlns:xlrd2="http://schemas.microsoft.com/office/spreadsheetml/2017/richdata2" ref="A35:AB43">
    <sortCondition ref="C35:C43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85DEA-E94D-4663-B516-00809828559B}">
  <sheetPr>
    <tabColor rgb="FF92D05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777343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29622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249</v>
      </c>
      <c r="D4" s="7" t="s">
        <v>5</v>
      </c>
      <c r="E4" s="8"/>
      <c r="F4" s="5"/>
      <c r="G4" s="1"/>
      <c r="J4" s="15" t="s">
        <v>258</v>
      </c>
      <c r="K4" s="16" t="s">
        <v>45</v>
      </c>
      <c r="L4" s="17"/>
      <c r="M4" s="18"/>
      <c r="N4" s="19">
        <v>28</v>
      </c>
      <c r="O4" s="19">
        <v>18</v>
      </c>
      <c r="P4" s="19">
        <v>14</v>
      </c>
      <c r="Q4" s="19">
        <v>28</v>
      </c>
      <c r="R4" s="20"/>
      <c r="S4" s="21">
        <f>SUM(N4:R4)</f>
        <v>88</v>
      </c>
      <c r="T4" s="22">
        <v>437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277</v>
      </c>
      <c r="K5" s="16" t="s">
        <v>72</v>
      </c>
      <c r="L5" s="17"/>
      <c r="M5" s="18"/>
      <c r="N5" s="19">
        <v>20</v>
      </c>
      <c r="O5" s="19">
        <v>14</v>
      </c>
      <c r="P5" s="19">
        <v>17</v>
      </c>
      <c r="Q5" s="19">
        <v>25</v>
      </c>
      <c r="R5" s="20"/>
      <c r="S5" s="21">
        <f>SUM(N5:R5)</f>
        <v>76</v>
      </c>
      <c r="T5" s="22">
        <v>437</v>
      </c>
      <c r="U5" s="1"/>
      <c r="V5" s="1"/>
      <c r="W5" s="1"/>
    </row>
    <row r="6" spans="1:28" x14ac:dyDescent="0.3">
      <c r="C6" s="23">
        <v>2519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353</v>
      </c>
      <c r="D7" s="7" t="s">
        <v>8</v>
      </c>
      <c r="G7" s="1"/>
      <c r="S7" s="1"/>
      <c r="T7" s="25" t="s">
        <v>9</v>
      </c>
      <c r="U7" s="1"/>
      <c r="V7" s="26">
        <v>437</v>
      </c>
      <c r="W7" s="1"/>
    </row>
    <row r="8" spans="1:28" x14ac:dyDescent="0.3">
      <c r="B8" s="1"/>
      <c r="C8" s="24" t="s">
        <v>181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9.0277777777777776E-2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18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71</v>
      </c>
      <c r="B13" s="1" t="s">
        <v>46</v>
      </c>
      <c r="C13" s="27" t="s">
        <v>48</v>
      </c>
      <c r="D13" s="38">
        <v>11</v>
      </c>
      <c r="E13" s="27">
        <v>16</v>
      </c>
      <c r="F13" s="27">
        <v>2</v>
      </c>
      <c r="G13" s="27">
        <v>6</v>
      </c>
      <c r="H13" s="27"/>
      <c r="I13" s="27"/>
      <c r="J13" s="27">
        <v>3</v>
      </c>
      <c r="K13" s="27">
        <v>7</v>
      </c>
      <c r="L13" s="27">
        <v>1</v>
      </c>
      <c r="M13" s="27">
        <v>3</v>
      </c>
      <c r="N13" s="27">
        <f>SUM(L13:M13)</f>
        <v>4</v>
      </c>
      <c r="O13" s="27">
        <v>0</v>
      </c>
      <c r="P13" s="39">
        <v>0</v>
      </c>
      <c r="Q13" s="27">
        <v>2</v>
      </c>
      <c r="R13" s="27">
        <v>3</v>
      </c>
      <c r="S13" s="27">
        <v>0</v>
      </c>
      <c r="T13" s="27">
        <f>(H13*3)+((F13-H13)*2)+J13</f>
        <v>7</v>
      </c>
      <c r="U13" s="40">
        <f>IFERROR(((T13+Q13+N13-R13)+(O13*2))/E13,"")</f>
        <v>0.625</v>
      </c>
      <c r="V13" s="22">
        <v>437</v>
      </c>
      <c r="W13" s="22" t="s">
        <v>80</v>
      </c>
      <c r="X13" s="22" t="s">
        <v>82</v>
      </c>
      <c r="Y13" s="69">
        <v>2519</v>
      </c>
      <c r="Z13" s="41"/>
      <c r="AA13" s="1" t="s">
        <v>83</v>
      </c>
      <c r="AB13" s="28" t="s">
        <v>260</v>
      </c>
    </row>
    <row r="14" spans="1:28" x14ac:dyDescent="0.3">
      <c r="A14" s="1" t="s">
        <v>71</v>
      </c>
      <c r="B14" s="1" t="s">
        <v>46</v>
      </c>
      <c r="C14" s="27" t="s">
        <v>219</v>
      </c>
      <c r="D14" s="38">
        <v>30</v>
      </c>
      <c r="E14" s="27">
        <v>5</v>
      </c>
      <c r="F14" s="27">
        <v>0</v>
      </c>
      <c r="G14" s="27">
        <v>1</v>
      </c>
      <c r="H14" s="27"/>
      <c r="I14" s="27"/>
      <c r="J14" s="27">
        <v>0</v>
      </c>
      <c r="K14" s="27">
        <v>0</v>
      </c>
      <c r="L14" s="27">
        <v>0</v>
      </c>
      <c r="M14" s="27">
        <v>1</v>
      </c>
      <c r="N14" s="27">
        <f t="shared" ref="N14:N19" si="0">SUM(L14:M14)</f>
        <v>1</v>
      </c>
      <c r="O14" s="39">
        <v>0</v>
      </c>
      <c r="P14" s="39">
        <v>2</v>
      </c>
      <c r="Q14" s="39">
        <v>0</v>
      </c>
      <c r="R14" s="39">
        <v>3</v>
      </c>
      <c r="S14" s="39">
        <v>0</v>
      </c>
      <c r="T14" s="39">
        <f t="shared" ref="T14:T19" si="1">(H14*3)+((F14-H14)*2)+J14</f>
        <v>0</v>
      </c>
      <c r="U14" s="85">
        <f t="shared" ref="U14:U25" si="2">IFERROR(((T14+Q14+N14-R14)+(O14*2))/E14,"")</f>
        <v>-0.4</v>
      </c>
      <c r="V14" s="22">
        <v>437</v>
      </c>
      <c r="W14" s="22" t="s">
        <v>80</v>
      </c>
      <c r="X14" s="22" t="s">
        <v>82</v>
      </c>
      <c r="Y14" s="69">
        <v>2519</v>
      </c>
      <c r="Z14" s="41"/>
      <c r="AA14" s="1" t="s">
        <v>83</v>
      </c>
      <c r="AB14" s="28" t="s">
        <v>260</v>
      </c>
    </row>
    <row r="15" spans="1:28" x14ac:dyDescent="0.3">
      <c r="A15" s="1" t="s">
        <v>71</v>
      </c>
      <c r="B15" s="1" t="s">
        <v>46</v>
      </c>
      <c r="C15" s="27" t="s">
        <v>49</v>
      </c>
      <c r="D15" s="38">
        <v>22</v>
      </c>
      <c r="E15" s="27">
        <v>7</v>
      </c>
      <c r="F15" s="27">
        <v>2</v>
      </c>
      <c r="G15" s="27">
        <v>2</v>
      </c>
      <c r="H15" s="27"/>
      <c r="I15" s="27"/>
      <c r="J15" s="27">
        <v>0</v>
      </c>
      <c r="K15" s="27">
        <v>0</v>
      </c>
      <c r="L15" s="27">
        <v>0</v>
      </c>
      <c r="M15" s="27">
        <v>0</v>
      </c>
      <c r="N15" s="27">
        <f t="shared" si="0"/>
        <v>0</v>
      </c>
      <c r="O15" s="39">
        <v>1</v>
      </c>
      <c r="P15" s="39">
        <v>0</v>
      </c>
      <c r="Q15" s="39">
        <v>1</v>
      </c>
      <c r="R15" s="39">
        <v>2</v>
      </c>
      <c r="S15" s="39">
        <v>0</v>
      </c>
      <c r="T15" s="39">
        <f t="shared" si="1"/>
        <v>4</v>
      </c>
      <c r="U15" s="40">
        <f t="shared" si="2"/>
        <v>0.7142857142857143</v>
      </c>
      <c r="V15" s="22">
        <v>437</v>
      </c>
      <c r="W15" s="22" t="s">
        <v>80</v>
      </c>
      <c r="X15" s="22" t="s">
        <v>82</v>
      </c>
      <c r="Y15" s="69">
        <v>2519</v>
      </c>
      <c r="Z15" s="41"/>
      <c r="AA15" s="1" t="s">
        <v>83</v>
      </c>
      <c r="AB15" s="28" t="s">
        <v>260</v>
      </c>
    </row>
    <row r="16" spans="1:28" x14ac:dyDescent="0.3">
      <c r="A16" s="1" t="s">
        <v>71</v>
      </c>
      <c r="B16" s="1" t="s">
        <v>46</v>
      </c>
      <c r="C16" s="27" t="s">
        <v>274</v>
      </c>
      <c r="D16" s="38">
        <v>20</v>
      </c>
      <c r="E16" s="27">
        <v>15</v>
      </c>
      <c r="F16" s="27">
        <v>2</v>
      </c>
      <c r="G16" s="27">
        <v>6</v>
      </c>
      <c r="H16" s="27"/>
      <c r="I16" s="27"/>
      <c r="J16" s="27">
        <v>0</v>
      </c>
      <c r="K16" s="27">
        <v>2</v>
      </c>
      <c r="L16" s="27">
        <v>4</v>
      </c>
      <c r="M16" s="27">
        <v>1</v>
      </c>
      <c r="N16" s="27">
        <f t="shared" si="0"/>
        <v>5</v>
      </c>
      <c r="O16" s="39">
        <v>1</v>
      </c>
      <c r="P16" s="39">
        <v>1</v>
      </c>
      <c r="Q16" s="39">
        <v>0</v>
      </c>
      <c r="R16" s="39">
        <v>2</v>
      </c>
      <c r="S16" s="39">
        <v>0</v>
      </c>
      <c r="T16" s="39">
        <f t="shared" si="1"/>
        <v>4</v>
      </c>
      <c r="U16" s="40">
        <f t="shared" si="2"/>
        <v>0.6</v>
      </c>
      <c r="V16" s="22">
        <v>437</v>
      </c>
      <c r="W16" s="22" t="s">
        <v>80</v>
      </c>
      <c r="X16" s="22" t="s">
        <v>82</v>
      </c>
      <c r="Y16" s="69">
        <v>2519</v>
      </c>
      <c r="Z16" s="41"/>
      <c r="AA16" s="1" t="s">
        <v>83</v>
      </c>
      <c r="AB16" s="28" t="s">
        <v>260</v>
      </c>
    </row>
    <row r="17" spans="1:28" x14ac:dyDescent="0.3">
      <c r="A17" s="1" t="s">
        <v>71</v>
      </c>
      <c r="B17" s="1" t="s">
        <v>46</v>
      </c>
      <c r="C17" s="27" t="s">
        <v>255</v>
      </c>
      <c r="D17" s="38">
        <v>14</v>
      </c>
      <c r="E17" s="27">
        <v>27</v>
      </c>
      <c r="F17" s="27">
        <v>6</v>
      </c>
      <c r="G17" s="27">
        <v>15</v>
      </c>
      <c r="H17" s="27"/>
      <c r="I17" s="27"/>
      <c r="J17" s="27">
        <v>0</v>
      </c>
      <c r="K17" s="27">
        <v>0</v>
      </c>
      <c r="L17" s="27">
        <v>2</v>
      </c>
      <c r="M17" s="27">
        <v>3</v>
      </c>
      <c r="N17" s="27">
        <f t="shared" si="0"/>
        <v>5</v>
      </c>
      <c r="O17" s="39">
        <v>1</v>
      </c>
      <c r="P17" s="39">
        <v>1</v>
      </c>
      <c r="Q17" s="39">
        <v>2</v>
      </c>
      <c r="R17" s="39">
        <v>0</v>
      </c>
      <c r="S17" s="39">
        <v>1</v>
      </c>
      <c r="T17" s="39">
        <f t="shared" si="1"/>
        <v>12</v>
      </c>
      <c r="U17" s="40">
        <f t="shared" si="2"/>
        <v>0.77777777777777779</v>
      </c>
      <c r="V17" s="22">
        <v>437</v>
      </c>
      <c r="W17" s="22" t="s">
        <v>80</v>
      </c>
      <c r="X17" s="22" t="s">
        <v>82</v>
      </c>
      <c r="Y17" s="69">
        <v>2519</v>
      </c>
      <c r="Z17" s="41"/>
      <c r="AA17" s="1" t="s">
        <v>83</v>
      </c>
      <c r="AB17" s="28" t="s">
        <v>260</v>
      </c>
    </row>
    <row r="18" spans="1:28" x14ac:dyDescent="0.3">
      <c r="A18" s="1" t="s">
        <v>71</v>
      </c>
      <c r="B18" s="1" t="s">
        <v>46</v>
      </c>
      <c r="C18" s="27" t="s">
        <v>172</v>
      </c>
      <c r="D18" s="38">
        <v>32</v>
      </c>
      <c r="E18" s="27">
        <v>2</v>
      </c>
      <c r="F18" s="27">
        <v>0</v>
      </c>
      <c r="G18" s="27">
        <v>0</v>
      </c>
      <c r="H18" s="27"/>
      <c r="I18" s="27"/>
      <c r="J18" s="27">
        <v>2</v>
      </c>
      <c r="K18" s="27">
        <v>2</v>
      </c>
      <c r="L18" s="27">
        <v>0</v>
      </c>
      <c r="M18" s="27">
        <v>0</v>
      </c>
      <c r="N18" s="27">
        <f t="shared" si="0"/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f t="shared" si="1"/>
        <v>2</v>
      </c>
      <c r="U18" s="40">
        <f t="shared" si="2"/>
        <v>1</v>
      </c>
      <c r="V18" s="22">
        <v>437</v>
      </c>
      <c r="W18" s="22" t="s">
        <v>80</v>
      </c>
      <c r="X18" s="22" t="s">
        <v>82</v>
      </c>
      <c r="Y18" s="69">
        <v>2519</v>
      </c>
      <c r="Z18" s="41"/>
      <c r="AA18" s="1" t="s">
        <v>83</v>
      </c>
      <c r="AB18" s="28" t="s">
        <v>260</v>
      </c>
    </row>
    <row r="19" spans="1:28" x14ac:dyDescent="0.3">
      <c r="A19" s="1" t="s">
        <v>71</v>
      </c>
      <c r="B19" s="1" t="s">
        <v>46</v>
      </c>
      <c r="C19" s="27" t="s">
        <v>52</v>
      </c>
      <c r="D19" s="38">
        <v>42</v>
      </c>
      <c r="E19" s="27">
        <v>28</v>
      </c>
      <c r="F19" s="27">
        <v>6</v>
      </c>
      <c r="G19" s="27">
        <v>11</v>
      </c>
      <c r="H19" s="27"/>
      <c r="I19" s="27"/>
      <c r="J19" s="27">
        <v>2</v>
      </c>
      <c r="K19" s="27">
        <v>2</v>
      </c>
      <c r="L19" s="27">
        <v>2</v>
      </c>
      <c r="M19" s="27">
        <v>3</v>
      </c>
      <c r="N19" s="27">
        <f t="shared" si="0"/>
        <v>5</v>
      </c>
      <c r="O19" s="39">
        <v>1</v>
      </c>
      <c r="P19" s="39">
        <v>4</v>
      </c>
      <c r="Q19" s="39">
        <v>0</v>
      </c>
      <c r="R19" s="39">
        <v>3</v>
      </c>
      <c r="S19" s="39">
        <v>0</v>
      </c>
      <c r="T19" s="39">
        <f t="shared" si="1"/>
        <v>14</v>
      </c>
      <c r="U19" s="40">
        <f t="shared" si="2"/>
        <v>0.6428571428571429</v>
      </c>
      <c r="V19" s="22">
        <v>437</v>
      </c>
      <c r="W19" s="22" t="s">
        <v>80</v>
      </c>
      <c r="X19" s="22" t="s">
        <v>82</v>
      </c>
      <c r="Y19" s="69">
        <v>2519</v>
      </c>
      <c r="Z19" s="41"/>
      <c r="AA19" s="1" t="s">
        <v>83</v>
      </c>
      <c r="AB19" s="28" t="s">
        <v>260</v>
      </c>
    </row>
    <row r="20" spans="1:28" x14ac:dyDescent="0.3">
      <c r="A20" s="1" t="s">
        <v>71</v>
      </c>
      <c r="B20" s="1" t="s">
        <v>46</v>
      </c>
      <c r="C20" s="27" t="s">
        <v>53</v>
      </c>
      <c r="D20" s="38">
        <v>15</v>
      </c>
      <c r="E20" s="27">
        <v>39</v>
      </c>
      <c r="F20" s="27">
        <v>3</v>
      </c>
      <c r="G20" s="27">
        <v>9</v>
      </c>
      <c r="H20" s="27"/>
      <c r="I20" s="27"/>
      <c r="J20" s="27">
        <v>3</v>
      </c>
      <c r="K20" s="27">
        <v>4</v>
      </c>
      <c r="L20" s="27">
        <v>3</v>
      </c>
      <c r="M20" s="27">
        <v>3</v>
      </c>
      <c r="N20" s="27">
        <f>SUM(L20:M20)</f>
        <v>6</v>
      </c>
      <c r="O20" s="39">
        <v>9</v>
      </c>
      <c r="P20" s="39">
        <v>4</v>
      </c>
      <c r="Q20" s="39">
        <v>4</v>
      </c>
      <c r="R20" s="39">
        <v>4</v>
      </c>
      <c r="S20" s="39">
        <v>0</v>
      </c>
      <c r="T20" s="39">
        <f>(H20*3)+((F20-H20)*2)+J20</f>
        <v>9</v>
      </c>
      <c r="U20" s="40">
        <f t="shared" si="2"/>
        <v>0.84615384615384615</v>
      </c>
      <c r="V20" s="22">
        <v>437</v>
      </c>
      <c r="W20" s="22" t="s">
        <v>80</v>
      </c>
      <c r="X20" s="22" t="s">
        <v>82</v>
      </c>
      <c r="Y20" s="69">
        <v>2519</v>
      </c>
      <c r="Z20" s="41"/>
      <c r="AA20" s="1" t="s">
        <v>83</v>
      </c>
      <c r="AB20" s="28" t="s">
        <v>260</v>
      </c>
    </row>
    <row r="21" spans="1:28" x14ac:dyDescent="0.3">
      <c r="A21" s="1" t="s">
        <v>71</v>
      </c>
      <c r="B21" s="1" t="s">
        <v>46</v>
      </c>
      <c r="C21" s="27" t="s">
        <v>54</v>
      </c>
      <c r="D21" s="38">
        <v>10</v>
      </c>
      <c r="E21" s="27">
        <v>43</v>
      </c>
      <c r="F21" s="27">
        <v>8</v>
      </c>
      <c r="G21" s="27">
        <v>18</v>
      </c>
      <c r="H21" s="27"/>
      <c r="I21" s="27"/>
      <c r="J21" s="27">
        <v>3</v>
      </c>
      <c r="K21" s="27">
        <v>6</v>
      </c>
      <c r="L21" s="27">
        <v>1</v>
      </c>
      <c r="M21" s="27">
        <v>8</v>
      </c>
      <c r="N21" s="27">
        <f>SUM(L21:M21)</f>
        <v>9</v>
      </c>
      <c r="O21" s="39">
        <v>4</v>
      </c>
      <c r="P21" s="39">
        <v>5</v>
      </c>
      <c r="Q21" s="39">
        <v>4</v>
      </c>
      <c r="R21" s="39">
        <v>7</v>
      </c>
      <c r="S21" s="39">
        <v>0</v>
      </c>
      <c r="T21" s="39">
        <f>(H21*3)+((F21-H21)*2)+J21</f>
        <v>19</v>
      </c>
      <c r="U21" s="40">
        <f t="shared" si="2"/>
        <v>0.76744186046511631</v>
      </c>
      <c r="V21" s="22">
        <v>437</v>
      </c>
      <c r="W21" s="22" t="s">
        <v>80</v>
      </c>
      <c r="X21" s="22" t="s">
        <v>82</v>
      </c>
      <c r="Y21" s="69">
        <v>2519</v>
      </c>
      <c r="Z21" s="41"/>
      <c r="AA21" s="1" t="s">
        <v>83</v>
      </c>
      <c r="AB21" s="28" t="s">
        <v>260</v>
      </c>
    </row>
    <row r="22" spans="1:28" x14ac:dyDescent="0.3">
      <c r="A22" s="1" t="s">
        <v>71</v>
      </c>
      <c r="B22" s="1" t="s">
        <v>46</v>
      </c>
      <c r="C22" s="27" t="s">
        <v>55</v>
      </c>
      <c r="D22" s="38">
        <v>33</v>
      </c>
      <c r="E22" s="27">
        <v>5</v>
      </c>
      <c r="F22" s="27">
        <v>1</v>
      </c>
      <c r="G22" s="27">
        <v>1</v>
      </c>
      <c r="H22" s="27"/>
      <c r="I22" s="27"/>
      <c r="J22" s="27">
        <v>0</v>
      </c>
      <c r="K22" s="27">
        <v>0</v>
      </c>
      <c r="L22" s="27">
        <v>0</v>
      </c>
      <c r="M22" s="27">
        <v>0</v>
      </c>
      <c r="N22" s="27">
        <f>SUM(L22:M22)</f>
        <v>0</v>
      </c>
      <c r="O22" s="39">
        <v>0</v>
      </c>
      <c r="P22" s="39">
        <v>2</v>
      </c>
      <c r="Q22" s="39">
        <v>0</v>
      </c>
      <c r="R22" s="39">
        <v>0</v>
      </c>
      <c r="S22" s="39">
        <v>0</v>
      </c>
      <c r="T22" s="39">
        <f>(H22*3)+((F22-H22)*2)+J22</f>
        <v>2</v>
      </c>
      <c r="U22" s="40">
        <f t="shared" si="2"/>
        <v>0.4</v>
      </c>
      <c r="V22" s="22">
        <v>437</v>
      </c>
      <c r="W22" s="22" t="s">
        <v>80</v>
      </c>
      <c r="X22" s="22" t="s">
        <v>82</v>
      </c>
      <c r="Y22" s="69">
        <v>2519</v>
      </c>
      <c r="Z22" s="41"/>
      <c r="AA22" s="1" t="s">
        <v>83</v>
      </c>
      <c r="AB22" s="28" t="s">
        <v>260</v>
      </c>
    </row>
    <row r="23" spans="1:28" x14ac:dyDescent="0.3">
      <c r="A23" s="1" t="s">
        <v>71</v>
      </c>
      <c r="B23" s="1" t="s">
        <v>46</v>
      </c>
      <c r="C23" s="27" t="s">
        <v>56</v>
      </c>
      <c r="D23" s="38">
        <v>24</v>
      </c>
      <c r="E23" s="27" t="s">
        <v>472</v>
      </c>
      <c r="F23" s="27"/>
      <c r="G23" s="27"/>
      <c r="H23" s="27"/>
      <c r="I23" s="27"/>
      <c r="J23" s="27"/>
      <c r="K23" s="27"/>
      <c r="L23" s="27"/>
      <c r="M23" s="27"/>
      <c r="N23" s="27"/>
      <c r="O23" s="39"/>
      <c r="P23" s="39"/>
      <c r="Q23" s="39"/>
      <c r="R23" s="39"/>
      <c r="S23" s="39"/>
      <c r="T23" s="39"/>
      <c r="U23" s="40"/>
      <c r="V23" s="22">
        <v>437</v>
      </c>
      <c r="W23" s="22" t="s">
        <v>80</v>
      </c>
      <c r="X23" s="22" t="s">
        <v>82</v>
      </c>
      <c r="Y23" s="69">
        <v>2519</v>
      </c>
      <c r="Z23" s="41"/>
      <c r="AA23" s="1" t="s">
        <v>83</v>
      </c>
      <c r="AB23" s="28" t="s">
        <v>260</v>
      </c>
    </row>
    <row r="24" spans="1:28" x14ac:dyDescent="0.3">
      <c r="A24" s="1" t="s">
        <v>71</v>
      </c>
      <c r="B24" s="1" t="s">
        <v>46</v>
      </c>
      <c r="C24" s="27" t="s">
        <v>57</v>
      </c>
      <c r="D24" s="38">
        <v>35</v>
      </c>
      <c r="E24" s="27">
        <v>25</v>
      </c>
      <c r="F24" s="27">
        <v>1</v>
      </c>
      <c r="G24" s="27">
        <v>3</v>
      </c>
      <c r="H24" s="27"/>
      <c r="I24" s="27"/>
      <c r="J24" s="27">
        <v>0</v>
      </c>
      <c r="K24" s="27">
        <v>0</v>
      </c>
      <c r="L24" s="27">
        <v>1</v>
      </c>
      <c r="M24" s="27">
        <v>1</v>
      </c>
      <c r="N24" s="27">
        <f>SUM(L24:M24)</f>
        <v>2</v>
      </c>
      <c r="O24" s="39">
        <v>0</v>
      </c>
      <c r="P24" s="39">
        <v>3</v>
      </c>
      <c r="Q24" s="39">
        <v>2</v>
      </c>
      <c r="R24" s="39">
        <v>1</v>
      </c>
      <c r="S24" s="39">
        <v>1</v>
      </c>
      <c r="T24" s="39">
        <f>(H24*3)+((F24-H24)*2)+J24</f>
        <v>2</v>
      </c>
      <c r="U24" s="40">
        <f t="shared" si="2"/>
        <v>0.2</v>
      </c>
      <c r="V24" s="22">
        <v>437</v>
      </c>
      <c r="W24" s="22" t="s">
        <v>80</v>
      </c>
      <c r="X24" s="22" t="s">
        <v>82</v>
      </c>
      <c r="Y24" s="69">
        <v>2519</v>
      </c>
      <c r="Z24" s="41"/>
      <c r="AA24" s="1" t="s">
        <v>83</v>
      </c>
      <c r="AB24" s="28" t="s">
        <v>260</v>
      </c>
    </row>
    <row r="25" spans="1:28" x14ac:dyDescent="0.3">
      <c r="A25" s="1" t="s">
        <v>71</v>
      </c>
      <c r="B25" s="1" t="s">
        <v>46</v>
      </c>
      <c r="C25" s="27" t="s">
        <v>58</v>
      </c>
      <c r="D25" s="38">
        <v>40</v>
      </c>
      <c r="E25" s="27">
        <v>28</v>
      </c>
      <c r="F25" s="27">
        <v>6</v>
      </c>
      <c r="G25" s="27">
        <v>11</v>
      </c>
      <c r="H25" s="27"/>
      <c r="I25" s="27"/>
      <c r="J25" s="27">
        <v>1</v>
      </c>
      <c r="K25" s="27">
        <v>1</v>
      </c>
      <c r="L25" s="27">
        <v>0</v>
      </c>
      <c r="M25" s="27">
        <v>2</v>
      </c>
      <c r="N25" s="27">
        <f>SUM(L25:M25)</f>
        <v>2</v>
      </c>
      <c r="O25" s="39">
        <v>0</v>
      </c>
      <c r="P25" s="39">
        <v>5</v>
      </c>
      <c r="Q25" s="39">
        <v>1</v>
      </c>
      <c r="R25" s="39">
        <v>3</v>
      </c>
      <c r="S25" s="39">
        <v>0</v>
      </c>
      <c r="T25" s="39">
        <f>(H25*3)+((F25-H25)*2)+J25</f>
        <v>13</v>
      </c>
      <c r="U25" s="40">
        <f t="shared" si="2"/>
        <v>0.4642857142857143</v>
      </c>
      <c r="V25" s="22">
        <v>437</v>
      </c>
      <c r="W25" s="22" t="s">
        <v>80</v>
      </c>
      <c r="X25" s="22" t="s">
        <v>82</v>
      </c>
      <c r="Y25" s="69">
        <v>2519</v>
      </c>
      <c r="Z25" s="41"/>
      <c r="AA25" s="1" t="s">
        <v>83</v>
      </c>
      <c r="AB25" s="28" t="s">
        <v>260</v>
      </c>
    </row>
    <row r="26" spans="1:28" x14ac:dyDescent="0.3">
      <c r="A26" s="43" t="s">
        <v>71</v>
      </c>
      <c r="B26" s="43" t="s">
        <v>46</v>
      </c>
      <c r="C26" s="44" t="s">
        <v>40</v>
      </c>
      <c r="D26" s="43"/>
      <c r="E26" s="44">
        <f t="shared" ref="E26:T26" si="3">SUM(E13:E25)</f>
        <v>240</v>
      </c>
      <c r="F26" s="44">
        <f t="shared" si="3"/>
        <v>37</v>
      </c>
      <c r="G26" s="44">
        <f t="shared" si="3"/>
        <v>83</v>
      </c>
      <c r="H26" s="44">
        <f t="shared" si="3"/>
        <v>0</v>
      </c>
      <c r="I26" s="44">
        <f t="shared" si="3"/>
        <v>0</v>
      </c>
      <c r="J26" s="44">
        <f t="shared" si="3"/>
        <v>14</v>
      </c>
      <c r="K26" s="44">
        <f t="shared" si="3"/>
        <v>24</v>
      </c>
      <c r="L26" s="44">
        <f t="shared" si="3"/>
        <v>14</v>
      </c>
      <c r="M26" s="44">
        <f t="shared" si="3"/>
        <v>25</v>
      </c>
      <c r="N26" s="44">
        <f t="shared" si="3"/>
        <v>39</v>
      </c>
      <c r="O26" s="44">
        <f t="shared" si="3"/>
        <v>17</v>
      </c>
      <c r="P26" s="44">
        <f t="shared" si="3"/>
        <v>27</v>
      </c>
      <c r="Q26" s="44">
        <f t="shared" si="3"/>
        <v>16</v>
      </c>
      <c r="R26" s="44">
        <f t="shared" si="3"/>
        <v>28</v>
      </c>
      <c r="S26" s="44">
        <f t="shared" si="3"/>
        <v>2</v>
      </c>
      <c r="T26" s="44">
        <f t="shared" si="3"/>
        <v>88</v>
      </c>
      <c r="U26" s="45">
        <f>((T26+Q26+N26-R26)+(O26*2))/E26</f>
        <v>0.62083333333333335</v>
      </c>
      <c r="V26" s="46">
        <v>437</v>
      </c>
      <c r="W26" s="46" t="s">
        <v>80</v>
      </c>
      <c r="X26" s="46" t="s">
        <v>82</v>
      </c>
      <c r="Y26" s="70">
        <v>2519</v>
      </c>
      <c r="Z26" s="48"/>
      <c r="AA26" s="43" t="s">
        <v>83</v>
      </c>
      <c r="AB26" s="72" t="s">
        <v>260</v>
      </c>
    </row>
    <row r="27" spans="1:28" x14ac:dyDescent="0.3">
      <c r="A27" s="1"/>
      <c r="B27" s="1"/>
      <c r="C27" s="1"/>
      <c r="D27" s="1"/>
      <c r="F27" s="49" t="s">
        <v>41</v>
      </c>
      <c r="G27" s="50">
        <f>F26/G26</f>
        <v>0.44578313253012047</v>
      </c>
      <c r="H27" s="27"/>
      <c r="I27" s="1"/>
      <c r="J27" s="49" t="s">
        <v>42</v>
      </c>
      <c r="K27" s="51">
        <f>J26/K26</f>
        <v>0.58333333333333337</v>
      </c>
      <c r="L27" s="1"/>
      <c r="M27" s="39" t="s">
        <v>43</v>
      </c>
      <c r="N27" s="52">
        <v>5</v>
      </c>
      <c r="P27" s="1"/>
      <c r="Q27" s="1"/>
      <c r="R27" s="1"/>
      <c r="S27" s="1"/>
      <c r="T27" s="1"/>
      <c r="U27" s="1"/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32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20</v>
      </c>
      <c r="AB33" s="7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71</v>
      </c>
      <c r="C35" s="27" t="s">
        <v>229</v>
      </c>
      <c r="D35" s="38">
        <v>34</v>
      </c>
      <c r="E35" s="27">
        <v>7</v>
      </c>
      <c r="F35" s="27">
        <v>1</v>
      </c>
      <c r="G35" s="27">
        <v>2</v>
      </c>
      <c r="H35" s="27"/>
      <c r="I35" s="27"/>
      <c r="J35" s="27">
        <v>0</v>
      </c>
      <c r="K35" s="27">
        <v>0</v>
      </c>
      <c r="L35" s="27">
        <v>0</v>
      </c>
      <c r="M35" s="27">
        <v>0</v>
      </c>
      <c r="N35" s="27">
        <f>SUM(L35:M35)</f>
        <v>0</v>
      </c>
      <c r="O35" s="27">
        <v>1</v>
      </c>
      <c r="P35" s="39">
        <v>0</v>
      </c>
      <c r="Q35" s="27">
        <v>0</v>
      </c>
      <c r="R35" s="27">
        <v>0</v>
      </c>
      <c r="S35" s="27">
        <v>0</v>
      </c>
      <c r="T35" s="27">
        <f>+(F35*2)+J35</f>
        <v>2</v>
      </c>
      <c r="U35" s="40">
        <f>IFERROR(((T35+Q35+N35-R35)+(O35*2))/E35,"")</f>
        <v>0.5714285714285714</v>
      </c>
      <c r="V35" s="22">
        <v>437</v>
      </c>
      <c r="W35" s="22" t="s">
        <v>278</v>
      </c>
      <c r="X35" s="22" t="s">
        <v>95</v>
      </c>
      <c r="Y35" s="69">
        <v>2519</v>
      </c>
      <c r="Z35" s="41"/>
      <c r="AA35" s="1" t="s">
        <v>227</v>
      </c>
      <c r="AB35" s="28" t="s">
        <v>279</v>
      </c>
    </row>
    <row r="36" spans="1:28" x14ac:dyDescent="0.3">
      <c r="A36" s="1" t="s">
        <v>46</v>
      </c>
      <c r="B36" s="1" t="s">
        <v>71</v>
      </c>
      <c r="C36" s="27" t="s">
        <v>230</v>
      </c>
      <c r="D36" s="38">
        <v>10</v>
      </c>
      <c r="E36" s="27">
        <v>39</v>
      </c>
      <c r="F36" s="27">
        <v>6</v>
      </c>
      <c r="G36" s="27">
        <v>13</v>
      </c>
      <c r="H36" s="27"/>
      <c r="I36" s="27"/>
      <c r="J36" s="27">
        <v>0</v>
      </c>
      <c r="K36" s="27">
        <v>0</v>
      </c>
      <c r="L36" s="27">
        <v>0</v>
      </c>
      <c r="M36" s="27">
        <v>4</v>
      </c>
      <c r="N36" s="27">
        <f t="shared" ref="N36:N41" si="4">SUM(L36:M36)</f>
        <v>4</v>
      </c>
      <c r="O36" s="39">
        <v>1</v>
      </c>
      <c r="P36" s="39">
        <v>3</v>
      </c>
      <c r="Q36" s="39">
        <v>5</v>
      </c>
      <c r="R36" s="39">
        <v>4</v>
      </c>
      <c r="S36" s="39">
        <v>0</v>
      </c>
      <c r="T36" s="27">
        <f t="shared" ref="T36:T46" si="5">+(F36*2)+J36</f>
        <v>12</v>
      </c>
      <c r="U36" s="40">
        <f t="shared" ref="U36:U46" si="6">IFERROR(((T36+Q36+N36-R36)+(O36*2))/E36,"")</f>
        <v>0.48717948717948717</v>
      </c>
      <c r="V36" s="22">
        <v>437</v>
      </c>
      <c r="W36" s="22" t="s">
        <v>278</v>
      </c>
      <c r="X36" s="22" t="s">
        <v>95</v>
      </c>
      <c r="Y36" s="69">
        <v>2519</v>
      </c>
      <c r="Z36" s="41"/>
      <c r="AA36" s="1" t="s">
        <v>227</v>
      </c>
      <c r="AB36" s="28" t="s">
        <v>279</v>
      </c>
    </row>
    <row r="37" spans="1:28" x14ac:dyDescent="0.3">
      <c r="A37" s="1" t="s">
        <v>46</v>
      </c>
      <c r="B37" s="1" t="s">
        <v>71</v>
      </c>
      <c r="C37" s="27" t="s">
        <v>231</v>
      </c>
      <c r="D37" s="38">
        <v>32</v>
      </c>
      <c r="E37" s="27" t="s">
        <v>470</v>
      </c>
      <c r="F37" s="27"/>
      <c r="G37" s="27"/>
      <c r="H37" s="27"/>
      <c r="I37" s="27"/>
      <c r="J37" s="27"/>
      <c r="K37" s="27"/>
      <c r="L37" s="27"/>
      <c r="M37" s="27"/>
      <c r="N37" s="27"/>
      <c r="O37" s="39"/>
      <c r="P37" s="39"/>
      <c r="Q37" s="39"/>
      <c r="R37" s="39"/>
      <c r="S37" s="39"/>
      <c r="T37" s="27"/>
      <c r="U37" s="40"/>
      <c r="V37" s="22">
        <v>437</v>
      </c>
      <c r="W37" s="22" t="s">
        <v>278</v>
      </c>
      <c r="X37" s="22" t="s">
        <v>95</v>
      </c>
      <c r="Y37" s="69">
        <v>2519</v>
      </c>
      <c r="Z37" s="41"/>
      <c r="AA37" s="1" t="s">
        <v>227</v>
      </c>
      <c r="AB37" s="28" t="s">
        <v>279</v>
      </c>
    </row>
    <row r="38" spans="1:28" x14ac:dyDescent="0.3">
      <c r="A38" s="1" t="s">
        <v>46</v>
      </c>
      <c r="B38" s="1" t="s">
        <v>71</v>
      </c>
      <c r="C38" s="27" t="s">
        <v>232</v>
      </c>
      <c r="D38" s="38">
        <v>14</v>
      </c>
      <c r="E38" s="27">
        <v>5</v>
      </c>
      <c r="F38" s="27">
        <v>0</v>
      </c>
      <c r="G38" s="27">
        <v>5</v>
      </c>
      <c r="H38" s="27">
        <v>0</v>
      </c>
      <c r="I38" s="27">
        <v>3</v>
      </c>
      <c r="J38" s="27">
        <v>0</v>
      </c>
      <c r="K38" s="27">
        <v>0</v>
      </c>
      <c r="L38" s="27">
        <v>2</v>
      </c>
      <c r="M38" s="27">
        <v>1</v>
      </c>
      <c r="N38" s="27">
        <f t="shared" si="4"/>
        <v>3</v>
      </c>
      <c r="O38" s="39">
        <v>0</v>
      </c>
      <c r="P38" s="39">
        <v>2</v>
      </c>
      <c r="Q38" s="39">
        <v>0</v>
      </c>
      <c r="R38" s="39">
        <v>0</v>
      </c>
      <c r="S38" s="39">
        <v>0</v>
      </c>
      <c r="T38" s="27">
        <f t="shared" si="5"/>
        <v>0</v>
      </c>
      <c r="U38" s="40">
        <f t="shared" si="6"/>
        <v>0.6</v>
      </c>
      <c r="V38" s="22">
        <v>437</v>
      </c>
      <c r="W38" s="22" t="s">
        <v>278</v>
      </c>
      <c r="X38" s="22" t="s">
        <v>95</v>
      </c>
      <c r="Y38" s="69">
        <v>2519</v>
      </c>
      <c r="Z38" s="41"/>
      <c r="AA38" s="1" t="s">
        <v>227</v>
      </c>
      <c r="AB38" s="28" t="s">
        <v>279</v>
      </c>
    </row>
    <row r="39" spans="1:28" x14ac:dyDescent="0.3">
      <c r="A39" s="1" t="s">
        <v>46</v>
      </c>
      <c r="B39" s="1" t="s">
        <v>71</v>
      </c>
      <c r="C39" s="27" t="s">
        <v>233</v>
      </c>
      <c r="D39" s="38">
        <v>30</v>
      </c>
      <c r="E39" s="27">
        <v>18</v>
      </c>
      <c r="F39" s="27">
        <v>2</v>
      </c>
      <c r="G39" s="27">
        <v>11</v>
      </c>
      <c r="H39" s="27">
        <v>0</v>
      </c>
      <c r="I39" s="27">
        <v>1</v>
      </c>
      <c r="J39" s="27">
        <v>0</v>
      </c>
      <c r="K39" s="27">
        <v>0</v>
      </c>
      <c r="L39" s="27">
        <v>2</v>
      </c>
      <c r="M39" s="27">
        <v>3</v>
      </c>
      <c r="N39" s="27">
        <f t="shared" si="4"/>
        <v>5</v>
      </c>
      <c r="O39" s="39">
        <v>4</v>
      </c>
      <c r="P39" s="39">
        <v>1</v>
      </c>
      <c r="Q39" s="39">
        <v>2</v>
      </c>
      <c r="R39" s="39">
        <v>3</v>
      </c>
      <c r="S39" s="39">
        <v>0</v>
      </c>
      <c r="T39" s="27">
        <f t="shared" si="5"/>
        <v>4</v>
      </c>
      <c r="U39" s="40">
        <f t="shared" si="6"/>
        <v>0.88888888888888884</v>
      </c>
      <c r="V39" s="22">
        <v>437</v>
      </c>
      <c r="W39" s="22" t="s">
        <v>278</v>
      </c>
      <c r="X39" s="22" t="s">
        <v>95</v>
      </c>
      <c r="Y39" s="69">
        <v>2519</v>
      </c>
      <c r="Z39" s="41"/>
      <c r="AA39" s="1" t="s">
        <v>227</v>
      </c>
      <c r="AB39" s="28" t="s">
        <v>279</v>
      </c>
    </row>
    <row r="40" spans="1:28" x14ac:dyDescent="0.3">
      <c r="A40" s="1" t="s">
        <v>46</v>
      </c>
      <c r="B40" s="1" t="s">
        <v>71</v>
      </c>
      <c r="C40" s="27" t="s">
        <v>234</v>
      </c>
      <c r="D40" s="38">
        <v>44</v>
      </c>
      <c r="E40" s="27">
        <v>32</v>
      </c>
      <c r="F40" s="27">
        <v>7</v>
      </c>
      <c r="G40" s="27">
        <v>8</v>
      </c>
      <c r="H40" s="27"/>
      <c r="I40" s="27"/>
      <c r="J40" s="27">
        <v>5</v>
      </c>
      <c r="K40" s="27">
        <v>7</v>
      </c>
      <c r="L40" s="27">
        <v>2</v>
      </c>
      <c r="M40" s="27">
        <v>8</v>
      </c>
      <c r="N40" s="27">
        <f t="shared" si="4"/>
        <v>10</v>
      </c>
      <c r="O40" s="39">
        <v>1</v>
      </c>
      <c r="P40" s="39">
        <v>4</v>
      </c>
      <c r="Q40" s="39">
        <v>0</v>
      </c>
      <c r="R40" s="39">
        <v>1</v>
      </c>
      <c r="S40" s="39">
        <v>0</v>
      </c>
      <c r="T40" s="27">
        <f t="shared" si="5"/>
        <v>19</v>
      </c>
      <c r="U40" s="40">
        <f t="shared" si="6"/>
        <v>0.9375</v>
      </c>
      <c r="V40" s="22">
        <v>437</v>
      </c>
      <c r="W40" s="22" t="s">
        <v>278</v>
      </c>
      <c r="X40" s="22" t="s">
        <v>95</v>
      </c>
      <c r="Y40" s="69">
        <v>2519</v>
      </c>
      <c r="Z40" s="41"/>
      <c r="AA40" s="1" t="s">
        <v>227</v>
      </c>
      <c r="AB40" s="28" t="s">
        <v>279</v>
      </c>
    </row>
    <row r="41" spans="1:28" x14ac:dyDescent="0.3">
      <c r="A41" s="1" t="s">
        <v>46</v>
      </c>
      <c r="B41" s="1" t="s">
        <v>71</v>
      </c>
      <c r="C41" s="27" t="s">
        <v>235</v>
      </c>
      <c r="D41" s="38">
        <v>50</v>
      </c>
      <c r="E41" s="27">
        <v>13</v>
      </c>
      <c r="F41" s="27">
        <v>0</v>
      </c>
      <c r="G41" s="27">
        <v>1</v>
      </c>
      <c r="H41" s="27"/>
      <c r="I41" s="27"/>
      <c r="J41" s="27">
        <v>0</v>
      </c>
      <c r="K41" s="27">
        <v>0</v>
      </c>
      <c r="L41" s="27">
        <v>0</v>
      </c>
      <c r="M41" s="27">
        <v>4</v>
      </c>
      <c r="N41" s="27">
        <f t="shared" si="4"/>
        <v>4</v>
      </c>
      <c r="O41" s="39">
        <v>1</v>
      </c>
      <c r="P41" s="39">
        <v>0</v>
      </c>
      <c r="Q41" s="39">
        <v>0</v>
      </c>
      <c r="R41" s="39">
        <v>3</v>
      </c>
      <c r="S41" s="39">
        <v>0</v>
      </c>
      <c r="T41" s="27">
        <f t="shared" si="5"/>
        <v>0</v>
      </c>
      <c r="U41" s="40">
        <f t="shared" si="6"/>
        <v>0.23076923076923078</v>
      </c>
      <c r="V41" s="22">
        <v>437</v>
      </c>
      <c r="W41" s="22" t="s">
        <v>278</v>
      </c>
      <c r="X41" s="22" t="s">
        <v>95</v>
      </c>
      <c r="Y41" s="69">
        <v>2519</v>
      </c>
      <c r="Z41" s="41"/>
      <c r="AA41" s="1" t="s">
        <v>227</v>
      </c>
      <c r="AB41" s="28" t="s">
        <v>279</v>
      </c>
    </row>
    <row r="42" spans="1:28" x14ac:dyDescent="0.3">
      <c r="A42" s="1" t="s">
        <v>46</v>
      </c>
      <c r="B42" s="1" t="s">
        <v>71</v>
      </c>
      <c r="C42" s="27" t="s">
        <v>124</v>
      </c>
      <c r="D42" s="75"/>
      <c r="E42" s="27" t="s">
        <v>470</v>
      </c>
      <c r="F42" s="27"/>
      <c r="G42" s="27"/>
      <c r="H42" s="27"/>
      <c r="I42" s="27"/>
      <c r="J42" s="27"/>
      <c r="K42" s="27"/>
      <c r="L42" s="27"/>
      <c r="M42" s="27"/>
      <c r="N42" s="27"/>
      <c r="O42" s="39"/>
      <c r="P42" s="39"/>
      <c r="Q42" s="39"/>
      <c r="R42" s="39"/>
      <c r="S42" s="39"/>
      <c r="T42" s="27"/>
      <c r="U42" s="40"/>
      <c r="V42" s="22">
        <v>437</v>
      </c>
      <c r="W42" s="22" t="s">
        <v>278</v>
      </c>
      <c r="X42" s="22" t="s">
        <v>95</v>
      </c>
      <c r="Y42" s="69">
        <v>2519</v>
      </c>
      <c r="Z42" s="41"/>
      <c r="AA42" s="1" t="s">
        <v>227</v>
      </c>
      <c r="AB42" s="28" t="s">
        <v>279</v>
      </c>
    </row>
    <row r="43" spans="1:28" x14ac:dyDescent="0.3">
      <c r="A43" s="1" t="s">
        <v>46</v>
      </c>
      <c r="B43" s="1" t="s">
        <v>71</v>
      </c>
      <c r="C43" s="27" t="s">
        <v>237</v>
      </c>
      <c r="D43" s="38">
        <v>24</v>
      </c>
      <c r="E43" s="27">
        <v>34</v>
      </c>
      <c r="F43" s="27">
        <v>2</v>
      </c>
      <c r="G43" s="27">
        <v>10</v>
      </c>
      <c r="H43" s="27"/>
      <c r="I43" s="27"/>
      <c r="J43" s="27">
        <v>4</v>
      </c>
      <c r="K43" s="27">
        <v>4</v>
      </c>
      <c r="L43" s="27">
        <v>3</v>
      </c>
      <c r="M43" s="27">
        <v>3</v>
      </c>
      <c r="N43" s="27">
        <f>SUM(L43:M43)</f>
        <v>6</v>
      </c>
      <c r="O43" s="39">
        <v>1</v>
      </c>
      <c r="P43" s="39">
        <v>3</v>
      </c>
      <c r="Q43" s="39">
        <v>2</v>
      </c>
      <c r="R43" s="39">
        <v>2</v>
      </c>
      <c r="S43" s="39">
        <v>0</v>
      </c>
      <c r="T43" s="27">
        <f t="shared" si="5"/>
        <v>8</v>
      </c>
      <c r="U43" s="40">
        <f t="shared" si="6"/>
        <v>0.47058823529411764</v>
      </c>
      <c r="V43" s="22">
        <v>437</v>
      </c>
      <c r="W43" s="22" t="s">
        <v>278</v>
      </c>
      <c r="X43" s="22" t="s">
        <v>95</v>
      </c>
      <c r="Y43" s="69">
        <v>2519</v>
      </c>
      <c r="Z43" s="41"/>
      <c r="AA43" s="1" t="s">
        <v>227</v>
      </c>
      <c r="AB43" s="28" t="s">
        <v>279</v>
      </c>
    </row>
    <row r="44" spans="1:28" x14ac:dyDescent="0.3">
      <c r="A44" s="1" t="s">
        <v>46</v>
      </c>
      <c r="B44" s="1" t="s">
        <v>71</v>
      </c>
      <c r="C44" s="27" t="s">
        <v>238</v>
      </c>
      <c r="D44" s="38">
        <v>40</v>
      </c>
      <c r="E44" s="27">
        <v>44</v>
      </c>
      <c r="F44" s="27">
        <v>10</v>
      </c>
      <c r="G44" s="27">
        <v>15</v>
      </c>
      <c r="H44" s="27"/>
      <c r="I44" s="27"/>
      <c r="J44" s="27">
        <v>6</v>
      </c>
      <c r="K44" s="27">
        <v>8</v>
      </c>
      <c r="L44" s="27">
        <v>12</v>
      </c>
      <c r="M44" s="27">
        <v>9</v>
      </c>
      <c r="N44" s="27">
        <f>SUM(L44:M44)</f>
        <v>21</v>
      </c>
      <c r="O44" s="39">
        <v>1</v>
      </c>
      <c r="P44" s="39">
        <v>3</v>
      </c>
      <c r="Q44" s="39">
        <v>2</v>
      </c>
      <c r="R44" s="39">
        <v>15</v>
      </c>
      <c r="S44" s="39">
        <v>0</v>
      </c>
      <c r="T44" s="27">
        <f t="shared" si="5"/>
        <v>26</v>
      </c>
      <c r="U44" s="40">
        <f t="shared" si="6"/>
        <v>0.81818181818181823</v>
      </c>
      <c r="V44" s="22">
        <v>437</v>
      </c>
      <c r="W44" s="22" t="s">
        <v>278</v>
      </c>
      <c r="X44" s="22" t="s">
        <v>95</v>
      </c>
      <c r="Y44" s="69">
        <v>2519</v>
      </c>
      <c r="Z44" s="41"/>
      <c r="AA44" s="1" t="s">
        <v>227</v>
      </c>
      <c r="AB44" s="28" t="s">
        <v>279</v>
      </c>
    </row>
    <row r="45" spans="1:28" x14ac:dyDescent="0.3">
      <c r="A45" s="1" t="s">
        <v>46</v>
      </c>
      <c r="B45" s="1" t="s">
        <v>71</v>
      </c>
      <c r="C45" s="27" t="s">
        <v>239</v>
      </c>
      <c r="D45" s="38">
        <v>22</v>
      </c>
      <c r="E45" s="27">
        <v>29</v>
      </c>
      <c r="F45" s="27">
        <v>1</v>
      </c>
      <c r="G45" s="27">
        <v>7</v>
      </c>
      <c r="H45" s="27">
        <v>0</v>
      </c>
      <c r="I45" s="27">
        <v>1</v>
      </c>
      <c r="J45" s="27">
        <v>0</v>
      </c>
      <c r="K45" s="27">
        <v>0</v>
      </c>
      <c r="L45" s="27">
        <v>1</v>
      </c>
      <c r="M45" s="27">
        <v>0</v>
      </c>
      <c r="N45" s="27">
        <f>SUM(L45:M45)</f>
        <v>1</v>
      </c>
      <c r="O45" s="39">
        <v>5</v>
      </c>
      <c r="P45" s="39">
        <v>2</v>
      </c>
      <c r="Q45" s="39">
        <v>2</v>
      </c>
      <c r="R45" s="39">
        <v>2</v>
      </c>
      <c r="S45" s="39">
        <v>0</v>
      </c>
      <c r="T45" s="27">
        <f t="shared" si="5"/>
        <v>2</v>
      </c>
      <c r="U45" s="40">
        <f t="shared" si="6"/>
        <v>0.44827586206896552</v>
      </c>
      <c r="V45" s="22">
        <v>437</v>
      </c>
      <c r="W45" s="22" t="s">
        <v>278</v>
      </c>
      <c r="X45" s="22" t="s">
        <v>95</v>
      </c>
      <c r="Y45" s="69">
        <v>2519</v>
      </c>
      <c r="Z45" s="41"/>
      <c r="AA45" s="1" t="s">
        <v>227</v>
      </c>
      <c r="AB45" s="28" t="s">
        <v>279</v>
      </c>
    </row>
    <row r="46" spans="1:28" x14ac:dyDescent="0.3">
      <c r="A46" s="1" t="s">
        <v>46</v>
      </c>
      <c r="B46" s="1" t="s">
        <v>71</v>
      </c>
      <c r="C46" s="27" t="s">
        <v>240</v>
      </c>
      <c r="D46" s="38">
        <v>42</v>
      </c>
      <c r="E46" s="27">
        <v>19</v>
      </c>
      <c r="F46" s="27">
        <v>1</v>
      </c>
      <c r="G46" s="27">
        <v>10</v>
      </c>
      <c r="H46" s="27"/>
      <c r="I46" s="27"/>
      <c r="J46" s="27">
        <v>1</v>
      </c>
      <c r="K46" s="27">
        <v>4</v>
      </c>
      <c r="L46" s="27">
        <v>1</v>
      </c>
      <c r="M46" s="27">
        <v>1</v>
      </c>
      <c r="N46" s="27">
        <f>SUM(L46:M46)</f>
        <v>2</v>
      </c>
      <c r="O46" s="39">
        <v>2</v>
      </c>
      <c r="P46" s="39">
        <v>1</v>
      </c>
      <c r="Q46" s="39">
        <v>0</v>
      </c>
      <c r="R46" s="39">
        <v>4</v>
      </c>
      <c r="S46" s="39">
        <v>0</v>
      </c>
      <c r="T46" s="27">
        <f t="shared" si="5"/>
        <v>3</v>
      </c>
      <c r="U46" s="40">
        <f t="shared" si="6"/>
        <v>0.26315789473684209</v>
      </c>
      <c r="V46" s="22">
        <v>437</v>
      </c>
      <c r="W46" s="22" t="s">
        <v>278</v>
      </c>
      <c r="X46" s="22" t="s">
        <v>95</v>
      </c>
      <c r="Y46" s="69">
        <v>2519</v>
      </c>
      <c r="Z46" s="41"/>
      <c r="AA46" s="1" t="s">
        <v>227</v>
      </c>
      <c r="AB46" s="28" t="s">
        <v>279</v>
      </c>
    </row>
    <row r="47" spans="1:28" x14ac:dyDescent="0.3">
      <c r="A47" s="43" t="s">
        <v>46</v>
      </c>
      <c r="B47" s="43" t="s">
        <v>71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30</v>
      </c>
      <c r="G47" s="44">
        <f t="shared" si="7"/>
        <v>82</v>
      </c>
      <c r="H47" s="44">
        <f t="shared" si="7"/>
        <v>0</v>
      </c>
      <c r="I47" s="44">
        <f t="shared" si="7"/>
        <v>5</v>
      </c>
      <c r="J47" s="44">
        <f t="shared" si="7"/>
        <v>16</v>
      </c>
      <c r="K47" s="44">
        <f t="shared" si="7"/>
        <v>23</v>
      </c>
      <c r="L47" s="44">
        <f t="shared" si="7"/>
        <v>23</v>
      </c>
      <c r="M47" s="44">
        <f t="shared" si="7"/>
        <v>33</v>
      </c>
      <c r="N47" s="44">
        <f t="shared" si="7"/>
        <v>56</v>
      </c>
      <c r="O47" s="44">
        <f t="shared" si="7"/>
        <v>17</v>
      </c>
      <c r="P47" s="44">
        <f t="shared" si="7"/>
        <v>19</v>
      </c>
      <c r="Q47" s="44">
        <f t="shared" si="7"/>
        <v>13</v>
      </c>
      <c r="R47" s="44">
        <f t="shared" si="7"/>
        <v>34</v>
      </c>
      <c r="S47" s="44">
        <f t="shared" si="7"/>
        <v>0</v>
      </c>
      <c r="T47" s="44">
        <f t="shared" si="7"/>
        <v>76</v>
      </c>
      <c r="U47" s="45">
        <f>((T47+Q47+N47-R47)+(O47*2))/E47</f>
        <v>0.60416666666666663</v>
      </c>
      <c r="V47" s="46">
        <v>437</v>
      </c>
      <c r="W47" s="46" t="s">
        <v>278</v>
      </c>
      <c r="X47" s="46" t="s">
        <v>95</v>
      </c>
      <c r="Y47" s="70">
        <v>2519</v>
      </c>
      <c r="Z47" s="48"/>
      <c r="AA47" s="43" t="s">
        <v>227</v>
      </c>
      <c r="AB47" s="72" t="s">
        <v>279</v>
      </c>
    </row>
    <row r="48" spans="1:28" x14ac:dyDescent="0.3">
      <c r="A48" s="1"/>
      <c r="B48" s="1"/>
      <c r="C48" s="1"/>
      <c r="D48" s="1"/>
      <c r="F48" s="49" t="s">
        <v>41</v>
      </c>
      <c r="G48" s="50">
        <f>F47/G47</f>
        <v>0.36585365853658536</v>
      </c>
      <c r="H48" s="27"/>
      <c r="I48" s="1"/>
      <c r="J48" s="49" t="s">
        <v>42</v>
      </c>
      <c r="K48" s="51">
        <f>J47/K47</f>
        <v>0.69565217391304346</v>
      </c>
      <c r="L48" s="1"/>
      <c r="M48" s="39" t="s">
        <v>43</v>
      </c>
      <c r="N48" s="52">
        <v>1</v>
      </c>
      <c r="P48" s="1"/>
      <c r="Q48" s="1"/>
      <c r="R48" s="1"/>
      <c r="S48" s="1"/>
      <c r="T48" s="1"/>
      <c r="U48" s="1"/>
      <c r="V48" s="22"/>
      <c r="W48" s="22"/>
      <c r="X48" s="22"/>
      <c r="Y48" s="53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3"/>
      <c r="Z49" s="41"/>
      <c r="AA49" s="1"/>
      <c r="AB49" s="28"/>
    </row>
  </sheetData>
  <sheetProtection sheet="1" objects="1" scenarios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ECD0F-2961-4615-83B7-BF93C5BC7C12}">
  <sheetPr>
    <tabColor rgb="FF92D050"/>
  </sheetPr>
  <dimension ref="A1:AB48"/>
  <sheetViews>
    <sheetView topLeftCell="A2"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77734375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29629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249</v>
      </c>
      <c r="D4" s="7" t="s">
        <v>5</v>
      </c>
      <c r="E4" s="8"/>
      <c r="F4" s="5"/>
      <c r="G4" s="1"/>
      <c r="J4" s="15" t="s">
        <v>280</v>
      </c>
      <c r="K4" s="16" t="s">
        <v>45</v>
      </c>
      <c r="L4" s="17"/>
      <c r="M4" s="18"/>
      <c r="N4" s="19">
        <v>33</v>
      </c>
      <c r="O4" s="19">
        <v>35</v>
      </c>
      <c r="P4" s="19">
        <v>37</v>
      </c>
      <c r="Q4" s="19">
        <v>32</v>
      </c>
      <c r="R4" s="20"/>
      <c r="S4" s="21">
        <f>SUM(N4:R4)</f>
        <v>137</v>
      </c>
      <c r="T4" s="22">
        <v>440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281</v>
      </c>
      <c r="K5" s="16" t="s">
        <v>74</v>
      </c>
      <c r="L5" s="17"/>
      <c r="M5" s="18"/>
      <c r="N5" s="19">
        <v>23</v>
      </c>
      <c r="O5" s="19">
        <v>27</v>
      </c>
      <c r="P5" s="19">
        <v>30</v>
      </c>
      <c r="Q5" s="19">
        <v>32</v>
      </c>
      <c r="R5" s="20"/>
      <c r="S5" s="21">
        <f>SUM(N5:R5)</f>
        <v>112</v>
      </c>
      <c r="T5" s="22">
        <v>440</v>
      </c>
      <c r="U5" s="1"/>
      <c r="V5" s="1"/>
      <c r="W5" s="1"/>
    </row>
    <row r="6" spans="1:28" x14ac:dyDescent="0.3">
      <c r="C6" s="23">
        <v>647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77</v>
      </c>
      <c r="D7" s="7" t="s">
        <v>8</v>
      </c>
      <c r="G7" s="1"/>
      <c r="S7" s="1"/>
      <c r="T7" s="25" t="s">
        <v>9</v>
      </c>
      <c r="U7" s="1"/>
      <c r="V7" s="26">
        <v>440</v>
      </c>
      <c r="W7" s="1"/>
    </row>
    <row r="8" spans="1:28" x14ac:dyDescent="0.3">
      <c r="B8" s="1"/>
      <c r="C8" s="24" t="s">
        <v>250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8.7500000000000008E-2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19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73</v>
      </c>
      <c r="B13" s="1" t="s">
        <v>46</v>
      </c>
      <c r="C13" s="27" t="s">
        <v>48</v>
      </c>
      <c r="D13" s="38">
        <v>11</v>
      </c>
      <c r="E13" s="27">
        <v>32</v>
      </c>
      <c r="F13" s="27">
        <v>8</v>
      </c>
      <c r="G13" s="27">
        <v>16</v>
      </c>
      <c r="H13" s="27"/>
      <c r="I13" s="27"/>
      <c r="J13" s="27">
        <v>2</v>
      </c>
      <c r="K13" s="27">
        <v>3</v>
      </c>
      <c r="L13" s="27">
        <v>7</v>
      </c>
      <c r="M13" s="27">
        <v>3</v>
      </c>
      <c r="N13" s="27">
        <f t="shared" ref="N13:N25" si="0">SUM(L13:M13)</f>
        <v>10</v>
      </c>
      <c r="O13" s="27">
        <v>5</v>
      </c>
      <c r="P13" s="39">
        <v>2</v>
      </c>
      <c r="Q13" s="27">
        <v>0</v>
      </c>
      <c r="R13" s="27">
        <v>7</v>
      </c>
      <c r="S13" s="27">
        <v>0</v>
      </c>
      <c r="T13" s="27">
        <f t="shared" ref="T13:T25" si="1">(H13*3)+((F13-H13)*2)+J13</f>
        <v>18</v>
      </c>
      <c r="U13" s="40">
        <f t="shared" ref="U13:U25" si="2">IFERROR(((T13+Q13+N13-R13)+(O13*2))/E13,"")</f>
        <v>0.96875</v>
      </c>
      <c r="V13" s="22">
        <v>440</v>
      </c>
      <c r="W13" s="22" t="s">
        <v>80</v>
      </c>
      <c r="X13" s="22" t="s">
        <v>82</v>
      </c>
      <c r="Y13" s="69">
        <v>647</v>
      </c>
      <c r="Z13" s="41"/>
      <c r="AA13" s="1" t="s">
        <v>83</v>
      </c>
      <c r="AB13" s="28" t="s">
        <v>282</v>
      </c>
    </row>
    <row r="14" spans="1:28" x14ac:dyDescent="0.3">
      <c r="A14" s="1" t="s">
        <v>73</v>
      </c>
      <c r="B14" s="1" t="s">
        <v>46</v>
      </c>
      <c r="C14" s="27" t="s">
        <v>219</v>
      </c>
      <c r="D14" s="38">
        <v>30</v>
      </c>
      <c r="E14" s="27">
        <v>9</v>
      </c>
      <c r="F14" s="27">
        <v>1</v>
      </c>
      <c r="G14" s="27">
        <v>2</v>
      </c>
      <c r="H14" s="27"/>
      <c r="I14" s="27"/>
      <c r="J14" s="27">
        <v>0</v>
      </c>
      <c r="K14" s="27">
        <v>5</v>
      </c>
      <c r="L14" s="27">
        <v>0</v>
      </c>
      <c r="M14" s="27">
        <v>0</v>
      </c>
      <c r="N14" s="27">
        <f t="shared" si="0"/>
        <v>0</v>
      </c>
      <c r="O14" s="39">
        <v>0</v>
      </c>
      <c r="P14" s="39">
        <v>3</v>
      </c>
      <c r="Q14" s="39">
        <v>0</v>
      </c>
      <c r="R14" s="39">
        <v>2</v>
      </c>
      <c r="S14" s="39">
        <v>0</v>
      </c>
      <c r="T14" s="39">
        <f t="shared" si="1"/>
        <v>2</v>
      </c>
      <c r="U14" s="40">
        <f t="shared" si="2"/>
        <v>0</v>
      </c>
      <c r="V14" s="22">
        <v>440</v>
      </c>
      <c r="W14" s="22" t="s">
        <v>80</v>
      </c>
      <c r="X14" s="22" t="s">
        <v>82</v>
      </c>
      <c r="Y14" s="69">
        <v>647</v>
      </c>
      <c r="Z14" s="41"/>
      <c r="AA14" s="1" t="s">
        <v>83</v>
      </c>
      <c r="AB14" s="28" t="s">
        <v>282</v>
      </c>
    </row>
    <row r="15" spans="1:28" x14ac:dyDescent="0.3">
      <c r="A15" s="1" t="s">
        <v>73</v>
      </c>
      <c r="B15" s="1" t="s">
        <v>46</v>
      </c>
      <c r="C15" s="27" t="s">
        <v>49</v>
      </c>
      <c r="D15" s="38">
        <v>22</v>
      </c>
      <c r="E15" s="27">
        <v>28</v>
      </c>
      <c r="F15" s="27">
        <v>5</v>
      </c>
      <c r="G15" s="27">
        <v>12</v>
      </c>
      <c r="H15" s="27"/>
      <c r="I15" s="27"/>
      <c r="J15" s="27">
        <v>3</v>
      </c>
      <c r="K15" s="27">
        <v>4</v>
      </c>
      <c r="L15" s="27">
        <v>1</v>
      </c>
      <c r="M15" s="27">
        <v>2</v>
      </c>
      <c r="N15" s="27">
        <f t="shared" si="0"/>
        <v>3</v>
      </c>
      <c r="O15" s="39">
        <v>3</v>
      </c>
      <c r="P15" s="39">
        <v>2</v>
      </c>
      <c r="Q15" s="39">
        <v>3</v>
      </c>
      <c r="R15" s="39">
        <v>5</v>
      </c>
      <c r="S15" s="39">
        <v>0</v>
      </c>
      <c r="T15" s="39">
        <f t="shared" si="1"/>
        <v>13</v>
      </c>
      <c r="U15" s="40">
        <f t="shared" si="2"/>
        <v>0.7142857142857143</v>
      </c>
      <c r="V15" s="22">
        <v>440</v>
      </c>
      <c r="W15" s="22" t="s">
        <v>80</v>
      </c>
      <c r="X15" s="22" t="s">
        <v>82</v>
      </c>
      <c r="Y15" s="69">
        <v>647</v>
      </c>
      <c r="Z15" s="41"/>
      <c r="AA15" s="1" t="s">
        <v>83</v>
      </c>
      <c r="AB15" s="28" t="s">
        <v>282</v>
      </c>
    </row>
    <row r="16" spans="1:28" x14ac:dyDescent="0.3">
      <c r="A16" s="1" t="s">
        <v>73</v>
      </c>
      <c r="B16" s="1" t="s">
        <v>46</v>
      </c>
      <c r="C16" s="27" t="s">
        <v>274</v>
      </c>
      <c r="D16" s="38">
        <v>20</v>
      </c>
      <c r="E16" s="27">
        <v>5</v>
      </c>
      <c r="F16" s="27">
        <v>0</v>
      </c>
      <c r="G16" s="27">
        <v>0</v>
      </c>
      <c r="H16" s="27"/>
      <c r="I16" s="27"/>
      <c r="J16" s="27">
        <v>2</v>
      </c>
      <c r="K16" s="27">
        <v>2</v>
      </c>
      <c r="L16" s="27">
        <v>0</v>
      </c>
      <c r="M16" s="27">
        <v>0</v>
      </c>
      <c r="N16" s="27">
        <f t="shared" si="0"/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f t="shared" si="1"/>
        <v>2</v>
      </c>
      <c r="U16" s="40">
        <f t="shared" si="2"/>
        <v>0.4</v>
      </c>
      <c r="V16" s="22">
        <v>440</v>
      </c>
      <c r="W16" s="22" t="s">
        <v>80</v>
      </c>
      <c r="X16" s="22" t="s">
        <v>82</v>
      </c>
      <c r="Y16" s="69">
        <v>647</v>
      </c>
      <c r="Z16" s="41"/>
      <c r="AA16" s="1" t="s">
        <v>83</v>
      </c>
      <c r="AB16" s="28" t="s">
        <v>282</v>
      </c>
    </row>
    <row r="17" spans="1:28" x14ac:dyDescent="0.3">
      <c r="A17" s="1" t="s">
        <v>73</v>
      </c>
      <c r="B17" s="1" t="s">
        <v>46</v>
      </c>
      <c r="C17" s="27" t="s">
        <v>255</v>
      </c>
      <c r="D17" s="38">
        <v>14</v>
      </c>
      <c r="E17" s="27">
        <v>21</v>
      </c>
      <c r="F17" s="27">
        <v>6</v>
      </c>
      <c r="G17" s="27">
        <v>7</v>
      </c>
      <c r="H17" s="27"/>
      <c r="I17" s="27"/>
      <c r="J17" s="27">
        <v>6</v>
      </c>
      <c r="K17" s="27">
        <v>6</v>
      </c>
      <c r="L17" s="27">
        <v>3</v>
      </c>
      <c r="M17" s="27">
        <v>5</v>
      </c>
      <c r="N17" s="27">
        <f t="shared" si="0"/>
        <v>8</v>
      </c>
      <c r="O17" s="39">
        <v>1</v>
      </c>
      <c r="P17" s="39">
        <v>2</v>
      </c>
      <c r="Q17" s="39">
        <v>1</v>
      </c>
      <c r="R17" s="39">
        <v>2</v>
      </c>
      <c r="S17" s="39">
        <v>0</v>
      </c>
      <c r="T17" s="39">
        <f t="shared" si="1"/>
        <v>18</v>
      </c>
      <c r="U17" s="40">
        <f t="shared" si="2"/>
        <v>1.2857142857142858</v>
      </c>
      <c r="V17" s="22">
        <v>440</v>
      </c>
      <c r="W17" s="22" t="s">
        <v>80</v>
      </c>
      <c r="X17" s="22" t="s">
        <v>82</v>
      </c>
      <c r="Y17" s="69">
        <v>647</v>
      </c>
      <c r="Z17" s="41"/>
      <c r="AA17" s="1" t="s">
        <v>83</v>
      </c>
      <c r="AB17" s="28" t="s">
        <v>282</v>
      </c>
    </row>
    <row r="18" spans="1:28" x14ac:dyDescent="0.3">
      <c r="A18" s="1" t="s">
        <v>73</v>
      </c>
      <c r="B18" s="1" t="s">
        <v>46</v>
      </c>
      <c r="C18" s="27" t="s">
        <v>172</v>
      </c>
      <c r="D18" s="38">
        <v>32</v>
      </c>
      <c r="E18" s="27">
        <v>14</v>
      </c>
      <c r="F18" s="27">
        <v>2</v>
      </c>
      <c r="G18" s="27">
        <v>7</v>
      </c>
      <c r="H18" s="27"/>
      <c r="I18" s="27"/>
      <c r="J18" s="27">
        <v>2</v>
      </c>
      <c r="K18" s="27">
        <v>4</v>
      </c>
      <c r="L18" s="27">
        <v>4</v>
      </c>
      <c r="M18" s="27">
        <v>3</v>
      </c>
      <c r="N18" s="27">
        <f t="shared" si="0"/>
        <v>7</v>
      </c>
      <c r="O18" s="39">
        <v>4</v>
      </c>
      <c r="P18" s="39">
        <v>2</v>
      </c>
      <c r="Q18" s="39">
        <v>0</v>
      </c>
      <c r="R18" s="39">
        <v>0</v>
      </c>
      <c r="S18" s="39">
        <v>0</v>
      </c>
      <c r="T18" s="39">
        <f t="shared" si="1"/>
        <v>6</v>
      </c>
      <c r="U18" s="40">
        <f t="shared" si="2"/>
        <v>1.5</v>
      </c>
      <c r="V18" s="22">
        <v>440</v>
      </c>
      <c r="W18" s="22" t="s">
        <v>80</v>
      </c>
      <c r="X18" s="22" t="s">
        <v>82</v>
      </c>
      <c r="Y18" s="69">
        <v>647</v>
      </c>
      <c r="Z18" s="41"/>
      <c r="AA18" s="1" t="s">
        <v>83</v>
      </c>
      <c r="AB18" s="28" t="s">
        <v>282</v>
      </c>
    </row>
    <row r="19" spans="1:28" x14ac:dyDescent="0.3">
      <c r="A19" s="1" t="s">
        <v>73</v>
      </c>
      <c r="B19" s="1" t="s">
        <v>46</v>
      </c>
      <c r="C19" s="27" t="s">
        <v>52</v>
      </c>
      <c r="D19" s="38">
        <v>42</v>
      </c>
      <c r="E19" s="27">
        <v>21</v>
      </c>
      <c r="F19" s="27">
        <v>4</v>
      </c>
      <c r="G19" s="27">
        <v>7</v>
      </c>
      <c r="H19" s="27"/>
      <c r="I19" s="27"/>
      <c r="J19" s="27">
        <v>5</v>
      </c>
      <c r="K19" s="27">
        <v>6</v>
      </c>
      <c r="L19" s="27">
        <v>6</v>
      </c>
      <c r="M19" s="27">
        <v>1</v>
      </c>
      <c r="N19" s="27">
        <f t="shared" si="0"/>
        <v>7</v>
      </c>
      <c r="O19" s="39">
        <v>1</v>
      </c>
      <c r="P19" s="39">
        <v>2</v>
      </c>
      <c r="Q19" s="39">
        <v>2</v>
      </c>
      <c r="R19" s="39">
        <v>1</v>
      </c>
      <c r="S19" s="39">
        <v>0</v>
      </c>
      <c r="T19" s="39">
        <f t="shared" si="1"/>
        <v>13</v>
      </c>
      <c r="U19" s="40">
        <f t="shared" si="2"/>
        <v>1.0952380952380953</v>
      </c>
      <c r="V19" s="22">
        <v>440</v>
      </c>
      <c r="W19" s="22" t="s">
        <v>80</v>
      </c>
      <c r="X19" s="22" t="s">
        <v>82</v>
      </c>
      <c r="Y19" s="69">
        <v>647</v>
      </c>
      <c r="Z19" s="41"/>
      <c r="AA19" s="1" t="s">
        <v>83</v>
      </c>
      <c r="AB19" s="28" t="s">
        <v>282</v>
      </c>
    </row>
    <row r="20" spans="1:28" x14ac:dyDescent="0.3">
      <c r="A20" s="1" t="s">
        <v>73</v>
      </c>
      <c r="B20" s="1" t="s">
        <v>46</v>
      </c>
      <c r="C20" s="27" t="s">
        <v>53</v>
      </c>
      <c r="D20" s="38">
        <v>15</v>
      </c>
      <c r="E20" s="27">
        <v>36</v>
      </c>
      <c r="F20" s="27">
        <v>5</v>
      </c>
      <c r="G20" s="27">
        <v>9</v>
      </c>
      <c r="H20" s="27"/>
      <c r="I20" s="27"/>
      <c r="J20" s="27">
        <v>6</v>
      </c>
      <c r="K20" s="27">
        <v>8</v>
      </c>
      <c r="L20" s="27">
        <v>5</v>
      </c>
      <c r="M20" s="27">
        <v>6</v>
      </c>
      <c r="N20" s="25">
        <f t="shared" si="0"/>
        <v>11</v>
      </c>
      <c r="O20" s="65">
        <v>12</v>
      </c>
      <c r="P20" s="39">
        <v>0</v>
      </c>
      <c r="Q20" s="39">
        <v>4</v>
      </c>
      <c r="R20" s="39">
        <v>5</v>
      </c>
      <c r="S20" s="39">
        <v>0</v>
      </c>
      <c r="T20" s="65">
        <f t="shared" si="1"/>
        <v>16</v>
      </c>
      <c r="U20" s="40">
        <f t="shared" si="2"/>
        <v>1.3888888888888888</v>
      </c>
      <c r="V20" s="22">
        <v>440</v>
      </c>
      <c r="W20" s="22" t="s">
        <v>80</v>
      </c>
      <c r="X20" s="22" t="s">
        <v>82</v>
      </c>
      <c r="Y20" s="69">
        <v>647</v>
      </c>
      <c r="Z20" s="61" t="s">
        <v>291</v>
      </c>
      <c r="AA20" s="1" t="s">
        <v>83</v>
      </c>
      <c r="AB20" s="28" t="s">
        <v>282</v>
      </c>
    </row>
    <row r="21" spans="1:28" x14ac:dyDescent="0.3">
      <c r="A21" s="1" t="s">
        <v>73</v>
      </c>
      <c r="B21" s="1" t="s">
        <v>46</v>
      </c>
      <c r="C21" s="27" t="s">
        <v>54</v>
      </c>
      <c r="D21" s="38">
        <v>10</v>
      </c>
      <c r="E21" s="27" t="s">
        <v>475</v>
      </c>
      <c r="F21" s="27"/>
      <c r="G21" s="27"/>
      <c r="H21" s="27"/>
      <c r="I21" s="27"/>
      <c r="J21" s="27"/>
      <c r="K21" s="27"/>
      <c r="L21" s="27"/>
      <c r="M21" s="27"/>
      <c r="N21" s="25"/>
      <c r="O21" s="65"/>
      <c r="P21" s="39"/>
      <c r="Q21" s="39"/>
      <c r="R21" s="39"/>
      <c r="S21" s="39"/>
      <c r="T21" s="65"/>
      <c r="U21" s="40"/>
      <c r="V21" s="22">
        <v>440</v>
      </c>
      <c r="W21" s="22" t="s">
        <v>80</v>
      </c>
      <c r="X21" s="22" t="s">
        <v>82</v>
      </c>
      <c r="Y21" s="69">
        <v>647</v>
      </c>
      <c r="Z21" s="61"/>
      <c r="AA21" s="1" t="s">
        <v>83</v>
      </c>
      <c r="AB21" s="28" t="s">
        <v>282</v>
      </c>
    </row>
    <row r="22" spans="1:28" x14ac:dyDescent="0.3">
      <c r="A22" s="1" t="s">
        <v>73</v>
      </c>
      <c r="B22" s="1" t="s">
        <v>46</v>
      </c>
      <c r="C22" s="27" t="s">
        <v>55</v>
      </c>
      <c r="D22" s="38">
        <v>33</v>
      </c>
      <c r="E22" s="27">
        <v>13</v>
      </c>
      <c r="F22" s="27">
        <v>4</v>
      </c>
      <c r="G22" s="27">
        <v>5</v>
      </c>
      <c r="H22" s="27"/>
      <c r="I22" s="27"/>
      <c r="J22" s="27">
        <v>2</v>
      </c>
      <c r="K22" s="27">
        <v>4</v>
      </c>
      <c r="L22" s="27">
        <v>2</v>
      </c>
      <c r="M22" s="27">
        <v>1</v>
      </c>
      <c r="N22" s="27">
        <f t="shared" si="0"/>
        <v>3</v>
      </c>
      <c r="O22" s="39">
        <v>0</v>
      </c>
      <c r="P22" s="39">
        <v>5</v>
      </c>
      <c r="Q22" s="39">
        <v>1</v>
      </c>
      <c r="R22" s="39">
        <v>1</v>
      </c>
      <c r="S22" s="39">
        <v>0</v>
      </c>
      <c r="T22" s="39">
        <f t="shared" si="1"/>
        <v>10</v>
      </c>
      <c r="U22" s="40">
        <f t="shared" si="2"/>
        <v>1</v>
      </c>
      <c r="V22" s="22">
        <v>440</v>
      </c>
      <c r="W22" s="22" t="s">
        <v>80</v>
      </c>
      <c r="X22" s="22" t="s">
        <v>82</v>
      </c>
      <c r="Y22" s="69">
        <v>647</v>
      </c>
      <c r="Z22" s="41" t="s">
        <v>393</v>
      </c>
      <c r="AA22" s="1" t="s">
        <v>83</v>
      </c>
      <c r="AB22" s="28" t="s">
        <v>282</v>
      </c>
    </row>
    <row r="23" spans="1:28" x14ac:dyDescent="0.3">
      <c r="A23" s="1" t="s">
        <v>73</v>
      </c>
      <c r="B23" s="1" t="s">
        <v>46</v>
      </c>
      <c r="C23" s="27" t="s">
        <v>56</v>
      </c>
      <c r="D23" s="38">
        <v>24</v>
      </c>
      <c r="E23" s="27">
        <v>19</v>
      </c>
      <c r="F23" s="27">
        <v>3</v>
      </c>
      <c r="G23" s="27">
        <v>8</v>
      </c>
      <c r="H23" s="27"/>
      <c r="I23" s="27"/>
      <c r="J23" s="27">
        <v>8</v>
      </c>
      <c r="K23" s="27">
        <v>10</v>
      </c>
      <c r="L23" s="27">
        <v>0</v>
      </c>
      <c r="M23" s="27">
        <v>5</v>
      </c>
      <c r="N23" s="27">
        <f t="shared" si="0"/>
        <v>5</v>
      </c>
      <c r="O23" s="39">
        <v>1</v>
      </c>
      <c r="P23" s="39">
        <v>0</v>
      </c>
      <c r="Q23" s="39">
        <v>0</v>
      </c>
      <c r="R23" s="39">
        <v>1</v>
      </c>
      <c r="S23" s="39">
        <v>0</v>
      </c>
      <c r="T23" s="39">
        <f t="shared" si="1"/>
        <v>14</v>
      </c>
      <c r="U23" s="40">
        <f t="shared" si="2"/>
        <v>1.0526315789473684</v>
      </c>
      <c r="V23" s="22">
        <v>440</v>
      </c>
      <c r="W23" s="22" t="s">
        <v>80</v>
      </c>
      <c r="X23" s="22" t="s">
        <v>82</v>
      </c>
      <c r="Y23" s="69">
        <v>647</v>
      </c>
      <c r="Z23" s="41"/>
      <c r="AA23" s="1" t="s">
        <v>83</v>
      </c>
      <c r="AB23" s="28" t="s">
        <v>282</v>
      </c>
    </row>
    <row r="24" spans="1:28" x14ac:dyDescent="0.3">
      <c r="A24" s="1" t="s">
        <v>73</v>
      </c>
      <c r="B24" s="1" t="s">
        <v>46</v>
      </c>
      <c r="C24" s="27" t="s">
        <v>57</v>
      </c>
      <c r="D24" s="38">
        <v>35</v>
      </c>
      <c r="E24" s="27">
        <v>19</v>
      </c>
      <c r="F24" s="27">
        <v>0</v>
      </c>
      <c r="G24" s="27">
        <v>3</v>
      </c>
      <c r="H24" s="27"/>
      <c r="I24" s="27"/>
      <c r="J24" s="27">
        <v>1</v>
      </c>
      <c r="K24" s="27">
        <v>4</v>
      </c>
      <c r="L24" s="27">
        <v>1</v>
      </c>
      <c r="M24" s="27">
        <v>3</v>
      </c>
      <c r="N24" s="27">
        <f t="shared" si="0"/>
        <v>4</v>
      </c>
      <c r="O24" s="39">
        <v>4</v>
      </c>
      <c r="P24" s="39">
        <v>1</v>
      </c>
      <c r="Q24" s="39">
        <v>0</v>
      </c>
      <c r="R24" s="39">
        <v>2</v>
      </c>
      <c r="S24" s="39">
        <v>0</v>
      </c>
      <c r="T24" s="39">
        <f t="shared" si="1"/>
        <v>1</v>
      </c>
      <c r="U24" s="40">
        <f t="shared" si="2"/>
        <v>0.57894736842105265</v>
      </c>
      <c r="V24" s="22">
        <v>440</v>
      </c>
      <c r="W24" s="22" t="s">
        <v>80</v>
      </c>
      <c r="X24" s="22" t="s">
        <v>82</v>
      </c>
      <c r="Y24" s="69">
        <v>647</v>
      </c>
      <c r="Z24" s="41"/>
      <c r="AA24" s="1" t="s">
        <v>83</v>
      </c>
      <c r="AB24" s="28" t="s">
        <v>282</v>
      </c>
    </row>
    <row r="25" spans="1:28" x14ac:dyDescent="0.3">
      <c r="A25" s="1" t="s">
        <v>73</v>
      </c>
      <c r="B25" s="1" t="s">
        <v>46</v>
      </c>
      <c r="C25" s="27" t="s">
        <v>58</v>
      </c>
      <c r="D25" s="38">
        <v>40</v>
      </c>
      <c r="E25" s="27">
        <v>23</v>
      </c>
      <c r="F25" s="27">
        <v>10</v>
      </c>
      <c r="G25" s="27">
        <v>13</v>
      </c>
      <c r="H25" s="27"/>
      <c r="I25" s="27"/>
      <c r="J25" s="27">
        <v>4</v>
      </c>
      <c r="K25" s="27">
        <v>4</v>
      </c>
      <c r="L25" s="27">
        <v>4</v>
      </c>
      <c r="M25" s="27">
        <v>2</v>
      </c>
      <c r="N25" s="27">
        <f t="shared" si="0"/>
        <v>6</v>
      </c>
      <c r="O25" s="39">
        <v>0</v>
      </c>
      <c r="P25" s="39">
        <v>2</v>
      </c>
      <c r="Q25" s="39">
        <v>2</v>
      </c>
      <c r="R25" s="39">
        <v>0</v>
      </c>
      <c r="S25" s="39">
        <v>0</v>
      </c>
      <c r="T25" s="39">
        <f t="shared" si="1"/>
        <v>24</v>
      </c>
      <c r="U25" s="40">
        <f t="shared" si="2"/>
        <v>1.3913043478260869</v>
      </c>
      <c r="V25" s="22">
        <v>440</v>
      </c>
      <c r="W25" s="22" t="s">
        <v>80</v>
      </c>
      <c r="X25" s="22" t="s">
        <v>82</v>
      </c>
      <c r="Y25" s="69">
        <v>647</v>
      </c>
      <c r="Z25" s="41"/>
      <c r="AA25" s="1" t="s">
        <v>83</v>
      </c>
      <c r="AB25" s="28" t="s">
        <v>282</v>
      </c>
    </row>
    <row r="26" spans="1:28" x14ac:dyDescent="0.3">
      <c r="A26" s="43" t="s">
        <v>73</v>
      </c>
      <c r="B26" s="43" t="s">
        <v>46</v>
      </c>
      <c r="C26" s="44" t="s">
        <v>40</v>
      </c>
      <c r="D26" s="43"/>
      <c r="E26" s="44">
        <f t="shared" ref="E26:T26" si="3">SUM(E13:E25)</f>
        <v>240</v>
      </c>
      <c r="F26" s="44">
        <f t="shared" si="3"/>
        <v>48</v>
      </c>
      <c r="G26" s="44">
        <f t="shared" si="3"/>
        <v>89</v>
      </c>
      <c r="H26" s="44">
        <f t="shared" si="3"/>
        <v>0</v>
      </c>
      <c r="I26" s="44">
        <f t="shared" si="3"/>
        <v>0</v>
      </c>
      <c r="J26" s="44">
        <f t="shared" si="3"/>
        <v>41</v>
      </c>
      <c r="K26" s="44">
        <f t="shared" si="3"/>
        <v>60</v>
      </c>
      <c r="L26" s="44">
        <f t="shared" si="3"/>
        <v>33</v>
      </c>
      <c r="M26" s="44">
        <f t="shared" si="3"/>
        <v>31</v>
      </c>
      <c r="N26" s="44">
        <f t="shared" si="3"/>
        <v>64</v>
      </c>
      <c r="O26" s="44">
        <f t="shared" si="3"/>
        <v>31</v>
      </c>
      <c r="P26" s="44">
        <f t="shared" si="3"/>
        <v>21</v>
      </c>
      <c r="Q26" s="44">
        <f t="shared" si="3"/>
        <v>13</v>
      </c>
      <c r="R26" s="44">
        <f t="shared" si="3"/>
        <v>26</v>
      </c>
      <c r="S26" s="44">
        <f t="shared" si="3"/>
        <v>0</v>
      </c>
      <c r="T26" s="44">
        <f t="shared" si="3"/>
        <v>137</v>
      </c>
      <c r="U26" s="45">
        <f>((T26+Q26+N26-R26)+(O26*2))/E26</f>
        <v>1.0416666666666667</v>
      </c>
      <c r="V26" s="46">
        <v>440</v>
      </c>
      <c r="W26" s="46" t="s">
        <v>80</v>
      </c>
      <c r="X26" s="46" t="s">
        <v>82</v>
      </c>
      <c r="Y26" s="70">
        <v>647</v>
      </c>
      <c r="Z26" s="48"/>
      <c r="AA26" s="43" t="s">
        <v>83</v>
      </c>
      <c r="AB26" s="72" t="s">
        <v>282</v>
      </c>
    </row>
    <row r="27" spans="1:28" x14ac:dyDescent="0.3">
      <c r="A27" s="1"/>
      <c r="B27" s="1"/>
      <c r="C27" s="1"/>
      <c r="D27" s="1"/>
      <c r="F27" s="49" t="s">
        <v>41</v>
      </c>
      <c r="G27" s="50">
        <f>F26/G26</f>
        <v>0.5393258426966292</v>
      </c>
      <c r="H27" s="27"/>
      <c r="I27" s="1"/>
      <c r="J27" s="49" t="s">
        <v>42</v>
      </c>
      <c r="K27" s="51">
        <f>J26/K26</f>
        <v>0.68333333333333335</v>
      </c>
      <c r="L27" s="1"/>
      <c r="M27" s="39" t="s">
        <v>43</v>
      </c>
      <c r="N27" s="52">
        <v>3</v>
      </c>
      <c r="P27" s="1"/>
      <c r="Q27" s="1"/>
      <c r="R27" s="1"/>
      <c r="S27" s="1"/>
      <c r="T27" s="1"/>
      <c r="U27" s="1"/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 t="s">
        <v>449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32" t="s">
        <v>74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20</v>
      </c>
      <c r="AB33" s="7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73</v>
      </c>
      <c r="C35" s="27" t="s">
        <v>285</v>
      </c>
      <c r="D35" s="38">
        <v>21</v>
      </c>
      <c r="E35" s="27">
        <v>18</v>
      </c>
      <c r="F35" s="27">
        <v>7</v>
      </c>
      <c r="G35" s="27">
        <v>14</v>
      </c>
      <c r="H35" s="27"/>
      <c r="I35" s="27"/>
      <c r="J35" s="27">
        <v>3</v>
      </c>
      <c r="K35" s="27">
        <v>5</v>
      </c>
      <c r="L35" s="27">
        <v>8</v>
      </c>
      <c r="M35" s="27">
        <v>0</v>
      </c>
      <c r="N35" s="27">
        <f t="shared" ref="N35:N43" si="4">SUM(L35:M35)</f>
        <v>8</v>
      </c>
      <c r="O35" s="27">
        <v>0</v>
      </c>
      <c r="P35" s="39">
        <v>5</v>
      </c>
      <c r="Q35" s="27">
        <v>0</v>
      </c>
      <c r="R35" s="27">
        <v>2</v>
      </c>
      <c r="S35" s="27">
        <v>0</v>
      </c>
      <c r="T35" s="27">
        <f t="shared" ref="T35:T43" si="5">+(F35*2)+J35</f>
        <v>17</v>
      </c>
      <c r="U35" s="40">
        <f t="shared" ref="U35:U43" si="6">IFERROR(((T35+Q35+N35-R35)+(O35*2))/E35,"")</f>
        <v>1.2777777777777777</v>
      </c>
      <c r="V35" s="22">
        <v>440</v>
      </c>
      <c r="W35" s="22" t="s">
        <v>81</v>
      </c>
      <c r="X35" s="22" t="s">
        <v>95</v>
      </c>
      <c r="Y35" s="69">
        <v>647</v>
      </c>
      <c r="Z35" s="41"/>
      <c r="AA35" s="1" t="s">
        <v>283</v>
      </c>
      <c r="AB35" s="28" t="s">
        <v>284</v>
      </c>
    </row>
    <row r="36" spans="1:28" x14ac:dyDescent="0.3">
      <c r="A36" s="1" t="s">
        <v>46</v>
      </c>
      <c r="B36" s="1" t="s">
        <v>73</v>
      </c>
      <c r="C36" s="27" t="s">
        <v>292</v>
      </c>
      <c r="D36" s="38">
        <v>24</v>
      </c>
      <c r="E36" s="27">
        <v>27</v>
      </c>
      <c r="F36" s="27">
        <v>8</v>
      </c>
      <c r="G36" s="27">
        <v>17</v>
      </c>
      <c r="H36" s="27"/>
      <c r="I36" s="27"/>
      <c r="J36" s="27">
        <v>3</v>
      </c>
      <c r="K36" s="27">
        <v>4</v>
      </c>
      <c r="L36" s="27">
        <v>1</v>
      </c>
      <c r="M36" s="27">
        <v>2</v>
      </c>
      <c r="N36" s="27">
        <f t="shared" si="4"/>
        <v>3</v>
      </c>
      <c r="O36" s="39">
        <v>4</v>
      </c>
      <c r="P36" s="39">
        <v>3</v>
      </c>
      <c r="Q36" s="39">
        <v>2</v>
      </c>
      <c r="R36" s="39">
        <v>3</v>
      </c>
      <c r="S36" s="39">
        <v>0</v>
      </c>
      <c r="T36" s="27">
        <f t="shared" si="5"/>
        <v>19</v>
      </c>
      <c r="U36" s="40">
        <f t="shared" si="6"/>
        <v>1.0740740740740742</v>
      </c>
      <c r="V36" s="22">
        <v>440</v>
      </c>
      <c r="W36" s="22" t="s">
        <v>81</v>
      </c>
      <c r="X36" s="22" t="s">
        <v>95</v>
      </c>
      <c r="Y36" s="69">
        <v>647</v>
      </c>
      <c r="Z36" s="41"/>
      <c r="AA36" s="1" t="s">
        <v>283</v>
      </c>
      <c r="AB36" s="28" t="s">
        <v>284</v>
      </c>
    </row>
    <row r="37" spans="1:28" x14ac:dyDescent="0.3">
      <c r="A37" s="1" t="s">
        <v>46</v>
      </c>
      <c r="B37" s="1" t="s">
        <v>73</v>
      </c>
      <c r="C37" s="27" t="s">
        <v>286</v>
      </c>
      <c r="D37" s="38">
        <v>32</v>
      </c>
      <c r="E37" s="27">
        <v>21</v>
      </c>
      <c r="F37" s="27">
        <v>2</v>
      </c>
      <c r="G37" s="27">
        <v>5</v>
      </c>
      <c r="H37" s="27"/>
      <c r="I37" s="27"/>
      <c r="J37" s="27">
        <v>0</v>
      </c>
      <c r="K37" s="27">
        <v>0</v>
      </c>
      <c r="L37" s="27">
        <v>0</v>
      </c>
      <c r="M37" s="27">
        <v>1</v>
      </c>
      <c r="N37" s="27">
        <f t="shared" si="4"/>
        <v>1</v>
      </c>
      <c r="O37" s="39">
        <v>5</v>
      </c>
      <c r="P37" s="39">
        <v>3</v>
      </c>
      <c r="Q37" s="39">
        <v>1</v>
      </c>
      <c r="R37" s="39">
        <v>3</v>
      </c>
      <c r="S37" s="39">
        <v>0</v>
      </c>
      <c r="T37" s="27">
        <f t="shared" si="5"/>
        <v>4</v>
      </c>
      <c r="U37" s="40">
        <f t="shared" si="6"/>
        <v>0.61904761904761907</v>
      </c>
      <c r="V37" s="22">
        <v>440</v>
      </c>
      <c r="W37" s="22" t="s">
        <v>81</v>
      </c>
      <c r="X37" s="22" t="s">
        <v>95</v>
      </c>
      <c r="Y37" s="69">
        <v>647</v>
      </c>
      <c r="Z37" s="41"/>
      <c r="AA37" s="1" t="s">
        <v>283</v>
      </c>
      <c r="AB37" s="28" t="s">
        <v>284</v>
      </c>
    </row>
    <row r="38" spans="1:28" x14ac:dyDescent="0.3">
      <c r="A38" s="1" t="s">
        <v>46</v>
      </c>
      <c r="B38" s="1" t="s">
        <v>73</v>
      </c>
      <c r="C38" s="27" t="s">
        <v>136</v>
      </c>
      <c r="D38" s="38">
        <v>25</v>
      </c>
      <c r="E38" s="27">
        <v>15</v>
      </c>
      <c r="F38" s="27">
        <v>2</v>
      </c>
      <c r="G38" s="27">
        <v>7</v>
      </c>
      <c r="H38" s="27"/>
      <c r="I38" s="27"/>
      <c r="J38" s="27">
        <v>2</v>
      </c>
      <c r="K38" s="27">
        <v>2</v>
      </c>
      <c r="L38" s="27">
        <v>2</v>
      </c>
      <c r="M38" s="27">
        <v>2</v>
      </c>
      <c r="N38" s="27">
        <f t="shared" si="4"/>
        <v>4</v>
      </c>
      <c r="O38" s="39">
        <v>2</v>
      </c>
      <c r="P38" s="39">
        <v>4</v>
      </c>
      <c r="Q38" s="39">
        <v>1</v>
      </c>
      <c r="R38" s="39">
        <v>1</v>
      </c>
      <c r="S38" s="39">
        <v>1</v>
      </c>
      <c r="T38" s="27">
        <f t="shared" si="5"/>
        <v>6</v>
      </c>
      <c r="U38" s="40">
        <f t="shared" si="6"/>
        <v>0.93333333333333335</v>
      </c>
      <c r="V38" s="22">
        <v>440</v>
      </c>
      <c r="W38" s="22" t="s">
        <v>81</v>
      </c>
      <c r="X38" s="22" t="s">
        <v>95</v>
      </c>
      <c r="Y38" s="69">
        <v>647</v>
      </c>
      <c r="Z38" s="41"/>
      <c r="AA38" s="1" t="s">
        <v>283</v>
      </c>
      <c r="AB38" s="28" t="s">
        <v>284</v>
      </c>
    </row>
    <row r="39" spans="1:28" x14ac:dyDescent="0.3">
      <c r="A39" s="1" t="s">
        <v>46</v>
      </c>
      <c r="B39" s="1" t="s">
        <v>73</v>
      </c>
      <c r="C39" s="27" t="s">
        <v>293</v>
      </c>
      <c r="D39" s="38">
        <v>44</v>
      </c>
      <c r="E39" s="27">
        <v>32</v>
      </c>
      <c r="F39" s="27">
        <v>0</v>
      </c>
      <c r="G39" s="27">
        <v>4</v>
      </c>
      <c r="H39" s="27"/>
      <c r="I39" s="27"/>
      <c r="J39" s="27">
        <v>6</v>
      </c>
      <c r="K39" s="27">
        <v>8</v>
      </c>
      <c r="L39" s="27">
        <v>3</v>
      </c>
      <c r="M39" s="27">
        <v>4</v>
      </c>
      <c r="N39" s="27">
        <f t="shared" si="4"/>
        <v>7</v>
      </c>
      <c r="O39" s="39">
        <v>0</v>
      </c>
      <c r="P39" s="39">
        <v>5</v>
      </c>
      <c r="Q39" s="39">
        <v>0</v>
      </c>
      <c r="R39" s="39">
        <v>1</v>
      </c>
      <c r="S39" s="39">
        <v>1</v>
      </c>
      <c r="T39" s="27">
        <f t="shared" si="5"/>
        <v>6</v>
      </c>
      <c r="U39" s="40">
        <f t="shared" si="6"/>
        <v>0.375</v>
      </c>
      <c r="V39" s="22">
        <v>440</v>
      </c>
      <c r="W39" s="22" t="s">
        <v>81</v>
      </c>
      <c r="X39" s="22" t="s">
        <v>95</v>
      </c>
      <c r="Y39" s="69">
        <v>647</v>
      </c>
      <c r="Z39" s="41"/>
      <c r="AA39" s="1" t="s">
        <v>283</v>
      </c>
      <c r="AB39" s="28" t="s">
        <v>284</v>
      </c>
    </row>
    <row r="40" spans="1:28" x14ac:dyDescent="0.3">
      <c r="A40" s="1" t="s">
        <v>46</v>
      </c>
      <c r="B40" s="1" t="s">
        <v>73</v>
      </c>
      <c r="C40" s="27" t="s">
        <v>287</v>
      </c>
      <c r="D40" s="38">
        <v>15</v>
      </c>
      <c r="E40" s="27">
        <v>28</v>
      </c>
      <c r="F40" s="27">
        <v>4</v>
      </c>
      <c r="G40" s="27">
        <v>13</v>
      </c>
      <c r="H40" s="27"/>
      <c r="I40" s="27"/>
      <c r="J40" s="27">
        <v>2</v>
      </c>
      <c r="K40" s="27">
        <v>2</v>
      </c>
      <c r="L40" s="27">
        <v>3</v>
      </c>
      <c r="M40" s="27">
        <v>0</v>
      </c>
      <c r="N40" s="27">
        <f t="shared" si="4"/>
        <v>3</v>
      </c>
      <c r="O40" s="39">
        <v>0</v>
      </c>
      <c r="P40" s="56">
        <v>6</v>
      </c>
      <c r="Q40" s="39">
        <v>5</v>
      </c>
      <c r="R40" s="39">
        <v>2</v>
      </c>
      <c r="S40" s="39">
        <v>0</v>
      </c>
      <c r="T40" s="27">
        <f t="shared" si="5"/>
        <v>10</v>
      </c>
      <c r="U40" s="40">
        <f t="shared" si="6"/>
        <v>0.5714285714285714</v>
      </c>
      <c r="V40" s="22">
        <v>440</v>
      </c>
      <c r="W40" s="22" t="s">
        <v>81</v>
      </c>
      <c r="X40" s="22" t="s">
        <v>95</v>
      </c>
      <c r="Y40" s="69">
        <v>647</v>
      </c>
      <c r="Z40" s="41"/>
      <c r="AA40" s="1" t="s">
        <v>283</v>
      </c>
      <c r="AB40" s="28" t="s">
        <v>284</v>
      </c>
    </row>
    <row r="41" spans="1:28" x14ac:dyDescent="0.3">
      <c r="A41" s="1" t="s">
        <v>46</v>
      </c>
      <c r="B41" s="1" t="s">
        <v>73</v>
      </c>
      <c r="C41" s="27" t="s">
        <v>288</v>
      </c>
      <c r="D41" s="38">
        <v>42</v>
      </c>
      <c r="E41" s="27">
        <v>29</v>
      </c>
      <c r="F41" s="27">
        <v>7</v>
      </c>
      <c r="G41" s="27">
        <v>15</v>
      </c>
      <c r="H41" s="27"/>
      <c r="I41" s="27"/>
      <c r="J41" s="27">
        <v>0</v>
      </c>
      <c r="K41" s="27">
        <v>0</v>
      </c>
      <c r="L41" s="27">
        <v>2</v>
      </c>
      <c r="M41" s="27">
        <v>3</v>
      </c>
      <c r="N41" s="27">
        <f t="shared" si="4"/>
        <v>5</v>
      </c>
      <c r="O41" s="39">
        <v>2</v>
      </c>
      <c r="P41" s="56">
        <v>6</v>
      </c>
      <c r="Q41" s="39">
        <v>3</v>
      </c>
      <c r="R41" s="39">
        <v>4</v>
      </c>
      <c r="S41" s="39">
        <v>0</v>
      </c>
      <c r="T41" s="27">
        <f t="shared" si="5"/>
        <v>14</v>
      </c>
      <c r="U41" s="40">
        <f t="shared" si="6"/>
        <v>0.75862068965517238</v>
      </c>
      <c r="V41" s="22">
        <v>440</v>
      </c>
      <c r="W41" s="22" t="s">
        <v>81</v>
      </c>
      <c r="X41" s="22" t="s">
        <v>95</v>
      </c>
      <c r="Y41" s="69">
        <v>647</v>
      </c>
      <c r="Z41" s="41"/>
      <c r="AA41" s="1" t="s">
        <v>283</v>
      </c>
      <c r="AB41" s="28" t="s">
        <v>284</v>
      </c>
    </row>
    <row r="42" spans="1:28" x14ac:dyDescent="0.3">
      <c r="A42" s="1" t="s">
        <v>46</v>
      </c>
      <c r="B42" s="1" t="s">
        <v>73</v>
      </c>
      <c r="C42" s="27" t="s">
        <v>142</v>
      </c>
      <c r="D42" s="38">
        <v>33</v>
      </c>
      <c r="E42" s="27">
        <v>23</v>
      </c>
      <c r="F42" s="27">
        <v>5</v>
      </c>
      <c r="G42" s="27">
        <v>16</v>
      </c>
      <c r="H42" s="27"/>
      <c r="I42" s="27"/>
      <c r="J42" s="27">
        <v>4</v>
      </c>
      <c r="K42" s="27">
        <v>5</v>
      </c>
      <c r="L42" s="27">
        <v>0</v>
      </c>
      <c r="M42" s="27">
        <v>1</v>
      </c>
      <c r="N42" s="27">
        <f t="shared" si="4"/>
        <v>1</v>
      </c>
      <c r="O42" s="39">
        <v>1</v>
      </c>
      <c r="P42" s="39">
        <v>1</v>
      </c>
      <c r="Q42" s="39">
        <v>1</v>
      </c>
      <c r="R42" s="39">
        <v>1</v>
      </c>
      <c r="S42" s="39">
        <v>0</v>
      </c>
      <c r="T42" s="27">
        <f t="shared" si="5"/>
        <v>14</v>
      </c>
      <c r="U42" s="40">
        <f t="shared" si="6"/>
        <v>0.73913043478260865</v>
      </c>
      <c r="V42" s="22">
        <v>440</v>
      </c>
      <c r="W42" s="22" t="s">
        <v>81</v>
      </c>
      <c r="X42" s="22" t="s">
        <v>95</v>
      </c>
      <c r="Y42" s="69">
        <v>647</v>
      </c>
      <c r="Z42" s="41"/>
      <c r="AA42" s="1" t="s">
        <v>283</v>
      </c>
      <c r="AB42" s="28" t="s">
        <v>284</v>
      </c>
    </row>
    <row r="43" spans="1:28" x14ac:dyDescent="0.3">
      <c r="A43" s="1" t="s">
        <v>46</v>
      </c>
      <c r="B43" s="1" t="s">
        <v>73</v>
      </c>
      <c r="C43" s="27" t="s">
        <v>290</v>
      </c>
      <c r="D43" s="38">
        <v>11</v>
      </c>
      <c r="E43" s="27">
        <v>37</v>
      </c>
      <c r="F43" s="27">
        <v>10</v>
      </c>
      <c r="G43" s="27">
        <v>17</v>
      </c>
      <c r="H43" s="27"/>
      <c r="I43" s="27"/>
      <c r="J43" s="27">
        <v>2</v>
      </c>
      <c r="K43" s="27">
        <v>3</v>
      </c>
      <c r="L43" s="27">
        <v>3</v>
      </c>
      <c r="M43" s="27">
        <v>4</v>
      </c>
      <c r="N43" s="27">
        <f t="shared" si="4"/>
        <v>7</v>
      </c>
      <c r="O43" s="39">
        <v>4</v>
      </c>
      <c r="P43" s="39">
        <v>2</v>
      </c>
      <c r="Q43" s="39">
        <v>4</v>
      </c>
      <c r="R43" s="39">
        <v>4</v>
      </c>
      <c r="S43" s="39">
        <v>1</v>
      </c>
      <c r="T43" s="27">
        <f t="shared" si="5"/>
        <v>22</v>
      </c>
      <c r="U43" s="40">
        <f t="shared" si="6"/>
        <v>1</v>
      </c>
      <c r="V43" s="22">
        <v>440</v>
      </c>
      <c r="W43" s="22" t="s">
        <v>81</v>
      </c>
      <c r="X43" s="22" t="s">
        <v>95</v>
      </c>
      <c r="Y43" s="69">
        <v>647</v>
      </c>
      <c r="Z43" s="41"/>
      <c r="AA43" s="1" t="s">
        <v>283</v>
      </c>
      <c r="AB43" s="28" t="s">
        <v>284</v>
      </c>
    </row>
    <row r="44" spans="1:28" x14ac:dyDescent="0.3">
      <c r="A44" s="1" t="s">
        <v>46</v>
      </c>
      <c r="B44" s="1" t="s">
        <v>73</v>
      </c>
      <c r="C44" s="56" t="s">
        <v>39</v>
      </c>
      <c r="D44" s="1"/>
      <c r="E44" s="56">
        <v>10</v>
      </c>
      <c r="F44" s="42"/>
      <c r="G44" s="42"/>
      <c r="H44" s="42"/>
      <c r="I44" s="42"/>
      <c r="J44" s="42"/>
      <c r="K44" s="42"/>
      <c r="L44" s="42"/>
      <c r="M44" s="42"/>
      <c r="N44" s="27"/>
      <c r="O44" s="42"/>
      <c r="P44" s="42"/>
      <c r="Q44" s="42"/>
      <c r="R44" s="42"/>
      <c r="S44" s="42"/>
      <c r="T44" s="27"/>
      <c r="U44" s="40" t="str">
        <f t="shared" ref="U44" si="7">_xlfn.IFNA("",((T44+Q44+N44-R44)+(O44*2))/E44)</f>
        <v/>
      </c>
      <c r="V44" s="22">
        <v>440</v>
      </c>
      <c r="W44" s="22" t="s">
        <v>81</v>
      </c>
      <c r="X44" s="22" t="s">
        <v>95</v>
      </c>
      <c r="Y44" s="69">
        <v>647</v>
      </c>
      <c r="Z44" s="41"/>
      <c r="AA44" s="1" t="s">
        <v>283</v>
      </c>
      <c r="AB44" s="28" t="s">
        <v>284</v>
      </c>
    </row>
    <row r="45" spans="1:28" x14ac:dyDescent="0.3">
      <c r="A45" s="43" t="s">
        <v>46</v>
      </c>
      <c r="B45" s="43" t="s">
        <v>73</v>
      </c>
      <c r="C45" s="44" t="s">
        <v>40</v>
      </c>
      <c r="D45" s="43"/>
      <c r="E45" s="44">
        <f t="shared" ref="E45:T45" si="8">SUM(E35:E44)</f>
        <v>240</v>
      </c>
      <c r="F45" s="44">
        <f t="shared" si="8"/>
        <v>45</v>
      </c>
      <c r="G45" s="44">
        <f t="shared" si="8"/>
        <v>108</v>
      </c>
      <c r="H45" s="44">
        <f t="shared" si="8"/>
        <v>0</v>
      </c>
      <c r="I45" s="44">
        <f t="shared" si="8"/>
        <v>0</v>
      </c>
      <c r="J45" s="44">
        <f t="shared" si="8"/>
        <v>22</v>
      </c>
      <c r="K45" s="44">
        <f t="shared" si="8"/>
        <v>29</v>
      </c>
      <c r="L45" s="44">
        <f t="shared" si="8"/>
        <v>22</v>
      </c>
      <c r="M45" s="44">
        <f t="shared" si="8"/>
        <v>17</v>
      </c>
      <c r="N45" s="44">
        <f t="shared" si="8"/>
        <v>39</v>
      </c>
      <c r="O45" s="44">
        <f t="shared" si="8"/>
        <v>18</v>
      </c>
      <c r="P45" s="44">
        <f t="shared" si="8"/>
        <v>35</v>
      </c>
      <c r="Q45" s="44">
        <f t="shared" si="8"/>
        <v>17</v>
      </c>
      <c r="R45" s="44">
        <f t="shared" si="8"/>
        <v>21</v>
      </c>
      <c r="S45" s="44">
        <f t="shared" si="8"/>
        <v>3</v>
      </c>
      <c r="T45" s="44">
        <f t="shared" si="8"/>
        <v>112</v>
      </c>
      <c r="U45" s="45">
        <f>((T45+Q45+N45-R45)+(O45*2))/E45</f>
        <v>0.76249999999999996</v>
      </c>
      <c r="V45" s="46">
        <v>440</v>
      </c>
      <c r="W45" s="46" t="s">
        <v>81</v>
      </c>
      <c r="X45" s="46" t="s">
        <v>95</v>
      </c>
      <c r="Y45" s="70">
        <v>647</v>
      </c>
      <c r="Z45" s="48"/>
      <c r="AA45" s="43" t="s">
        <v>283</v>
      </c>
      <c r="AB45" s="72" t="s">
        <v>284</v>
      </c>
    </row>
    <row r="46" spans="1:28" x14ac:dyDescent="0.3">
      <c r="A46" s="1"/>
      <c r="B46" s="1"/>
      <c r="C46" s="1"/>
      <c r="D46" s="1"/>
      <c r="F46" s="49" t="s">
        <v>41</v>
      </c>
      <c r="G46" s="50">
        <f>F45/G45</f>
        <v>0.41666666666666669</v>
      </c>
      <c r="H46" s="27"/>
      <c r="I46" s="1"/>
      <c r="J46" s="49" t="s">
        <v>42</v>
      </c>
      <c r="K46" s="51">
        <f>J45/K45</f>
        <v>0.75862068965517238</v>
      </c>
      <c r="L46" s="1"/>
      <c r="M46" s="39" t="s">
        <v>43</v>
      </c>
      <c r="N46" s="52">
        <v>6</v>
      </c>
      <c r="P46" s="1"/>
      <c r="Q46" s="1"/>
      <c r="R46" s="1"/>
      <c r="S46" s="1"/>
      <c r="T46" s="1"/>
      <c r="U46" s="1"/>
      <c r="V46" s="22"/>
      <c r="W46" s="22"/>
      <c r="X46" s="22"/>
      <c r="Y46" s="53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3"/>
      <c r="Z47" s="41"/>
      <c r="AA47" s="1"/>
      <c r="AB47" s="28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28"/>
    </row>
  </sheetData>
  <sheetProtection sheet="1" objects="1" scenarios="1"/>
  <sortState xmlns:xlrd2="http://schemas.microsoft.com/office/spreadsheetml/2017/richdata2" ref="A35:AB43">
    <sortCondition ref="C35:C43"/>
  </sortState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C053D-DBA1-4FF1-8B64-4042F52592C9}">
  <sheetPr>
    <tabColor rgb="FF92D050"/>
    <pageSetUpPr fitToPage="1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29632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173</v>
      </c>
      <c r="D4" s="7" t="s">
        <v>5</v>
      </c>
      <c r="E4" s="8"/>
      <c r="F4" s="5"/>
      <c r="G4" s="1"/>
      <c r="J4" s="15" t="s">
        <v>294</v>
      </c>
      <c r="K4" s="16" t="s">
        <v>45</v>
      </c>
      <c r="L4" s="17"/>
      <c r="M4" s="18"/>
      <c r="N4" s="19">
        <v>27</v>
      </c>
      <c r="O4" s="19">
        <v>25</v>
      </c>
      <c r="P4" s="19">
        <v>28</v>
      </c>
      <c r="Q4" s="19">
        <v>29</v>
      </c>
      <c r="R4" s="20"/>
      <c r="S4" s="21">
        <f>SUM(N4:R4)</f>
        <v>109</v>
      </c>
      <c r="T4" s="22">
        <v>445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295</v>
      </c>
      <c r="K5" s="16" t="s">
        <v>64</v>
      </c>
      <c r="L5" s="17"/>
      <c r="M5" s="18"/>
      <c r="N5" s="19">
        <v>25</v>
      </c>
      <c r="O5" s="19">
        <v>22</v>
      </c>
      <c r="P5" s="19">
        <v>28</v>
      </c>
      <c r="Q5" s="19">
        <v>29</v>
      </c>
      <c r="R5" s="20"/>
      <c r="S5" s="21">
        <f>SUM(N5:R5)</f>
        <v>104</v>
      </c>
      <c r="T5" s="22">
        <v>445</v>
      </c>
      <c r="U5" s="1"/>
      <c r="V5" s="1"/>
      <c r="W5" s="1"/>
    </row>
    <row r="6" spans="1:28" x14ac:dyDescent="0.3">
      <c r="C6" s="23">
        <v>4562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77</v>
      </c>
      <c r="D7" s="7" t="s">
        <v>8</v>
      </c>
      <c r="G7" s="1"/>
      <c r="S7" s="1"/>
      <c r="T7" s="25" t="s">
        <v>9</v>
      </c>
      <c r="U7" s="1"/>
      <c r="V7" s="26">
        <v>445</v>
      </c>
      <c r="W7" s="1"/>
    </row>
    <row r="8" spans="1:28" x14ac:dyDescent="0.3">
      <c r="B8" s="1"/>
      <c r="C8" s="49" t="s">
        <v>396</v>
      </c>
      <c r="D8" s="7" t="s">
        <v>8</v>
      </c>
      <c r="F8" s="27" t="s">
        <v>450</v>
      </c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0.1076388888888889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20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48</v>
      </c>
      <c r="D13" s="38">
        <v>11</v>
      </c>
      <c r="E13" s="27">
        <v>25</v>
      </c>
      <c r="F13" s="27">
        <v>4</v>
      </c>
      <c r="G13" s="27">
        <v>13</v>
      </c>
      <c r="H13" s="27"/>
      <c r="I13" s="27"/>
      <c r="J13" s="27">
        <v>1</v>
      </c>
      <c r="K13" s="27">
        <v>2</v>
      </c>
      <c r="L13" s="27">
        <v>0</v>
      </c>
      <c r="M13" s="27">
        <v>2</v>
      </c>
      <c r="N13" s="27">
        <f>SUM(L13:M13)</f>
        <v>2</v>
      </c>
      <c r="O13" s="27">
        <v>3</v>
      </c>
      <c r="P13" s="39">
        <v>4</v>
      </c>
      <c r="Q13" s="27">
        <v>2</v>
      </c>
      <c r="R13" s="27">
        <v>6</v>
      </c>
      <c r="S13" s="27">
        <v>0</v>
      </c>
      <c r="T13" s="27">
        <f>(H13*3)+((F13-H13)*2)+J13</f>
        <v>9</v>
      </c>
      <c r="U13" s="40">
        <f>IFERROR(((T13+Q13+N13-R13)+(O13*2))/E13,"")</f>
        <v>0.52</v>
      </c>
      <c r="V13" s="22">
        <v>445</v>
      </c>
      <c r="W13" s="22" t="s">
        <v>80</v>
      </c>
      <c r="X13" s="22" t="s">
        <v>82</v>
      </c>
      <c r="Y13" s="69">
        <v>4562</v>
      </c>
      <c r="Z13" s="41"/>
      <c r="AA13" s="1" t="s">
        <v>83</v>
      </c>
      <c r="AB13" s="28" t="s">
        <v>296</v>
      </c>
    </row>
    <row r="14" spans="1:28" x14ac:dyDescent="0.3">
      <c r="A14" s="1" t="s">
        <v>63</v>
      </c>
      <c r="B14" s="1" t="s">
        <v>46</v>
      </c>
      <c r="C14" s="27" t="s">
        <v>49</v>
      </c>
      <c r="D14" s="38">
        <v>22</v>
      </c>
      <c r="E14" s="27">
        <v>30</v>
      </c>
      <c r="F14" s="27">
        <v>2</v>
      </c>
      <c r="G14" s="27">
        <v>11</v>
      </c>
      <c r="H14" s="27"/>
      <c r="I14" s="27"/>
      <c r="J14" s="27">
        <v>2</v>
      </c>
      <c r="K14" s="27">
        <v>5</v>
      </c>
      <c r="L14" s="27">
        <v>1</v>
      </c>
      <c r="M14" s="27">
        <v>1</v>
      </c>
      <c r="N14" s="27">
        <f t="shared" ref="N14:N18" si="0">SUM(L14:M14)</f>
        <v>2</v>
      </c>
      <c r="O14" s="39">
        <v>5</v>
      </c>
      <c r="P14" s="39">
        <v>2</v>
      </c>
      <c r="Q14" s="39">
        <v>4</v>
      </c>
      <c r="R14" s="39">
        <v>3</v>
      </c>
      <c r="S14" s="39">
        <v>0</v>
      </c>
      <c r="T14" s="39">
        <f t="shared" ref="T14:T18" si="1">(H14*3)+((F14-H14)*2)+J14</f>
        <v>6</v>
      </c>
      <c r="U14" s="40">
        <f t="shared" ref="U14:U24" si="2">IFERROR(((T14+Q14+N14-R14)+(O14*2))/E14,"")</f>
        <v>0.6333333333333333</v>
      </c>
      <c r="V14" s="22">
        <v>445</v>
      </c>
      <c r="W14" s="22" t="s">
        <v>80</v>
      </c>
      <c r="X14" s="22" t="s">
        <v>82</v>
      </c>
      <c r="Y14" s="69">
        <v>4562</v>
      </c>
      <c r="Z14" s="41"/>
      <c r="AA14" s="1" t="s">
        <v>83</v>
      </c>
      <c r="AB14" s="28" t="s">
        <v>296</v>
      </c>
    </row>
    <row r="15" spans="1:28" x14ac:dyDescent="0.3">
      <c r="A15" s="1" t="s">
        <v>63</v>
      </c>
      <c r="B15" s="1" t="s">
        <v>46</v>
      </c>
      <c r="C15" s="27" t="s">
        <v>274</v>
      </c>
      <c r="D15" s="38">
        <v>20</v>
      </c>
      <c r="E15" s="27">
        <v>12</v>
      </c>
      <c r="F15" s="27">
        <v>2</v>
      </c>
      <c r="G15" s="27">
        <v>4</v>
      </c>
      <c r="H15" s="27"/>
      <c r="I15" s="27"/>
      <c r="J15" s="27">
        <v>1</v>
      </c>
      <c r="K15" s="27">
        <v>3</v>
      </c>
      <c r="L15" s="27">
        <v>3</v>
      </c>
      <c r="M15" s="27">
        <v>0</v>
      </c>
      <c r="N15" s="27">
        <f t="shared" si="0"/>
        <v>3</v>
      </c>
      <c r="O15" s="39">
        <v>1</v>
      </c>
      <c r="P15" s="39">
        <v>2</v>
      </c>
      <c r="Q15" s="39">
        <v>0</v>
      </c>
      <c r="R15" s="39">
        <v>0</v>
      </c>
      <c r="S15" s="39">
        <v>0</v>
      </c>
      <c r="T15" s="39">
        <f t="shared" si="1"/>
        <v>5</v>
      </c>
      <c r="U15" s="40">
        <f t="shared" si="2"/>
        <v>0.83333333333333337</v>
      </c>
      <c r="V15" s="22">
        <v>445</v>
      </c>
      <c r="W15" s="22" t="s">
        <v>80</v>
      </c>
      <c r="X15" s="22" t="s">
        <v>82</v>
      </c>
      <c r="Y15" s="69">
        <v>4562</v>
      </c>
      <c r="Z15" s="41"/>
      <c r="AA15" s="1" t="s">
        <v>83</v>
      </c>
      <c r="AB15" s="28" t="s">
        <v>296</v>
      </c>
    </row>
    <row r="16" spans="1:28" x14ac:dyDescent="0.3">
      <c r="A16" s="1" t="s">
        <v>63</v>
      </c>
      <c r="B16" s="1" t="s">
        <v>46</v>
      </c>
      <c r="C16" s="27" t="s">
        <v>255</v>
      </c>
      <c r="D16" s="38">
        <v>14</v>
      </c>
      <c r="E16" s="27">
        <v>31</v>
      </c>
      <c r="F16" s="27">
        <v>5</v>
      </c>
      <c r="G16" s="27">
        <v>12</v>
      </c>
      <c r="H16" s="27"/>
      <c r="I16" s="27"/>
      <c r="J16" s="27">
        <v>8</v>
      </c>
      <c r="K16" s="27">
        <v>11</v>
      </c>
      <c r="L16" s="27">
        <v>2</v>
      </c>
      <c r="M16" s="27">
        <v>6</v>
      </c>
      <c r="N16" s="27">
        <f t="shared" si="0"/>
        <v>8</v>
      </c>
      <c r="O16" s="39">
        <v>3</v>
      </c>
      <c r="P16" s="39">
        <v>2</v>
      </c>
      <c r="Q16" s="39">
        <v>2</v>
      </c>
      <c r="R16" s="39">
        <v>4</v>
      </c>
      <c r="S16" s="39">
        <v>0</v>
      </c>
      <c r="T16" s="39">
        <f t="shared" si="1"/>
        <v>18</v>
      </c>
      <c r="U16" s="40">
        <f t="shared" si="2"/>
        <v>0.967741935483871</v>
      </c>
      <c r="V16" s="22">
        <v>445</v>
      </c>
      <c r="W16" s="22" t="s">
        <v>80</v>
      </c>
      <c r="X16" s="22" t="s">
        <v>82</v>
      </c>
      <c r="Y16" s="69">
        <v>4562</v>
      </c>
      <c r="Z16" s="41"/>
      <c r="AA16" s="1" t="s">
        <v>83</v>
      </c>
      <c r="AB16" s="28" t="s">
        <v>296</v>
      </c>
    </row>
    <row r="17" spans="1:28" x14ac:dyDescent="0.3">
      <c r="A17" s="1" t="s">
        <v>63</v>
      </c>
      <c r="B17" s="1" t="s">
        <v>46</v>
      </c>
      <c r="C17" s="27" t="s">
        <v>172</v>
      </c>
      <c r="D17" s="38">
        <v>32</v>
      </c>
      <c r="E17" s="27" t="s">
        <v>470</v>
      </c>
      <c r="F17" s="27"/>
      <c r="G17" s="27"/>
      <c r="H17" s="27"/>
      <c r="I17" s="27"/>
      <c r="J17" s="27"/>
      <c r="K17" s="27"/>
      <c r="L17" s="27"/>
      <c r="M17" s="27"/>
      <c r="N17" s="27"/>
      <c r="O17" s="39"/>
      <c r="P17" s="39"/>
      <c r="Q17" s="39"/>
      <c r="R17" s="39"/>
      <c r="S17" s="39"/>
      <c r="T17" s="39"/>
      <c r="U17" s="40"/>
      <c r="V17" s="22">
        <v>445</v>
      </c>
      <c r="W17" s="22" t="s">
        <v>80</v>
      </c>
      <c r="X17" s="22" t="s">
        <v>82</v>
      </c>
      <c r="Y17" s="69">
        <v>4562</v>
      </c>
      <c r="Z17" s="41"/>
      <c r="AA17" s="1" t="s">
        <v>83</v>
      </c>
      <c r="AB17" s="28" t="s">
        <v>296</v>
      </c>
    </row>
    <row r="18" spans="1:28" x14ac:dyDescent="0.3">
      <c r="A18" s="1" t="s">
        <v>63</v>
      </c>
      <c r="B18" s="1" t="s">
        <v>46</v>
      </c>
      <c r="C18" s="27" t="s">
        <v>52</v>
      </c>
      <c r="D18" s="38">
        <v>42</v>
      </c>
      <c r="E18" s="27">
        <v>10</v>
      </c>
      <c r="F18" s="27">
        <v>2</v>
      </c>
      <c r="G18" s="27">
        <v>5</v>
      </c>
      <c r="H18" s="27"/>
      <c r="I18" s="27"/>
      <c r="J18" s="27">
        <v>2</v>
      </c>
      <c r="K18" s="27">
        <v>2</v>
      </c>
      <c r="L18" s="27">
        <v>3</v>
      </c>
      <c r="M18" s="27">
        <v>2</v>
      </c>
      <c r="N18" s="27">
        <f t="shared" si="0"/>
        <v>5</v>
      </c>
      <c r="O18" s="39">
        <v>0</v>
      </c>
      <c r="P18" s="39">
        <v>3</v>
      </c>
      <c r="Q18" s="39">
        <v>0</v>
      </c>
      <c r="R18" s="39">
        <v>3</v>
      </c>
      <c r="S18" s="39">
        <v>0</v>
      </c>
      <c r="T18" s="39">
        <f t="shared" si="1"/>
        <v>6</v>
      </c>
      <c r="U18" s="40">
        <f t="shared" si="2"/>
        <v>0.8</v>
      </c>
      <c r="V18" s="22">
        <v>445</v>
      </c>
      <c r="W18" s="22" t="s">
        <v>80</v>
      </c>
      <c r="X18" s="22" t="s">
        <v>82</v>
      </c>
      <c r="Y18" s="69">
        <v>4562</v>
      </c>
      <c r="Z18" s="41"/>
      <c r="AA18" s="1" t="s">
        <v>83</v>
      </c>
      <c r="AB18" s="28" t="s">
        <v>296</v>
      </c>
    </row>
    <row r="19" spans="1:28" x14ac:dyDescent="0.3">
      <c r="A19" s="1" t="s">
        <v>63</v>
      </c>
      <c r="B19" s="1" t="s">
        <v>46</v>
      </c>
      <c r="C19" s="27" t="s">
        <v>53</v>
      </c>
      <c r="D19" s="38">
        <v>15</v>
      </c>
      <c r="E19" s="27">
        <v>41</v>
      </c>
      <c r="F19" s="27">
        <v>10</v>
      </c>
      <c r="G19" s="27">
        <v>17</v>
      </c>
      <c r="H19" s="27"/>
      <c r="I19" s="27"/>
      <c r="J19" s="27">
        <v>7</v>
      </c>
      <c r="K19" s="27">
        <v>9</v>
      </c>
      <c r="L19" s="27">
        <v>4</v>
      </c>
      <c r="M19" s="27">
        <v>7</v>
      </c>
      <c r="N19" s="27">
        <f>SUM(L19:M19)</f>
        <v>11</v>
      </c>
      <c r="O19" s="39">
        <v>5</v>
      </c>
      <c r="P19" s="39">
        <v>2</v>
      </c>
      <c r="Q19" s="39">
        <v>2</v>
      </c>
      <c r="R19" s="39">
        <v>3</v>
      </c>
      <c r="S19" s="39">
        <v>0</v>
      </c>
      <c r="T19" s="39">
        <f>(H19*3)+((F19-H19)*2)+J19</f>
        <v>27</v>
      </c>
      <c r="U19" s="40">
        <f t="shared" si="2"/>
        <v>1.1463414634146341</v>
      </c>
      <c r="V19" s="22">
        <v>445</v>
      </c>
      <c r="W19" s="22" t="s">
        <v>80</v>
      </c>
      <c r="X19" s="22" t="s">
        <v>82</v>
      </c>
      <c r="Y19" s="69">
        <v>4562</v>
      </c>
      <c r="Z19" s="41"/>
      <c r="AA19" s="1" t="s">
        <v>83</v>
      </c>
      <c r="AB19" s="28" t="s">
        <v>296</v>
      </c>
    </row>
    <row r="20" spans="1:28" x14ac:dyDescent="0.3">
      <c r="A20" s="1" t="s">
        <v>63</v>
      </c>
      <c r="B20" s="1" t="s">
        <v>46</v>
      </c>
      <c r="C20" s="27" t="s">
        <v>54</v>
      </c>
      <c r="D20" s="38">
        <v>10</v>
      </c>
      <c r="E20" s="27" t="s">
        <v>476</v>
      </c>
      <c r="F20" s="27"/>
      <c r="G20" s="27"/>
      <c r="H20" s="27"/>
      <c r="I20" s="27"/>
      <c r="J20" s="27"/>
      <c r="K20" s="27"/>
      <c r="L20" s="27"/>
      <c r="M20" s="27"/>
      <c r="N20" s="27"/>
      <c r="O20" s="39"/>
      <c r="P20" s="39"/>
      <c r="Q20" s="39"/>
      <c r="R20" s="39"/>
      <c r="S20" s="39"/>
      <c r="T20" s="39"/>
      <c r="U20" s="40"/>
      <c r="V20" s="22">
        <v>445</v>
      </c>
      <c r="W20" s="22" t="s">
        <v>80</v>
      </c>
      <c r="X20" s="22" t="s">
        <v>82</v>
      </c>
      <c r="Y20" s="69">
        <v>4562</v>
      </c>
      <c r="Z20" s="41"/>
      <c r="AA20" s="1" t="s">
        <v>83</v>
      </c>
      <c r="AB20" s="28" t="s">
        <v>296</v>
      </c>
    </row>
    <row r="21" spans="1:28" x14ac:dyDescent="0.3">
      <c r="A21" s="1" t="s">
        <v>63</v>
      </c>
      <c r="B21" s="1" t="s">
        <v>46</v>
      </c>
      <c r="C21" s="27" t="s">
        <v>55</v>
      </c>
      <c r="D21" s="38">
        <v>33</v>
      </c>
      <c r="E21" s="27">
        <v>11</v>
      </c>
      <c r="F21" s="27">
        <v>1</v>
      </c>
      <c r="G21" s="27">
        <v>3</v>
      </c>
      <c r="H21" s="27"/>
      <c r="I21" s="27"/>
      <c r="J21" s="27">
        <v>0</v>
      </c>
      <c r="K21" s="27">
        <v>0</v>
      </c>
      <c r="L21" s="27">
        <v>0</v>
      </c>
      <c r="M21" s="27">
        <v>0</v>
      </c>
      <c r="N21" s="27">
        <f>SUM(L21:M21)</f>
        <v>0</v>
      </c>
      <c r="O21" s="39">
        <v>0</v>
      </c>
      <c r="P21" s="39">
        <v>2</v>
      </c>
      <c r="Q21" s="39">
        <v>0</v>
      </c>
      <c r="R21" s="39">
        <v>1</v>
      </c>
      <c r="S21" s="39">
        <v>0</v>
      </c>
      <c r="T21" s="39">
        <f>(H21*3)+((F21-H21)*2)+J21</f>
        <v>2</v>
      </c>
      <c r="U21" s="40">
        <f t="shared" si="2"/>
        <v>9.0909090909090912E-2</v>
      </c>
      <c r="V21" s="22">
        <v>445</v>
      </c>
      <c r="W21" s="22" t="s">
        <v>80</v>
      </c>
      <c r="X21" s="22" t="s">
        <v>82</v>
      </c>
      <c r="Y21" s="69">
        <v>4562</v>
      </c>
      <c r="Z21" s="41"/>
      <c r="AA21" s="1" t="s">
        <v>83</v>
      </c>
      <c r="AB21" s="28" t="s">
        <v>296</v>
      </c>
    </row>
    <row r="22" spans="1:28" x14ac:dyDescent="0.3">
      <c r="A22" s="1" t="s">
        <v>63</v>
      </c>
      <c r="B22" s="1" t="s">
        <v>46</v>
      </c>
      <c r="C22" s="27" t="s">
        <v>56</v>
      </c>
      <c r="D22" s="38">
        <v>24</v>
      </c>
      <c r="E22" s="27">
        <v>14</v>
      </c>
      <c r="F22" s="27">
        <v>4</v>
      </c>
      <c r="G22" s="27">
        <v>5</v>
      </c>
      <c r="H22" s="27"/>
      <c r="I22" s="27"/>
      <c r="J22" s="27">
        <v>2</v>
      </c>
      <c r="K22" s="27">
        <v>5</v>
      </c>
      <c r="L22" s="27">
        <v>1</v>
      </c>
      <c r="M22" s="27">
        <v>0</v>
      </c>
      <c r="N22" s="27">
        <f>SUM(L22:M22)</f>
        <v>1</v>
      </c>
      <c r="O22" s="39">
        <v>1</v>
      </c>
      <c r="P22" s="39">
        <v>3</v>
      </c>
      <c r="Q22" s="39">
        <v>0</v>
      </c>
      <c r="R22" s="39">
        <v>1</v>
      </c>
      <c r="S22" s="39">
        <v>0</v>
      </c>
      <c r="T22" s="39">
        <f>(H22*3)+((F22-H22)*2)+J22</f>
        <v>10</v>
      </c>
      <c r="U22" s="40">
        <f t="shared" si="2"/>
        <v>0.8571428571428571</v>
      </c>
      <c r="V22" s="22">
        <v>445</v>
      </c>
      <c r="W22" s="22" t="s">
        <v>80</v>
      </c>
      <c r="X22" s="22" t="s">
        <v>82</v>
      </c>
      <c r="Y22" s="69">
        <v>4562</v>
      </c>
      <c r="Z22" s="41"/>
      <c r="AA22" s="1" t="s">
        <v>83</v>
      </c>
      <c r="AB22" s="28" t="s">
        <v>296</v>
      </c>
    </row>
    <row r="23" spans="1:28" x14ac:dyDescent="0.3">
      <c r="A23" s="1" t="s">
        <v>63</v>
      </c>
      <c r="B23" s="1" t="s">
        <v>46</v>
      </c>
      <c r="C23" s="27" t="s">
        <v>57</v>
      </c>
      <c r="D23" s="38">
        <v>35</v>
      </c>
      <c r="E23" s="27">
        <v>35</v>
      </c>
      <c r="F23" s="27">
        <v>3</v>
      </c>
      <c r="G23" s="27">
        <v>7</v>
      </c>
      <c r="H23" s="27"/>
      <c r="I23" s="27"/>
      <c r="J23" s="27">
        <v>0</v>
      </c>
      <c r="K23" s="27">
        <v>2</v>
      </c>
      <c r="L23" s="27">
        <v>5</v>
      </c>
      <c r="M23" s="27">
        <v>8</v>
      </c>
      <c r="N23" s="27">
        <f>SUM(L23:M23)</f>
        <v>13</v>
      </c>
      <c r="O23" s="39">
        <v>2</v>
      </c>
      <c r="P23" s="39">
        <v>4</v>
      </c>
      <c r="Q23" s="39">
        <v>1</v>
      </c>
      <c r="R23" s="39">
        <v>1</v>
      </c>
      <c r="S23" s="39">
        <v>0</v>
      </c>
      <c r="T23" s="39">
        <f>(H23*3)+((F23-H23)*2)+J23</f>
        <v>6</v>
      </c>
      <c r="U23" s="40">
        <f t="shared" si="2"/>
        <v>0.65714285714285714</v>
      </c>
      <c r="V23" s="22">
        <v>445</v>
      </c>
      <c r="W23" s="22" t="s">
        <v>80</v>
      </c>
      <c r="X23" s="22" t="s">
        <v>82</v>
      </c>
      <c r="Y23" s="69">
        <v>4562</v>
      </c>
      <c r="Z23" s="41"/>
      <c r="AA23" s="1" t="s">
        <v>83</v>
      </c>
      <c r="AB23" s="28" t="s">
        <v>296</v>
      </c>
    </row>
    <row r="24" spans="1:28" x14ac:dyDescent="0.3">
      <c r="A24" s="1" t="s">
        <v>63</v>
      </c>
      <c r="B24" s="1" t="s">
        <v>46</v>
      </c>
      <c r="C24" s="27" t="s">
        <v>58</v>
      </c>
      <c r="D24" s="38">
        <v>40</v>
      </c>
      <c r="E24" s="27">
        <v>31</v>
      </c>
      <c r="F24" s="27">
        <v>7</v>
      </c>
      <c r="G24" s="27">
        <v>12</v>
      </c>
      <c r="H24" s="27"/>
      <c r="I24" s="27"/>
      <c r="J24" s="27">
        <v>6</v>
      </c>
      <c r="K24" s="27">
        <v>8</v>
      </c>
      <c r="L24" s="27">
        <v>0</v>
      </c>
      <c r="M24" s="27">
        <v>2</v>
      </c>
      <c r="N24" s="27">
        <f>SUM(L24:M24)</f>
        <v>2</v>
      </c>
      <c r="O24" s="39">
        <v>0</v>
      </c>
      <c r="P24" s="39">
        <v>5</v>
      </c>
      <c r="Q24" s="39">
        <v>2</v>
      </c>
      <c r="R24" s="39">
        <v>3</v>
      </c>
      <c r="S24" s="39">
        <v>0</v>
      </c>
      <c r="T24" s="39">
        <f>(H24*3)+((F24-H24)*2)+J24</f>
        <v>20</v>
      </c>
      <c r="U24" s="40">
        <f t="shared" si="2"/>
        <v>0.67741935483870963</v>
      </c>
      <c r="V24" s="22">
        <v>445</v>
      </c>
      <c r="W24" s="22" t="s">
        <v>80</v>
      </c>
      <c r="X24" s="22" t="s">
        <v>82</v>
      </c>
      <c r="Y24" s="69">
        <v>4562</v>
      </c>
      <c r="Z24" s="41"/>
      <c r="AA24" s="1" t="s">
        <v>83</v>
      </c>
      <c r="AB24" s="28" t="s">
        <v>296</v>
      </c>
    </row>
    <row r="25" spans="1:28" x14ac:dyDescent="0.3">
      <c r="A25" s="43" t="s">
        <v>63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40</v>
      </c>
      <c r="G25" s="44">
        <f t="shared" si="3"/>
        <v>89</v>
      </c>
      <c r="H25" s="44">
        <f t="shared" si="3"/>
        <v>0</v>
      </c>
      <c r="I25" s="44">
        <f t="shared" si="3"/>
        <v>0</v>
      </c>
      <c r="J25" s="44">
        <f t="shared" si="3"/>
        <v>29</v>
      </c>
      <c r="K25" s="44">
        <f t="shared" si="3"/>
        <v>47</v>
      </c>
      <c r="L25" s="44">
        <f t="shared" si="3"/>
        <v>19</v>
      </c>
      <c r="M25" s="44">
        <f t="shared" si="3"/>
        <v>28</v>
      </c>
      <c r="N25" s="44">
        <f t="shared" si="3"/>
        <v>47</v>
      </c>
      <c r="O25" s="44">
        <f t="shared" si="3"/>
        <v>20</v>
      </c>
      <c r="P25" s="44">
        <f t="shared" si="3"/>
        <v>29</v>
      </c>
      <c r="Q25" s="44">
        <f t="shared" si="3"/>
        <v>13</v>
      </c>
      <c r="R25" s="44">
        <f t="shared" si="3"/>
        <v>25</v>
      </c>
      <c r="S25" s="44">
        <f t="shared" si="3"/>
        <v>0</v>
      </c>
      <c r="T25" s="44">
        <f t="shared" si="3"/>
        <v>109</v>
      </c>
      <c r="U25" s="45">
        <f>((T25+Q25+N25-R25)+(O25*2))/E25</f>
        <v>0.76666666666666672</v>
      </c>
      <c r="V25" s="46">
        <v>445</v>
      </c>
      <c r="W25" s="46" t="s">
        <v>80</v>
      </c>
      <c r="X25" s="46" t="s">
        <v>82</v>
      </c>
      <c r="Y25" s="70">
        <v>4562</v>
      </c>
      <c r="Z25" s="73" t="s">
        <v>397</v>
      </c>
      <c r="AA25" s="43" t="s">
        <v>83</v>
      </c>
      <c r="AB25" s="72" t="s">
        <v>296</v>
      </c>
    </row>
    <row r="26" spans="1:28" x14ac:dyDescent="0.3">
      <c r="A26" s="1"/>
      <c r="B26" s="1"/>
      <c r="C26" s="1"/>
      <c r="D26" s="1"/>
      <c r="F26" s="49" t="s">
        <v>41</v>
      </c>
      <c r="G26" s="50">
        <f>F25/G25</f>
        <v>0.449438202247191</v>
      </c>
      <c r="H26" s="27"/>
      <c r="I26" s="1"/>
      <c r="J26" s="49" t="s">
        <v>42</v>
      </c>
      <c r="K26" s="51">
        <f>J25/K25</f>
        <v>0.61702127659574468</v>
      </c>
      <c r="L26" s="1"/>
      <c r="M26" s="39" t="s">
        <v>43</v>
      </c>
      <c r="N26" s="52">
        <v>8</v>
      </c>
      <c r="P26" s="1"/>
      <c r="Q26" s="1"/>
      <c r="R26" s="1"/>
      <c r="S26" s="1"/>
      <c r="T26" s="1"/>
      <c r="U26" s="1"/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 t="s">
        <v>445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>
        <v>21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299</v>
      </c>
      <c r="D35" s="38">
        <v>44</v>
      </c>
      <c r="E35" s="27">
        <v>46</v>
      </c>
      <c r="F35" s="27">
        <v>14</v>
      </c>
      <c r="G35" s="27">
        <v>29</v>
      </c>
      <c r="H35" s="27">
        <v>0</v>
      </c>
      <c r="I35" s="27">
        <v>1</v>
      </c>
      <c r="J35" s="27">
        <v>7</v>
      </c>
      <c r="K35" s="27">
        <v>10</v>
      </c>
      <c r="L35" s="27">
        <v>2</v>
      </c>
      <c r="M35" s="27">
        <v>0</v>
      </c>
      <c r="N35" s="27">
        <f t="shared" ref="N35:N44" si="4">SUM(L35:M35)</f>
        <v>2</v>
      </c>
      <c r="O35" s="27">
        <v>5</v>
      </c>
      <c r="P35" s="39">
        <v>3</v>
      </c>
      <c r="Q35" s="27">
        <v>2</v>
      </c>
      <c r="R35" s="27">
        <v>8</v>
      </c>
      <c r="S35" s="27">
        <v>0</v>
      </c>
      <c r="T35" s="27">
        <f t="shared" ref="T35:T44" si="5">+(F35*2)+J35</f>
        <v>35</v>
      </c>
      <c r="U35" s="40">
        <f t="shared" ref="U35:U44" si="6">IFERROR(((T35+Q35+N35-R35)+(O35*2))/E35,"")</f>
        <v>0.89130434782608692</v>
      </c>
      <c r="V35" s="22">
        <v>445</v>
      </c>
      <c r="W35" s="22" t="s">
        <v>81</v>
      </c>
      <c r="X35" s="22" t="s">
        <v>95</v>
      </c>
      <c r="Y35" s="69">
        <v>4562</v>
      </c>
      <c r="Z35" s="41"/>
      <c r="AA35" s="1" t="s">
        <v>297</v>
      </c>
      <c r="AB35" s="28" t="s">
        <v>298</v>
      </c>
    </row>
    <row r="36" spans="1:28" x14ac:dyDescent="0.3">
      <c r="A36" s="1" t="s">
        <v>46</v>
      </c>
      <c r="B36" s="1" t="s">
        <v>63</v>
      </c>
      <c r="C36" s="27" t="s">
        <v>118</v>
      </c>
      <c r="D36" s="38">
        <v>51</v>
      </c>
      <c r="E36" s="27">
        <v>29</v>
      </c>
      <c r="F36" s="27">
        <v>2</v>
      </c>
      <c r="G36" s="27">
        <v>7</v>
      </c>
      <c r="H36" s="27"/>
      <c r="I36" s="27"/>
      <c r="J36" s="27">
        <v>3</v>
      </c>
      <c r="K36" s="27">
        <v>4</v>
      </c>
      <c r="L36" s="27">
        <v>8</v>
      </c>
      <c r="M36" s="27">
        <v>6</v>
      </c>
      <c r="N36" s="27">
        <f t="shared" si="4"/>
        <v>14</v>
      </c>
      <c r="O36" s="39">
        <v>1</v>
      </c>
      <c r="P36" s="39">
        <v>4</v>
      </c>
      <c r="Q36" s="39">
        <v>1</v>
      </c>
      <c r="R36" s="39">
        <v>4</v>
      </c>
      <c r="S36" s="39">
        <v>0</v>
      </c>
      <c r="T36" s="27">
        <f t="shared" si="5"/>
        <v>7</v>
      </c>
      <c r="U36" s="40">
        <f t="shared" si="6"/>
        <v>0.68965517241379315</v>
      </c>
      <c r="V36" s="22">
        <v>445</v>
      </c>
      <c r="W36" s="22" t="s">
        <v>81</v>
      </c>
      <c r="X36" s="22" t="s">
        <v>95</v>
      </c>
      <c r="Y36" s="69">
        <v>4562</v>
      </c>
      <c r="Z36" s="41"/>
      <c r="AA36" s="1" t="s">
        <v>297</v>
      </c>
      <c r="AB36" s="28" t="s">
        <v>298</v>
      </c>
    </row>
    <row r="37" spans="1:28" x14ac:dyDescent="0.3">
      <c r="A37" s="1" t="s">
        <v>46</v>
      </c>
      <c r="B37" s="1" t="s">
        <v>63</v>
      </c>
      <c r="C37" s="27" t="s">
        <v>135</v>
      </c>
      <c r="D37" s="38">
        <v>50</v>
      </c>
      <c r="E37" s="27">
        <v>33</v>
      </c>
      <c r="F37" s="27">
        <v>5</v>
      </c>
      <c r="G37" s="27">
        <v>9</v>
      </c>
      <c r="H37" s="27"/>
      <c r="I37" s="27"/>
      <c r="J37" s="27">
        <v>2</v>
      </c>
      <c r="K37" s="27">
        <v>4</v>
      </c>
      <c r="L37" s="27">
        <v>3</v>
      </c>
      <c r="M37" s="27">
        <v>5</v>
      </c>
      <c r="N37" s="27">
        <f t="shared" si="4"/>
        <v>8</v>
      </c>
      <c r="O37" s="39">
        <v>0</v>
      </c>
      <c r="P37" s="39">
        <v>5</v>
      </c>
      <c r="Q37" s="39">
        <v>0</v>
      </c>
      <c r="R37" s="39">
        <v>4</v>
      </c>
      <c r="S37" s="39">
        <v>0</v>
      </c>
      <c r="T37" s="27">
        <f t="shared" si="5"/>
        <v>12</v>
      </c>
      <c r="U37" s="40">
        <f t="shared" si="6"/>
        <v>0.48484848484848486</v>
      </c>
      <c r="V37" s="22">
        <v>445</v>
      </c>
      <c r="W37" s="22" t="s">
        <v>81</v>
      </c>
      <c r="X37" s="22" t="s">
        <v>95</v>
      </c>
      <c r="Y37" s="69">
        <v>4562</v>
      </c>
      <c r="Z37" s="41"/>
      <c r="AA37" s="1" t="s">
        <v>297</v>
      </c>
      <c r="AB37" s="28" t="s">
        <v>298</v>
      </c>
    </row>
    <row r="38" spans="1:28" x14ac:dyDescent="0.3">
      <c r="A38" s="1" t="s">
        <v>46</v>
      </c>
      <c r="B38" s="1" t="s">
        <v>63</v>
      </c>
      <c r="C38" s="27" t="s">
        <v>302</v>
      </c>
      <c r="D38" s="38">
        <v>32</v>
      </c>
      <c r="E38" s="27">
        <v>24</v>
      </c>
      <c r="F38" s="27">
        <v>1</v>
      </c>
      <c r="G38" s="27">
        <v>3</v>
      </c>
      <c r="H38" s="27"/>
      <c r="I38" s="27"/>
      <c r="J38" s="27">
        <v>4</v>
      </c>
      <c r="K38" s="27">
        <v>5</v>
      </c>
      <c r="L38" s="27">
        <v>0</v>
      </c>
      <c r="M38" s="27">
        <v>2</v>
      </c>
      <c r="N38" s="27">
        <f t="shared" si="4"/>
        <v>2</v>
      </c>
      <c r="O38" s="39">
        <v>4</v>
      </c>
      <c r="P38" s="39">
        <v>2</v>
      </c>
      <c r="Q38" s="39">
        <v>2</v>
      </c>
      <c r="R38" s="39">
        <v>5</v>
      </c>
      <c r="S38" s="39">
        <v>0</v>
      </c>
      <c r="T38" s="27">
        <f t="shared" si="5"/>
        <v>6</v>
      </c>
      <c r="U38" s="40">
        <f t="shared" si="6"/>
        <v>0.54166666666666663</v>
      </c>
      <c r="V38" s="22">
        <v>445</v>
      </c>
      <c r="W38" s="22" t="s">
        <v>81</v>
      </c>
      <c r="X38" s="22" t="s">
        <v>95</v>
      </c>
      <c r="Y38" s="69">
        <v>4562</v>
      </c>
      <c r="Z38" s="41"/>
      <c r="AA38" s="1" t="s">
        <v>297</v>
      </c>
      <c r="AB38" s="28" t="s">
        <v>298</v>
      </c>
    </row>
    <row r="39" spans="1:28" x14ac:dyDescent="0.3">
      <c r="A39" s="1" t="s">
        <v>46</v>
      </c>
      <c r="B39" s="1" t="s">
        <v>63</v>
      </c>
      <c r="C39" s="27" t="s">
        <v>138</v>
      </c>
      <c r="D39" s="38">
        <v>43</v>
      </c>
      <c r="E39" s="27">
        <v>27</v>
      </c>
      <c r="F39" s="27">
        <v>2</v>
      </c>
      <c r="G39" s="27">
        <v>6</v>
      </c>
      <c r="H39" s="27"/>
      <c r="I39" s="27"/>
      <c r="J39" s="27">
        <v>4</v>
      </c>
      <c r="K39" s="27">
        <v>5</v>
      </c>
      <c r="L39" s="27">
        <v>2</v>
      </c>
      <c r="M39" s="27">
        <v>1</v>
      </c>
      <c r="N39" s="27">
        <f t="shared" si="4"/>
        <v>3</v>
      </c>
      <c r="O39" s="39">
        <v>0</v>
      </c>
      <c r="P39" s="39">
        <v>3</v>
      </c>
      <c r="Q39" s="39">
        <v>1</v>
      </c>
      <c r="R39" s="39">
        <v>1</v>
      </c>
      <c r="S39" s="39">
        <v>0</v>
      </c>
      <c r="T39" s="27">
        <f t="shared" si="5"/>
        <v>8</v>
      </c>
      <c r="U39" s="40">
        <f t="shared" si="6"/>
        <v>0.40740740740740738</v>
      </c>
      <c r="V39" s="22">
        <v>445</v>
      </c>
      <c r="W39" s="22" t="s">
        <v>81</v>
      </c>
      <c r="X39" s="22" t="s">
        <v>95</v>
      </c>
      <c r="Y39" s="69">
        <v>4562</v>
      </c>
      <c r="Z39" s="41" t="s">
        <v>393</v>
      </c>
      <c r="AA39" s="1" t="s">
        <v>297</v>
      </c>
      <c r="AB39" s="28" t="s">
        <v>298</v>
      </c>
    </row>
    <row r="40" spans="1:28" x14ac:dyDescent="0.3">
      <c r="A40" s="1" t="s">
        <v>46</v>
      </c>
      <c r="B40" s="1" t="s">
        <v>63</v>
      </c>
      <c r="C40" s="27" t="s">
        <v>139</v>
      </c>
      <c r="D40" s="38">
        <v>10</v>
      </c>
      <c r="E40" s="27">
        <v>37</v>
      </c>
      <c r="F40" s="27">
        <v>12</v>
      </c>
      <c r="G40" s="27">
        <v>27</v>
      </c>
      <c r="H40" s="27"/>
      <c r="I40" s="27"/>
      <c r="J40" s="27">
        <v>0</v>
      </c>
      <c r="K40" s="27">
        <v>0</v>
      </c>
      <c r="L40" s="27">
        <v>0</v>
      </c>
      <c r="M40" s="27">
        <v>6</v>
      </c>
      <c r="N40" s="27">
        <f t="shared" si="4"/>
        <v>6</v>
      </c>
      <c r="O40" s="39">
        <v>5</v>
      </c>
      <c r="P40" s="56">
        <v>6</v>
      </c>
      <c r="Q40" s="39">
        <v>3</v>
      </c>
      <c r="R40" s="39">
        <v>2</v>
      </c>
      <c r="S40" s="39">
        <v>0</v>
      </c>
      <c r="T40" s="27">
        <f t="shared" si="5"/>
        <v>24</v>
      </c>
      <c r="U40" s="40">
        <f t="shared" si="6"/>
        <v>1.1081081081081081</v>
      </c>
      <c r="V40" s="22">
        <v>445</v>
      </c>
      <c r="W40" s="22" t="s">
        <v>81</v>
      </c>
      <c r="X40" s="22" t="s">
        <v>95</v>
      </c>
      <c r="Y40" s="69">
        <v>4562</v>
      </c>
      <c r="Z40" s="41" t="s">
        <v>393</v>
      </c>
      <c r="AA40" s="1" t="s">
        <v>297</v>
      </c>
      <c r="AB40" s="28" t="s">
        <v>298</v>
      </c>
    </row>
    <row r="41" spans="1:28" x14ac:dyDescent="0.3">
      <c r="A41" s="1" t="s">
        <v>46</v>
      </c>
      <c r="B41" s="1" t="s">
        <v>63</v>
      </c>
      <c r="C41" s="27" t="s">
        <v>141</v>
      </c>
      <c r="D41" s="38">
        <v>33</v>
      </c>
      <c r="E41" s="27" t="s">
        <v>470</v>
      </c>
      <c r="F41" s="27"/>
      <c r="G41" s="27"/>
      <c r="H41" s="27"/>
      <c r="I41" s="27"/>
      <c r="J41" s="27"/>
      <c r="K41" s="27"/>
      <c r="L41" s="27"/>
      <c r="M41" s="27"/>
      <c r="N41" s="27"/>
      <c r="O41" s="39"/>
      <c r="P41" s="56"/>
      <c r="Q41" s="39"/>
      <c r="R41" s="39"/>
      <c r="S41" s="39"/>
      <c r="T41" s="27"/>
      <c r="U41" s="40"/>
      <c r="V41" s="22">
        <v>445</v>
      </c>
      <c r="W41" s="22" t="s">
        <v>81</v>
      </c>
      <c r="X41" s="22" t="s">
        <v>95</v>
      </c>
      <c r="Y41" s="69">
        <v>4562</v>
      </c>
      <c r="Z41" s="41" t="s">
        <v>393</v>
      </c>
      <c r="AA41" s="1" t="s">
        <v>297</v>
      </c>
      <c r="AB41" s="28" t="s">
        <v>298</v>
      </c>
    </row>
    <row r="42" spans="1:28" x14ac:dyDescent="0.3">
      <c r="A42" s="1" t="s">
        <v>46</v>
      </c>
      <c r="B42" s="1" t="s">
        <v>63</v>
      </c>
      <c r="C42" s="27" t="s">
        <v>300</v>
      </c>
      <c r="D42" s="38">
        <v>40</v>
      </c>
      <c r="E42" s="27">
        <v>3</v>
      </c>
      <c r="F42" s="27">
        <v>0</v>
      </c>
      <c r="G42" s="27">
        <v>1</v>
      </c>
      <c r="H42" s="27"/>
      <c r="I42" s="27"/>
      <c r="J42" s="27">
        <v>0</v>
      </c>
      <c r="K42" s="27">
        <v>0</v>
      </c>
      <c r="L42" s="27">
        <v>0</v>
      </c>
      <c r="M42" s="27">
        <v>0</v>
      </c>
      <c r="N42" s="27">
        <f t="shared" si="4"/>
        <v>0</v>
      </c>
      <c r="O42" s="39">
        <v>0</v>
      </c>
      <c r="P42" s="39">
        <v>1</v>
      </c>
      <c r="Q42" s="39">
        <v>0</v>
      </c>
      <c r="R42" s="39">
        <v>1</v>
      </c>
      <c r="S42" s="39">
        <v>0</v>
      </c>
      <c r="T42" s="27">
        <f t="shared" si="5"/>
        <v>0</v>
      </c>
      <c r="U42" s="85">
        <f t="shared" si="6"/>
        <v>-0.33333333333333331</v>
      </c>
      <c r="V42" s="22">
        <v>445</v>
      </c>
      <c r="W42" s="22" t="s">
        <v>81</v>
      </c>
      <c r="X42" s="22" t="s">
        <v>95</v>
      </c>
      <c r="Y42" s="69">
        <v>4562</v>
      </c>
      <c r="Z42" s="41"/>
      <c r="AA42" s="1" t="s">
        <v>297</v>
      </c>
      <c r="AB42" s="28" t="s">
        <v>298</v>
      </c>
    </row>
    <row r="43" spans="1:28" x14ac:dyDescent="0.3">
      <c r="A43" s="1" t="s">
        <v>46</v>
      </c>
      <c r="B43" s="1" t="s">
        <v>63</v>
      </c>
      <c r="C43" s="27" t="s">
        <v>301</v>
      </c>
      <c r="D43" s="38">
        <v>24</v>
      </c>
      <c r="E43" s="27">
        <v>26</v>
      </c>
      <c r="F43" s="27">
        <v>2</v>
      </c>
      <c r="G43" s="27">
        <v>3</v>
      </c>
      <c r="H43" s="27"/>
      <c r="I43" s="27"/>
      <c r="J43" s="27">
        <v>0</v>
      </c>
      <c r="K43" s="27">
        <v>2</v>
      </c>
      <c r="L43" s="27">
        <v>0</v>
      </c>
      <c r="M43" s="27">
        <v>3</v>
      </c>
      <c r="N43" s="27">
        <f t="shared" si="4"/>
        <v>3</v>
      </c>
      <c r="O43" s="39">
        <v>1</v>
      </c>
      <c r="P43" s="39">
        <v>4</v>
      </c>
      <c r="Q43" s="39">
        <v>0</v>
      </c>
      <c r="R43" s="39">
        <v>0</v>
      </c>
      <c r="S43" s="39">
        <v>1</v>
      </c>
      <c r="T43" s="27">
        <f t="shared" si="5"/>
        <v>4</v>
      </c>
      <c r="U43" s="40">
        <f t="shared" si="6"/>
        <v>0.34615384615384615</v>
      </c>
      <c r="V43" s="22">
        <v>445</v>
      </c>
      <c r="W43" s="22" t="s">
        <v>81</v>
      </c>
      <c r="X43" s="22" t="s">
        <v>95</v>
      </c>
      <c r="Y43" s="69">
        <v>4562</v>
      </c>
      <c r="Z43" s="41"/>
      <c r="AA43" s="1" t="s">
        <v>297</v>
      </c>
      <c r="AB43" s="28" t="s">
        <v>298</v>
      </c>
    </row>
    <row r="44" spans="1:28" x14ac:dyDescent="0.3">
      <c r="A44" s="1" t="s">
        <v>46</v>
      </c>
      <c r="B44" s="1" t="s">
        <v>63</v>
      </c>
      <c r="C44" s="27" t="s">
        <v>144</v>
      </c>
      <c r="D44" s="38">
        <v>1</v>
      </c>
      <c r="E44" s="27">
        <v>15</v>
      </c>
      <c r="F44" s="27">
        <v>3</v>
      </c>
      <c r="G44" s="27">
        <v>6</v>
      </c>
      <c r="H44" s="27"/>
      <c r="I44" s="27"/>
      <c r="J44" s="27">
        <v>2</v>
      </c>
      <c r="K44" s="27">
        <v>2</v>
      </c>
      <c r="L44" s="27">
        <v>2</v>
      </c>
      <c r="M44" s="27">
        <v>2</v>
      </c>
      <c r="N44" s="27">
        <f t="shared" si="4"/>
        <v>4</v>
      </c>
      <c r="O44" s="39">
        <v>4</v>
      </c>
      <c r="P44" s="39">
        <v>3</v>
      </c>
      <c r="Q44" s="39">
        <v>2</v>
      </c>
      <c r="R44" s="39">
        <v>0</v>
      </c>
      <c r="S44" s="39">
        <v>0</v>
      </c>
      <c r="T44" s="27">
        <f t="shared" si="5"/>
        <v>8</v>
      </c>
      <c r="U44" s="40">
        <f t="shared" si="6"/>
        <v>1.4666666666666666</v>
      </c>
      <c r="V44" s="22">
        <v>445</v>
      </c>
      <c r="W44" s="22" t="s">
        <v>81</v>
      </c>
      <c r="X44" s="22" t="s">
        <v>95</v>
      </c>
      <c r="Y44" s="69">
        <v>4562</v>
      </c>
      <c r="Z44" s="41"/>
      <c r="AA44" s="1" t="s">
        <v>297</v>
      </c>
      <c r="AB44" s="28" t="s">
        <v>298</v>
      </c>
    </row>
    <row r="45" spans="1:28" x14ac:dyDescent="0.3">
      <c r="A45" s="43" t="s">
        <v>46</v>
      </c>
      <c r="B45" s="43" t="s">
        <v>63</v>
      </c>
      <c r="C45" s="44" t="s">
        <v>40</v>
      </c>
      <c r="D45" s="43"/>
      <c r="E45" s="44">
        <f t="shared" ref="E45:T45" si="7">SUM(E35:E44)</f>
        <v>240</v>
      </c>
      <c r="F45" s="44">
        <f t="shared" si="7"/>
        <v>41</v>
      </c>
      <c r="G45" s="44">
        <f t="shared" si="7"/>
        <v>91</v>
      </c>
      <c r="H45" s="44">
        <f t="shared" si="7"/>
        <v>0</v>
      </c>
      <c r="I45" s="44">
        <f t="shared" si="7"/>
        <v>1</v>
      </c>
      <c r="J45" s="44">
        <f t="shared" si="7"/>
        <v>22</v>
      </c>
      <c r="K45" s="44">
        <f t="shared" si="7"/>
        <v>32</v>
      </c>
      <c r="L45" s="44">
        <f t="shared" si="7"/>
        <v>17</v>
      </c>
      <c r="M45" s="44">
        <f t="shared" si="7"/>
        <v>25</v>
      </c>
      <c r="N45" s="44">
        <f t="shared" si="7"/>
        <v>42</v>
      </c>
      <c r="O45" s="44">
        <f t="shared" si="7"/>
        <v>20</v>
      </c>
      <c r="P45" s="44">
        <f t="shared" si="7"/>
        <v>31</v>
      </c>
      <c r="Q45" s="44">
        <f t="shared" si="7"/>
        <v>11</v>
      </c>
      <c r="R45" s="44">
        <f t="shared" si="7"/>
        <v>25</v>
      </c>
      <c r="S45" s="44">
        <f t="shared" si="7"/>
        <v>1</v>
      </c>
      <c r="T45" s="44">
        <f t="shared" si="7"/>
        <v>104</v>
      </c>
      <c r="U45" s="45">
        <f>((T45+Q45+N45-R45)+(O45*2))/E45</f>
        <v>0.71666666666666667</v>
      </c>
      <c r="V45" s="46">
        <v>445</v>
      </c>
      <c r="W45" s="46" t="s">
        <v>81</v>
      </c>
      <c r="X45" s="46" t="s">
        <v>95</v>
      </c>
      <c r="Y45" s="70">
        <v>4562</v>
      </c>
      <c r="Z45" s="73" t="s">
        <v>398</v>
      </c>
      <c r="AA45" s="43" t="s">
        <v>297</v>
      </c>
      <c r="AB45" s="72" t="s">
        <v>298</v>
      </c>
    </row>
    <row r="46" spans="1:28" x14ac:dyDescent="0.3">
      <c r="A46" s="1"/>
      <c r="B46" s="1"/>
      <c r="C46" s="1"/>
      <c r="D46" s="1"/>
      <c r="F46" s="49" t="s">
        <v>41</v>
      </c>
      <c r="G46" s="50">
        <f>F45/G45</f>
        <v>0.45054945054945056</v>
      </c>
      <c r="H46" s="27"/>
      <c r="I46" s="1"/>
      <c r="J46" s="49" t="s">
        <v>42</v>
      </c>
      <c r="K46" s="51">
        <f>J45/K45</f>
        <v>0.6875</v>
      </c>
      <c r="L46" s="1"/>
      <c r="M46" s="39" t="s">
        <v>43</v>
      </c>
      <c r="N46" s="52">
        <v>12</v>
      </c>
      <c r="P46" s="1"/>
      <c r="Q46" s="1"/>
      <c r="R46" s="1"/>
      <c r="S46" s="1"/>
      <c r="T46" s="1"/>
      <c r="U46" s="1"/>
      <c r="V46" s="22"/>
      <c r="W46" s="22"/>
      <c r="X46" s="22"/>
      <c r="Y46" s="53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3"/>
      <c r="Z47" s="41"/>
      <c r="AA47" s="1"/>
      <c r="AB47" s="28"/>
    </row>
    <row r="48" spans="1:28" x14ac:dyDescent="0.3">
      <c r="B48" s="1"/>
      <c r="C48" s="1" t="s">
        <v>490</v>
      </c>
      <c r="D48" s="5"/>
      <c r="E48" s="1" t="s">
        <v>491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28"/>
    </row>
    <row r="49" spans="3:28" x14ac:dyDescent="0.3">
      <c r="C49" s="1" t="s">
        <v>492</v>
      </c>
      <c r="AB49" s="71"/>
    </row>
  </sheetData>
  <sheetProtection sheet="1" objects="1" scenarios="1"/>
  <sortState xmlns:xlrd2="http://schemas.microsoft.com/office/spreadsheetml/2017/richdata2" ref="A35:AB43">
    <sortCondition ref="C35:C43"/>
  </sortState>
  <pageMargins left="0.25" right="0.25" top="0.75" bottom="0.75" header="0.3" footer="0.3"/>
  <pageSetup scale="6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631F3-8FF8-43BD-883B-6C407102F4D9}">
  <sheetPr>
    <tabColor rgb="FF92D050"/>
  </sheetPr>
  <dimension ref="A1:AB51"/>
  <sheetViews>
    <sheetView workbookViewId="0">
      <selection activeCell="R13" sqref="R13:R24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66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29635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145</v>
      </c>
      <c r="D4" s="7" t="s">
        <v>5</v>
      </c>
      <c r="E4" s="8"/>
      <c r="F4" s="5"/>
      <c r="G4" s="1"/>
      <c r="J4" s="15" t="s">
        <v>304</v>
      </c>
      <c r="K4" s="16" t="s">
        <v>45</v>
      </c>
      <c r="L4" s="17"/>
      <c r="M4" s="18"/>
      <c r="N4" s="19">
        <v>26</v>
      </c>
      <c r="O4" s="19">
        <v>24</v>
      </c>
      <c r="P4" s="19">
        <v>27</v>
      </c>
      <c r="Q4" s="19">
        <v>26</v>
      </c>
      <c r="R4" s="20"/>
      <c r="S4" s="21">
        <f>SUM(N4:R4)</f>
        <v>103</v>
      </c>
      <c r="T4" s="22">
        <v>448</v>
      </c>
    </row>
    <row r="5" spans="1:28" x14ac:dyDescent="0.3">
      <c r="B5" s="1"/>
      <c r="C5" s="6" t="s">
        <v>222</v>
      </c>
      <c r="D5" s="7" t="s">
        <v>6</v>
      </c>
      <c r="E5" s="1"/>
      <c r="F5" s="1"/>
      <c r="G5" s="1"/>
      <c r="J5" s="15" t="s">
        <v>305</v>
      </c>
      <c r="K5" s="16" t="s">
        <v>72</v>
      </c>
      <c r="L5" s="17"/>
      <c r="M5" s="18"/>
      <c r="N5" s="19">
        <v>19</v>
      </c>
      <c r="O5" s="19">
        <v>16</v>
      </c>
      <c r="P5" s="19">
        <v>28</v>
      </c>
      <c r="Q5" s="19">
        <v>30</v>
      </c>
      <c r="R5" s="20"/>
      <c r="S5" s="21">
        <f>SUM(N5:R5)</f>
        <v>93</v>
      </c>
      <c r="T5" s="22">
        <v>448</v>
      </c>
      <c r="U5" s="1"/>
      <c r="V5" s="1"/>
      <c r="W5" s="1"/>
    </row>
    <row r="6" spans="1:28" x14ac:dyDescent="0.3">
      <c r="C6" s="23">
        <v>1405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303</v>
      </c>
      <c r="D7" s="7" t="s">
        <v>8</v>
      </c>
      <c r="G7" s="1"/>
      <c r="S7" s="1"/>
      <c r="T7" s="25" t="s">
        <v>9</v>
      </c>
      <c r="U7" s="1"/>
      <c r="V7" s="26">
        <v>448</v>
      </c>
      <c r="W7" s="1"/>
    </row>
    <row r="8" spans="1:28" x14ac:dyDescent="0.3">
      <c r="B8" s="1"/>
      <c r="C8" s="24" t="s">
        <v>223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8.4027777777777771E-2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21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71</v>
      </c>
      <c r="B13" s="1" t="s">
        <v>46</v>
      </c>
      <c r="C13" s="27" t="s">
        <v>48</v>
      </c>
      <c r="D13" s="38">
        <v>11</v>
      </c>
      <c r="E13" s="27">
        <v>9</v>
      </c>
      <c r="F13" s="27">
        <v>0</v>
      </c>
      <c r="G13" s="27">
        <v>4</v>
      </c>
      <c r="H13" s="27"/>
      <c r="I13" s="27"/>
      <c r="J13" s="27">
        <v>0</v>
      </c>
      <c r="K13" s="27">
        <v>0</v>
      </c>
      <c r="L13" s="27">
        <v>0</v>
      </c>
      <c r="M13" s="27">
        <v>0</v>
      </c>
      <c r="N13" s="27">
        <f>SUM(L13:M13)</f>
        <v>0</v>
      </c>
      <c r="O13" s="27">
        <v>1</v>
      </c>
      <c r="P13" s="39">
        <v>0</v>
      </c>
      <c r="Q13" s="27">
        <v>1</v>
      </c>
      <c r="R13" s="83"/>
      <c r="S13" s="27">
        <v>0</v>
      </c>
      <c r="T13" s="27">
        <f>(H13*3)+((F13-H13)*2)+J13</f>
        <v>0</v>
      </c>
      <c r="U13" s="40">
        <f>IFERROR(((T13+Q13+N13-R13)+(O13*2))/E13,"")</f>
        <v>0.33333333333333331</v>
      </c>
      <c r="V13" s="22">
        <v>448</v>
      </c>
      <c r="W13" s="22" t="s">
        <v>81</v>
      </c>
      <c r="X13" s="22" t="s">
        <v>82</v>
      </c>
      <c r="Y13" s="69">
        <v>1405</v>
      </c>
      <c r="Z13" s="41"/>
      <c r="AA13" s="1" t="s">
        <v>83</v>
      </c>
      <c r="AB13" s="28" t="s">
        <v>306</v>
      </c>
    </row>
    <row r="14" spans="1:28" x14ac:dyDescent="0.3">
      <c r="A14" s="1" t="s">
        <v>71</v>
      </c>
      <c r="B14" s="1" t="s">
        <v>46</v>
      </c>
      <c r="C14" s="27" t="s">
        <v>49</v>
      </c>
      <c r="D14" s="38">
        <v>22</v>
      </c>
      <c r="E14" s="27">
        <v>21</v>
      </c>
      <c r="F14" s="27">
        <v>1</v>
      </c>
      <c r="G14" s="27">
        <v>5</v>
      </c>
      <c r="H14" s="27"/>
      <c r="I14" s="27"/>
      <c r="J14" s="27">
        <v>0</v>
      </c>
      <c r="K14" s="27">
        <v>0</v>
      </c>
      <c r="L14" s="27">
        <v>2</v>
      </c>
      <c r="M14" s="27">
        <v>3</v>
      </c>
      <c r="N14" s="27">
        <f t="shared" ref="N14:N20" si="0">SUM(L14:M14)</f>
        <v>5</v>
      </c>
      <c r="O14" s="39">
        <v>1</v>
      </c>
      <c r="P14" s="39">
        <v>2</v>
      </c>
      <c r="Q14" s="39">
        <v>1</v>
      </c>
      <c r="R14" s="84"/>
      <c r="S14" s="39">
        <v>0</v>
      </c>
      <c r="T14" s="39">
        <f t="shared" ref="T14:T20" si="1">(H14*3)+((F14-H14)*2)+J14</f>
        <v>2</v>
      </c>
      <c r="U14" s="40">
        <f t="shared" ref="U14:U24" si="2">IFERROR(((T14+Q14+N14-R14)+(O14*2))/E14,"")</f>
        <v>0.47619047619047616</v>
      </c>
      <c r="V14" s="22">
        <v>448</v>
      </c>
      <c r="W14" s="22" t="s">
        <v>81</v>
      </c>
      <c r="X14" s="22" t="s">
        <v>82</v>
      </c>
      <c r="Y14" s="69">
        <v>1405</v>
      </c>
      <c r="Z14" s="41"/>
      <c r="AA14" s="1" t="s">
        <v>83</v>
      </c>
      <c r="AB14" s="28" t="s">
        <v>306</v>
      </c>
    </row>
    <row r="15" spans="1:28" x14ac:dyDescent="0.3">
      <c r="A15" s="1" t="s">
        <v>71</v>
      </c>
      <c r="B15" s="1" t="s">
        <v>46</v>
      </c>
      <c r="C15" s="27" t="s">
        <v>274</v>
      </c>
      <c r="D15" s="38">
        <v>20</v>
      </c>
      <c r="E15" s="27">
        <v>14</v>
      </c>
      <c r="F15" s="27">
        <v>1</v>
      </c>
      <c r="G15" s="27">
        <v>1</v>
      </c>
      <c r="H15" s="27"/>
      <c r="I15" s="27"/>
      <c r="J15" s="27">
        <v>3</v>
      </c>
      <c r="K15" s="27">
        <v>5</v>
      </c>
      <c r="L15" s="27">
        <v>2</v>
      </c>
      <c r="M15" s="27">
        <v>0</v>
      </c>
      <c r="N15" s="27">
        <f t="shared" si="0"/>
        <v>2</v>
      </c>
      <c r="O15" s="39">
        <v>0</v>
      </c>
      <c r="P15" s="39">
        <v>3</v>
      </c>
      <c r="Q15" s="39">
        <v>0</v>
      </c>
      <c r="R15" s="84"/>
      <c r="S15" s="39">
        <v>0</v>
      </c>
      <c r="T15" s="39">
        <f t="shared" si="1"/>
        <v>5</v>
      </c>
      <c r="U15" s="40">
        <f t="shared" si="2"/>
        <v>0.5</v>
      </c>
      <c r="V15" s="22">
        <v>448</v>
      </c>
      <c r="W15" s="22" t="s">
        <v>81</v>
      </c>
      <c r="X15" s="22" t="s">
        <v>82</v>
      </c>
      <c r="Y15" s="69">
        <v>1405</v>
      </c>
      <c r="Z15" s="41"/>
      <c r="AA15" s="1" t="s">
        <v>83</v>
      </c>
      <c r="AB15" s="28" t="s">
        <v>306</v>
      </c>
    </row>
    <row r="16" spans="1:28" x14ac:dyDescent="0.3">
      <c r="A16" s="1" t="s">
        <v>71</v>
      </c>
      <c r="B16" s="1" t="s">
        <v>46</v>
      </c>
      <c r="C16" s="27" t="s">
        <v>255</v>
      </c>
      <c r="D16" s="38">
        <v>14</v>
      </c>
      <c r="E16" s="27">
        <v>28</v>
      </c>
      <c r="F16" s="27">
        <v>6</v>
      </c>
      <c r="G16" s="27">
        <v>13</v>
      </c>
      <c r="H16" s="27"/>
      <c r="I16" s="27"/>
      <c r="J16" s="27">
        <v>5</v>
      </c>
      <c r="K16" s="27">
        <v>6</v>
      </c>
      <c r="L16" s="27">
        <v>3</v>
      </c>
      <c r="M16" s="27">
        <v>5</v>
      </c>
      <c r="N16" s="27">
        <f t="shared" si="0"/>
        <v>8</v>
      </c>
      <c r="O16" s="39">
        <v>1</v>
      </c>
      <c r="P16" s="39">
        <v>3</v>
      </c>
      <c r="Q16" s="39">
        <v>1</v>
      </c>
      <c r="R16" s="84"/>
      <c r="S16" s="39">
        <v>0</v>
      </c>
      <c r="T16" s="39">
        <f t="shared" si="1"/>
        <v>17</v>
      </c>
      <c r="U16" s="40">
        <f t="shared" si="2"/>
        <v>1</v>
      </c>
      <c r="V16" s="22">
        <v>448</v>
      </c>
      <c r="W16" s="22" t="s">
        <v>81</v>
      </c>
      <c r="X16" s="22" t="s">
        <v>82</v>
      </c>
      <c r="Y16" s="69">
        <v>1405</v>
      </c>
      <c r="Z16" s="41"/>
      <c r="AA16" s="1" t="s">
        <v>83</v>
      </c>
      <c r="AB16" s="28" t="s">
        <v>306</v>
      </c>
    </row>
    <row r="17" spans="1:28" x14ac:dyDescent="0.3">
      <c r="A17" s="1" t="s">
        <v>71</v>
      </c>
      <c r="B17" s="1" t="s">
        <v>46</v>
      </c>
      <c r="C17" s="27" t="s">
        <v>172</v>
      </c>
      <c r="D17" s="38">
        <v>32</v>
      </c>
      <c r="E17" s="27" t="s">
        <v>470</v>
      </c>
      <c r="F17" s="27"/>
      <c r="G17" s="27"/>
      <c r="H17" s="27"/>
      <c r="I17" s="27"/>
      <c r="J17" s="27"/>
      <c r="K17" s="27"/>
      <c r="L17" s="27"/>
      <c r="M17" s="27"/>
      <c r="N17" s="27"/>
      <c r="O17" s="39"/>
      <c r="P17" s="39"/>
      <c r="Q17" s="39"/>
      <c r="R17" s="84"/>
      <c r="S17" s="39"/>
      <c r="T17" s="39"/>
      <c r="U17" s="40"/>
      <c r="V17" s="22">
        <v>448</v>
      </c>
      <c r="W17" s="22" t="s">
        <v>81</v>
      </c>
      <c r="X17" s="22" t="s">
        <v>82</v>
      </c>
      <c r="Y17" s="69">
        <v>1405</v>
      </c>
      <c r="Z17" s="41"/>
      <c r="AA17" s="1" t="s">
        <v>83</v>
      </c>
      <c r="AB17" s="28" t="s">
        <v>306</v>
      </c>
    </row>
    <row r="18" spans="1:28" x14ac:dyDescent="0.3">
      <c r="A18" s="1" t="s">
        <v>71</v>
      </c>
      <c r="B18" s="1" t="s">
        <v>46</v>
      </c>
      <c r="C18" s="27" t="s">
        <v>52</v>
      </c>
      <c r="D18" s="38">
        <v>42</v>
      </c>
      <c r="E18" s="27">
        <v>18</v>
      </c>
      <c r="F18" s="27">
        <v>4</v>
      </c>
      <c r="G18" s="27">
        <v>9</v>
      </c>
      <c r="H18" s="27"/>
      <c r="I18" s="27"/>
      <c r="J18" s="27">
        <v>2</v>
      </c>
      <c r="K18" s="27">
        <v>3</v>
      </c>
      <c r="L18" s="27">
        <v>0</v>
      </c>
      <c r="M18" s="27">
        <v>3</v>
      </c>
      <c r="N18" s="27">
        <f t="shared" si="0"/>
        <v>3</v>
      </c>
      <c r="O18" s="39">
        <v>1</v>
      </c>
      <c r="P18" s="39">
        <v>2</v>
      </c>
      <c r="Q18" s="39">
        <v>0</v>
      </c>
      <c r="R18" s="84"/>
      <c r="S18" s="39">
        <v>0</v>
      </c>
      <c r="T18" s="39">
        <f t="shared" si="1"/>
        <v>10</v>
      </c>
      <c r="U18" s="40">
        <f t="shared" si="2"/>
        <v>0.83333333333333337</v>
      </c>
      <c r="V18" s="22">
        <v>448</v>
      </c>
      <c r="W18" s="22" t="s">
        <v>81</v>
      </c>
      <c r="X18" s="22" t="s">
        <v>82</v>
      </c>
      <c r="Y18" s="69">
        <v>1405</v>
      </c>
      <c r="Z18" s="41"/>
      <c r="AA18" s="1" t="s">
        <v>83</v>
      </c>
      <c r="AB18" s="28" t="s">
        <v>306</v>
      </c>
    </row>
    <row r="19" spans="1:28" x14ac:dyDescent="0.3">
      <c r="A19" s="1" t="s">
        <v>71</v>
      </c>
      <c r="B19" s="1" t="s">
        <v>46</v>
      </c>
      <c r="C19" s="27" t="s">
        <v>53</v>
      </c>
      <c r="D19" s="38">
        <v>15</v>
      </c>
      <c r="E19" s="27">
        <v>38</v>
      </c>
      <c r="F19" s="27">
        <v>4</v>
      </c>
      <c r="G19" s="27">
        <v>8</v>
      </c>
      <c r="H19" s="27"/>
      <c r="I19" s="27"/>
      <c r="J19" s="27">
        <v>6</v>
      </c>
      <c r="K19" s="27">
        <v>10</v>
      </c>
      <c r="L19" s="27">
        <v>1</v>
      </c>
      <c r="M19" s="27">
        <v>6</v>
      </c>
      <c r="N19" s="27">
        <f t="shared" si="0"/>
        <v>7</v>
      </c>
      <c r="O19" s="39">
        <v>6</v>
      </c>
      <c r="P19" s="39">
        <v>3</v>
      </c>
      <c r="Q19" s="39">
        <v>3</v>
      </c>
      <c r="R19" s="84"/>
      <c r="S19" s="39">
        <v>0</v>
      </c>
      <c r="T19" s="39">
        <f t="shared" si="1"/>
        <v>14</v>
      </c>
      <c r="U19" s="40">
        <f t="shared" si="2"/>
        <v>0.94736842105263153</v>
      </c>
      <c r="V19" s="22">
        <v>448</v>
      </c>
      <c r="W19" s="22" t="s">
        <v>81</v>
      </c>
      <c r="X19" s="22" t="s">
        <v>82</v>
      </c>
      <c r="Y19" s="69">
        <v>1405</v>
      </c>
      <c r="Z19" s="41"/>
      <c r="AA19" s="1" t="s">
        <v>83</v>
      </c>
      <c r="AB19" s="28" t="s">
        <v>306</v>
      </c>
    </row>
    <row r="20" spans="1:28" x14ac:dyDescent="0.3">
      <c r="A20" s="1" t="s">
        <v>71</v>
      </c>
      <c r="B20" s="1" t="s">
        <v>46</v>
      </c>
      <c r="C20" s="27" t="s">
        <v>54</v>
      </c>
      <c r="D20" s="38">
        <v>10</v>
      </c>
      <c r="E20" s="27">
        <v>36</v>
      </c>
      <c r="F20" s="27">
        <v>7</v>
      </c>
      <c r="G20" s="27">
        <v>19</v>
      </c>
      <c r="H20" s="27"/>
      <c r="I20" s="27"/>
      <c r="J20" s="27">
        <v>3</v>
      </c>
      <c r="K20" s="27">
        <v>4</v>
      </c>
      <c r="L20" s="27">
        <v>3</v>
      </c>
      <c r="M20" s="27">
        <v>5</v>
      </c>
      <c r="N20" s="27">
        <f t="shared" si="0"/>
        <v>8</v>
      </c>
      <c r="O20" s="39">
        <v>3</v>
      </c>
      <c r="P20" s="39">
        <v>1</v>
      </c>
      <c r="Q20" s="39">
        <v>4</v>
      </c>
      <c r="R20" s="84"/>
      <c r="S20" s="39">
        <v>0</v>
      </c>
      <c r="T20" s="39">
        <f t="shared" si="1"/>
        <v>17</v>
      </c>
      <c r="U20" s="40">
        <f t="shared" si="2"/>
        <v>0.97222222222222221</v>
      </c>
      <c r="V20" s="22">
        <v>448</v>
      </c>
      <c r="W20" s="22" t="s">
        <v>81</v>
      </c>
      <c r="X20" s="22" t="s">
        <v>82</v>
      </c>
      <c r="Y20" s="69">
        <v>1405</v>
      </c>
      <c r="Z20" s="41"/>
      <c r="AA20" s="1" t="s">
        <v>83</v>
      </c>
      <c r="AB20" s="28" t="s">
        <v>306</v>
      </c>
    </row>
    <row r="21" spans="1:28" x14ac:dyDescent="0.3">
      <c r="A21" s="1" t="s">
        <v>71</v>
      </c>
      <c r="B21" s="1" t="s">
        <v>46</v>
      </c>
      <c r="C21" s="27" t="s">
        <v>55</v>
      </c>
      <c r="D21" s="38">
        <v>33</v>
      </c>
      <c r="E21" s="27" t="s">
        <v>470</v>
      </c>
      <c r="F21" s="27"/>
      <c r="G21" s="27"/>
      <c r="H21" s="27"/>
      <c r="I21" s="27"/>
      <c r="J21" s="27"/>
      <c r="K21" s="27"/>
      <c r="L21" s="27"/>
      <c r="M21" s="27"/>
      <c r="N21" s="27"/>
      <c r="O21" s="39"/>
      <c r="P21" s="39"/>
      <c r="Q21" s="39"/>
      <c r="R21" s="84"/>
      <c r="S21" s="39"/>
      <c r="T21" s="39"/>
      <c r="U21" s="40"/>
      <c r="V21" s="22">
        <v>448</v>
      </c>
      <c r="W21" s="22" t="s">
        <v>81</v>
      </c>
      <c r="X21" s="22" t="s">
        <v>82</v>
      </c>
      <c r="Y21" s="69">
        <v>1405</v>
      </c>
      <c r="Z21" s="41"/>
      <c r="AA21" s="1" t="s">
        <v>83</v>
      </c>
      <c r="AB21" s="28" t="s">
        <v>306</v>
      </c>
    </row>
    <row r="22" spans="1:28" x14ac:dyDescent="0.3">
      <c r="A22" s="1" t="s">
        <v>71</v>
      </c>
      <c r="B22" s="1" t="s">
        <v>46</v>
      </c>
      <c r="C22" s="27" t="s">
        <v>56</v>
      </c>
      <c r="D22" s="38">
        <v>24</v>
      </c>
      <c r="E22" s="27">
        <v>21</v>
      </c>
      <c r="F22" s="27">
        <v>4</v>
      </c>
      <c r="G22" s="27">
        <v>7</v>
      </c>
      <c r="H22" s="27"/>
      <c r="I22" s="27"/>
      <c r="J22" s="27">
        <v>2</v>
      </c>
      <c r="K22" s="27">
        <v>4</v>
      </c>
      <c r="L22" s="27">
        <v>0</v>
      </c>
      <c r="M22" s="27">
        <v>4</v>
      </c>
      <c r="N22" s="27">
        <f>SUM(L22:M22)</f>
        <v>4</v>
      </c>
      <c r="O22" s="39">
        <v>0</v>
      </c>
      <c r="P22" s="39">
        <v>5</v>
      </c>
      <c r="Q22" s="39">
        <v>0</v>
      </c>
      <c r="R22" s="84"/>
      <c r="S22" s="39">
        <v>1</v>
      </c>
      <c r="T22" s="39">
        <f>(H22*3)+((F22-H22)*2)+J22</f>
        <v>10</v>
      </c>
      <c r="U22" s="40">
        <f t="shared" si="2"/>
        <v>0.66666666666666663</v>
      </c>
      <c r="V22" s="22">
        <v>448</v>
      </c>
      <c r="W22" s="22" t="s">
        <v>81</v>
      </c>
      <c r="X22" s="22" t="s">
        <v>82</v>
      </c>
      <c r="Y22" s="69">
        <v>1405</v>
      </c>
      <c r="Z22" s="41"/>
      <c r="AA22" s="1" t="s">
        <v>83</v>
      </c>
      <c r="AB22" s="28" t="s">
        <v>306</v>
      </c>
    </row>
    <row r="23" spans="1:28" x14ac:dyDescent="0.3">
      <c r="A23" s="1" t="s">
        <v>71</v>
      </c>
      <c r="B23" s="1" t="s">
        <v>46</v>
      </c>
      <c r="C23" s="27" t="s">
        <v>57</v>
      </c>
      <c r="D23" s="38">
        <v>35</v>
      </c>
      <c r="E23" s="27">
        <v>29</v>
      </c>
      <c r="F23" s="27">
        <v>5</v>
      </c>
      <c r="G23" s="27">
        <v>10</v>
      </c>
      <c r="H23" s="27"/>
      <c r="I23" s="27"/>
      <c r="J23" s="27">
        <v>1</v>
      </c>
      <c r="K23" s="27">
        <v>2</v>
      </c>
      <c r="L23" s="27">
        <v>2</v>
      </c>
      <c r="M23" s="27">
        <v>4</v>
      </c>
      <c r="N23" s="27">
        <f>SUM(L23:M23)</f>
        <v>6</v>
      </c>
      <c r="O23" s="39">
        <v>1</v>
      </c>
      <c r="P23" s="39">
        <v>2</v>
      </c>
      <c r="Q23" s="39">
        <v>3</v>
      </c>
      <c r="R23" s="84"/>
      <c r="S23" s="39">
        <v>1</v>
      </c>
      <c r="T23" s="39">
        <f>(H23*3)+((F23-H23)*2)+J23</f>
        <v>11</v>
      </c>
      <c r="U23" s="40">
        <f t="shared" si="2"/>
        <v>0.75862068965517238</v>
      </c>
      <c r="V23" s="22">
        <v>448</v>
      </c>
      <c r="W23" s="22" t="s">
        <v>81</v>
      </c>
      <c r="X23" s="22" t="s">
        <v>82</v>
      </c>
      <c r="Y23" s="69">
        <v>1405</v>
      </c>
      <c r="Z23" s="41"/>
      <c r="AA23" s="1" t="s">
        <v>83</v>
      </c>
      <c r="AB23" s="28" t="s">
        <v>306</v>
      </c>
    </row>
    <row r="24" spans="1:28" x14ac:dyDescent="0.3">
      <c r="A24" s="1" t="s">
        <v>71</v>
      </c>
      <c r="B24" s="1" t="s">
        <v>46</v>
      </c>
      <c r="C24" s="27" t="s">
        <v>58</v>
      </c>
      <c r="D24" s="38">
        <v>40</v>
      </c>
      <c r="E24" s="27">
        <v>26</v>
      </c>
      <c r="F24" s="27">
        <v>6</v>
      </c>
      <c r="G24" s="27">
        <v>11</v>
      </c>
      <c r="H24" s="27"/>
      <c r="I24" s="27"/>
      <c r="J24" s="27">
        <v>5</v>
      </c>
      <c r="K24" s="27">
        <v>7</v>
      </c>
      <c r="L24" s="27">
        <v>9</v>
      </c>
      <c r="M24" s="27">
        <v>4</v>
      </c>
      <c r="N24" s="27">
        <f>SUM(L24:M24)</f>
        <v>13</v>
      </c>
      <c r="O24" s="39">
        <v>1</v>
      </c>
      <c r="P24" s="39">
        <v>4</v>
      </c>
      <c r="Q24" s="39">
        <v>0</v>
      </c>
      <c r="R24" s="84"/>
      <c r="S24" s="39">
        <v>2</v>
      </c>
      <c r="T24" s="39">
        <f>(H24*3)+((F24-H24)*2)+J24</f>
        <v>17</v>
      </c>
      <c r="U24" s="40">
        <f t="shared" si="2"/>
        <v>1.2307692307692308</v>
      </c>
      <c r="V24" s="22">
        <v>448</v>
      </c>
      <c r="W24" s="22" t="s">
        <v>81</v>
      </c>
      <c r="X24" s="22" t="s">
        <v>82</v>
      </c>
      <c r="Y24" s="69">
        <v>1405</v>
      </c>
      <c r="Z24" s="41"/>
      <c r="AA24" s="1" t="s">
        <v>83</v>
      </c>
      <c r="AB24" s="28" t="s">
        <v>306</v>
      </c>
    </row>
    <row r="25" spans="1:28" x14ac:dyDescent="0.3">
      <c r="A25" s="43" t="s">
        <v>71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38</v>
      </c>
      <c r="G25" s="44">
        <f t="shared" si="3"/>
        <v>87</v>
      </c>
      <c r="H25" s="44">
        <f t="shared" si="3"/>
        <v>0</v>
      </c>
      <c r="I25" s="44">
        <f t="shared" si="3"/>
        <v>0</v>
      </c>
      <c r="J25" s="44">
        <f t="shared" si="3"/>
        <v>27</v>
      </c>
      <c r="K25" s="44">
        <f t="shared" si="3"/>
        <v>41</v>
      </c>
      <c r="L25" s="44">
        <f t="shared" si="3"/>
        <v>22</v>
      </c>
      <c r="M25" s="44">
        <f t="shared" si="3"/>
        <v>34</v>
      </c>
      <c r="N25" s="44">
        <f t="shared" si="3"/>
        <v>56</v>
      </c>
      <c r="O25" s="44">
        <f t="shared" si="3"/>
        <v>15</v>
      </c>
      <c r="P25" s="44">
        <f t="shared" si="3"/>
        <v>25</v>
      </c>
      <c r="Q25" s="44">
        <f t="shared" si="3"/>
        <v>13</v>
      </c>
      <c r="R25" s="44">
        <f t="shared" si="3"/>
        <v>0</v>
      </c>
      <c r="S25" s="44">
        <f t="shared" si="3"/>
        <v>4</v>
      </c>
      <c r="T25" s="44">
        <f t="shared" si="3"/>
        <v>103</v>
      </c>
      <c r="U25" s="45">
        <f>((T25+Q25+N25-R25)+(O25*2))/E25</f>
        <v>0.84166666666666667</v>
      </c>
      <c r="V25" s="46">
        <v>448</v>
      </c>
      <c r="W25" s="46" t="s">
        <v>81</v>
      </c>
      <c r="X25" s="46" t="s">
        <v>82</v>
      </c>
      <c r="Y25" s="70">
        <v>1405</v>
      </c>
      <c r="Z25" s="48"/>
      <c r="AA25" s="43" t="s">
        <v>83</v>
      </c>
      <c r="AB25" s="72" t="s">
        <v>306</v>
      </c>
    </row>
    <row r="26" spans="1:28" x14ac:dyDescent="0.3">
      <c r="A26" s="1"/>
      <c r="B26" s="1"/>
      <c r="C26" s="1"/>
      <c r="D26" s="1"/>
      <c r="F26" s="49" t="s">
        <v>41</v>
      </c>
      <c r="G26" s="50">
        <f>F25/G25</f>
        <v>0.43678160919540232</v>
      </c>
      <c r="H26" s="27"/>
      <c r="I26" s="1"/>
      <c r="J26" s="49" t="s">
        <v>42</v>
      </c>
      <c r="K26" s="51">
        <f>J25/K25</f>
        <v>0.65853658536585369</v>
      </c>
      <c r="L26" s="1"/>
      <c r="M26" s="39" t="s">
        <v>43</v>
      </c>
      <c r="N26" s="52">
        <v>3</v>
      </c>
      <c r="P26" s="1"/>
      <c r="Q26" s="1"/>
      <c r="R26" s="1"/>
      <c r="S26" s="1"/>
      <c r="T26" s="1"/>
      <c r="U26" s="1"/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32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24</v>
      </c>
      <c r="AB33" s="7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71</v>
      </c>
      <c r="C35" s="27" t="s">
        <v>229</v>
      </c>
      <c r="D35" s="38">
        <v>34</v>
      </c>
      <c r="E35" s="27">
        <v>18</v>
      </c>
      <c r="F35" s="27">
        <v>4</v>
      </c>
      <c r="G35" s="27">
        <v>9</v>
      </c>
      <c r="H35" s="27">
        <v>1</v>
      </c>
      <c r="I35" s="27">
        <v>1</v>
      </c>
      <c r="J35" s="27">
        <v>0</v>
      </c>
      <c r="K35" s="27">
        <v>0</v>
      </c>
      <c r="L35" s="27">
        <v>2</v>
      </c>
      <c r="M35" s="27">
        <v>5</v>
      </c>
      <c r="N35" s="27">
        <f>SUM(L35:M35)</f>
        <v>7</v>
      </c>
      <c r="O35" s="27">
        <v>1</v>
      </c>
      <c r="P35" s="39">
        <v>0</v>
      </c>
      <c r="Q35" s="27">
        <v>0</v>
      </c>
      <c r="R35" s="83"/>
      <c r="S35" s="27">
        <v>1</v>
      </c>
      <c r="T35" s="27">
        <f>+(F35*2)+J35</f>
        <v>8</v>
      </c>
      <c r="U35" s="40">
        <f>IFERROR(((T35+Q35+N35-R35)+(O35*2))/E35,"")</f>
        <v>0.94444444444444442</v>
      </c>
      <c r="V35" s="22">
        <v>448</v>
      </c>
      <c r="W35" s="22" t="s">
        <v>80</v>
      </c>
      <c r="X35" s="22" t="s">
        <v>95</v>
      </c>
      <c r="Y35" s="69">
        <v>1583</v>
      </c>
      <c r="Z35" s="41"/>
      <c r="AA35" s="1" t="s">
        <v>227</v>
      </c>
      <c r="AB35" s="28" t="s">
        <v>307</v>
      </c>
    </row>
    <row r="36" spans="1:28" x14ac:dyDescent="0.3">
      <c r="A36" s="1" t="s">
        <v>46</v>
      </c>
      <c r="B36" s="1" t="s">
        <v>71</v>
      </c>
      <c r="C36" s="27" t="s">
        <v>230</v>
      </c>
      <c r="D36" s="38">
        <v>10</v>
      </c>
      <c r="E36" s="27">
        <v>35</v>
      </c>
      <c r="F36" s="27">
        <v>3</v>
      </c>
      <c r="G36" s="27">
        <v>8</v>
      </c>
      <c r="H36" s="27"/>
      <c r="I36" s="27"/>
      <c r="J36" s="27">
        <v>0</v>
      </c>
      <c r="K36" s="27">
        <v>0</v>
      </c>
      <c r="L36" s="27">
        <v>2</v>
      </c>
      <c r="M36" s="27">
        <v>4</v>
      </c>
      <c r="N36" s="27">
        <f t="shared" ref="N36:N41" si="4">SUM(L36:M36)</f>
        <v>6</v>
      </c>
      <c r="O36" s="39">
        <v>3</v>
      </c>
      <c r="P36" s="39">
        <v>1</v>
      </c>
      <c r="Q36" s="39">
        <v>4</v>
      </c>
      <c r="R36" s="84"/>
      <c r="S36" s="39">
        <v>0</v>
      </c>
      <c r="T36" s="27">
        <f t="shared" ref="T36:T46" si="5">+(F36*2)+J36</f>
        <v>6</v>
      </c>
      <c r="U36" s="40">
        <f t="shared" ref="U36:U46" si="6">IFERROR(((T36+Q36+N36-R36)+(O36*2))/E36,"")</f>
        <v>0.62857142857142856</v>
      </c>
      <c r="V36" s="22">
        <v>448</v>
      </c>
      <c r="W36" s="22" t="s">
        <v>80</v>
      </c>
      <c r="X36" s="22" t="s">
        <v>95</v>
      </c>
      <c r="Y36" s="69">
        <v>1583</v>
      </c>
      <c r="Z36" s="41"/>
      <c r="AA36" s="1" t="s">
        <v>227</v>
      </c>
      <c r="AB36" s="28" t="s">
        <v>307</v>
      </c>
    </row>
    <row r="37" spans="1:28" x14ac:dyDescent="0.3">
      <c r="A37" s="1" t="s">
        <v>46</v>
      </c>
      <c r="B37" s="1" t="s">
        <v>71</v>
      </c>
      <c r="C37" s="27" t="s">
        <v>231</v>
      </c>
      <c r="D37" s="38">
        <v>32</v>
      </c>
      <c r="E37" s="27">
        <v>28</v>
      </c>
      <c r="F37" s="27">
        <v>5</v>
      </c>
      <c r="G37" s="27">
        <v>11</v>
      </c>
      <c r="H37" s="27">
        <v>0</v>
      </c>
      <c r="I37" s="27">
        <v>1</v>
      </c>
      <c r="J37" s="27">
        <v>1</v>
      </c>
      <c r="K37" s="27">
        <v>2</v>
      </c>
      <c r="L37" s="27">
        <v>3</v>
      </c>
      <c r="M37" s="27">
        <v>1</v>
      </c>
      <c r="N37" s="27">
        <f t="shared" si="4"/>
        <v>4</v>
      </c>
      <c r="O37" s="39">
        <v>1</v>
      </c>
      <c r="P37" s="39">
        <v>3</v>
      </c>
      <c r="Q37" s="39">
        <v>2</v>
      </c>
      <c r="R37" s="84"/>
      <c r="S37" s="39">
        <v>0</v>
      </c>
      <c r="T37" s="27">
        <f t="shared" si="5"/>
        <v>11</v>
      </c>
      <c r="U37" s="40">
        <f t="shared" si="6"/>
        <v>0.6785714285714286</v>
      </c>
      <c r="V37" s="22">
        <v>448</v>
      </c>
      <c r="W37" s="22" t="s">
        <v>80</v>
      </c>
      <c r="X37" s="22" t="s">
        <v>95</v>
      </c>
      <c r="Y37" s="69">
        <v>1583</v>
      </c>
      <c r="Z37" s="41"/>
      <c r="AA37" s="1" t="s">
        <v>227</v>
      </c>
      <c r="AB37" s="28" t="s">
        <v>307</v>
      </c>
    </row>
    <row r="38" spans="1:28" x14ac:dyDescent="0.3">
      <c r="A38" s="1" t="s">
        <v>46</v>
      </c>
      <c r="B38" s="1" t="s">
        <v>71</v>
      </c>
      <c r="C38" s="27" t="s">
        <v>232</v>
      </c>
      <c r="D38" s="38">
        <v>14</v>
      </c>
      <c r="E38" s="27">
        <v>11</v>
      </c>
      <c r="F38" s="27">
        <v>3</v>
      </c>
      <c r="G38" s="27">
        <v>5</v>
      </c>
      <c r="H38" s="27">
        <v>0</v>
      </c>
      <c r="I38" s="27">
        <v>1</v>
      </c>
      <c r="J38" s="27">
        <v>0</v>
      </c>
      <c r="K38" s="27">
        <v>0</v>
      </c>
      <c r="L38" s="27">
        <v>1</v>
      </c>
      <c r="M38" s="27">
        <v>0</v>
      </c>
      <c r="N38" s="27">
        <f t="shared" si="4"/>
        <v>1</v>
      </c>
      <c r="O38" s="39">
        <v>0</v>
      </c>
      <c r="P38" s="39">
        <v>1</v>
      </c>
      <c r="Q38" s="39">
        <v>0</v>
      </c>
      <c r="R38" s="84"/>
      <c r="S38" s="39">
        <v>0</v>
      </c>
      <c r="T38" s="27">
        <f t="shared" si="5"/>
        <v>6</v>
      </c>
      <c r="U38" s="40">
        <f t="shared" si="6"/>
        <v>0.63636363636363635</v>
      </c>
      <c r="V38" s="22">
        <v>448</v>
      </c>
      <c r="W38" s="22" t="s">
        <v>80</v>
      </c>
      <c r="X38" s="22" t="s">
        <v>95</v>
      </c>
      <c r="Y38" s="69">
        <v>1583</v>
      </c>
      <c r="Z38" s="41"/>
      <c r="AA38" s="1" t="s">
        <v>227</v>
      </c>
      <c r="AB38" s="28" t="s">
        <v>307</v>
      </c>
    </row>
    <row r="39" spans="1:28" x14ac:dyDescent="0.3">
      <c r="A39" s="1" t="s">
        <v>46</v>
      </c>
      <c r="B39" s="1" t="s">
        <v>71</v>
      </c>
      <c r="C39" s="27" t="s">
        <v>233</v>
      </c>
      <c r="D39" s="38">
        <v>30</v>
      </c>
      <c r="E39" s="27">
        <v>7</v>
      </c>
      <c r="F39" s="27">
        <v>1</v>
      </c>
      <c r="G39" s="27">
        <v>2</v>
      </c>
      <c r="H39" s="27"/>
      <c r="I39" s="27"/>
      <c r="J39" s="27">
        <v>0</v>
      </c>
      <c r="K39" s="27">
        <v>0</v>
      </c>
      <c r="L39" s="27">
        <v>0</v>
      </c>
      <c r="M39" s="27">
        <v>0</v>
      </c>
      <c r="N39" s="27">
        <f t="shared" si="4"/>
        <v>0</v>
      </c>
      <c r="O39" s="39">
        <v>1</v>
      </c>
      <c r="P39" s="39">
        <v>1</v>
      </c>
      <c r="Q39" s="39">
        <v>0</v>
      </c>
      <c r="R39" s="84"/>
      <c r="S39" s="39">
        <v>0</v>
      </c>
      <c r="T39" s="27">
        <f t="shared" si="5"/>
        <v>2</v>
      </c>
      <c r="U39" s="40">
        <f t="shared" si="6"/>
        <v>0.5714285714285714</v>
      </c>
      <c r="V39" s="22">
        <v>448</v>
      </c>
      <c r="W39" s="22" t="s">
        <v>80</v>
      </c>
      <c r="X39" s="22" t="s">
        <v>95</v>
      </c>
      <c r="Y39" s="69">
        <v>1583</v>
      </c>
      <c r="Z39" s="41"/>
      <c r="AA39" s="1" t="s">
        <v>227</v>
      </c>
      <c r="AB39" s="28" t="s">
        <v>307</v>
      </c>
    </row>
    <row r="40" spans="1:28" x14ac:dyDescent="0.3">
      <c r="A40" s="1" t="s">
        <v>46</v>
      </c>
      <c r="B40" s="1" t="s">
        <v>71</v>
      </c>
      <c r="C40" s="27" t="s">
        <v>235</v>
      </c>
      <c r="D40" s="38">
        <v>50</v>
      </c>
      <c r="E40" s="27">
        <v>19</v>
      </c>
      <c r="F40" s="27">
        <v>1</v>
      </c>
      <c r="G40" s="27">
        <v>3</v>
      </c>
      <c r="H40" s="27"/>
      <c r="I40" s="27"/>
      <c r="J40" s="27">
        <v>0</v>
      </c>
      <c r="K40" s="27">
        <v>0</v>
      </c>
      <c r="L40" s="27">
        <v>0</v>
      </c>
      <c r="M40" s="27">
        <v>5</v>
      </c>
      <c r="N40" s="27">
        <f t="shared" si="4"/>
        <v>5</v>
      </c>
      <c r="O40" s="39">
        <v>0</v>
      </c>
      <c r="P40" s="39">
        <v>4</v>
      </c>
      <c r="Q40" s="39">
        <v>0</v>
      </c>
      <c r="R40" s="84"/>
      <c r="S40" s="39">
        <v>1</v>
      </c>
      <c r="T40" s="27">
        <f t="shared" si="5"/>
        <v>2</v>
      </c>
      <c r="U40" s="40">
        <f t="shared" si="6"/>
        <v>0.36842105263157893</v>
      </c>
      <c r="V40" s="22">
        <v>448</v>
      </c>
      <c r="W40" s="22" t="s">
        <v>80</v>
      </c>
      <c r="X40" s="22" t="s">
        <v>95</v>
      </c>
      <c r="Y40" s="69">
        <v>1583</v>
      </c>
      <c r="Z40" s="41"/>
      <c r="AA40" s="1" t="s">
        <v>227</v>
      </c>
      <c r="AB40" s="28" t="s">
        <v>307</v>
      </c>
    </row>
    <row r="41" spans="1:28" x14ac:dyDescent="0.3">
      <c r="A41" s="1" t="s">
        <v>46</v>
      </c>
      <c r="B41" s="1" t="s">
        <v>71</v>
      </c>
      <c r="C41" s="27" t="s">
        <v>236</v>
      </c>
      <c r="D41" s="38">
        <v>20</v>
      </c>
      <c r="E41" s="27">
        <v>15</v>
      </c>
      <c r="F41" s="27">
        <v>6</v>
      </c>
      <c r="G41" s="27">
        <v>8</v>
      </c>
      <c r="H41" s="27"/>
      <c r="I41" s="27"/>
      <c r="J41" s="27">
        <v>2</v>
      </c>
      <c r="K41" s="27">
        <v>4</v>
      </c>
      <c r="L41" s="27">
        <v>3</v>
      </c>
      <c r="M41" s="27">
        <v>2</v>
      </c>
      <c r="N41" s="27">
        <f t="shared" si="4"/>
        <v>5</v>
      </c>
      <c r="O41" s="39">
        <v>1</v>
      </c>
      <c r="P41" s="39">
        <v>3</v>
      </c>
      <c r="Q41" s="39">
        <v>1</v>
      </c>
      <c r="R41" s="84"/>
      <c r="S41" s="39">
        <v>0</v>
      </c>
      <c r="T41" s="27">
        <f t="shared" si="5"/>
        <v>14</v>
      </c>
      <c r="U41" s="40">
        <f t="shared" si="6"/>
        <v>1.4666666666666666</v>
      </c>
      <c r="V41" s="22">
        <v>448</v>
      </c>
      <c r="W41" s="22" t="s">
        <v>80</v>
      </c>
      <c r="X41" s="22" t="s">
        <v>95</v>
      </c>
      <c r="Y41" s="69">
        <v>1583</v>
      </c>
      <c r="Z41" s="41"/>
      <c r="AA41" s="1" t="s">
        <v>227</v>
      </c>
      <c r="AB41" s="28" t="s">
        <v>307</v>
      </c>
    </row>
    <row r="42" spans="1:28" x14ac:dyDescent="0.3">
      <c r="A42" s="1" t="s">
        <v>46</v>
      </c>
      <c r="B42" s="1" t="s">
        <v>71</v>
      </c>
      <c r="C42" s="27" t="s">
        <v>124</v>
      </c>
      <c r="D42" s="88"/>
      <c r="E42" s="27">
        <v>4</v>
      </c>
      <c r="F42" s="27">
        <v>1</v>
      </c>
      <c r="G42" s="27">
        <v>2</v>
      </c>
      <c r="H42" s="27"/>
      <c r="I42" s="27"/>
      <c r="J42" s="27">
        <v>0</v>
      </c>
      <c r="K42" s="27">
        <v>0</v>
      </c>
      <c r="L42" s="27">
        <v>0</v>
      </c>
      <c r="M42" s="27">
        <v>0</v>
      </c>
      <c r="N42" s="27">
        <f>SUM(L42:M42)</f>
        <v>0</v>
      </c>
      <c r="O42" s="39">
        <v>0</v>
      </c>
      <c r="P42" s="39">
        <v>2</v>
      </c>
      <c r="Q42" s="39">
        <v>0</v>
      </c>
      <c r="R42" s="84"/>
      <c r="S42" s="39">
        <v>0</v>
      </c>
      <c r="T42" s="27">
        <f t="shared" si="5"/>
        <v>2</v>
      </c>
      <c r="U42" s="40">
        <f t="shared" si="6"/>
        <v>0.5</v>
      </c>
      <c r="V42" s="22">
        <v>448</v>
      </c>
      <c r="W42" s="22" t="s">
        <v>80</v>
      </c>
      <c r="X42" s="22" t="s">
        <v>95</v>
      </c>
      <c r="Y42" s="69">
        <v>1583</v>
      </c>
      <c r="Z42" s="41"/>
      <c r="AA42" s="1" t="s">
        <v>227</v>
      </c>
      <c r="AB42" s="28" t="s">
        <v>307</v>
      </c>
    </row>
    <row r="43" spans="1:28" x14ac:dyDescent="0.3">
      <c r="A43" s="1" t="s">
        <v>46</v>
      </c>
      <c r="B43" s="1" t="s">
        <v>71</v>
      </c>
      <c r="C43" s="27" t="s">
        <v>237</v>
      </c>
      <c r="D43" s="38">
        <v>24</v>
      </c>
      <c r="E43" s="27">
        <v>15</v>
      </c>
      <c r="F43" s="27">
        <v>4</v>
      </c>
      <c r="G43" s="27">
        <v>7</v>
      </c>
      <c r="H43" s="27"/>
      <c r="I43" s="27"/>
      <c r="J43" s="27">
        <v>1</v>
      </c>
      <c r="K43" s="27">
        <v>4</v>
      </c>
      <c r="L43" s="27">
        <v>6</v>
      </c>
      <c r="M43" s="27">
        <v>2</v>
      </c>
      <c r="N43" s="27">
        <f>SUM(L43:M43)</f>
        <v>8</v>
      </c>
      <c r="O43" s="39">
        <v>2</v>
      </c>
      <c r="P43" s="39">
        <v>4</v>
      </c>
      <c r="Q43" s="39">
        <v>0</v>
      </c>
      <c r="R43" s="84"/>
      <c r="S43" s="39">
        <v>1</v>
      </c>
      <c r="T43" s="27">
        <f t="shared" si="5"/>
        <v>9</v>
      </c>
      <c r="U43" s="40">
        <f t="shared" si="6"/>
        <v>1.4</v>
      </c>
      <c r="V43" s="22">
        <v>448</v>
      </c>
      <c r="W43" s="22" t="s">
        <v>80</v>
      </c>
      <c r="X43" s="22" t="s">
        <v>95</v>
      </c>
      <c r="Y43" s="69">
        <v>1583</v>
      </c>
      <c r="Z43" s="41"/>
      <c r="AA43" s="1" t="s">
        <v>227</v>
      </c>
      <c r="AB43" s="28" t="s">
        <v>307</v>
      </c>
    </row>
    <row r="44" spans="1:28" x14ac:dyDescent="0.3">
      <c r="A44" s="1" t="s">
        <v>46</v>
      </c>
      <c r="B44" s="1" t="s">
        <v>71</v>
      </c>
      <c r="C44" s="27" t="s">
        <v>238</v>
      </c>
      <c r="D44" s="38">
        <v>40</v>
      </c>
      <c r="E44" s="27">
        <v>40</v>
      </c>
      <c r="F44" s="27">
        <v>10</v>
      </c>
      <c r="G44" s="27">
        <v>18</v>
      </c>
      <c r="H44" s="27"/>
      <c r="I44" s="27"/>
      <c r="J44" s="27">
        <v>5</v>
      </c>
      <c r="K44" s="27">
        <v>9</v>
      </c>
      <c r="L44" s="27">
        <v>7</v>
      </c>
      <c r="M44" s="27">
        <v>10</v>
      </c>
      <c r="N44" s="27">
        <f>SUM(L44:M44)</f>
        <v>17</v>
      </c>
      <c r="O44" s="39">
        <v>1</v>
      </c>
      <c r="P44" s="39">
        <v>5</v>
      </c>
      <c r="Q44" s="39">
        <v>2</v>
      </c>
      <c r="R44" s="84"/>
      <c r="S44" s="39">
        <v>0</v>
      </c>
      <c r="T44" s="27">
        <f t="shared" si="5"/>
        <v>25</v>
      </c>
      <c r="U44" s="40">
        <f t="shared" si="6"/>
        <v>1.1499999999999999</v>
      </c>
      <c r="V44" s="22">
        <v>448</v>
      </c>
      <c r="W44" s="22" t="s">
        <v>80</v>
      </c>
      <c r="X44" s="22" t="s">
        <v>95</v>
      </c>
      <c r="Y44" s="69">
        <v>1583</v>
      </c>
      <c r="Z44" s="41"/>
      <c r="AA44" s="1" t="s">
        <v>227</v>
      </c>
      <c r="AB44" s="28" t="s">
        <v>307</v>
      </c>
    </row>
    <row r="45" spans="1:28" x14ac:dyDescent="0.3">
      <c r="A45" s="1" t="s">
        <v>46</v>
      </c>
      <c r="B45" s="1" t="s">
        <v>71</v>
      </c>
      <c r="C45" s="27" t="s">
        <v>239</v>
      </c>
      <c r="D45" s="38">
        <v>22</v>
      </c>
      <c r="E45" s="27">
        <v>34</v>
      </c>
      <c r="F45" s="27">
        <v>1</v>
      </c>
      <c r="G45" s="27">
        <v>11</v>
      </c>
      <c r="H45" s="27">
        <v>0</v>
      </c>
      <c r="I45" s="27">
        <v>1</v>
      </c>
      <c r="J45" s="27">
        <v>1</v>
      </c>
      <c r="K45" s="27">
        <v>2</v>
      </c>
      <c r="L45" s="27">
        <v>1</v>
      </c>
      <c r="M45" s="27">
        <v>3</v>
      </c>
      <c r="N45" s="27">
        <f>SUM(L45:M45)</f>
        <v>4</v>
      </c>
      <c r="O45" s="39">
        <v>0</v>
      </c>
      <c r="P45" s="39">
        <v>1</v>
      </c>
      <c r="Q45" s="39">
        <v>1</v>
      </c>
      <c r="R45" s="84"/>
      <c r="S45" s="39">
        <v>0</v>
      </c>
      <c r="T45" s="27">
        <f t="shared" si="5"/>
        <v>3</v>
      </c>
      <c r="U45" s="40">
        <f t="shared" si="6"/>
        <v>0.23529411764705882</v>
      </c>
      <c r="V45" s="22">
        <v>448</v>
      </c>
      <c r="W45" s="22" t="s">
        <v>80</v>
      </c>
      <c r="X45" s="22" t="s">
        <v>95</v>
      </c>
      <c r="Y45" s="69">
        <v>1583</v>
      </c>
      <c r="Z45" s="41"/>
      <c r="AA45" s="1" t="s">
        <v>227</v>
      </c>
      <c r="AB45" s="28" t="s">
        <v>307</v>
      </c>
    </row>
    <row r="46" spans="1:28" x14ac:dyDescent="0.3">
      <c r="A46" s="1" t="s">
        <v>46</v>
      </c>
      <c r="B46" s="1" t="s">
        <v>71</v>
      </c>
      <c r="C46" s="27" t="s">
        <v>240</v>
      </c>
      <c r="D46" s="38">
        <v>42</v>
      </c>
      <c r="E46" s="27">
        <v>14</v>
      </c>
      <c r="F46" s="27">
        <v>1</v>
      </c>
      <c r="G46" s="27">
        <v>4</v>
      </c>
      <c r="H46" s="27"/>
      <c r="I46" s="27"/>
      <c r="J46" s="27">
        <v>2</v>
      </c>
      <c r="K46" s="27">
        <v>2</v>
      </c>
      <c r="L46" s="27">
        <v>2</v>
      </c>
      <c r="M46" s="27">
        <v>0</v>
      </c>
      <c r="N46" s="27">
        <f>SUM(L46:M46)</f>
        <v>2</v>
      </c>
      <c r="O46" s="39">
        <v>0</v>
      </c>
      <c r="P46" s="39">
        <v>2</v>
      </c>
      <c r="Q46" s="39">
        <v>0</v>
      </c>
      <c r="R46" s="84"/>
      <c r="S46" s="39">
        <v>0</v>
      </c>
      <c r="T46" s="27">
        <f t="shared" si="5"/>
        <v>4</v>
      </c>
      <c r="U46" s="40">
        <f t="shared" si="6"/>
        <v>0.42857142857142855</v>
      </c>
      <c r="V46" s="22">
        <v>448</v>
      </c>
      <c r="W46" s="22" t="s">
        <v>80</v>
      </c>
      <c r="X46" s="22" t="s">
        <v>95</v>
      </c>
      <c r="Y46" s="69">
        <v>1583</v>
      </c>
      <c r="Z46" s="41"/>
      <c r="AA46" s="1" t="s">
        <v>227</v>
      </c>
      <c r="AB46" s="28" t="s">
        <v>307</v>
      </c>
    </row>
    <row r="47" spans="1:28" x14ac:dyDescent="0.3">
      <c r="A47" s="43" t="s">
        <v>46</v>
      </c>
      <c r="B47" s="43" t="s">
        <v>71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40</v>
      </c>
      <c r="G47" s="44">
        <f t="shared" si="7"/>
        <v>88</v>
      </c>
      <c r="H47" s="44">
        <f t="shared" si="7"/>
        <v>1</v>
      </c>
      <c r="I47" s="44">
        <f t="shared" si="7"/>
        <v>4</v>
      </c>
      <c r="J47" s="44">
        <f t="shared" si="7"/>
        <v>12</v>
      </c>
      <c r="K47" s="44">
        <f t="shared" si="7"/>
        <v>23</v>
      </c>
      <c r="L47" s="44">
        <f t="shared" si="7"/>
        <v>27</v>
      </c>
      <c r="M47" s="44">
        <f t="shared" si="7"/>
        <v>32</v>
      </c>
      <c r="N47" s="44">
        <f t="shared" si="7"/>
        <v>59</v>
      </c>
      <c r="O47" s="44">
        <f t="shared" si="7"/>
        <v>10</v>
      </c>
      <c r="P47" s="44">
        <f t="shared" si="7"/>
        <v>27</v>
      </c>
      <c r="Q47" s="44">
        <f t="shared" si="7"/>
        <v>10</v>
      </c>
      <c r="R47" s="44">
        <f t="shared" si="7"/>
        <v>0</v>
      </c>
      <c r="S47" s="44">
        <f t="shared" si="7"/>
        <v>3</v>
      </c>
      <c r="T47" s="44">
        <f t="shared" si="7"/>
        <v>92</v>
      </c>
      <c r="U47" s="45">
        <f>((T47+Q47+N47-R47)+(O47*2))/E47</f>
        <v>0.75416666666666665</v>
      </c>
      <c r="V47" s="46">
        <v>448</v>
      </c>
      <c r="W47" s="46" t="s">
        <v>80</v>
      </c>
      <c r="X47" s="46" t="s">
        <v>95</v>
      </c>
      <c r="Y47" s="70">
        <v>1583</v>
      </c>
      <c r="Z47" s="48"/>
      <c r="AA47" s="43" t="s">
        <v>227</v>
      </c>
      <c r="AB47" s="74" t="s">
        <v>307</v>
      </c>
    </row>
    <row r="48" spans="1:28" x14ac:dyDescent="0.3">
      <c r="A48" s="1"/>
      <c r="B48" s="1"/>
      <c r="C48" s="1"/>
      <c r="D48" s="1"/>
      <c r="F48" s="49" t="s">
        <v>41</v>
      </c>
      <c r="G48" s="50">
        <f>F47/G47</f>
        <v>0.45454545454545453</v>
      </c>
      <c r="H48" s="27"/>
      <c r="I48" s="1"/>
      <c r="J48" s="49" t="s">
        <v>42</v>
      </c>
      <c r="K48" s="51">
        <f>J47/K47</f>
        <v>0.52173913043478259</v>
      </c>
      <c r="L48" s="1"/>
      <c r="M48" s="39" t="s">
        <v>43</v>
      </c>
      <c r="N48" s="52">
        <v>5</v>
      </c>
      <c r="P48" s="1"/>
      <c r="Q48" s="1"/>
      <c r="R48" s="1"/>
      <c r="S48" s="1"/>
      <c r="T48" s="1"/>
      <c r="U48" s="1"/>
      <c r="V48" s="22"/>
      <c r="W48" s="22"/>
      <c r="X48" s="22"/>
      <c r="Y48" s="53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3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  <row r="51" spans="1:28" x14ac:dyDescent="0.3">
      <c r="AB51" s="71"/>
    </row>
  </sheetData>
  <sheetProtection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069CC-870E-42D2-B331-9DE167F22747}">
  <sheetPr>
    <tabColor rgb="FF92D050"/>
  </sheetPr>
  <dimension ref="A1:AB51"/>
  <sheetViews>
    <sheetView workbookViewId="0">
      <selection activeCell="J6" sqref="J6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88671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29637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308</v>
      </c>
      <c r="K4" s="16" t="str">
        <f>+C11</f>
        <v>Dallas Diamonds</v>
      </c>
      <c r="L4" s="17"/>
      <c r="M4" s="18"/>
      <c r="N4" s="19">
        <v>22</v>
      </c>
      <c r="O4" s="19">
        <v>28</v>
      </c>
      <c r="P4" s="19">
        <v>28</v>
      </c>
      <c r="Q4" s="19">
        <v>25</v>
      </c>
      <c r="R4" s="20"/>
      <c r="S4" s="21">
        <f>SUM(N4:R4)</f>
        <v>103</v>
      </c>
      <c r="T4" s="22">
        <v>450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309</v>
      </c>
      <c r="K5" s="16" t="str">
        <f>+C33</f>
        <v>New Orleans Pride</v>
      </c>
      <c r="L5" s="17"/>
      <c r="M5" s="18"/>
      <c r="N5" s="19">
        <v>34</v>
      </c>
      <c r="O5" s="19">
        <v>28</v>
      </c>
      <c r="P5" s="19">
        <v>19</v>
      </c>
      <c r="Q5" s="19">
        <v>27</v>
      </c>
      <c r="R5" s="20"/>
      <c r="S5" s="21">
        <f>SUM(N5:R5)</f>
        <v>108</v>
      </c>
      <c r="T5" s="22">
        <v>450</v>
      </c>
      <c r="U5" s="1"/>
      <c r="V5" s="1"/>
      <c r="W5" s="1"/>
    </row>
    <row r="6" spans="1:28" x14ac:dyDescent="0.3">
      <c r="C6" s="23">
        <v>6373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353</v>
      </c>
      <c r="D7" s="7" t="s">
        <v>8</v>
      </c>
      <c r="G7" s="1"/>
      <c r="S7" s="1"/>
      <c r="T7" s="25" t="s">
        <v>9</v>
      </c>
      <c r="U7" s="1"/>
      <c r="V7" s="26">
        <v>450</v>
      </c>
      <c r="W7" s="1"/>
    </row>
    <row r="8" spans="1:28" x14ac:dyDescent="0.3">
      <c r="B8" s="1"/>
      <c r="C8" s="24" t="s">
        <v>167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9.375E-2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22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48</v>
      </c>
      <c r="D13" s="38">
        <v>11</v>
      </c>
      <c r="E13" s="27">
        <v>8</v>
      </c>
      <c r="F13" s="27">
        <v>1</v>
      </c>
      <c r="G13" s="27">
        <v>1</v>
      </c>
      <c r="H13" s="27"/>
      <c r="I13" s="27"/>
      <c r="J13" s="27">
        <v>0</v>
      </c>
      <c r="K13" s="27">
        <v>0</v>
      </c>
      <c r="L13" s="27">
        <v>0</v>
      </c>
      <c r="M13" s="27">
        <v>0</v>
      </c>
      <c r="N13" s="27">
        <f>SUM(L13:M13)</f>
        <v>0</v>
      </c>
      <c r="O13" s="27">
        <v>0</v>
      </c>
      <c r="P13" s="39">
        <v>4</v>
      </c>
      <c r="Q13" s="27">
        <v>0</v>
      </c>
      <c r="R13" s="27">
        <v>0</v>
      </c>
      <c r="S13" s="27">
        <v>0</v>
      </c>
      <c r="T13" s="27">
        <f>(H13*3)+((F13-H13)*2)+J13</f>
        <v>2</v>
      </c>
      <c r="U13" s="40">
        <f>IFERROR(((T13+Q13+N13-R13)+(O13*2))/E13,"")</f>
        <v>0.25</v>
      </c>
      <c r="V13" s="22">
        <v>450</v>
      </c>
      <c r="W13" s="22" t="s">
        <v>80</v>
      </c>
      <c r="X13" s="22" t="s">
        <v>95</v>
      </c>
      <c r="Y13" s="69">
        <v>6373</v>
      </c>
      <c r="Z13" s="41"/>
      <c r="AA13" s="1" t="s">
        <v>83</v>
      </c>
      <c r="AB13" s="28" t="s">
        <v>310</v>
      </c>
    </row>
    <row r="14" spans="1:28" x14ac:dyDescent="0.3">
      <c r="A14" s="1" t="s">
        <v>65</v>
      </c>
      <c r="B14" s="1" t="s">
        <v>46</v>
      </c>
      <c r="C14" s="27" t="s">
        <v>49</v>
      </c>
      <c r="D14" s="38">
        <v>22</v>
      </c>
      <c r="E14" s="27">
        <v>27</v>
      </c>
      <c r="F14" s="27">
        <v>2</v>
      </c>
      <c r="G14" s="27">
        <v>9</v>
      </c>
      <c r="H14" s="27"/>
      <c r="I14" s="27"/>
      <c r="J14" s="27">
        <v>2</v>
      </c>
      <c r="K14" s="27">
        <v>3</v>
      </c>
      <c r="L14" s="27">
        <v>0</v>
      </c>
      <c r="M14" s="27">
        <v>2</v>
      </c>
      <c r="N14" s="27">
        <f t="shared" ref="N14:N19" si="0">SUM(L14:M14)</f>
        <v>2</v>
      </c>
      <c r="O14" s="39">
        <v>4</v>
      </c>
      <c r="P14" s="39">
        <v>2</v>
      </c>
      <c r="Q14" s="39">
        <v>3</v>
      </c>
      <c r="R14" s="39">
        <v>0</v>
      </c>
      <c r="S14" s="39">
        <v>0</v>
      </c>
      <c r="T14" s="39">
        <f t="shared" ref="T14:T19" si="1">(H14*3)+((F14-H14)*2)+J14</f>
        <v>6</v>
      </c>
      <c r="U14" s="40">
        <f t="shared" ref="U14:U24" si="2">IFERROR(((T14+Q14+N14-R14)+(O14*2))/E14,"")</f>
        <v>0.70370370370370372</v>
      </c>
      <c r="V14" s="22">
        <v>450</v>
      </c>
      <c r="W14" s="22" t="s">
        <v>80</v>
      </c>
      <c r="X14" s="22" t="s">
        <v>95</v>
      </c>
      <c r="Y14" s="69">
        <v>6373</v>
      </c>
      <c r="Z14" s="41"/>
      <c r="AA14" s="1" t="s">
        <v>83</v>
      </c>
      <c r="AB14" s="28" t="s">
        <v>310</v>
      </c>
    </row>
    <row r="15" spans="1:28" x14ac:dyDescent="0.3">
      <c r="A15" s="1" t="s">
        <v>65</v>
      </c>
      <c r="B15" s="1" t="s">
        <v>46</v>
      </c>
      <c r="C15" s="27" t="s">
        <v>274</v>
      </c>
      <c r="D15" s="38">
        <v>20</v>
      </c>
      <c r="E15" s="27">
        <v>9</v>
      </c>
      <c r="F15" s="27">
        <v>0</v>
      </c>
      <c r="G15" s="27">
        <v>3</v>
      </c>
      <c r="H15" s="27"/>
      <c r="I15" s="27"/>
      <c r="J15" s="27">
        <v>1</v>
      </c>
      <c r="K15" s="27">
        <v>2</v>
      </c>
      <c r="L15" s="27">
        <v>0</v>
      </c>
      <c r="M15" s="27">
        <v>0</v>
      </c>
      <c r="N15" s="27">
        <f t="shared" si="0"/>
        <v>0</v>
      </c>
      <c r="O15" s="39">
        <v>0</v>
      </c>
      <c r="P15" s="39">
        <v>3</v>
      </c>
      <c r="Q15" s="39">
        <v>2</v>
      </c>
      <c r="R15" s="39">
        <v>0</v>
      </c>
      <c r="S15" s="39">
        <v>0</v>
      </c>
      <c r="T15" s="39">
        <f t="shared" si="1"/>
        <v>1</v>
      </c>
      <c r="U15" s="40">
        <f t="shared" si="2"/>
        <v>0.33333333333333331</v>
      </c>
      <c r="V15" s="22">
        <v>450</v>
      </c>
      <c r="W15" s="22" t="s">
        <v>80</v>
      </c>
      <c r="X15" s="22" t="s">
        <v>95</v>
      </c>
      <c r="Y15" s="69">
        <v>6373</v>
      </c>
      <c r="Z15" s="41"/>
      <c r="AA15" s="1" t="s">
        <v>83</v>
      </c>
      <c r="AB15" s="28" t="s">
        <v>310</v>
      </c>
    </row>
    <row r="16" spans="1:28" x14ac:dyDescent="0.3">
      <c r="A16" s="1" t="s">
        <v>65</v>
      </c>
      <c r="B16" s="1" t="s">
        <v>46</v>
      </c>
      <c r="C16" s="27" t="s">
        <v>255</v>
      </c>
      <c r="D16" s="38">
        <v>14</v>
      </c>
      <c r="E16" s="27">
        <v>30</v>
      </c>
      <c r="F16" s="27">
        <v>2</v>
      </c>
      <c r="G16" s="27">
        <v>11</v>
      </c>
      <c r="H16" s="27"/>
      <c r="I16" s="27"/>
      <c r="J16" s="27">
        <v>2</v>
      </c>
      <c r="K16" s="27">
        <v>2</v>
      </c>
      <c r="L16" s="27">
        <v>3</v>
      </c>
      <c r="M16" s="27">
        <v>4</v>
      </c>
      <c r="N16" s="27">
        <f t="shared" si="0"/>
        <v>7</v>
      </c>
      <c r="O16" s="39">
        <v>0</v>
      </c>
      <c r="P16" s="39">
        <v>2</v>
      </c>
      <c r="Q16" s="39">
        <v>0</v>
      </c>
      <c r="R16" s="39">
        <v>0</v>
      </c>
      <c r="S16" s="39">
        <v>0</v>
      </c>
      <c r="T16" s="39">
        <f t="shared" si="1"/>
        <v>6</v>
      </c>
      <c r="U16" s="40">
        <f t="shared" si="2"/>
        <v>0.43333333333333335</v>
      </c>
      <c r="V16" s="22">
        <v>450</v>
      </c>
      <c r="W16" s="22" t="s">
        <v>80</v>
      </c>
      <c r="X16" s="22" t="s">
        <v>95</v>
      </c>
      <c r="Y16" s="69">
        <v>6373</v>
      </c>
      <c r="Z16" s="41"/>
      <c r="AA16" s="1" t="s">
        <v>83</v>
      </c>
      <c r="AB16" s="28" t="s">
        <v>310</v>
      </c>
    </row>
    <row r="17" spans="1:28" x14ac:dyDescent="0.3">
      <c r="A17" s="1" t="s">
        <v>65</v>
      </c>
      <c r="B17" s="1" t="s">
        <v>46</v>
      </c>
      <c r="C17" s="27" t="s">
        <v>172</v>
      </c>
      <c r="D17" s="38">
        <v>32</v>
      </c>
      <c r="E17" s="27">
        <v>2</v>
      </c>
      <c r="F17" s="27">
        <v>0</v>
      </c>
      <c r="G17" s="27">
        <v>2</v>
      </c>
      <c r="H17" s="27"/>
      <c r="I17" s="27"/>
      <c r="J17" s="27">
        <v>1</v>
      </c>
      <c r="K17" s="27">
        <v>2</v>
      </c>
      <c r="L17" s="27">
        <v>0</v>
      </c>
      <c r="M17" s="27">
        <v>0</v>
      </c>
      <c r="N17" s="27">
        <f t="shared" si="0"/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f t="shared" si="1"/>
        <v>1</v>
      </c>
      <c r="U17" s="40">
        <f t="shared" si="2"/>
        <v>0.5</v>
      </c>
      <c r="V17" s="22">
        <v>450</v>
      </c>
      <c r="W17" s="22" t="s">
        <v>80</v>
      </c>
      <c r="X17" s="22" t="s">
        <v>95</v>
      </c>
      <c r="Y17" s="69">
        <v>6373</v>
      </c>
      <c r="Z17" s="41"/>
      <c r="AA17" s="1" t="s">
        <v>83</v>
      </c>
      <c r="AB17" s="28" t="s">
        <v>310</v>
      </c>
    </row>
    <row r="18" spans="1:28" x14ac:dyDescent="0.3">
      <c r="A18" s="1" t="s">
        <v>65</v>
      </c>
      <c r="B18" s="1" t="s">
        <v>46</v>
      </c>
      <c r="C18" s="27" t="s">
        <v>52</v>
      </c>
      <c r="D18" s="38">
        <v>42</v>
      </c>
      <c r="E18" s="27">
        <v>13</v>
      </c>
      <c r="F18" s="27">
        <v>2</v>
      </c>
      <c r="G18" s="27">
        <v>6</v>
      </c>
      <c r="H18" s="27"/>
      <c r="I18" s="27"/>
      <c r="J18" s="27">
        <v>1</v>
      </c>
      <c r="K18" s="27">
        <v>2</v>
      </c>
      <c r="L18" s="27">
        <v>2</v>
      </c>
      <c r="M18" s="27">
        <v>0</v>
      </c>
      <c r="N18" s="27">
        <f t="shared" si="0"/>
        <v>2</v>
      </c>
      <c r="O18" s="39">
        <v>0</v>
      </c>
      <c r="P18" s="39">
        <v>3</v>
      </c>
      <c r="Q18" s="39">
        <v>0</v>
      </c>
      <c r="R18" s="39">
        <v>0</v>
      </c>
      <c r="S18" s="39">
        <v>0</v>
      </c>
      <c r="T18" s="39">
        <f t="shared" si="1"/>
        <v>5</v>
      </c>
      <c r="U18" s="40">
        <f t="shared" si="2"/>
        <v>0.53846153846153844</v>
      </c>
      <c r="V18" s="22">
        <v>450</v>
      </c>
      <c r="W18" s="22" t="s">
        <v>80</v>
      </c>
      <c r="X18" s="22" t="s">
        <v>95</v>
      </c>
      <c r="Y18" s="69">
        <v>6373</v>
      </c>
      <c r="Z18" s="41"/>
      <c r="AA18" s="1" t="s">
        <v>83</v>
      </c>
      <c r="AB18" s="28" t="s">
        <v>310</v>
      </c>
    </row>
    <row r="19" spans="1:28" x14ac:dyDescent="0.3">
      <c r="A19" s="1" t="s">
        <v>65</v>
      </c>
      <c r="B19" s="1" t="s">
        <v>46</v>
      </c>
      <c r="C19" s="27" t="s">
        <v>53</v>
      </c>
      <c r="D19" s="38">
        <v>15</v>
      </c>
      <c r="E19" s="27">
        <v>33</v>
      </c>
      <c r="F19" s="27">
        <v>9</v>
      </c>
      <c r="G19" s="27">
        <v>15</v>
      </c>
      <c r="H19" s="27"/>
      <c r="I19" s="27"/>
      <c r="J19" s="27">
        <v>7</v>
      </c>
      <c r="K19" s="27">
        <v>12</v>
      </c>
      <c r="L19" s="27">
        <v>2</v>
      </c>
      <c r="M19" s="27">
        <v>6</v>
      </c>
      <c r="N19" s="27">
        <f t="shared" si="0"/>
        <v>8</v>
      </c>
      <c r="O19" s="39">
        <v>3</v>
      </c>
      <c r="P19" s="39">
        <v>2</v>
      </c>
      <c r="Q19" s="39">
        <v>1</v>
      </c>
      <c r="R19" s="39">
        <v>3</v>
      </c>
      <c r="S19" s="39">
        <v>2</v>
      </c>
      <c r="T19" s="39">
        <f t="shared" si="1"/>
        <v>25</v>
      </c>
      <c r="U19" s="40">
        <f t="shared" si="2"/>
        <v>1.1212121212121211</v>
      </c>
      <c r="V19" s="22">
        <v>450</v>
      </c>
      <c r="W19" s="22" t="s">
        <v>80</v>
      </c>
      <c r="X19" s="22" t="s">
        <v>95</v>
      </c>
      <c r="Y19" s="69">
        <v>6373</v>
      </c>
      <c r="Z19" s="41"/>
      <c r="AA19" s="1" t="s">
        <v>83</v>
      </c>
      <c r="AB19" s="28" t="s">
        <v>310</v>
      </c>
    </row>
    <row r="20" spans="1:28" x14ac:dyDescent="0.3">
      <c r="A20" s="1" t="s">
        <v>65</v>
      </c>
      <c r="B20" s="1" t="s">
        <v>46</v>
      </c>
      <c r="C20" s="27" t="s">
        <v>54</v>
      </c>
      <c r="D20" s="38">
        <v>10</v>
      </c>
      <c r="E20" s="27">
        <v>38</v>
      </c>
      <c r="F20" s="27">
        <v>15</v>
      </c>
      <c r="G20" s="27">
        <v>26</v>
      </c>
      <c r="H20" s="27">
        <v>1</v>
      </c>
      <c r="I20" s="27">
        <v>1</v>
      </c>
      <c r="J20" s="27">
        <v>1</v>
      </c>
      <c r="K20" s="27">
        <v>1</v>
      </c>
      <c r="L20" s="27">
        <v>3</v>
      </c>
      <c r="M20" s="27">
        <v>8</v>
      </c>
      <c r="N20" s="27">
        <f>SUM(L20:M20)</f>
        <v>11</v>
      </c>
      <c r="O20" s="39">
        <v>5</v>
      </c>
      <c r="P20" s="39">
        <v>4</v>
      </c>
      <c r="Q20" s="39">
        <v>2</v>
      </c>
      <c r="R20" s="39">
        <v>5</v>
      </c>
      <c r="S20" s="39">
        <v>0</v>
      </c>
      <c r="T20" s="39">
        <f>(H20*3)+((F20-H20)*2)+J20</f>
        <v>32</v>
      </c>
      <c r="U20" s="40">
        <f t="shared" si="2"/>
        <v>1.3157894736842106</v>
      </c>
      <c r="V20" s="22">
        <v>450</v>
      </c>
      <c r="W20" s="22" t="s">
        <v>80</v>
      </c>
      <c r="X20" s="22" t="s">
        <v>95</v>
      </c>
      <c r="Y20" s="69">
        <v>6373</v>
      </c>
      <c r="Z20" s="41"/>
      <c r="AA20" s="1" t="s">
        <v>83</v>
      </c>
      <c r="AB20" s="28" t="s">
        <v>310</v>
      </c>
    </row>
    <row r="21" spans="1:28" x14ac:dyDescent="0.3">
      <c r="A21" s="1" t="s">
        <v>65</v>
      </c>
      <c r="B21" s="1" t="s">
        <v>46</v>
      </c>
      <c r="C21" s="27" t="s">
        <v>55</v>
      </c>
      <c r="D21" s="38">
        <v>33</v>
      </c>
      <c r="E21" s="27">
        <v>8</v>
      </c>
      <c r="F21" s="27">
        <v>0</v>
      </c>
      <c r="G21" s="27">
        <v>2</v>
      </c>
      <c r="H21" s="27"/>
      <c r="I21" s="27"/>
      <c r="J21" s="27">
        <v>0</v>
      </c>
      <c r="K21" s="27">
        <v>0</v>
      </c>
      <c r="L21" s="27">
        <v>1</v>
      </c>
      <c r="M21" s="27">
        <v>1</v>
      </c>
      <c r="N21" s="27">
        <f>SUM(L21:M21)</f>
        <v>2</v>
      </c>
      <c r="O21" s="39">
        <v>0</v>
      </c>
      <c r="P21" s="39">
        <v>1</v>
      </c>
      <c r="Q21" s="39">
        <v>0</v>
      </c>
      <c r="R21" s="39">
        <v>0</v>
      </c>
      <c r="S21" s="39">
        <v>0</v>
      </c>
      <c r="T21" s="39">
        <f>(H21*3)+((F21-H21)*2)+J21</f>
        <v>0</v>
      </c>
      <c r="U21" s="40">
        <f t="shared" si="2"/>
        <v>0.25</v>
      </c>
      <c r="V21" s="22">
        <v>450</v>
      </c>
      <c r="W21" s="22" t="s">
        <v>80</v>
      </c>
      <c r="X21" s="22" t="s">
        <v>95</v>
      </c>
      <c r="Y21" s="69">
        <v>6373</v>
      </c>
      <c r="Z21" s="41"/>
      <c r="AA21" s="1" t="s">
        <v>83</v>
      </c>
      <c r="AB21" s="28" t="s">
        <v>310</v>
      </c>
    </row>
    <row r="22" spans="1:28" x14ac:dyDescent="0.3">
      <c r="A22" s="1" t="s">
        <v>65</v>
      </c>
      <c r="B22" s="1" t="s">
        <v>46</v>
      </c>
      <c r="C22" s="27" t="s">
        <v>56</v>
      </c>
      <c r="D22" s="38">
        <v>24</v>
      </c>
      <c r="E22" s="27">
        <v>20</v>
      </c>
      <c r="F22" s="27">
        <v>5</v>
      </c>
      <c r="G22" s="27">
        <v>9</v>
      </c>
      <c r="H22" s="27"/>
      <c r="I22" s="27"/>
      <c r="J22" s="27">
        <v>2</v>
      </c>
      <c r="K22" s="27">
        <v>4</v>
      </c>
      <c r="L22" s="27">
        <v>1</v>
      </c>
      <c r="M22" s="27">
        <v>0</v>
      </c>
      <c r="N22" s="27">
        <f>SUM(L22:M22)</f>
        <v>1</v>
      </c>
      <c r="O22" s="39">
        <v>2</v>
      </c>
      <c r="P22" s="39">
        <v>3</v>
      </c>
      <c r="Q22" s="39">
        <v>1</v>
      </c>
      <c r="R22" s="39">
        <v>1</v>
      </c>
      <c r="S22" s="39">
        <v>0</v>
      </c>
      <c r="T22" s="39">
        <f>(H22*3)+((F22-H22)*2)+J22</f>
        <v>12</v>
      </c>
      <c r="U22" s="40">
        <f t="shared" si="2"/>
        <v>0.85</v>
      </c>
      <c r="V22" s="22">
        <v>450</v>
      </c>
      <c r="W22" s="22" t="s">
        <v>80</v>
      </c>
      <c r="X22" s="22" t="s">
        <v>95</v>
      </c>
      <c r="Y22" s="69">
        <v>6373</v>
      </c>
      <c r="Z22" s="41"/>
      <c r="AA22" s="1" t="s">
        <v>83</v>
      </c>
      <c r="AB22" s="28" t="s">
        <v>310</v>
      </c>
    </row>
    <row r="23" spans="1:28" x14ac:dyDescent="0.3">
      <c r="A23" s="1" t="s">
        <v>65</v>
      </c>
      <c r="B23" s="1" t="s">
        <v>46</v>
      </c>
      <c r="C23" s="27" t="s">
        <v>57</v>
      </c>
      <c r="D23" s="38">
        <v>35</v>
      </c>
      <c r="E23" s="27">
        <v>39</v>
      </c>
      <c r="F23" s="27">
        <v>1</v>
      </c>
      <c r="G23" s="27">
        <v>3</v>
      </c>
      <c r="H23" s="27"/>
      <c r="I23" s="27"/>
      <c r="J23" s="27">
        <v>7</v>
      </c>
      <c r="K23" s="27">
        <v>8</v>
      </c>
      <c r="L23" s="27">
        <v>6</v>
      </c>
      <c r="M23" s="27">
        <v>2</v>
      </c>
      <c r="N23" s="27">
        <f>SUM(L23:M23)</f>
        <v>8</v>
      </c>
      <c r="O23" s="39">
        <v>1</v>
      </c>
      <c r="P23" s="39">
        <v>2</v>
      </c>
      <c r="Q23" s="39">
        <v>1</v>
      </c>
      <c r="R23" s="39">
        <v>2</v>
      </c>
      <c r="S23" s="39">
        <v>1</v>
      </c>
      <c r="T23" s="39">
        <f>(H23*3)+((F23-H23)*2)+J23</f>
        <v>9</v>
      </c>
      <c r="U23" s="40">
        <f t="shared" si="2"/>
        <v>0.46153846153846156</v>
      </c>
      <c r="V23" s="22">
        <v>450</v>
      </c>
      <c r="W23" s="22" t="s">
        <v>80</v>
      </c>
      <c r="X23" s="22" t="s">
        <v>95</v>
      </c>
      <c r="Y23" s="69">
        <v>6373</v>
      </c>
      <c r="Z23" s="41"/>
      <c r="AA23" s="1" t="s">
        <v>83</v>
      </c>
      <c r="AB23" s="28" t="s">
        <v>310</v>
      </c>
    </row>
    <row r="24" spans="1:28" x14ac:dyDescent="0.3">
      <c r="A24" s="1" t="s">
        <v>65</v>
      </c>
      <c r="B24" s="1" t="s">
        <v>46</v>
      </c>
      <c r="C24" s="27" t="s">
        <v>58</v>
      </c>
      <c r="D24" s="38">
        <v>40</v>
      </c>
      <c r="E24" s="27">
        <v>13</v>
      </c>
      <c r="F24" s="27">
        <v>2</v>
      </c>
      <c r="G24" s="27">
        <v>5</v>
      </c>
      <c r="H24" s="27"/>
      <c r="I24" s="27"/>
      <c r="J24" s="27">
        <v>0</v>
      </c>
      <c r="K24" s="27">
        <v>0</v>
      </c>
      <c r="L24" s="27">
        <v>2</v>
      </c>
      <c r="M24" s="27">
        <v>1</v>
      </c>
      <c r="N24" s="27">
        <f>SUM(L24:M24)</f>
        <v>3</v>
      </c>
      <c r="O24" s="39">
        <v>0</v>
      </c>
      <c r="P24" s="39">
        <v>4</v>
      </c>
      <c r="Q24" s="39">
        <v>1</v>
      </c>
      <c r="R24" s="39">
        <v>2</v>
      </c>
      <c r="S24" s="39">
        <v>1</v>
      </c>
      <c r="T24" s="39">
        <f>(H24*3)+((F24-H24)*2)+J24</f>
        <v>4</v>
      </c>
      <c r="U24" s="40">
        <f t="shared" si="2"/>
        <v>0.46153846153846156</v>
      </c>
      <c r="V24" s="22">
        <v>450</v>
      </c>
      <c r="W24" s="22" t="s">
        <v>80</v>
      </c>
      <c r="X24" s="22" t="s">
        <v>95</v>
      </c>
      <c r="Y24" s="69">
        <v>6373</v>
      </c>
      <c r="Z24" s="41"/>
      <c r="AA24" s="1" t="s">
        <v>83</v>
      </c>
      <c r="AB24" s="28" t="s">
        <v>310</v>
      </c>
    </row>
    <row r="25" spans="1:28" x14ac:dyDescent="0.3">
      <c r="A25" s="43" t="s">
        <v>65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39</v>
      </c>
      <c r="G25" s="44">
        <f t="shared" si="3"/>
        <v>92</v>
      </c>
      <c r="H25" s="44">
        <f t="shared" si="3"/>
        <v>1</v>
      </c>
      <c r="I25" s="44">
        <f t="shared" si="3"/>
        <v>1</v>
      </c>
      <c r="J25" s="44">
        <f t="shared" si="3"/>
        <v>24</v>
      </c>
      <c r="K25" s="44">
        <f t="shared" si="3"/>
        <v>36</v>
      </c>
      <c r="L25" s="44">
        <f t="shared" si="3"/>
        <v>20</v>
      </c>
      <c r="M25" s="44">
        <f t="shared" si="3"/>
        <v>24</v>
      </c>
      <c r="N25" s="44">
        <f t="shared" si="3"/>
        <v>44</v>
      </c>
      <c r="O25" s="44">
        <f t="shared" si="3"/>
        <v>15</v>
      </c>
      <c r="P25" s="44">
        <f t="shared" si="3"/>
        <v>30</v>
      </c>
      <c r="Q25" s="44">
        <f t="shared" si="3"/>
        <v>11</v>
      </c>
      <c r="R25" s="44">
        <f t="shared" si="3"/>
        <v>13</v>
      </c>
      <c r="S25" s="44">
        <f t="shared" si="3"/>
        <v>4</v>
      </c>
      <c r="T25" s="44">
        <f t="shared" si="3"/>
        <v>103</v>
      </c>
      <c r="U25" s="45">
        <f>((T25+Q25+N25-R25)+(O25*2))/E25</f>
        <v>0.72916666666666663</v>
      </c>
      <c r="V25" s="46">
        <v>450</v>
      </c>
      <c r="W25" s="46" t="s">
        <v>80</v>
      </c>
      <c r="X25" s="46" t="s">
        <v>95</v>
      </c>
      <c r="Y25" s="70">
        <v>6373</v>
      </c>
      <c r="Z25" s="48"/>
      <c r="AA25" s="43" t="s">
        <v>83</v>
      </c>
      <c r="AB25" s="74" t="s">
        <v>310</v>
      </c>
    </row>
    <row r="26" spans="1:28" x14ac:dyDescent="0.3">
      <c r="A26" s="1"/>
      <c r="B26" s="1"/>
      <c r="C26" s="1"/>
      <c r="D26" s="1"/>
      <c r="F26" s="49" t="s">
        <v>41</v>
      </c>
      <c r="G26" s="50">
        <f>F25/G25</f>
        <v>0.42391304347826086</v>
      </c>
      <c r="H26" s="27"/>
      <c r="I26" s="1"/>
      <c r="J26" s="49" t="s">
        <v>42</v>
      </c>
      <c r="K26" s="51">
        <f>J25/K25</f>
        <v>0.66666666666666663</v>
      </c>
      <c r="L26" s="1"/>
      <c r="M26" s="39" t="s">
        <v>43</v>
      </c>
      <c r="N26" s="52">
        <v>3</v>
      </c>
      <c r="P26" s="1"/>
      <c r="Q26" s="1"/>
      <c r="R26" s="1"/>
      <c r="S26" s="1"/>
      <c r="T26" s="1"/>
      <c r="U26" s="1"/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>
        <v>25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65</v>
      </c>
      <c r="C35" s="27" t="s">
        <v>154</v>
      </c>
      <c r="D35" s="38">
        <v>32</v>
      </c>
      <c r="E35" s="27">
        <v>21</v>
      </c>
      <c r="F35" s="27">
        <v>7</v>
      </c>
      <c r="G35" s="27">
        <v>8</v>
      </c>
      <c r="H35" s="27"/>
      <c r="I35" s="27"/>
      <c r="J35" s="27">
        <v>0</v>
      </c>
      <c r="K35" s="27">
        <v>0</v>
      </c>
      <c r="L35" s="27">
        <v>0</v>
      </c>
      <c r="M35" s="27">
        <v>6</v>
      </c>
      <c r="N35" s="27">
        <f>SUM(L35:M35)</f>
        <v>6</v>
      </c>
      <c r="O35" s="27">
        <v>1</v>
      </c>
      <c r="P35" s="56">
        <v>6</v>
      </c>
      <c r="Q35" s="27">
        <v>1</v>
      </c>
      <c r="R35" s="27">
        <v>3</v>
      </c>
      <c r="S35" s="27">
        <v>3</v>
      </c>
      <c r="T35" s="27">
        <f>+(F35*2)+J35</f>
        <v>14</v>
      </c>
      <c r="U35" s="40">
        <f>IFERROR(((T35+Q35+N35-R35)+(O35*2))/E35,"")</f>
        <v>0.95238095238095233</v>
      </c>
      <c r="V35" s="22">
        <v>450</v>
      </c>
      <c r="W35" s="22" t="s">
        <v>81</v>
      </c>
      <c r="X35" s="22" t="s">
        <v>82</v>
      </c>
      <c r="Y35" s="69">
        <v>6373</v>
      </c>
      <c r="Z35" s="41"/>
      <c r="AA35" s="1" t="s">
        <v>152</v>
      </c>
      <c r="AB35" s="28" t="s">
        <v>311</v>
      </c>
    </row>
    <row r="36" spans="1:28" x14ac:dyDescent="0.3">
      <c r="A36" s="1" t="s">
        <v>46</v>
      </c>
      <c r="B36" s="1" t="s">
        <v>65</v>
      </c>
      <c r="C36" s="27" t="s">
        <v>155</v>
      </c>
      <c r="D36" s="38">
        <v>10</v>
      </c>
      <c r="E36" s="27">
        <v>38</v>
      </c>
      <c r="F36" s="27">
        <v>3</v>
      </c>
      <c r="G36" s="27">
        <v>11</v>
      </c>
      <c r="H36" s="27"/>
      <c r="I36" s="27"/>
      <c r="J36" s="27">
        <v>4</v>
      </c>
      <c r="K36" s="27">
        <v>6</v>
      </c>
      <c r="L36" s="27">
        <v>0</v>
      </c>
      <c r="M36" s="27">
        <v>7</v>
      </c>
      <c r="N36" s="27">
        <f t="shared" ref="N36:N43" si="4">SUM(L36:M36)</f>
        <v>7</v>
      </c>
      <c r="O36" s="39">
        <v>5</v>
      </c>
      <c r="P36" s="39">
        <v>3</v>
      </c>
      <c r="Q36" s="39">
        <v>3</v>
      </c>
      <c r="R36" s="39">
        <v>5</v>
      </c>
      <c r="S36" s="39">
        <v>0</v>
      </c>
      <c r="T36" s="27">
        <f t="shared" ref="T36:T45" si="5">+(F36*2)+J36</f>
        <v>10</v>
      </c>
      <c r="U36" s="40">
        <f t="shared" ref="U36:U45" si="6">IFERROR(((T36+Q36+N36-R36)+(O36*2))/E36,"")</f>
        <v>0.65789473684210531</v>
      </c>
      <c r="V36" s="22">
        <v>450</v>
      </c>
      <c r="W36" s="22" t="s">
        <v>81</v>
      </c>
      <c r="X36" s="22" t="s">
        <v>82</v>
      </c>
      <c r="Y36" s="69">
        <v>6373</v>
      </c>
      <c r="Z36" s="41"/>
      <c r="AA36" s="1" t="s">
        <v>152</v>
      </c>
      <c r="AB36" s="28" t="s">
        <v>311</v>
      </c>
    </row>
    <row r="37" spans="1:28" x14ac:dyDescent="0.3">
      <c r="A37" s="1" t="s">
        <v>46</v>
      </c>
      <c r="B37" s="1" t="s">
        <v>65</v>
      </c>
      <c r="C37" s="27" t="s">
        <v>157</v>
      </c>
      <c r="D37" s="38">
        <v>44</v>
      </c>
      <c r="E37" s="27" t="s">
        <v>493</v>
      </c>
      <c r="F37" s="27"/>
      <c r="G37" s="27"/>
      <c r="H37" s="27"/>
      <c r="I37" s="27"/>
      <c r="J37" s="27"/>
      <c r="K37" s="27"/>
      <c r="L37" s="27"/>
      <c r="M37" s="27"/>
      <c r="N37" s="27"/>
      <c r="O37" s="39"/>
      <c r="P37" s="39"/>
      <c r="Q37" s="39"/>
      <c r="R37" s="39"/>
      <c r="S37" s="39"/>
      <c r="T37" s="27"/>
      <c r="U37" s="40"/>
      <c r="V37" s="22">
        <v>450</v>
      </c>
      <c r="W37" s="22" t="s">
        <v>81</v>
      </c>
      <c r="X37" s="22" t="s">
        <v>82</v>
      </c>
      <c r="Y37" s="69">
        <v>6373</v>
      </c>
      <c r="Z37" s="41"/>
      <c r="AA37" s="1" t="s">
        <v>152</v>
      </c>
      <c r="AB37" s="28" t="s">
        <v>311</v>
      </c>
    </row>
    <row r="38" spans="1:28" x14ac:dyDescent="0.3">
      <c r="A38" s="1" t="s">
        <v>46</v>
      </c>
      <c r="B38" s="1" t="s">
        <v>65</v>
      </c>
      <c r="C38" s="27" t="s">
        <v>158</v>
      </c>
      <c r="D38" s="38">
        <v>30</v>
      </c>
      <c r="E38" s="27">
        <v>29</v>
      </c>
      <c r="F38" s="27">
        <v>6</v>
      </c>
      <c r="G38" s="27">
        <v>9</v>
      </c>
      <c r="H38" s="27"/>
      <c r="I38" s="27"/>
      <c r="J38" s="27">
        <v>6</v>
      </c>
      <c r="K38" s="27">
        <v>8</v>
      </c>
      <c r="L38" s="27">
        <v>1</v>
      </c>
      <c r="M38" s="27">
        <v>6</v>
      </c>
      <c r="N38" s="27">
        <f t="shared" si="4"/>
        <v>7</v>
      </c>
      <c r="O38" s="39">
        <v>2</v>
      </c>
      <c r="P38" s="39">
        <v>4</v>
      </c>
      <c r="Q38" s="39">
        <v>0</v>
      </c>
      <c r="R38" s="39">
        <v>3</v>
      </c>
      <c r="S38" s="39">
        <v>0</v>
      </c>
      <c r="T38" s="27">
        <f t="shared" si="5"/>
        <v>18</v>
      </c>
      <c r="U38" s="40">
        <f t="shared" si="6"/>
        <v>0.89655172413793105</v>
      </c>
      <c r="V38" s="22">
        <v>450</v>
      </c>
      <c r="W38" s="22" t="s">
        <v>81</v>
      </c>
      <c r="X38" s="22" t="s">
        <v>82</v>
      </c>
      <c r="Y38" s="69">
        <v>6373</v>
      </c>
      <c r="Z38" s="41"/>
      <c r="AA38" s="1" t="s">
        <v>152</v>
      </c>
      <c r="AB38" s="28" t="s">
        <v>311</v>
      </c>
    </row>
    <row r="39" spans="1:28" x14ac:dyDescent="0.3">
      <c r="A39" s="1" t="s">
        <v>46</v>
      </c>
      <c r="B39" s="1" t="s">
        <v>65</v>
      </c>
      <c r="C39" s="27" t="s">
        <v>160</v>
      </c>
      <c r="D39" s="38">
        <v>11</v>
      </c>
      <c r="E39" s="27" t="s">
        <v>493</v>
      </c>
      <c r="F39" s="27"/>
      <c r="G39" s="27"/>
      <c r="H39" s="27"/>
      <c r="I39" s="27"/>
      <c r="J39" s="27"/>
      <c r="K39" s="27"/>
      <c r="L39" s="27"/>
      <c r="M39" s="27"/>
      <c r="N39" s="27"/>
      <c r="O39" s="39"/>
      <c r="P39" s="39"/>
      <c r="Q39" s="39"/>
      <c r="R39" s="39"/>
      <c r="S39" s="39"/>
      <c r="T39" s="27"/>
      <c r="U39" s="40"/>
      <c r="V39" s="22">
        <v>450</v>
      </c>
      <c r="W39" s="22" t="s">
        <v>81</v>
      </c>
      <c r="X39" s="22" t="s">
        <v>82</v>
      </c>
      <c r="Y39" s="69">
        <v>6373</v>
      </c>
      <c r="Z39" s="41"/>
      <c r="AA39" s="1" t="s">
        <v>152</v>
      </c>
      <c r="AB39" s="28" t="s">
        <v>311</v>
      </c>
    </row>
    <row r="40" spans="1:28" x14ac:dyDescent="0.3">
      <c r="A40" s="1" t="s">
        <v>46</v>
      </c>
      <c r="B40" s="1" t="s">
        <v>65</v>
      </c>
      <c r="C40" s="27" t="s">
        <v>162</v>
      </c>
      <c r="D40" s="38">
        <v>31</v>
      </c>
      <c r="E40" s="27">
        <v>27</v>
      </c>
      <c r="F40" s="27">
        <v>7</v>
      </c>
      <c r="G40" s="27">
        <v>9</v>
      </c>
      <c r="H40" s="27"/>
      <c r="I40" s="27"/>
      <c r="J40" s="27">
        <v>0</v>
      </c>
      <c r="K40" s="27">
        <v>2</v>
      </c>
      <c r="L40" s="27">
        <v>2</v>
      </c>
      <c r="M40" s="27">
        <v>1</v>
      </c>
      <c r="N40" s="27">
        <f t="shared" si="4"/>
        <v>3</v>
      </c>
      <c r="O40" s="39">
        <v>0</v>
      </c>
      <c r="P40" s="39">
        <v>4</v>
      </c>
      <c r="Q40" s="39">
        <v>1</v>
      </c>
      <c r="R40" s="39">
        <v>1</v>
      </c>
      <c r="S40" s="39">
        <v>0</v>
      </c>
      <c r="T40" s="27">
        <f t="shared" si="5"/>
        <v>14</v>
      </c>
      <c r="U40" s="40">
        <f t="shared" si="6"/>
        <v>0.62962962962962965</v>
      </c>
      <c r="V40" s="22">
        <v>450</v>
      </c>
      <c r="W40" s="22" t="s">
        <v>81</v>
      </c>
      <c r="X40" s="22" t="s">
        <v>82</v>
      </c>
      <c r="Y40" s="69">
        <v>6373</v>
      </c>
      <c r="Z40" s="41"/>
      <c r="AA40" s="1" t="s">
        <v>152</v>
      </c>
      <c r="AB40" s="28" t="s">
        <v>311</v>
      </c>
    </row>
    <row r="41" spans="1:28" x14ac:dyDescent="0.3">
      <c r="A41" s="1" t="s">
        <v>46</v>
      </c>
      <c r="B41" s="1" t="s">
        <v>65</v>
      </c>
      <c r="C41" s="27" t="s">
        <v>163</v>
      </c>
      <c r="D41" s="38">
        <v>33</v>
      </c>
      <c r="E41" s="27">
        <v>42</v>
      </c>
      <c r="F41" s="27">
        <v>7</v>
      </c>
      <c r="G41" s="27">
        <v>12</v>
      </c>
      <c r="H41" s="27"/>
      <c r="I41" s="27"/>
      <c r="J41" s="27">
        <v>6</v>
      </c>
      <c r="K41" s="27">
        <v>8</v>
      </c>
      <c r="L41" s="27">
        <v>3</v>
      </c>
      <c r="M41" s="27">
        <v>5</v>
      </c>
      <c r="N41" s="27">
        <f t="shared" si="4"/>
        <v>8</v>
      </c>
      <c r="O41" s="39">
        <v>2</v>
      </c>
      <c r="P41" s="39">
        <v>2</v>
      </c>
      <c r="Q41" s="39">
        <v>0</v>
      </c>
      <c r="R41" s="39">
        <v>1</v>
      </c>
      <c r="S41" s="39">
        <v>0</v>
      </c>
      <c r="T41" s="27">
        <f t="shared" si="5"/>
        <v>20</v>
      </c>
      <c r="U41" s="40">
        <f t="shared" si="6"/>
        <v>0.73809523809523814</v>
      </c>
      <c r="V41" s="22">
        <v>450</v>
      </c>
      <c r="W41" s="22" t="s">
        <v>81</v>
      </c>
      <c r="X41" s="22" t="s">
        <v>82</v>
      </c>
      <c r="Y41" s="69">
        <v>6373</v>
      </c>
      <c r="Z41" s="41"/>
      <c r="AA41" s="1" t="s">
        <v>152</v>
      </c>
      <c r="AB41" s="28" t="s">
        <v>311</v>
      </c>
    </row>
    <row r="42" spans="1:28" x14ac:dyDescent="0.3">
      <c r="A42" s="1" t="s">
        <v>46</v>
      </c>
      <c r="B42" s="1" t="s">
        <v>65</v>
      </c>
      <c r="C42" s="27" t="s">
        <v>179</v>
      </c>
      <c r="D42" s="38">
        <v>34</v>
      </c>
      <c r="E42" s="27" t="s">
        <v>470</v>
      </c>
      <c r="F42" s="27"/>
      <c r="G42" s="27"/>
      <c r="H42" s="27"/>
      <c r="I42" s="27"/>
      <c r="J42" s="27"/>
      <c r="K42" s="27"/>
      <c r="L42" s="27"/>
      <c r="M42" s="27"/>
      <c r="N42" s="27"/>
      <c r="O42" s="39"/>
      <c r="P42" s="39"/>
      <c r="Q42" s="39"/>
      <c r="R42" s="39"/>
      <c r="S42" s="39"/>
      <c r="T42" s="27"/>
      <c r="U42" s="40"/>
      <c r="V42" s="22">
        <v>450</v>
      </c>
      <c r="W42" s="22" t="s">
        <v>81</v>
      </c>
      <c r="X42" s="22" t="s">
        <v>82</v>
      </c>
      <c r="Y42" s="69">
        <v>6373</v>
      </c>
      <c r="Z42" s="41"/>
      <c r="AA42" s="1" t="s">
        <v>152</v>
      </c>
      <c r="AB42" s="28" t="s">
        <v>311</v>
      </c>
    </row>
    <row r="43" spans="1:28" x14ac:dyDescent="0.3">
      <c r="A43" s="1" t="s">
        <v>46</v>
      </c>
      <c r="B43" s="1" t="s">
        <v>65</v>
      </c>
      <c r="C43" s="27" t="s">
        <v>164</v>
      </c>
      <c r="D43" s="38">
        <v>23</v>
      </c>
      <c r="E43" s="27">
        <v>41</v>
      </c>
      <c r="F43" s="27">
        <v>8</v>
      </c>
      <c r="G43" s="27">
        <v>15</v>
      </c>
      <c r="H43" s="27"/>
      <c r="I43" s="27"/>
      <c r="J43" s="27">
        <v>6</v>
      </c>
      <c r="K43" s="27">
        <v>7</v>
      </c>
      <c r="L43" s="27">
        <v>2</v>
      </c>
      <c r="M43" s="27">
        <v>2</v>
      </c>
      <c r="N43" s="27">
        <f t="shared" si="4"/>
        <v>4</v>
      </c>
      <c r="O43" s="39">
        <v>0</v>
      </c>
      <c r="P43" s="39">
        <v>3</v>
      </c>
      <c r="Q43" s="39">
        <v>2</v>
      </c>
      <c r="R43" s="39">
        <v>4</v>
      </c>
      <c r="S43" s="39">
        <v>0</v>
      </c>
      <c r="T43" s="27">
        <f t="shared" si="5"/>
        <v>22</v>
      </c>
      <c r="U43" s="40">
        <f t="shared" si="6"/>
        <v>0.58536585365853655</v>
      </c>
      <c r="V43" s="22">
        <v>450</v>
      </c>
      <c r="W43" s="22" t="s">
        <v>81</v>
      </c>
      <c r="X43" s="22" t="s">
        <v>82</v>
      </c>
      <c r="Y43" s="69">
        <v>6373</v>
      </c>
      <c r="Z43" s="41"/>
      <c r="AA43" s="1" t="s">
        <v>152</v>
      </c>
      <c r="AB43" s="28" t="s">
        <v>311</v>
      </c>
    </row>
    <row r="44" spans="1:28" x14ac:dyDescent="0.3">
      <c r="A44" s="1" t="s">
        <v>46</v>
      </c>
      <c r="B44" s="1" t="s">
        <v>65</v>
      </c>
      <c r="C44" s="27" t="s">
        <v>312</v>
      </c>
      <c r="D44" s="38">
        <v>15</v>
      </c>
      <c r="E44" s="27">
        <v>17</v>
      </c>
      <c r="F44" s="27">
        <v>2</v>
      </c>
      <c r="G44" s="27">
        <v>6</v>
      </c>
      <c r="H44" s="27"/>
      <c r="I44" s="27"/>
      <c r="J44" s="27">
        <v>0</v>
      </c>
      <c r="K44" s="27">
        <v>2</v>
      </c>
      <c r="L44" s="27">
        <v>0</v>
      </c>
      <c r="M44" s="27">
        <v>2</v>
      </c>
      <c r="N44" s="27">
        <f>SUM(L44:M44)</f>
        <v>2</v>
      </c>
      <c r="O44" s="39">
        <v>3</v>
      </c>
      <c r="P44" s="39">
        <v>3</v>
      </c>
      <c r="Q44" s="39">
        <v>0</v>
      </c>
      <c r="R44" s="39">
        <v>1</v>
      </c>
      <c r="S44" s="39">
        <v>0</v>
      </c>
      <c r="T44" s="27">
        <f t="shared" si="5"/>
        <v>4</v>
      </c>
      <c r="U44" s="40">
        <f t="shared" si="6"/>
        <v>0.6470588235294118</v>
      </c>
      <c r="V44" s="22">
        <v>450</v>
      </c>
      <c r="W44" s="22" t="s">
        <v>81</v>
      </c>
      <c r="X44" s="22" t="s">
        <v>82</v>
      </c>
      <c r="Y44" s="69">
        <v>6373</v>
      </c>
      <c r="Z44" s="41"/>
      <c r="AA44" s="1" t="s">
        <v>152</v>
      </c>
      <c r="AB44" s="28" t="s">
        <v>311</v>
      </c>
    </row>
    <row r="45" spans="1:28" x14ac:dyDescent="0.3">
      <c r="A45" s="1" t="s">
        <v>46</v>
      </c>
      <c r="B45" s="1" t="s">
        <v>65</v>
      </c>
      <c r="C45" s="27" t="s">
        <v>165</v>
      </c>
      <c r="D45" s="38">
        <v>22</v>
      </c>
      <c r="E45" s="27">
        <v>25</v>
      </c>
      <c r="F45" s="27">
        <v>3</v>
      </c>
      <c r="G45" s="27">
        <v>6</v>
      </c>
      <c r="H45" s="27"/>
      <c r="I45" s="27"/>
      <c r="J45" s="27">
        <v>0</v>
      </c>
      <c r="K45" s="27">
        <v>3</v>
      </c>
      <c r="L45" s="27">
        <v>2</v>
      </c>
      <c r="M45" s="27">
        <v>5</v>
      </c>
      <c r="N45" s="27">
        <f>SUM(L45:M45)</f>
        <v>7</v>
      </c>
      <c r="O45" s="39">
        <v>3</v>
      </c>
      <c r="P45" s="39">
        <v>2</v>
      </c>
      <c r="Q45" s="39">
        <v>0</v>
      </c>
      <c r="R45" s="39">
        <v>1</v>
      </c>
      <c r="S45" s="39">
        <v>1</v>
      </c>
      <c r="T45" s="27">
        <f t="shared" si="5"/>
        <v>6</v>
      </c>
      <c r="U45" s="40">
        <f t="shared" si="6"/>
        <v>0.72</v>
      </c>
      <c r="V45" s="22">
        <v>450</v>
      </c>
      <c r="W45" s="22" t="s">
        <v>81</v>
      </c>
      <c r="X45" s="22" t="s">
        <v>82</v>
      </c>
      <c r="Y45" s="69">
        <v>6373</v>
      </c>
      <c r="Z45" s="41"/>
      <c r="AA45" s="1" t="s">
        <v>152</v>
      </c>
      <c r="AB45" s="28" t="s">
        <v>311</v>
      </c>
    </row>
    <row r="46" spans="1:28" x14ac:dyDescent="0.3">
      <c r="A46" s="43" t="s">
        <v>46</v>
      </c>
      <c r="B46" s="43" t="s">
        <v>65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43</v>
      </c>
      <c r="G46" s="44">
        <f t="shared" si="7"/>
        <v>76</v>
      </c>
      <c r="H46" s="44">
        <f t="shared" si="7"/>
        <v>0</v>
      </c>
      <c r="I46" s="44">
        <f t="shared" si="7"/>
        <v>0</v>
      </c>
      <c r="J46" s="44">
        <f t="shared" si="7"/>
        <v>22</v>
      </c>
      <c r="K46" s="44">
        <f t="shared" si="7"/>
        <v>36</v>
      </c>
      <c r="L46" s="44">
        <f t="shared" si="7"/>
        <v>10</v>
      </c>
      <c r="M46" s="44">
        <f t="shared" si="7"/>
        <v>34</v>
      </c>
      <c r="N46" s="44">
        <f t="shared" si="7"/>
        <v>44</v>
      </c>
      <c r="O46" s="44">
        <f t="shared" si="7"/>
        <v>16</v>
      </c>
      <c r="P46" s="44">
        <f t="shared" si="7"/>
        <v>27</v>
      </c>
      <c r="Q46" s="44">
        <f t="shared" si="7"/>
        <v>7</v>
      </c>
      <c r="R46" s="44">
        <f t="shared" si="7"/>
        <v>19</v>
      </c>
      <c r="S46" s="44">
        <f t="shared" si="7"/>
        <v>4</v>
      </c>
      <c r="T46" s="44">
        <f t="shared" si="7"/>
        <v>108</v>
      </c>
      <c r="U46" s="45">
        <f>((T46+Q46+N46-R46)+(O46*2))/E46</f>
        <v>0.71666666666666667</v>
      </c>
      <c r="V46" s="46">
        <v>450</v>
      </c>
      <c r="W46" s="46" t="s">
        <v>81</v>
      </c>
      <c r="X46" s="46" t="s">
        <v>82</v>
      </c>
      <c r="Y46" s="70">
        <v>6373</v>
      </c>
      <c r="Z46" s="73" t="s">
        <v>452</v>
      </c>
      <c r="AA46" s="43" t="s">
        <v>152</v>
      </c>
      <c r="AB46" s="74" t="s">
        <v>311</v>
      </c>
    </row>
    <row r="47" spans="1:28" x14ac:dyDescent="0.3">
      <c r="A47" s="1"/>
      <c r="B47" s="1"/>
      <c r="C47" s="1"/>
      <c r="D47" s="1"/>
      <c r="F47" s="49" t="s">
        <v>41</v>
      </c>
      <c r="G47" s="50">
        <f>F46/G46</f>
        <v>0.56578947368421051</v>
      </c>
      <c r="H47" s="27"/>
      <c r="I47" s="1"/>
      <c r="J47" s="49" t="s">
        <v>42</v>
      </c>
      <c r="K47" s="51">
        <f>J46/K46</f>
        <v>0.61111111111111116</v>
      </c>
      <c r="L47" s="1"/>
      <c r="M47" s="39" t="s">
        <v>43</v>
      </c>
      <c r="N47" s="52">
        <v>5</v>
      </c>
      <c r="P47" s="1"/>
      <c r="Q47" s="1"/>
      <c r="R47" s="1"/>
      <c r="S47" s="1"/>
      <c r="T47" s="1"/>
      <c r="U47" s="1"/>
      <c r="V47" s="22"/>
      <c r="W47" s="22"/>
      <c r="X47" s="22"/>
      <c r="Y47" s="53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3"/>
      <c r="Z48" s="41"/>
      <c r="AA48" s="1"/>
      <c r="AB48" s="28"/>
    </row>
    <row r="49" spans="2:28" x14ac:dyDescent="0.3">
      <c r="B49" s="1"/>
      <c r="C49" s="1" t="s">
        <v>451</v>
      </c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  <row r="50" spans="2:28" x14ac:dyDescent="0.3">
      <c r="AB50" s="71"/>
    </row>
    <row r="51" spans="2:28" x14ac:dyDescent="0.3">
      <c r="AB51" s="71"/>
    </row>
  </sheetData>
  <sheetProtection sheet="1" objects="1" scenarios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6C69A-C375-4FE5-BA6E-313FE379B83B}">
  <sheetPr>
    <tabColor rgb="FF92D050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29641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107</v>
      </c>
      <c r="D4" s="7" t="s">
        <v>5</v>
      </c>
      <c r="E4" s="8"/>
      <c r="F4" s="5"/>
      <c r="G4" s="1"/>
      <c r="J4" s="15" t="s">
        <v>313</v>
      </c>
      <c r="K4" s="16" t="s">
        <v>45</v>
      </c>
      <c r="L4" s="17"/>
      <c r="M4" s="18"/>
      <c r="N4" s="19">
        <v>27</v>
      </c>
      <c r="O4" s="19">
        <v>28</v>
      </c>
      <c r="P4" s="19">
        <v>19</v>
      </c>
      <c r="Q4" s="19">
        <v>19</v>
      </c>
      <c r="R4" s="19">
        <v>10</v>
      </c>
      <c r="S4" s="21">
        <f>SUM(N4:R4)</f>
        <v>103</v>
      </c>
      <c r="T4" s="22">
        <v>454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314</v>
      </c>
      <c r="K5" s="16" t="s">
        <v>68</v>
      </c>
      <c r="L5" s="17"/>
      <c r="M5" s="18"/>
      <c r="N5" s="19">
        <v>20</v>
      </c>
      <c r="O5" s="19">
        <v>36</v>
      </c>
      <c r="P5" s="19">
        <v>20</v>
      </c>
      <c r="Q5" s="19">
        <v>17</v>
      </c>
      <c r="R5" s="19">
        <v>4</v>
      </c>
      <c r="S5" s="21">
        <f>SUM(N5:R5)</f>
        <v>97</v>
      </c>
      <c r="T5" s="22">
        <v>454</v>
      </c>
      <c r="U5" s="1"/>
      <c r="V5" s="1"/>
      <c r="W5" s="1"/>
    </row>
    <row r="6" spans="1:28" x14ac:dyDescent="0.3">
      <c r="C6" s="23">
        <v>714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250</v>
      </c>
      <c r="D7" s="7" t="s">
        <v>8</v>
      </c>
      <c r="G7" s="1"/>
      <c r="S7" s="1"/>
      <c r="T7" s="25" t="s">
        <v>9</v>
      </c>
      <c r="U7" s="1"/>
      <c r="V7" s="26">
        <v>454</v>
      </c>
      <c r="W7" s="1"/>
    </row>
    <row r="8" spans="1:28" x14ac:dyDescent="0.3">
      <c r="B8" s="1"/>
      <c r="C8" s="24" t="s">
        <v>181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0.10069444444444443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23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48</v>
      </c>
      <c r="D13" s="38">
        <v>11</v>
      </c>
      <c r="E13" s="27">
        <v>18</v>
      </c>
      <c r="F13" s="27">
        <v>1</v>
      </c>
      <c r="G13" s="27">
        <v>5</v>
      </c>
      <c r="H13" s="27"/>
      <c r="I13" s="27"/>
      <c r="J13" s="27">
        <v>1</v>
      </c>
      <c r="K13" s="27">
        <v>2</v>
      </c>
      <c r="L13" s="27">
        <v>2</v>
      </c>
      <c r="M13" s="27">
        <v>0</v>
      </c>
      <c r="N13" s="27">
        <f>SUM(L13:M13)</f>
        <v>2</v>
      </c>
      <c r="O13" s="27">
        <v>3</v>
      </c>
      <c r="P13" s="39">
        <v>0</v>
      </c>
      <c r="Q13" s="27">
        <v>0</v>
      </c>
      <c r="R13" s="27">
        <v>1</v>
      </c>
      <c r="S13" s="27">
        <v>0</v>
      </c>
      <c r="T13" s="27">
        <f>(H13*3)+((F13-H13)*2)+J13</f>
        <v>3</v>
      </c>
      <c r="U13" s="40">
        <f>IFERROR(((T13+Q13+N13-R13)+(O13*2))/E13,"")</f>
        <v>0.55555555555555558</v>
      </c>
      <c r="V13" s="22">
        <v>454</v>
      </c>
      <c r="W13" s="22" t="s">
        <v>80</v>
      </c>
      <c r="X13" s="22" t="s">
        <v>82</v>
      </c>
      <c r="Y13" s="69">
        <v>714</v>
      </c>
      <c r="Z13" s="36" t="s">
        <v>2</v>
      </c>
      <c r="AA13" s="1" t="s">
        <v>83</v>
      </c>
      <c r="AB13" s="28" t="s">
        <v>315</v>
      </c>
    </row>
    <row r="14" spans="1:28" x14ac:dyDescent="0.3">
      <c r="A14" s="1" t="s">
        <v>67</v>
      </c>
      <c r="B14" s="1" t="s">
        <v>46</v>
      </c>
      <c r="C14" s="27" t="s">
        <v>49</v>
      </c>
      <c r="D14" s="38">
        <v>22</v>
      </c>
      <c r="E14" s="27">
        <v>29</v>
      </c>
      <c r="F14" s="27">
        <v>4</v>
      </c>
      <c r="G14" s="27">
        <v>9</v>
      </c>
      <c r="H14" s="27"/>
      <c r="I14" s="27"/>
      <c r="J14" s="27">
        <v>2</v>
      </c>
      <c r="K14" s="27">
        <v>2</v>
      </c>
      <c r="L14" s="27">
        <v>0</v>
      </c>
      <c r="M14" s="27">
        <v>1</v>
      </c>
      <c r="N14" s="27">
        <f t="shared" ref="N14:N19" si="0">SUM(L14:M14)</f>
        <v>1</v>
      </c>
      <c r="O14" s="39">
        <v>2</v>
      </c>
      <c r="P14" s="39">
        <v>0</v>
      </c>
      <c r="Q14" s="39">
        <v>4</v>
      </c>
      <c r="R14" s="39">
        <v>4</v>
      </c>
      <c r="S14" s="39">
        <v>0</v>
      </c>
      <c r="T14" s="39">
        <f t="shared" ref="T14:T19" si="1">(H14*3)+((F14-H14)*2)+J14</f>
        <v>10</v>
      </c>
      <c r="U14" s="40">
        <f t="shared" ref="U14:U24" si="2">IFERROR(((T14+Q14+N14-R14)+(O14*2))/E14,"")</f>
        <v>0.51724137931034486</v>
      </c>
      <c r="V14" s="22">
        <v>454</v>
      </c>
      <c r="W14" s="22" t="s">
        <v>80</v>
      </c>
      <c r="X14" s="22" t="s">
        <v>82</v>
      </c>
      <c r="Y14" s="69">
        <v>714</v>
      </c>
      <c r="Z14" s="36" t="s">
        <v>2</v>
      </c>
      <c r="AA14" s="1" t="s">
        <v>83</v>
      </c>
      <c r="AB14" s="28" t="s">
        <v>315</v>
      </c>
    </row>
    <row r="15" spans="1:28" x14ac:dyDescent="0.3">
      <c r="A15" s="1" t="s">
        <v>67</v>
      </c>
      <c r="B15" s="1" t="s">
        <v>46</v>
      </c>
      <c r="C15" s="27" t="s">
        <v>274</v>
      </c>
      <c r="D15" s="38">
        <v>20</v>
      </c>
      <c r="E15" s="27">
        <v>3</v>
      </c>
      <c r="F15" s="27">
        <v>0</v>
      </c>
      <c r="G15" s="27">
        <v>0</v>
      </c>
      <c r="H15" s="27"/>
      <c r="I15" s="27"/>
      <c r="J15" s="27">
        <v>0</v>
      </c>
      <c r="K15" s="27">
        <v>0</v>
      </c>
      <c r="L15" s="27">
        <v>0</v>
      </c>
      <c r="M15" s="27">
        <v>0</v>
      </c>
      <c r="N15" s="27">
        <f t="shared" si="0"/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f t="shared" si="1"/>
        <v>0</v>
      </c>
      <c r="U15" s="40">
        <f t="shared" si="2"/>
        <v>0</v>
      </c>
      <c r="V15" s="22">
        <v>454</v>
      </c>
      <c r="W15" s="22" t="s">
        <v>80</v>
      </c>
      <c r="X15" s="22" t="s">
        <v>82</v>
      </c>
      <c r="Y15" s="69">
        <v>714</v>
      </c>
      <c r="Z15" s="66" t="s">
        <v>453</v>
      </c>
      <c r="AA15" s="1" t="s">
        <v>83</v>
      </c>
      <c r="AB15" s="28" t="s">
        <v>315</v>
      </c>
    </row>
    <row r="16" spans="1:28" x14ac:dyDescent="0.3">
      <c r="A16" s="1" t="s">
        <v>67</v>
      </c>
      <c r="B16" s="1" t="s">
        <v>46</v>
      </c>
      <c r="C16" s="27" t="s">
        <v>255</v>
      </c>
      <c r="D16" s="38">
        <v>14</v>
      </c>
      <c r="E16" s="27">
        <v>37</v>
      </c>
      <c r="F16" s="27">
        <v>6</v>
      </c>
      <c r="G16" s="27">
        <v>12</v>
      </c>
      <c r="H16" s="27"/>
      <c r="I16" s="27"/>
      <c r="J16" s="27">
        <v>11</v>
      </c>
      <c r="K16" s="27">
        <v>11</v>
      </c>
      <c r="L16" s="27">
        <v>3</v>
      </c>
      <c r="M16" s="27">
        <v>4</v>
      </c>
      <c r="N16" s="27">
        <f t="shared" si="0"/>
        <v>7</v>
      </c>
      <c r="O16" s="39">
        <v>3</v>
      </c>
      <c r="P16" s="39">
        <v>3</v>
      </c>
      <c r="Q16" s="39">
        <v>0</v>
      </c>
      <c r="R16" s="39">
        <v>5</v>
      </c>
      <c r="S16" s="39">
        <v>1</v>
      </c>
      <c r="T16" s="39">
        <f t="shared" si="1"/>
        <v>23</v>
      </c>
      <c r="U16" s="40">
        <f t="shared" si="2"/>
        <v>0.83783783783783783</v>
      </c>
      <c r="V16" s="22">
        <v>454</v>
      </c>
      <c r="W16" s="22" t="s">
        <v>80</v>
      </c>
      <c r="X16" s="22" t="s">
        <v>82</v>
      </c>
      <c r="Y16" s="69">
        <v>714</v>
      </c>
      <c r="Z16" s="36" t="s">
        <v>2</v>
      </c>
      <c r="AA16" s="1" t="s">
        <v>83</v>
      </c>
      <c r="AB16" s="28" t="s">
        <v>315</v>
      </c>
    </row>
    <row r="17" spans="1:28" x14ac:dyDescent="0.3">
      <c r="A17" s="1" t="s">
        <v>67</v>
      </c>
      <c r="B17" s="1" t="s">
        <v>46</v>
      </c>
      <c r="C17" s="27" t="s">
        <v>172</v>
      </c>
      <c r="D17" s="38">
        <v>32</v>
      </c>
      <c r="E17" s="27" t="s">
        <v>439</v>
      </c>
      <c r="F17" s="27"/>
      <c r="G17" s="27"/>
      <c r="H17" s="27"/>
      <c r="I17" s="27"/>
      <c r="J17" s="27"/>
      <c r="K17" s="27"/>
      <c r="L17" s="27"/>
      <c r="M17" s="27"/>
      <c r="N17" s="27"/>
      <c r="O17" s="39"/>
      <c r="P17" s="39"/>
      <c r="Q17" s="39"/>
      <c r="R17" s="39"/>
      <c r="S17" s="39"/>
      <c r="T17" s="39"/>
      <c r="U17" s="40" t="str">
        <f t="shared" ref="U17" si="3">IFERROR(((T17+Q17+N17-R17)+(O17*2))/E17,"")</f>
        <v/>
      </c>
      <c r="V17" s="22">
        <v>454</v>
      </c>
      <c r="W17" s="22" t="s">
        <v>80</v>
      </c>
      <c r="X17" s="22" t="s">
        <v>82</v>
      </c>
      <c r="Y17" s="69">
        <v>714</v>
      </c>
      <c r="Z17" s="36" t="s">
        <v>2</v>
      </c>
      <c r="AA17" s="1" t="s">
        <v>83</v>
      </c>
      <c r="AB17" s="28" t="s">
        <v>315</v>
      </c>
    </row>
    <row r="18" spans="1:28" x14ac:dyDescent="0.3">
      <c r="A18" s="1" t="s">
        <v>67</v>
      </c>
      <c r="B18" s="1" t="s">
        <v>46</v>
      </c>
      <c r="C18" s="27" t="s">
        <v>52</v>
      </c>
      <c r="D18" s="38">
        <v>42</v>
      </c>
      <c r="E18" s="27">
        <v>8</v>
      </c>
      <c r="F18" s="27">
        <v>1</v>
      </c>
      <c r="G18" s="27">
        <v>4</v>
      </c>
      <c r="H18" s="27"/>
      <c r="I18" s="27"/>
      <c r="J18" s="27">
        <v>2</v>
      </c>
      <c r="K18" s="27">
        <v>2</v>
      </c>
      <c r="L18" s="27">
        <v>0</v>
      </c>
      <c r="M18" s="27">
        <v>1</v>
      </c>
      <c r="N18" s="27">
        <f t="shared" si="0"/>
        <v>1</v>
      </c>
      <c r="O18" s="39">
        <v>1</v>
      </c>
      <c r="P18" s="39">
        <v>1</v>
      </c>
      <c r="Q18" s="39">
        <v>0</v>
      </c>
      <c r="R18" s="39">
        <v>1</v>
      </c>
      <c r="S18" s="39">
        <v>0</v>
      </c>
      <c r="T18" s="39">
        <f t="shared" si="1"/>
        <v>4</v>
      </c>
      <c r="U18" s="40">
        <f t="shared" si="2"/>
        <v>0.75</v>
      </c>
      <c r="V18" s="22">
        <v>454</v>
      </c>
      <c r="W18" s="22" t="s">
        <v>80</v>
      </c>
      <c r="X18" s="22" t="s">
        <v>82</v>
      </c>
      <c r="Y18" s="69">
        <v>714</v>
      </c>
      <c r="Z18" s="36" t="s">
        <v>2</v>
      </c>
      <c r="AA18" s="1" t="s">
        <v>83</v>
      </c>
      <c r="AB18" s="28" t="s">
        <v>315</v>
      </c>
    </row>
    <row r="19" spans="1:28" x14ac:dyDescent="0.3">
      <c r="A19" s="1" t="s">
        <v>67</v>
      </c>
      <c r="B19" s="1" t="s">
        <v>46</v>
      </c>
      <c r="C19" s="27" t="s">
        <v>53</v>
      </c>
      <c r="D19" s="38">
        <v>15</v>
      </c>
      <c r="E19" s="27">
        <v>40</v>
      </c>
      <c r="F19" s="27">
        <v>3</v>
      </c>
      <c r="G19" s="27">
        <v>11</v>
      </c>
      <c r="H19" s="27"/>
      <c r="I19" s="27"/>
      <c r="J19" s="27">
        <v>1</v>
      </c>
      <c r="K19" s="27">
        <v>2</v>
      </c>
      <c r="L19" s="27">
        <v>2</v>
      </c>
      <c r="M19" s="27">
        <v>6</v>
      </c>
      <c r="N19" s="27">
        <f t="shared" si="0"/>
        <v>8</v>
      </c>
      <c r="O19" s="39">
        <v>4</v>
      </c>
      <c r="P19" s="39">
        <v>3</v>
      </c>
      <c r="Q19" s="39">
        <v>1</v>
      </c>
      <c r="R19" s="39">
        <v>3</v>
      </c>
      <c r="S19" s="39">
        <v>0</v>
      </c>
      <c r="T19" s="39">
        <f t="shared" si="1"/>
        <v>7</v>
      </c>
      <c r="U19" s="40">
        <f t="shared" si="2"/>
        <v>0.52500000000000002</v>
      </c>
      <c r="V19" s="22">
        <v>454</v>
      </c>
      <c r="W19" s="22" t="s">
        <v>80</v>
      </c>
      <c r="X19" s="22" t="s">
        <v>82</v>
      </c>
      <c r="Y19" s="69">
        <v>714</v>
      </c>
      <c r="Z19" s="36" t="s">
        <v>2</v>
      </c>
      <c r="AA19" s="1" t="s">
        <v>83</v>
      </c>
      <c r="AB19" s="28" t="s">
        <v>315</v>
      </c>
    </row>
    <row r="20" spans="1:28" x14ac:dyDescent="0.3">
      <c r="A20" s="1" t="s">
        <v>67</v>
      </c>
      <c r="B20" s="1" t="s">
        <v>46</v>
      </c>
      <c r="C20" s="27" t="s">
        <v>54</v>
      </c>
      <c r="D20" s="38">
        <v>10</v>
      </c>
      <c r="E20" s="27">
        <v>48</v>
      </c>
      <c r="F20" s="27">
        <v>8</v>
      </c>
      <c r="G20" s="27">
        <v>24</v>
      </c>
      <c r="H20" s="27"/>
      <c r="I20" s="27"/>
      <c r="J20" s="27">
        <v>6</v>
      </c>
      <c r="K20" s="27">
        <v>6</v>
      </c>
      <c r="L20" s="27">
        <v>3</v>
      </c>
      <c r="M20" s="27">
        <v>10</v>
      </c>
      <c r="N20" s="27">
        <f>SUM(L20:M20)</f>
        <v>13</v>
      </c>
      <c r="O20" s="39">
        <v>6</v>
      </c>
      <c r="P20" s="39">
        <v>5</v>
      </c>
      <c r="Q20" s="39">
        <v>4</v>
      </c>
      <c r="R20" s="39">
        <v>2</v>
      </c>
      <c r="S20" s="39">
        <v>0</v>
      </c>
      <c r="T20" s="39">
        <f>(H20*3)+((F20-H20)*2)+J20</f>
        <v>22</v>
      </c>
      <c r="U20" s="40">
        <f t="shared" si="2"/>
        <v>1.0208333333333333</v>
      </c>
      <c r="V20" s="22">
        <v>454</v>
      </c>
      <c r="W20" s="22" t="s">
        <v>80</v>
      </c>
      <c r="X20" s="22" t="s">
        <v>82</v>
      </c>
      <c r="Y20" s="69">
        <v>714</v>
      </c>
      <c r="Z20" s="36" t="s">
        <v>2</v>
      </c>
      <c r="AA20" s="1" t="s">
        <v>83</v>
      </c>
      <c r="AB20" s="28" t="s">
        <v>315</v>
      </c>
    </row>
    <row r="21" spans="1:28" x14ac:dyDescent="0.3">
      <c r="A21" s="1" t="s">
        <v>67</v>
      </c>
      <c r="B21" s="1" t="s">
        <v>46</v>
      </c>
      <c r="C21" s="27" t="s">
        <v>55</v>
      </c>
      <c r="D21" s="38">
        <v>33</v>
      </c>
      <c r="E21" s="27" t="s">
        <v>439</v>
      </c>
      <c r="F21" s="27"/>
      <c r="G21" s="27"/>
      <c r="H21" s="27"/>
      <c r="I21" s="27"/>
      <c r="J21" s="27"/>
      <c r="K21" s="27"/>
      <c r="L21" s="27"/>
      <c r="M21" s="27"/>
      <c r="N21" s="27"/>
      <c r="O21" s="39"/>
      <c r="P21" s="39"/>
      <c r="Q21" s="39"/>
      <c r="R21" s="39"/>
      <c r="S21" s="39"/>
      <c r="T21" s="39"/>
      <c r="U21" s="40" t="str">
        <f t="shared" ref="U21" si="4">IFERROR(((T21+Q21+N21-R21)+(O21*2))/E21,"")</f>
        <v/>
      </c>
      <c r="V21" s="22">
        <v>454</v>
      </c>
      <c r="W21" s="22" t="s">
        <v>80</v>
      </c>
      <c r="X21" s="22" t="s">
        <v>82</v>
      </c>
      <c r="Y21" s="69">
        <v>714</v>
      </c>
      <c r="Z21" s="36" t="s">
        <v>2</v>
      </c>
      <c r="AA21" s="1" t="s">
        <v>83</v>
      </c>
      <c r="AB21" s="28" t="s">
        <v>315</v>
      </c>
    </row>
    <row r="22" spans="1:28" x14ac:dyDescent="0.3">
      <c r="A22" s="1" t="s">
        <v>67</v>
      </c>
      <c r="B22" s="1" t="s">
        <v>46</v>
      </c>
      <c r="C22" s="27" t="s">
        <v>56</v>
      </c>
      <c r="D22" s="38">
        <v>24</v>
      </c>
      <c r="E22" s="27">
        <v>16</v>
      </c>
      <c r="F22" s="27">
        <v>2</v>
      </c>
      <c r="G22" s="27">
        <v>6</v>
      </c>
      <c r="H22" s="27"/>
      <c r="I22" s="27"/>
      <c r="J22" s="27">
        <v>0</v>
      </c>
      <c r="K22" s="27">
        <v>0</v>
      </c>
      <c r="L22" s="27">
        <v>4</v>
      </c>
      <c r="M22" s="27">
        <v>1</v>
      </c>
      <c r="N22" s="27">
        <f>SUM(L22:M22)</f>
        <v>5</v>
      </c>
      <c r="O22" s="39">
        <v>1</v>
      </c>
      <c r="P22" s="39">
        <v>1</v>
      </c>
      <c r="Q22" s="39">
        <v>1</v>
      </c>
      <c r="R22" s="39">
        <v>2</v>
      </c>
      <c r="S22" s="39">
        <v>0</v>
      </c>
      <c r="T22" s="39">
        <f>(H22*3)+((F22-H22)*2)+J22</f>
        <v>4</v>
      </c>
      <c r="U22" s="40">
        <f t="shared" si="2"/>
        <v>0.625</v>
      </c>
      <c r="V22" s="22">
        <v>454</v>
      </c>
      <c r="W22" s="22" t="s">
        <v>80</v>
      </c>
      <c r="X22" s="22" t="s">
        <v>82</v>
      </c>
      <c r="Y22" s="69">
        <v>714</v>
      </c>
      <c r="Z22" s="36" t="s">
        <v>2</v>
      </c>
      <c r="AA22" s="1" t="s">
        <v>83</v>
      </c>
      <c r="AB22" s="28" t="s">
        <v>315</v>
      </c>
    </row>
    <row r="23" spans="1:28" x14ac:dyDescent="0.3">
      <c r="A23" s="1" t="s">
        <v>67</v>
      </c>
      <c r="B23" s="1" t="s">
        <v>46</v>
      </c>
      <c r="C23" s="27" t="s">
        <v>57</v>
      </c>
      <c r="D23" s="38">
        <v>35</v>
      </c>
      <c r="E23" s="27">
        <v>36</v>
      </c>
      <c r="F23" s="27">
        <v>6</v>
      </c>
      <c r="G23" s="27">
        <v>9</v>
      </c>
      <c r="H23" s="27"/>
      <c r="I23" s="27"/>
      <c r="J23" s="27">
        <v>0</v>
      </c>
      <c r="K23" s="27">
        <v>0</v>
      </c>
      <c r="L23" s="27">
        <v>2</v>
      </c>
      <c r="M23" s="27">
        <v>4</v>
      </c>
      <c r="N23" s="27">
        <f>SUM(L23:M23)</f>
        <v>6</v>
      </c>
      <c r="O23" s="39">
        <v>2</v>
      </c>
      <c r="P23" s="39">
        <v>1</v>
      </c>
      <c r="Q23" s="39">
        <v>2</v>
      </c>
      <c r="R23" s="39">
        <v>1</v>
      </c>
      <c r="S23" s="39">
        <v>2</v>
      </c>
      <c r="T23" s="39">
        <f>(H23*3)+((F23-H23)*2)+J23</f>
        <v>12</v>
      </c>
      <c r="U23" s="40">
        <f t="shared" si="2"/>
        <v>0.63888888888888884</v>
      </c>
      <c r="V23" s="22">
        <v>454</v>
      </c>
      <c r="W23" s="22" t="s">
        <v>80</v>
      </c>
      <c r="X23" s="22" t="s">
        <v>82</v>
      </c>
      <c r="Y23" s="69">
        <v>714</v>
      </c>
      <c r="Z23" s="36" t="s">
        <v>2</v>
      </c>
      <c r="AA23" s="1" t="s">
        <v>83</v>
      </c>
      <c r="AB23" s="28" t="s">
        <v>315</v>
      </c>
    </row>
    <row r="24" spans="1:28" x14ac:dyDescent="0.3">
      <c r="A24" s="1" t="s">
        <v>67</v>
      </c>
      <c r="B24" s="1" t="s">
        <v>46</v>
      </c>
      <c r="C24" s="27" t="s">
        <v>58</v>
      </c>
      <c r="D24" s="38">
        <v>40</v>
      </c>
      <c r="E24" s="27">
        <v>30</v>
      </c>
      <c r="F24" s="27">
        <v>8</v>
      </c>
      <c r="G24" s="27">
        <v>12</v>
      </c>
      <c r="H24" s="27"/>
      <c r="I24" s="27"/>
      <c r="J24" s="27">
        <v>2</v>
      </c>
      <c r="K24" s="27">
        <v>2</v>
      </c>
      <c r="L24" s="27">
        <v>1</v>
      </c>
      <c r="M24" s="27">
        <v>3</v>
      </c>
      <c r="N24" s="27">
        <f>SUM(L24:M24)</f>
        <v>4</v>
      </c>
      <c r="O24" s="39">
        <v>0</v>
      </c>
      <c r="P24" s="39">
        <v>3</v>
      </c>
      <c r="Q24" s="39">
        <v>0</v>
      </c>
      <c r="R24" s="39">
        <v>2</v>
      </c>
      <c r="S24" s="39">
        <v>0</v>
      </c>
      <c r="T24" s="39">
        <f>(H24*3)+((F24-H24)*2)+J24</f>
        <v>18</v>
      </c>
      <c r="U24" s="40">
        <f t="shared" si="2"/>
        <v>0.66666666666666663</v>
      </c>
      <c r="V24" s="22">
        <v>454</v>
      </c>
      <c r="W24" s="22" t="s">
        <v>80</v>
      </c>
      <c r="X24" s="22" t="s">
        <v>82</v>
      </c>
      <c r="Y24" s="69">
        <v>714</v>
      </c>
      <c r="Z24" s="36" t="s">
        <v>2</v>
      </c>
      <c r="AA24" s="1" t="s">
        <v>83</v>
      </c>
      <c r="AB24" s="28" t="s">
        <v>315</v>
      </c>
    </row>
    <row r="25" spans="1:28" x14ac:dyDescent="0.3">
      <c r="A25" s="43" t="s">
        <v>67</v>
      </c>
      <c r="B25" s="43" t="s">
        <v>46</v>
      </c>
      <c r="C25" s="44" t="s">
        <v>40</v>
      </c>
      <c r="D25" s="43"/>
      <c r="E25" s="44">
        <f t="shared" ref="E25:T25" si="5">SUM(E13:E24)</f>
        <v>265</v>
      </c>
      <c r="F25" s="44">
        <f t="shared" si="5"/>
        <v>39</v>
      </c>
      <c r="G25" s="44">
        <f t="shared" si="5"/>
        <v>92</v>
      </c>
      <c r="H25" s="44">
        <f t="shared" si="5"/>
        <v>0</v>
      </c>
      <c r="I25" s="44">
        <f t="shared" si="5"/>
        <v>0</v>
      </c>
      <c r="J25" s="44">
        <f t="shared" si="5"/>
        <v>25</v>
      </c>
      <c r="K25" s="44">
        <f t="shared" si="5"/>
        <v>27</v>
      </c>
      <c r="L25" s="44">
        <f t="shared" si="5"/>
        <v>17</v>
      </c>
      <c r="M25" s="44">
        <f t="shared" si="5"/>
        <v>30</v>
      </c>
      <c r="N25" s="44">
        <f t="shared" si="5"/>
        <v>47</v>
      </c>
      <c r="O25" s="44">
        <f t="shared" si="5"/>
        <v>22</v>
      </c>
      <c r="P25" s="44">
        <f t="shared" si="5"/>
        <v>17</v>
      </c>
      <c r="Q25" s="44">
        <f t="shared" si="5"/>
        <v>12</v>
      </c>
      <c r="R25" s="44">
        <f t="shared" si="5"/>
        <v>21</v>
      </c>
      <c r="S25" s="44">
        <f t="shared" si="5"/>
        <v>3</v>
      </c>
      <c r="T25" s="44">
        <f t="shared" si="5"/>
        <v>103</v>
      </c>
      <c r="U25" s="45">
        <f>((T25+Q25+N25-R25)+(O25*2))/E25</f>
        <v>0.69811320754716977</v>
      </c>
      <c r="V25" s="46">
        <v>454</v>
      </c>
      <c r="W25" s="46" t="s">
        <v>80</v>
      </c>
      <c r="X25" s="46" t="s">
        <v>82</v>
      </c>
      <c r="Y25" s="70">
        <v>714</v>
      </c>
      <c r="Z25" s="77" t="s">
        <v>454</v>
      </c>
      <c r="AA25" s="43" t="s">
        <v>83</v>
      </c>
      <c r="AB25" s="72" t="s">
        <v>315</v>
      </c>
    </row>
    <row r="26" spans="1:28" x14ac:dyDescent="0.3">
      <c r="A26" s="1"/>
      <c r="B26" s="1"/>
      <c r="C26" s="1"/>
      <c r="D26" s="1"/>
      <c r="F26" s="49" t="s">
        <v>41</v>
      </c>
      <c r="G26" s="50">
        <f>F25/G25</f>
        <v>0.42391304347826086</v>
      </c>
      <c r="H26" s="27"/>
      <c r="I26" s="1"/>
      <c r="J26" s="49" t="s">
        <v>42</v>
      </c>
      <c r="K26" s="51">
        <f>J25/K25</f>
        <v>0.92592592592592593</v>
      </c>
      <c r="L26" s="1"/>
      <c r="M26" s="39" t="s">
        <v>43</v>
      </c>
      <c r="N26" s="52">
        <v>8</v>
      </c>
      <c r="P26" s="1"/>
      <c r="Q26" s="1"/>
      <c r="R26" s="1"/>
      <c r="S26" s="1"/>
      <c r="T26" s="1"/>
      <c r="U26" s="1"/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 t="s">
        <v>445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>
        <v>25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47</v>
      </c>
      <c r="D35" s="38">
        <v>52</v>
      </c>
      <c r="E35" s="27">
        <v>35</v>
      </c>
      <c r="F35" s="27">
        <v>12</v>
      </c>
      <c r="G35" s="27">
        <v>23</v>
      </c>
      <c r="H35" s="27"/>
      <c r="I35" s="27"/>
      <c r="J35" s="27">
        <v>3</v>
      </c>
      <c r="K35" s="27">
        <v>4</v>
      </c>
      <c r="L35" s="27">
        <v>3</v>
      </c>
      <c r="M35" s="27">
        <v>4</v>
      </c>
      <c r="N35" s="27">
        <f>SUM(L35:M35)</f>
        <v>7</v>
      </c>
      <c r="O35" s="27">
        <v>0</v>
      </c>
      <c r="P35" s="39">
        <v>3</v>
      </c>
      <c r="Q35" s="27">
        <v>1</v>
      </c>
      <c r="R35" s="27">
        <v>5</v>
      </c>
      <c r="S35" s="27">
        <v>0</v>
      </c>
      <c r="T35" s="27">
        <f>+(F35*2)+J35</f>
        <v>27</v>
      </c>
      <c r="U35" s="40">
        <f>IFERROR(((T35+Q35+N35-R35)+(O35*2))/E35,"")</f>
        <v>0.8571428571428571</v>
      </c>
      <c r="V35" s="22">
        <v>454</v>
      </c>
      <c r="W35" s="22" t="s">
        <v>81</v>
      </c>
      <c r="X35" s="22" t="s">
        <v>95</v>
      </c>
      <c r="Y35" s="69">
        <v>714</v>
      </c>
      <c r="Z35" s="36" t="s">
        <v>2</v>
      </c>
      <c r="AA35" s="1" t="s">
        <v>185</v>
      </c>
      <c r="AB35" s="28" t="s">
        <v>316</v>
      </c>
    </row>
    <row r="36" spans="1:28" x14ac:dyDescent="0.3">
      <c r="A36" s="1" t="s">
        <v>46</v>
      </c>
      <c r="B36" s="1" t="s">
        <v>67</v>
      </c>
      <c r="C36" s="27" t="s">
        <v>156</v>
      </c>
      <c r="D36" s="38">
        <v>20</v>
      </c>
      <c r="E36" s="27">
        <v>37</v>
      </c>
      <c r="F36" s="27">
        <v>7</v>
      </c>
      <c r="G36" s="27">
        <v>13</v>
      </c>
      <c r="H36" s="27"/>
      <c r="I36" s="27"/>
      <c r="J36" s="27">
        <v>3</v>
      </c>
      <c r="K36" s="27">
        <v>4</v>
      </c>
      <c r="L36" s="27">
        <v>1</v>
      </c>
      <c r="M36" s="27">
        <v>3</v>
      </c>
      <c r="N36" s="27">
        <f t="shared" ref="N36:N43" si="6">SUM(L36:M36)</f>
        <v>4</v>
      </c>
      <c r="O36" s="39">
        <v>2</v>
      </c>
      <c r="P36" s="39">
        <v>4</v>
      </c>
      <c r="Q36" s="39">
        <v>2</v>
      </c>
      <c r="R36" s="39">
        <v>3</v>
      </c>
      <c r="S36" s="39">
        <v>0</v>
      </c>
      <c r="T36" s="27">
        <f t="shared" ref="T36:T46" si="7">+(F36*2)+J36</f>
        <v>17</v>
      </c>
      <c r="U36" s="40">
        <f t="shared" ref="U36:U46" si="8">IFERROR(((T36+Q36+N36-R36)+(O36*2))/E36,"")</f>
        <v>0.64864864864864868</v>
      </c>
      <c r="V36" s="22">
        <v>454</v>
      </c>
      <c r="W36" s="22" t="s">
        <v>81</v>
      </c>
      <c r="X36" s="22" t="s">
        <v>95</v>
      </c>
      <c r="Y36" s="69">
        <v>714</v>
      </c>
      <c r="Z36" s="36" t="s">
        <v>2</v>
      </c>
      <c r="AA36" s="1" t="s">
        <v>185</v>
      </c>
      <c r="AB36" s="28" t="s">
        <v>316</v>
      </c>
    </row>
    <row r="37" spans="1:28" x14ac:dyDescent="0.3">
      <c r="A37" s="1" t="s">
        <v>46</v>
      </c>
      <c r="B37" s="1" t="s">
        <v>67</v>
      </c>
      <c r="C37" s="27" t="s">
        <v>187</v>
      </c>
      <c r="D37" s="38">
        <v>7</v>
      </c>
      <c r="E37" s="27">
        <v>18</v>
      </c>
      <c r="F37" s="27">
        <v>0</v>
      </c>
      <c r="G37" s="27">
        <v>1</v>
      </c>
      <c r="H37" s="27"/>
      <c r="I37" s="27"/>
      <c r="J37" s="27">
        <v>0</v>
      </c>
      <c r="K37" s="27">
        <v>0</v>
      </c>
      <c r="L37" s="27">
        <v>1</v>
      </c>
      <c r="M37" s="27">
        <v>0</v>
      </c>
      <c r="N37" s="27">
        <f t="shared" si="6"/>
        <v>1</v>
      </c>
      <c r="O37" s="39">
        <v>3</v>
      </c>
      <c r="P37" s="39">
        <v>2</v>
      </c>
      <c r="Q37" s="39">
        <v>0</v>
      </c>
      <c r="R37" s="39">
        <v>2</v>
      </c>
      <c r="S37" s="39">
        <v>0</v>
      </c>
      <c r="T37" s="27">
        <f t="shared" si="7"/>
        <v>0</v>
      </c>
      <c r="U37" s="40">
        <f t="shared" si="8"/>
        <v>0.27777777777777779</v>
      </c>
      <c r="V37" s="22">
        <v>454</v>
      </c>
      <c r="W37" s="22" t="s">
        <v>81</v>
      </c>
      <c r="X37" s="22" t="s">
        <v>95</v>
      </c>
      <c r="Y37" s="69">
        <v>714</v>
      </c>
      <c r="Z37" s="36" t="s">
        <v>2</v>
      </c>
      <c r="AA37" s="1" t="s">
        <v>185</v>
      </c>
      <c r="AB37" s="28" t="s">
        <v>316</v>
      </c>
    </row>
    <row r="38" spans="1:28" x14ac:dyDescent="0.3">
      <c r="A38" s="1" t="s">
        <v>46</v>
      </c>
      <c r="B38" s="1" t="s">
        <v>67</v>
      </c>
      <c r="C38" s="27" t="s">
        <v>195</v>
      </c>
      <c r="D38" s="38">
        <v>22</v>
      </c>
      <c r="E38" s="27" t="s">
        <v>485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27"/>
      <c r="U38" s="40"/>
      <c r="V38" s="22">
        <v>454</v>
      </c>
      <c r="W38" s="22" t="s">
        <v>81</v>
      </c>
      <c r="X38" s="22" t="s">
        <v>95</v>
      </c>
      <c r="Y38" s="69">
        <v>714</v>
      </c>
      <c r="Z38" s="36" t="s">
        <v>2</v>
      </c>
      <c r="AA38" s="1" t="s">
        <v>185</v>
      </c>
      <c r="AB38" s="28" t="s">
        <v>316</v>
      </c>
    </row>
    <row r="39" spans="1:28" x14ac:dyDescent="0.3">
      <c r="A39" s="1" t="s">
        <v>46</v>
      </c>
      <c r="B39" s="1" t="s">
        <v>67</v>
      </c>
      <c r="C39" s="27" t="s">
        <v>188</v>
      </c>
      <c r="D39" s="38">
        <v>50</v>
      </c>
      <c r="E39" s="27">
        <v>18</v>
      </c>
      <c r="F39" s="27">
        <v>5</v>
      </c>
      <c r="G39" s="27">
        <v>12</v>
      </c>
      <c r="H39" s="27"/>
      <c r="I39" s="27"/>
      <c r="J39" s="27">
        <v>3</v>
      </c>
      <c r="K39" s="27">
        <v>4</v>
      </c>
      <c r="L39" s="27">
        <v>5</v>
      </c>
      <c r="M39" s="27">
        <v>0</v>
      </c>
      <c r="N39" s="27">
        <f t="shared" si="6"/>
        <v>5</v>
      </c>
      <c r="O39" s="39">
        <v>0</v>
      </c>
      <c r="P39" s="39">
        <v>4</v>
      </c>
      <c r="Q39" s="39">
        <v>0</v>
      </c>
      <c r="R39" s="39">
        <v>2</v>
      </c>
      <c r="S39" s="39">
        <v>0</v>
      </c>
      <c r="T39" s="27">
        <f t="shared" si="7"/>
        <v>13</v>
      </c>
      <c r="U39" s="40">
        <f t="shared" si="8"/>
        <v>0.88888888888888884</v>
      </c>
      <c r="V39" s="22">
        <v>454</v>
      </c>
      <c r="W39" s="22" t="s">
        <v>81</v>
      </c>
      <c r="X39" s="22" t="s">
        <v>95</v>
      </c>
      <c r="Y39" s="69">
        <v>714</v>
      </c>
      <c r="Z39" s="36" t="s">
        <v>2</v>
      </c>
      <c r="AA39" s="1" t="s">
        <v>185</v>
      </c>
      <c r="AB39" s="28" t="s">
        <v>316</v>
      </c>
    </row>
    <row r="40" spans="1:28" x14ac:dyDescent="0.3">
      <c r="A40" s="1" t="s">
        <v>46</v>
      </c>
      <c r="B40" s="1" t="s">
        <v>67</v>
      </c>
      <c r="C40" s="27" t="s">
        <v>189</v>
      </c>
      <c r="D40" s="38">
        <v>1</v>
      </c>
      <c r="E40" s="27">
        <v>40</v>
      </c>
      <c r="F40" s="27">
        <v>0</v>
      </c>
      <c r="G40" s="27">
        <v>3</v>
      </c>
      <c r="H40" s="27"/>
      <c r="I40" s="27"/>
      <c r="J40" s="27">
        <v>0</v>
      </c>
      <c r="K40" s="27">
        <v>0</v>
      </c>
      <c r="L40" s="27">
        <v>0</v>
      </c>
      <c r="M40" s="27">
        <v>3</v>
      </c>
      <c r="N40" s="27">
        <f t="shared" si="6"/>
        <v>3</v>
      </c>
      <c r="O40" s="39">
        <v>5</v>
      </c>
      <c r="P40" s="39">
        <v>4</v>
      </c>
      <c r="Q40" s="39">
        <v>2</v>
      </c>
      <c r="R40" s="39">
        <v>2</v>
      </c>
      <c r="S40" s="39">
        <v>0</v>
      </c>
      <c r="T40" s="27">
        <f t="shared" si="7"/>
        <v>0</v>
      </c>
      <c r="U40" s="40">
        <f t="shared" si="8"/>
        <v>0.32500000000000001</v>
      </c>
      <c r="V40" s="22">
        <v>454</v>
      </c>
      <c r="W40" s="22" t="s">
        <v>81</v>
      </c>
      <c r="X40" s="22" t="s">
        <v>95</v>
      </c>
      <c r="Y40" s="69">
        <v>714</v>
      </c>
      <c r="Z40" s="36" t="s">
        <v>2</v>
      </c>
      <c r="AA40" s="1" t="s">
        <v>185</v>
      </c>
      <c r="AB40" s="28" t="s">
        <v>316</v>
      </c>
    </row>
    <row r="41" spans="1:28" x14ac:dyDescent="0.3">
      <c r="A41" s="1" t="s">
        <v>46</v>
      </c>
      <c r="B41" s="1" t="s">
        <v>67</v>
      </c>
      <c r="C41" s="27" t="s">
        <v>210</v>
      </c>
      <c r="D41" s="38">
        <v>55</v>
      </c>
      <c r="E41" s="27" t="s">
        <v>470</v>
      </c>
      <c r="F41" s="27"/>
      <c r="G41" s="27"/>
      <c r="H41" s="27"/>
      <c r="I41" s="27"/>
      <c r="J41" s="27"/>
      <c r="K41" s="27"/>
      <c r="L41" s="27"/>
      <c r="M41" s="27"/>
      <c r="N41" s="27"/>
      <c r="O41" s="39"/>
      <c r="P41" s="39"/>
      <c r="Q41" s="39"/>
      <c r="R41" s="39"/>
      <c r="S41" s="39"/>
      <c r="T41" s="27"/>
      <c r="U41" s="40" t="str">
        <f t="shared" si="8"/>
        <v/>
      </c>
      <c r="V41" s="22">
        <v>454</v>
      </c>
      <c r="W41" s="22" t="s">
        <v>81</v>
      </c>
      <c r="X41" s="22" t="s">
        <v>95</v>
      </c>
      <c r="Y41" s="69">
        <v>714</v>
      </c>
      <c r="Z41" s="36" t="s">
        <v>2</v>
      </c>
      <c r="AA41" s="1" t="s">
        <v>185</v>
      </c>
      <c r="AB41" s="28" t="s">
        <v>316</v>
      </c>
    </row>
    <row r="42" spans="1:28" x14ac:dyDescent="0.3">
      <c r="A42" s="1" t="s">
        <v>46</v>
      </c>
      <c r="B42" s="1" t="s">
        <v>67</v>
      </c>
      <c r="C42" s="27" t="s">
        <v>190</v>
      </c>
      <c r="D42" s="38">
        <v>34</v>
      </c>
      <c r="E42" s="27">
        <v>12</v>
      </c>
      <c r="F42" s="27">
        <v>1</v>
      </c>
      <c r="G42" s="27">
        <v>1</v>
      </c>
      <c r="H42" s="27"/>
      <c r="I42" s="27"/>
      <c r="J42" s="27">
        <v>0</v>
      </c>
      <c r="K42" s="27">
        <v>0</v>
      </c>
      <c r="L42" s="27">
        <v>3</v>
      </c>
      <c r="M42" s="27">
        <v>0</v>
      </c>
      <c r="N42" s="27">
        <f t="shared" si="6"/>
        <v>3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27">
        <f t="shared" si="7"/>
        <v>2</v>
      </c>
      <c r="U42" s="40">
        <f t="shared" si="8"/>
        <v>0.41666666666666669</v>
      </c>
      <c r="V42" s="22">
        <v>454</v>
      </c>
      <c r="W42" s="22" t="s">
        <v>81</v>
      </c>
      <c r="X42" s="22" t="s">
        <v>95</v>
      </c>
      <c r="Y42" s="69">
        <v>714</v>
      </c>
      <c r="Z42" s="36" t="s">
        <v>2</v>
      </c>
      <c r="AA42" s="1" t="s">
        <v>185</v>
      </c>
      <c r="AB42" s="28" t="s">
        <v>316</v>
      </c>
    </row>
    <row r="43" spans="1:28" x14ac:dyDescent="0.3">
      <c r="A43" s="1" t="s">
        <v>46</v>
      </c>
      <c r="B43" s="1" t="s">
        <v>67</v>
      </c>
      <c r="C43" s="27" t="s">
        <v>191</v>
      </c>
      <c r="D43" s="38">
        <v>12</v>
      </c>
      <c r="E43" s="27">
        <v>50</v>
      </c>
      <c r="F43" s="27">
        <v>7</v>
      </c>
      <c r="G43" s="27">
        <v>22</v>
      </c>
      <c r="H43" s="27">
        <v>0</v>
      </c>
      <c r="I43" s="27">
        <v>1</v>
      </c>
      <c r="J43" s="27">
        <v>2</v>
      </c>
      <c r="K43" s="27">
        <v>2</v>
      </c>
      <c r="L43" s="27">
        <v>2</v>
      </c>
      <c r="M43" s="27">
        <v>4</v>
      </c>
      <c r="N43" s="27">
        <f t="shared" si="6"/>
        <v>6</v>
      </c>
      <c r="O43" s="39">
        <v>9</v>
      </c>
      <c r="P43" s="39">
        <v>5</v>
      </c>
      <c r="Q43" s="39">
        <v>3</v>
      </c>
      <c r="R43" s="39">
        <v>3</v>
      </c>
      <c r="S43" s="39">
        <v>2</v>
      </c>
      <c r="T43" s="27">
        <f t="shared" si="7"/>
        <v>16</v>
      </c>
      <c r="U43" s="40">
        <f t="shared" si="8"/>
        <v>0.8</v>
      </c>
      <c r="V43" s="22">
        <v>454</v>
      </c>
      <c r="W43" s="22" t="s">
        <v>81</v>
      </c>
      <c r="X43" s="22" t="s">
        <v>95</v>
      </c>
      <c r="Y43" s="69">
        <v>714</v>
      </c>
      <c r="Z43" s="36" t="s">
        <v>2</v>
      </c>
      <c r="AA43" s="1" t="s">
        <v>185</v>
      </c>
      <c r="AB43" s="28" t="s">
        <v>316</v>
      </c>
    </row>
    <row r="44" spans="1:28" x14ac:dyDescent="0.3">
      <c r="A44" s="1" t="s">
        <v>46</v>
      </c>
      <c r="B44" s="1" t="s">
        <v>67</v>
      </c>
      <c r="C44" s="27" t="s">
        <v>192</v>
      </c>
      <c r="D44" s="38">
        <v>11</v>
      </c>
      <c r="E44" s="27" t="s">
        <v>470</v>
      </c>
      <c r="F44" s="27"/>
      <c r="G44" s="27"/>
      <c r="H44" s="27"/>
      <c r="I44" s="27"/>
      <c r="J44" s="27"/>
      <c r="K44" s="27"/>
      <c r="L44" s="27"/>
      <c r="M44" s="27"/>
      <c r="N44" s="27"/>
      <c r="O44" s="39"/>
      <c r="P44" s="39"/>
      <c r="Q44" s="39"/>
      <c r="R44" s="39"/>
      <c r="S44" s="39"/>
      <c r="T44" s="27"/>
      <c r="U44" s="40"/>
      <c r="V44" s="22">
        <v>454</v>
      </c>
      <c r="W44" s="22" t="s">
        <v>81</v>
      </c>
      <c r="X44" s="22" t="s">
        <v>95</v>
      </c>
      <c r="Y44" s="69">
        <v>714</v>
      </c>
      <c r="Z44" s="36" t="s">
        <v>2</v>
      </c>
      <c r="AA44" s="1" t="s">
        <v>185</v>
      </c>
      <c r="AB44" s="28" t="s">
        <v>316</v>
      </c>
    </row>
    <row r="45" spans="1:28" x14ac:dyDescent="0.3">
      <c r="A45" s="1" t="s">
        <v>46</v>
      </c>
      <c r="B45" s="1" t="s">
        <v>67</v>
      </c>
      <c r="C45" s="27" t="s">
        <v>193</v>
      </c>
      <c r="D45" s="38">
        <v>44</v>
      </c>
      <c r="E45" s="27">
        <v>38</v>
      </c>
      <c r="F45" s="27">
        <v>7</v>
      </c>
      <c r="G45" s="27">
        <v>11</v>
      </c>
      <c r="H45" s="27"/>
      <c r="I45" s="27"/>
      <c r="J45" s="27">
        <v>4</v>
      </c>
      <c r="K45" s="27">
        <v>5</v>
      </c>
      <c r="L45" s="27">
        <v>3</v>
      </c>
      <c r="M45" s="27">
        <v>6</v>
      </c>
      <c r="N45" s="27">
        <f>SUM(L45:M45)</f>
        <v>9</v>
      </c>
      <c r="O45" s="39">
        <v>2</v>
      </c>
      <c r="P45" s="39">
        <v>5</v>
      </c>
      <c r="Q45" s="39">
        <v>5</v>
      </c>
      <c r="R45" s="39">
        <v>4</v>
      </c>
      <c r="S45" s="39">
        <v>0</v>
      </c>
      <c r="T45" s="27">
        <f t="shared" si="7"/>
        <v>18</v>
      </c>
      <c r="U45" s="40">
        <f t="shared" si="8"/>
        <v>0.84210526315789469</v>
      </c>
      <c r="V45" s="22">
        <v>454</v>
      </c>
      <c r="W45" s="22" t="s">
        <v>81</v>
      </c>
      <c r="X45" s="22" t="s">
        <v>95</v>
      </c>
      <c r="Y45" s="69">
        <v>714</v>
      </c>
      <c r="Z45" s="36" t="s">
        <v>2</v>
      </c>
      <c r="AA45" s="1" t="s">
        <v>185</v>
      </c>
      <c r="AB45" s="28" t="s">
        <v>316</v>
      </c>
    </row>
    <row r="46" spans="1:28" x14ac:dyDescent="0.3">
      <c r="A46" s="1" t="s">
        <v>46</v>
      </c>
      <c r="B46" s="1" t="s">
        <v>67</v>
      </c>
      <c r="C46" s="27" t="s">
        <v>194</v>
      </c>
      <c r="D46" s="38">
        <v>10</v>
      </c>
      <c r="E46" s="27">
        <v>17</v>
      </c>
      <c r="F46" s="27">
        <v>2</v>
      </c>
      <c r="G46" s="27">
        <v>6</v>
      </c>
      <c r="H46" s="27"/>
      <c r="I46" s="27"/>
      <c r="J46" s="27">
        <v>0</v>
      </c>
      <c r="K46" s="27">
        <v>0</v>
      </c>
      <c r="L46" s="27">
        <v>0</v>
      </c>
      <c r="M46" s="27">
        <v>2</v>
      </c>
      <c r="N46" s="27">
        <f>SUM(L46:M46)</f>
        <v>2</v>
      </c>
      <c r="O46" s="39">
        <v>1</v>
      </c>
      <c r="P46" s="39">
        <v>0</v>
      </c>
      <c r="Q46" s="39">
        <v>1</v>
      </c>
      <c r="R46" s="39">
        <v>3</v>
      </c>
      <c r="S46" s="39">
        <v>0</v>
      </c>
      <c r="T46" s="27">
        <f t="shared" si="7"/>
        <v>4</v>
      </c>
      <c r="U46" s="40">
        <f t="shared" si="8"/>
        <v>0.35294117647058826</v>
      </c>
      <c r="V46" s="22">
        <v>454</v>
      </c>
      <c r="W46" s="22" t="s">
        <v>81</v>
      </c>
      <c r="X46" s="22" t="s">
        <v>95</v>
      </c>
      <c r="Y46" s="69">
        <v>714</v>
      </c>
      <c r="Z46" s="36" t="s">
        <v>2</v>
      </c>
      <c r="AA46" s="1" t="s">
        <v>185</v>
      </c>
      <c r="AB46" s="28" t="s">
        <v>316</v>
      </c>
    </row>
    <row r="47" spans="1:28" x14ac:dyDescent="0.3">
      <c r="A47" s="43" t="s">
        <v>46</v>
      </c>
      <c r="B47" s="43" t="s">
        <v>67</v>
      </c>
      <c r="C47" s="44" t="s">
        <v>40</v>
      </c>
      <c r="D47" s="43"/>
      <c r="E47" s="44">
        <f t="shared" ref="E47:T47" si="9">SUM(E35:E46)</f>
        <v>265</v>
      </c>
      <c r="F47" s="44">
        <f t="shared" si="9"/>
        <v>41</v>
      </c>
      <c r="G47" s="44">
        <f t="shared" si="9"/>
        <v>92</v>
      </c>
      <c r="H47" s="44">
        <f t="shared" si="9"/>
        <v>0</v>
      </c>
      <c r="I47" s="44">
        <f t="shared" si="9"/>
        <v>1</v>
      </c>
      <c r="J47" s="44">
        <f t="shared" si="9"/>
        <v>15</v>
      </c>
      <c r="K47" s="44">
        <f t="shared" si="9"/>
        <v>19</v>
      </c>
      <c r="L47" s="44">
        <f t="shared" si="9"/>
        <v>18</v>
      </c>
      <c r="M47" s="44">
        <f t="shared" si="9"/>
        <v>22</v>
      </c>
      <c r="N47" s="44">
        <f t="shared" si="9"/>
        <v>40</v>
      </c>
      <c r="O47" s="44">
        <f t="shared" si="9"/>
        <v>22</v>
      </c>
      <c r="P47" s="44">
        <f t="shared" si="9"/>
        <v>27</v>
      </c>
      <c r="Q47" s="44">
        <f t="shared" si="9"/>
        <v>14</v>
      </c>
      <c r="R47" s="44">
        <f t="shared" si="9"/>
        <v>24</v>
      </c>
      <c r="S47" s="44">
        <f t="shared" si="9"/>
        <v>2</v>
      </c>
      <c r="T47" s="44">
        <f t="shared" si="9"/>
        <v>97</v>
      </c>
      <c r="U47" s="45">
        <f>((T47+Q47+N47-R47)+(O47*2))/E47</f>
        <v>0.6452830188679245</v>
      </c>
      <c r="V47" s="46">
        <v>454</v>
      </c>
      <c r="W47" s="46" t="s">
        <v>81</v>
      </c>
      <c r="X47" s="46" t="s">
        <v>95</v>
      </c>
      <c r="Y47" s="70">
        <v>714</v>
      </c>
      <c r="Z47" s="77" t="s">
        <v>2</v>
      </c>
      <c r="AA47" s="43" t="s">
        <v>185</v>
      </c>
      <c r="AB47" s="74" t="s">
        <v>316</v>
      </c>
    </row>
    <row r="48" spans="1:28" x14ac:dyDescent="0.3">
      <c r="A48" s="1"/>
      <c r="B48" s="1"/>
      <c r="C48" s="1"/>
      <c r="D48" s="1"/>
      <c r="F48" s="49" t="s">
        <v>41</v>
      </c>
      <c r="G48" s="50">
        <f>F47/G47</f>
        <v>0.44565217391304346</v>
      </c>
      <c r="H48" s="27"/>
      <c r="I48" s="1"/>
      <c r="J48" s="49" t="s">
        <v>42</v>
      </c>
      <c r="K48" s="51">
        <f>J47/K47</f>
        <v>0.78947368421052633</v>
      </c>
      <c r="L48" s="1"/>
      <c r="M48" s="39" t="s">
        <v>43</v>
      </c>
      <c r="N48" s="52">
        <v>9</v>
      </c>
      <c r="P48" s="1"/>
      <c r="Q48" s="1"/>
      <c r="R48" s="1"/>
      <c r="S48" s="1"/>
      <c r="T48" s="1"/>
      <c r="U48" s="1"/>
      <c r="V48" s="22"/>
      <c r="W48" s="22"/>
      <c r="X48" s="22"/>
      <c r="Y48" s="53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3"/>
      <c r="Z49" s="41"/>
      <c r="AA49" s="1"/>
      <c r="AB49" s="28"/>
    </row>
    <row r="50" spans="1:28" x14ac:dyDescent="0.3">
      <c r="AB50" s="71"/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9F128-BF33-4089-BE0C-A94CF48DB377}">
  <dimension ref="A1:AB49"/>
  <sheetViews>
    <sheetView workbookViewId="0">
      <selection activeCell="R3" sqref="R3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777343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506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9" t="s">
        <v>507</v>
      </c>
    </row>
    <row r="3" spans="1:28" x14ac:dyDescent="0.3">
      <c r="B3" s="1"/>
      <c r="C3" s="6">
        <v>29540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166</v>
      </c>
      <c r="D4" s="7" t="s">
        <v>5</v>
      </c>
      <c r="E4" s="8"/>
      <c r="F4" s="5"/>
      <c r="G4" s="1"/>
      <c r="J4" s="81" t="s">
        <v>197</v>
      </c>
      <c r="K4" s="16" t="s">
        <v>45</v>
      </c>
      <c r="L4" s="17"/>
      <c r="M4" s="18"/>
      <c r="N4" s="19"/>
      <c r="O4" s="19"/>
      <c r="P4" s="19"/>
      <c r="Q4" s="19"/>
      <c r="R4" s="20">
        <v>98</v>
      </c>
      <c r="S4" s="21">
        <f>SUM(N4:R4)</f>
        <v>98</v>
      </c>
      <c r="T4" s="82"/>
    </row>
    <row r="5" spans="1:28" x14ac:dyDescent="0.3">
      <c r="B5" s="1"/>
      <c r="C5" s="6" t="s">
        <v>513</v>
      </c>
      <c r="D5" s="7" t="s">
        <v>6</v>
      </c>
      <c r="E5" s="1"/>
      <c r="F5" s="1"/>
      <c r="G5" s="1"/>
      <c r="J5" s="81" t="s">
        <v>198</v>
      </c>
      <c r="K5" s="16" t="s">
        <v>68</v>
      </c>
      <c r="L5" s="17"/>
      <c r="M5" s="18"/>
      <c r="N5" s="19"/>
      <c r="O5" s="19"/>
      <c r="P5" s="19"/>
      <c r="Q5" s="19"/>
      <c r="R5" s="20">
        <v>84</v>
      </c>
      <c r="S5" s="21">
        <f>SUM(N5:R5)</f>
        <v>84</v>
      </c>
      <c r="T5" s="82"/>
      <c r="U5" s="1"/>
      <c r="V5" s="1"/>
      <c r="W5" s="1"/>
    </row>
    <row r="6" spans="1:28" x14ac:dyDescent="0.3">
      <c r="C6" s="59" t="s">
        <v>505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0"/>
      <c r="D7" s="7" t="s">
        <v>8</v>
      </c>
      <c r="G7" s="1"/>
      <c r="S7" s="1"/>
      <c r="T7" s="25" t="s">
        <v>9</v>
      </c>
      <c r="U7" s="1"/>
      <c r="V7" s="26">
        <v>395</v>
      </c>
      <c r="W7" s="1"/>
    </row>
    <row r="8" spans="1:28" x14ac:dyDescent="0.3">
      <c r="B8" s="1"/>
      <c r="C8" s="80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9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509</v>
      </c>
      <c r="B13" s="1" t="s">
        <v>46</v>
      </c>
      <c r="C13" s="27" t="s">
        <v>47</v>
      </c>
      <c r="D13" s="38">
        <v>6</v>
      </c>
      <c r="E13" s="83"/>
      <c r="F13" s="83"/>
      <c r="G13" s="83"/>
      <c r="H13" s="83"/>
      <c r="I13" s="83"/>
      <c r="J13" s="83"/>
      <c r="K13" s="83"/>
      <c r="L13" s="83"/>
      <c r="M13" s="83"/>
      <c r="N13" s="27">
        <f>SUM(L13:M13)</f>
        <v>0</v>
      </c>
      <c r="O13" s="83"/>
      <c r="P13" s="84"/>
      <c r="Q13" s="83"/>
      <c r="R13" s="83"/>
      <c r="S13" s="83"/>
      <c r="T13" s="27"/>
      <c r="U13" s="40" t="str">
        <f>IFERROR(((T13+Q13+N13-R13)+(O13*2))/E13,"")</f>
        <v/>
      </c>
      <c r="V13" s="22"/>
      <c r="W13" s="22"/>
      <c r="X13" s="22" t="s">
        <v>82</v>
      </c>
      <c r="Y13" s="69" t="s">
        <v>505</v>
      </c>
      <c r="Z13" s="41"/>
      <c r="AA13" s="1" t="s">
        <v>83</v>
      </c>
      <c r="AB13" s="28"/>
    </row>
    <row r="14" spans="1:28" x14ac:dyDescent="0.3">
      <c r="A14" s="1" t="s">
        <v>509</v>
      </c>
      <c r="B14" s="1" t="s">
        <v>46</v>
      </c>
      <c r="C14" s="27" t="s">
        <v>48</v>
      </c>
      <c r="D14" s="38">
        <v>3</v>
      </c>
      <c r="E14" s="83"/>
      <c r="F14" s="83"/>
      <c r="G14" s="83"/>
      <c r="H14" s="83"/>
      <c r="I14" s="83"/>
      <c r="J14" s="83"/>
      <c r="K14" s="83"/>
      <c r="L14" s="83"/>
      <c r="M14" s="83"/>
      <c r="N14" s="27">
        <f t="shared" ref="N14:N19" si="0">SUM(L14:M14)</f>
        <v>0</v>
      </c>
      <c r="O14" s="84"/>
      <c r="P14" s="84"/>
      <c r="Q14" s="84"/>
      <c r="R14" s="84"/>
      <c r="S14" s="84"/>
      <c r="T14" s="39"/>
      <c r="U14" s="40" t="str">
        <f t="shared" ref="U14:U24" si="1">IFERROR(((T14+Q14+N14-R14)+(O14*2))/E14,"")</f>
        <v/>
      </c>
      <c r="V14" s="22"/>
      <c r="W14" s="22"/>
      <c r="X14" s="22" t="s">
        <v>82</v>
      </c>
      <c r="Y14" s="69" t="s">
        <v>505</v>
      </c>
      <c r="Z14" s="41"/>
      <c r="AA14" s="1" t="s">
        <v>83</v>
      </c>
      <c r="AB14" s="28"/>
    </row>
    <row r="15" spans="1:28" x14ac:dyDescent="0.3">
      <c r="A15" s="1" t="s">
        <v>509</v>
      </c>
      <c r="B15" s="1" t="s">
        <v>46</v>
      </c>
      <c r="C15" s="27" t="s">
        <v>49</v>
      </c>
      <c r="D15" s="38">
        <v>1</v>
      </c>
      <c r="E15" s="83"/>
      <c r="F15" s="83"/>
      <c r="G15" s="83"/>
      <c r="H15" s="83"/>
      <c r="I15" s="83"/>
      <c r="J15" s="83"/>
      <c r="K15" s="83"/>
      <c r="L15" s="83"/>
      <c r="M15" s="83"/>
      <c r="N15" s="27">
        <f t="shared" si="0"/>
        <v>0</v>
      </c>
      <c r="O15" s="84"/>
      <c r="P15" s="84"/>
      <c r="Q15" s="84"/>
      <c r="R15" s="84"/>
      <c r="S15" s="84"/>
      <c r="T15" s="39"/>
      <c r="U15" s="40" t="str">
        <f t="shared" si="1"/>
        <v/>
      </c>
      <c r="V15" s="22"/>
      <c r="W15" s="22"/>
      <c r="X15" s="22" t="s">
        <v>82</v>
      </c>
      <c r="Y15" s="69" t="s">
        <v>505</v>
      </c>
      <c r="Z15" s="41"/>
      <c r="AA15" s="1" t="s">
        <v>83</v>
      </c>
      <c r="AB15" s="28"/>
    </row>
    <row r="16" spans="1:28" x14ac:dyDescent="0.3">
      <c r="A16" s="1" t="s">
        <v>509</v>
      </c>
      <c r="B16" s="1" t="s">
        <v>46</v>
      </c>
      <c r="C16" s="27" t="s">
        <v>50</v>
      </c>
      <c r="D16" s="38">
        <v>5</v>
      </c>
      <c r="E16" s="83"/>
      <c r="F16" s="83"/>
      <c r="G16" s="83"/>
      <c r="H16" s="83"/>
      <c r="I16" s="83"/>
      <c r="J16" s="83"/>
      <c r="K16" s="83"/>
      <c r="L16" s="83"/>
      <c r="M16" s="83"/>
      <c r="N16" s="27">
        <f t="shared" si="0"/>
        <v>0</v>
      </c>
      <c r="O16" s="84"/>
      <c r="P16" s="84"/>
      <c r="Q16" s="84"/>
      <c r="R16" s="84"/>
      <c r="S16" s="84"/>
      <c r="T16" s="39"/>
      <c r="U16" s="40" t="str">
        <f t="shared" si="1"/>
        <v/>
      </c>
      <c r="V16" s="22"/>
      <c r="W16" s="22"/>
      <c r="X16" s="22" t="s">
        <v>82</v>
      </c>
      <c r="Y16" s="69" t="s">
        <v>505</v>
      </c>
      <c r="Z16" s="41"/>
      <c r="AA16" s="1" t="s">
        <v>83</v>
      </c>
      <c r="AB16" s="28"/>
    </row>
    <row r="17" spans="1:28" x14ac:dyDescent="0.3">
      <c r="A17" s="1" t="s">
        <v>509</v>
      </c>
      <c r="B17" s="1" t="s">
        <v>46</v>
      </c>
      <c r="C17" s="27" t="s">
        <v>51</v>
      </c>
      <c r="D17" s="38">
        <v>4</v>
      </c>
      <c r="E17" s="83"/>
      <c r="F17" s="83"/>
      <c r="G17" s="83"/>
      <c r="H17" s="83"/>
      <c r="I17" s="83"/>
      <c r="J17" s="83"/>
      <c r="K17" s="83"/>
      <c r="L17" s="83"/>
      <c r="M17" s="83"/>
      <c r="N17" s="27">
        <f t="shared" si="0"/>
        <v>0</v>
      </c>
      <c r="O17" s="84"/>
      <c r="P17" s="84"/>
      <c r="Q17" s="84"/>
      <c r="R17" s="84"/>
      <c r="S17" s="84"/>
      <c r="T17" s="39"/>
      <c r="U17" s="40" t="str">
        <f t="shared" si="1"/>
        <v/>
      </c>
      <c r="V17" s="22"/>
      <c r="W17" s="22"/>
      <c r="X17" s="22" t="s">
        <v>82</v>
      </c>
      <c r="Y17" s="69" t="s">
        <v>505</v>
      </c>
      <c r="Z17" s="41"/>
      <c r="AA17" s="1" t="s">
        <v>83</v>
      </c>
      <c r="AB17" s="28"/>
    </row>
    <row r="18" spans="1:28" x14ac:dyDescent="0.3">
      <c r="A18" s="1" t="s">
        <v>509</v>
      </c>
      <c r="B18" s="1" t="s">
        <v>46</v>
      </c>
      <c r="C18" s="27" t="s">
        <v>52</v>
      </c>
      <c r="D18" s="38">
        <v>11</v>
      </c>
      <c r="E18" s="83"/>
      <c r="F18" s="83"/>
      <c r="G18" s="83"/>
      <c r="H18" s="83"/>
      <c r="I18" s="83"/>
      <c r="J18" s="83"/>
      <c r="K18" s="83"/>
      <c r="L18" s="83"/>
      <c r="M18" s="83"/>
      <c r="N18" s="27">
        <f t="shared" si="0"/>
        <v>0</v>
      </c>
      <c r="O18" s="84"/>
      <c r="P18" s="84"/>
      <c r="Q18" s="84"/>
      <c r="R18" s="84"/>
      <c r="S18" s="84"/>
      <c r="T18" s="39"/>
      <c r="U18" s="40" t="str">
        <f t="shared" si="1"/>
        <v/>
      </c>
      <c r="V18" s="22"/>
      <c r="W18" s="22"/>
      <c r="X18" s="22" t="s">
        <v>82</v>
      </c>
      <c r="Y18" s="69" t="s">
        <v>505</v>
      </c>
      <c r="Z18" s="41"/>
      <c r="AA18" s="1" t="s">
        <v>83</v>
      </c>
      <c r="AB18" s="28"/>
    </row>
    <row r="19" spans="1:28" x14ac:dyDescent="0.3">
      <c r="A19" s="1" t="s">
        <v>509</v>
      </c>
      <c r="B19" s="1" t="s">
        <v>46</v>
      </c>
      <c r="C19" s="27" t="s">
        <v>53</v>
      </c>
      <c r="D19" s="38">
        <v>2</v>
      </c>
      <c r="E19" s="83"/>
      <c r="F19" s="83"/>
      <c r="G19" s="83"/>
      <c r="H19" s="83"/>
      <c r="I19" s="83"/>
      <c r="J19" s="83"/>
      <c r="K19" s="83"/>
      <c r="L19" s="83"/>
      <c r="M19" s="83"/>
      <c r="N19" s="27">
        <f t="shared" si="0"/>
        <v>0</v>
      </c>
      <c r="O19" s="84"/>
      <c r="P19" s="84"/>
      <c r="Q19" s="84"/>
      <c r="R19" s="84"/>
      <c r="S19" s="84"/>
      <c r="T19" s="39"/>
      <c r="U19" s="40" t="str">
        <f t="shared" si="1"/>
        <v/>
      </c>
      <c r="V19" s="22"/>
      <c r="W19" s="22"/>
      <c r="X19" s="22" t="s">
        <v>82</v>
      </c>
      <c r="Y19" s="69" t="s">
        <v>505</v>
      </c>
      <c r="Z19" s="41"/>
      <c r="AA19" s="1" t="s">
        <v>83</v>
      </c>
      <c r="AB19" s="28"/>
    </row>
    <row r="20" spans="1:28" x14ac:dyDescent="0.3">
      <c r="A20" s="1" t="s">
        <v>509</v>
      </c>
      <c r="B20" s="1" t="s">
        <v>46</v>
      </c>
      <c r="C20" s="27" t="s">
        <v>54</v>
      </c>
      <c r="D20" s="38">
        <v>10</v>
      </c>
      <c r="E20" s="83"/>
      <c r="F20" s="83"/>
      <c r="G20" s="83"/>
      <c r="H20" s="83"/>
      <c r="I20" s="83"/>
      <c r="J20" s="83"/>
      <c r="K20" s="83"/>
      <c r="L20" s="83"/>
      <c r="M20" s="83"/>
      <c r="N20" s="27">
        <f>SUM(L20:M20)</f>
        <v>0</v>
      </c>
      <c r="O20" s="84"/>
      <c r="P20" s="84"/>
      <c r="Q20" s="84"/>
      <c r="R20" s="84"/>
      <c r="S20" s="84"/>
      <c r="T20" s="39">
        <v>18</v>
      </c>
      <c r="U20" s="40" t="str">
        <f t="shared" si="1"/>
        <v/>
      </c>
      <c r="V20" s="22"/>
      <c r="W20" s="22"/>
      <c r="X20" s="22" t="s">
        <v>82</v>
      </c>
      <c r="Y20" s="69" t="s">
        <v>505</v>
      </c>
      <c r="Z20" s="41"/>
      <c r="AA20" s="1" t="s">
        <v>83</v>
      </c>
      <c r="AB20" s="28"/>
    </row>
    <row r="21" spans="1:28" x14ac:dyDescent="0.3">
      <c r="A21" s="1" t="s">
        <v>509</v>
      </c>
      <c r="B21" s="1" t="s">
        <v>46</v>
      </c>
      <c r="C21" s="27" t="s">
        <v>56</v>
      </c>
      <c r="D21" s="38">
        <v>7</v>
      </c>
      <c r="E21" s="83"/>
      <c r="F21" s="83"/>
      <c r="G21" s="83"/>
      <c r="H21" s="83"/>
      <c r="I21" s="83"/>
      <c r="J21" s="83"/>
      <c r="K21" s="83"/>
      <c r="L21" s="83"/>
      <c r="M21" s="83"/>
      <c r="N21" s="27">
        <f>SUM(L21:M21)</f>
        <v>0</v>
      </c>
      <c r="O21" s="84"/>
      <c r="P21" s="84"/>
      <c r="Q21" s="84"/>
      <c r="R21" s="84"/>
      <c r="S21" s="84"/>
      <c r="T21" s="39"/>
      <c r="U21" s="40" t="str">
        <f t="shared" si="1"/>
        <v/>
      </c>
      <c r="V21" s="22"/>
      <c r="W21" s="22"/>
      <c r="X21" s="22" t="s">
        <v>82</v>
      </c>
      <c r="Y21" s="69" t="s">
        <v>505</v>
      </c>
      <c r="Z21" s="41"/>
      <c r="AA21" s="1" t="s">
        <v>83</v>
      </c>
      <c r="AB21" s="28"/>
    </row>
    <row r="22" spans="1:28" x14ac:dyDescent="0.3">
      <c r="A22" s="1" t="s">
        <v>509</v>
      </c>
      <c r="B22" s="1" t="s">
        <v>46</v>
      </c>
      <c r="C22" s="27" t="s">
        <v>508</v>
      </c>
      <c r="D22" s="38">
        <v>8</v>
      </c>
      <c r="E22" s="83"/>
      <c r="F22" s="83"/>
      <c r="G22" s="83"/>
      <c r="H22" s="83"/>
      <c r="I22" s="83"/>
      <c r="J22" s="83"/>
      <c r="K22" s="83"/>
      <c r="L22" s="83"/>
      <c r="M22" s="83"/>
      <c r="N22" s="27">
        <f>SUM(L22:M22)</f>
        <v>0</v>
      </c>
      <c r="O22" s="84"/>
      <c r="P22" s="84"/>
      <c r="Q22" s="84"/>
      <c r="R22" s="84"/>
      <c r="S22" s="84"/>
      <c r="T22" s="39"/>
      <c r="U22" s="40" t="str">
        <f t="shared" si="1"/>
        <v/>
      </c>
      <c r="V22" s="22"/>
      <c r="W22" s="22"/>
      <c r="X22" s="22" t="s">
        <v>82</v>
      </c>
      <c r="Y22" s="69" t="s">
        <v>505</v>
      </c>
      <c r="Z22" s="41"/>
      <c r="AA22" s="1" t="s">
        <v>83</v>
      </c>
      <c r="AB22" s="28"/>
    </row>
    <row r="23" spans="1:28" x14ac:dyDescent="0.3">
      <c r="A23" s="1" t="s">
        <v>509</v>
      </c>
      <c r="B23" s="1" t="s">
        <v>46</v>
      </c>
      <c r="C23" s="27" t="s">
        <v>57</v>
      </c>
      <c r="D23" s="38">
        <v>9</v>
      </c>
      <c r="E23" s="83"/>
      <c r="F23" s="83"/>
      <c r="G23" s="83"/>
      <c r="H23" s="83"/>
      <c r="I23" s="83"/>
      <c r="J23" s="83"/>
      <c r="K23" s="83"/>
      <c r="L23" s="83"/>
      <c r="M23" s="83"/>
      <c r="N23" s="27">
        <f>SUM(L23:M23)</f>
        <v>0</v>
      </c>
      <c r="O23" s="84"/>
      <c r="P23" s="84"/>
      <c r="Q23" s="84"/>
      <c r="R23" s="84"/>
      <c r="S23" s="84"/>
      <c r="T23" s="39"/>
      <c r="U23" s="40" t="str">
        <f t="shared" si="1"/>
        <v/>
      </c>
      <c r="V23" s="22"/>
      <c r="W23" s="22"/>
      <c r="X23" s="22" t="s">
        <v>82</v>
      </c>
      <c r="Y23" s="69" t="s">
        <v>505</v>
      </c>
      <c r="Z23" s="41"/>
      <c r="AA23" s="1" t="s">
        <v>83</v>
      </c>
      <c r="AB23" s="28"/>
    </row>
    <row r="24" spans="1:28" x14ac:dyDescent="0.3">
      <c r="A24" s="1" t="s">
        <v>509</v>
      </c>
      <c r="B24" s="1" t="s">
        <v>46</v>
      </c>
      <c r="C24" s="27" t="s">
        <v>58</v>
      </c>
      <c r="D24" s="38">
        <v>12</v>
      </c>
      <c r="E24" s="83"/>
      <c r="F24" s="83"/>
      <c r="G24" s="83"/>
      <c r="H24" s="83"/>
      <c r="I24" s="83"/>
      <c r="J24" s="83"/>
      <c r="K24" s="83"/>
      <c r="L24" s="83"/>
      <c r="M24" s="83"/>
      <c r="N24" s="27">
        <f>SUM(L24:M24)</f>
        <v>0</v>
      </c>
      <c r="O24" s="84"/>
      <c r="P24" s="84"/>
      <c r="Q24" s="84"/>
      <c r="R24" s="84"/>
      <c r="S24" s="84"/>
      <c r="T24" s="39"/>
      <c r="U24" s="40" t="str">
        <f t="shared" si="1"/>
        <v/>
      </c>
      <c r="V24" s="22"/>
      <c r="W24" s="22"/>
      <c r="X24" s="22" t="s">
        <v>82</v>
      </c>
      <c r="Y24" s="69" t="s">
        <v>505</v>
      </c>
      <c r="Z24" s="41"/>
      <c r="AA24" s="1" t="s">
        <v>83</v>
      </c>
      <c r="AB24" s="28"/>
    </row>
    <row r="25" spans="1:28" x14ac:dyDescent="0.3">
      <c r="A25" s="1" t="s">
        <v>509</v>
      </c>
      <c r="B25" s="1" t="s">
        <v>46</v>
      </c>
      <c r="C25" s="56" t="s">
        <v>39</v>
      </c>
      <c r="D25" s="38"/>
      <c r="E25" s="56">
        <v>240</v>
      </c>
      <c r="F25" s="56"/>
      <c r="G25" s="56"/>
      <c r="H25" s="27"/>
      <c r="I25" s="27"/>
      <c r="J25" s="56"/>
      <c r="K25" s="56"/>
      <c r="L25" s="27"/>
      <c r="M25" s="27"/>
      <c r="N25" s="27"/>
      <c r="O25" s="39"/>
      <c r="P25" s="56"/>
      <c r="Q25" s="39"/>
      <c r="R25" s="39"/>
      <c r="S25" s="39"/>
      <c r="T25" s="56">
        <v>80</v>
      </c>
      <c r="U25" s="40"/>
      <c r="V25" s="22"/>
      <c r="W25" s="22"/>
      <c r="X25" s="22" t="s">
        <v>82</v>
      </c>
      <c r="Y25" s="69" t="s">
        <v>505</v>
      </c>
      <c r="Z25" s="41"/>
      <c r="AA25" s="1" t="s">
        <v>83</v>
      </c>
      <c r="AB25" s="28"/>
    </row>
    <row r="26" spans="1:28" x14ac:dyDescent="0.3">
      <c r="A26" s="43" t="s">
        <v>509</v>
      </c>
      <c r="B26" s="43" t="s">
        <v>46</v>
      </c>
      <c r="C26" s="44" t="s">
        <v>40</v>
      </c>
      <c r="D26" s="43"/>
      <c r="E26" s="44">
        <f t="shared" ref="E26:F26" si="2">SUM(E13:E25)</f>
        <v>240</v>
      </c>
      <c r="F26" s="44">
        <f t="shared" si="2"/>
        <v>0</v>
      </c>
      <c r="G26" s="44">
        <f>SUM(G13:G25)</f>
        <v>0</v>
      </c>
      <c r="H26" s="44">
        <f t="shared" ref="H26:T26" si="3">SUM(H13:H25)</f>
        <v>0</v>
      </c>
      <c r="I26" s="44">
        <f t="shared" si="3"/>
        <v>0</v>
      </c>
      <c r="J26" s="44">
        <f t="shared" si="3"/>
        <v>0</v>
      </c>
      <c r="K26" s="44">
        <f t="shared" si="3"/>
        <v>0</v>
      </c>
      <c r="L26" s="44">
        <f t="shared" si="3"/>
        <v>0</v>
      </c>
      <c r="M26" s="44">
        <f t="shared" si="3"/>
        <v>0</v>
      </c>
      <c r="N26" s="44">
        <f t="shared" si="3"/>
        <v>0</v>
      </c>
      <c r="O26" s="44">
        <f t="shared" si="3"/>
        <v>0</v>
      </c>
      <c r="P26" s="44">
        <f t="shared" si="3"/>
        <v>0</v>
      </c>
      <c r="Q26" s="44">
        <f t="shared" si="3"/>
        <v>0</v>
      </c>
      <c r="R26" s="44">
        <f t="shared" si="3"/>
        <v>0</v>
      </c>
      <c r="S26" s="44">
        <f t="shared" si="3"/>
        <v>0</v>
      </c>
      <c r="T26" s="44">
        <f t="shared" si="3"/>
        <v>98</v>
      </c>
      <c r="U26" s="45">
        <f>((T26+Q26+N26-R26)+(O26*2))/E26</f>
        <v>0.40833333333333333</v>
      </c>
      <c r="V26" s="46"/>
      <c r="W26" s="46"/>
      <c r="X26" s="46" t="s">
        <v>82</v>
      </c>
      <c r="Y26" s="70" t="s">
        <v>505</v>
      </c>
      <c r="Z26" s="48"/>
      <c r="AA26" s="43" t="s">
        <v>83</v>
      </c>
      <c r="AB26" s="72"/>
    </row>
    <row r="27" spans="1:28" x14ac:dyDescent="0.3">
      <c r="A27" s="1"/>
      <c r="B27" s="1"/>
      <c r="C27" s="1"/>
      <c r="D27" s="1"/>
      <c r="F27" s="49" t="s">
        <v>41</v>
      </c>
      <c r="G27" s="51" t="e">
        <f>F26/G26</f>
        <v>#DIV/0!</v>
      </c>
      <c r="H27" s="27"/>
      <c r="I27" s="1"/>
      <c r="J27" s="49" t="s">
        <v>42</v>
      </c>
      <c r="K27" s="51" t="e">
        <f>J26/K26</f>
        <v>#DIV/0!</v>
      </c>
      <c r="L27" s="1"/>
      <c r="M27" s="39" t="s">
        <v>43</v>
      </c>
      <c r="N27" s="52"/>
      <c r="P27" s="1"/>
      <c r="Q27" s="1"/>
      <c r="R27" s="1"/>
      <c r="S27" s="1"/>
      <c r="T27" s="1"/>
      <c r="U27" s="1"/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>
        <v>9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509</v>
      </c>
      <c r="C35" s="27" t="s">
        <v>187</v>
      </c>
      <c r="D35" s="38"/>
      <c r="E35" s="83"/>
      <c r="F35" s="83"/>
      <c r="G35" s="83"/>
      <c r="H35" s="83"/>
      <c r="I35" s="83"/>
      <c r="J35" s="83"/>
      <c r="K35" s="83"/>
      <c r="L35" s="83"/>
      <c r="M35" s="83"/>
      <c r="N35" s="27">
        <f t="shared" ref="N35:N43" si="4">SUM(L35:M35)</f>
        <v>0</v>
      </c>
      <c r="O35" s="83"/>
      <c r="P35" s="90"/>
      <c r="Q35" s="83"/>
      <c r="R35" s="83"/>
      <c r="S35" s="83"/>
      <c r="T35" s="27"/>
      <c r="U35" s="40" t="str">
        <f t="shared" ref="U35:U43" si="5">IFERROR(((T35+Q35+N35-R35)+(O35*2))/E35,"")</f>
        <v/>
      </c>
      <c r="V35" s="22">
        <v>395</v>
      </c>
      <c r="W35" s="22"/>
      <c r="X35" s="22" t="s">
        <v>95</v>
      </c>
      <c r="Y35" s="69" t="s">
        <v>505</v>
      </c>
      <c r="Z35" s="41"/>
      <c r="AA35" s="1" t="s">
        <v>185</v>
      </c>
      <c r="AB35" s="28"/>
    </row>
    <row r="36" spans="1:28" x14ac:dyDescent="0.3">
      <c r="A36" s="1" t="s">
        <v>46</v>
      </c>
      <c r="B36" s="1" t="s">
        <v>509</v>
      </c>
      <c r="C36" s="27" t="s">
        <v>481</v>
      </c>
      <c r="D36" s="38"/>
      <c r="E36" s="83"/>
      <c r="F36" s="83"/>
      <c r="G36" s="83"/>
      <c r="H36" s="83"/>
      <c r="I36" s="83"/>
      <c r="J36" s="83"/>
      <c r="K36" s="83"/>
      <c r="L36" s="83"/>
      <c r="M36" s="83"/>
      <c r="N36" s="27">
        <f t="shared" si="4"/>
        <v>0</v>
      </c>
      <c r="O36" s="84"/>
      <c r="P36" s="84"/>
      <c r="Q36" s="84"/>
      <c r="R36" s="84"/>
      <c r="S36" s="84"/>
      <c r="T36" s="27"/>
      <c r="U36" s="40" t="str">
        <f t="shared" si="5"/>
        <v/>
      </c>
      <c r="V36" s="22">
        <v>395</v>
      </c>
      <c r="W36" s="22"/>
      <c r="X36" s="22" t="s">
        <v>95</v>
      </c>
      <c r="Y36" s="69" t="s">
        <v>505</v>
      </c>
      <c r="Z36" s="41"/>
      <c r="AA36" s="1" t="s">
        <v>185</v>
      </c>
      <c r="AB36" s="28"/>
    </row>
    <row r="37" spans="1:28" x14ac:dyDescent="0.3">
      <c r="A37" s="1" t="s">
        <v>46</v>
      </c>
      <c r="B37" s="1" t="s">
        <v>509</v>
      </c>
      <c r="C37" s="27" t="s">
        <v>188</v>
      </c>
      <c r="D37" s="38"/>
      <c r="E37" s="83"/>
      <c r="F37" s="83"/>
      <c r="G37" s="83"/>
      <c r="H37" s="83"/>
      <c r="I37" s="83"/>
      <c r="J37" s="83"/>
      <c r="K37" s="83"/>
      <c r="L37" s="83"/>
      <c r="M37" s="83"/>
      <c r="N37" s="27">
        <f t="shared" si="4"/>
        <v>0</v>
      </c>
      <c r="O37" s="84"/>
      <c r="P37" s="84"/>
      <c r="Q37" s="84"/>
      <c r="R37" s="84"/>
      <c r="S37" s="84"/>
      <c r="T37" s="27"/>
      <c r="U37" s="40" t="str">
        <f t="shared" si="5"/>
        <v/>
      </c>
      <c r="V37" s="22">
        <v>395</v>
      </c>
      <c r="W37" s="22"/>
      <c r="X37" s="22" t="s">
        <v>95</v>
      </c>
      <c r="Y37" s="69" t="s">
        <v>505</v>
      </c>
      <c r="Z37" s="41"/>
      <c r="AA37" s="1" t="s">
        <v>185</v>
      </c>
      <c r="AB37" s="28"/>
    </row>
    <row r="38" spans="1:28" x14ac:dyDescent="0.3">
      <c r="A38" s="1" t="s">
        <v>46</v>
      </c>
      <c r="B38" s="1" t="s">
        <v>509</v>
      </c>
      <c r="C38" s="27" t="s">
        <v>189</v>
      </c>
      <c r="D38" s="38"/>
      <c r="E38" s="83"/>
      <c r="F38" s="83"/>
      <c r="G38" s="83"/>
      <c r="H38" s="83"/>
      <c r="I38" s="83"/>
      <c r="J38" s="83"/>
      <c r="K38" s="83"/>
      <c r="L38" s="83"/>
      <c r="M38" s="83"/>
      <c r="N38" s="27">
        <f t="shared" si="4"/>
        <v>0</v>
      </c>
      <c r="O38" s="84"/>
      <c r="P38" s="84"/>
      <c r="Q38" s="84"/>
      <c r="R38" s="84"/>
      <c r="S38" s="84"/>
      <c r="T38" s="27"/>
      <c r="U38" s="40" t="str">
        <f t="shared" si="5"/>
        <v/>
      </c>
      <c r="V38" s="22">
        <v>395</v>
      </c>
      <c r="W38" s="22"/>
      <c r="X38" s="22" t="s">
        <v>95</v>
      </c>
      <c r="Y38" s="69" t="s">
        <v>505</v>
      </c>
      <c r="Z38" s="41"/>
      <c r="AA38" s="1" t="s">
        <v>185</v>
      </c>
      <c r="AB38" s="28"/>
    </row>
    <row r="39" spans="1:28" x14ac:dyDescent="0.3">
      <c r="A39" s="1" t="s">
        <v>46</v>
      </c>
      <c r="B39" s="1" t="s">
        <v>509</v>
      </c>
      <c r="C39" s="27" t="s">
        <v>191</v>
      </c>
      <c r="D39" s="38"/>
      <c r="E39" s="83"/>
      <c r="F39" s="83"/>
      <c r="G39" s="83"/>
      <c r="H39" s="83"/>
      <c r="I39" s="83"/>
      <c r="J39" s="83"/>
      <c r="K39" s="83"/>
      <c r="L39" s="83"/>
      <c r="M39" s="83"/>
      <c r="N39" s="27">
        <f t="shared" si="4"/>
        <v>0</v>
      </c>
      <c r="O39" s="84"/>
      <c r="P39" s="84"/>
      <c r="Q39" s="84"/>
      <c r="R39" s="84"/>
      <c r="S39" s="84"/>
      <c r="T39" s="27">
        <v>26</v>
      </c>
      <c r="U39" s="40" t="str">
        <f t="shared" si="5"/>
        <v/>
      </c>
      <c r="V39" s="22">
        <v>395</v>
      </c>
      <c r="W39" s="22"/>
      <c r="X39" s="22" t="s">
        <v>95</v>
      </c>
      <c r="Y39" s="69" t="s">
        <v>505</v>
      </c>
      <c r="Z39" s="41"/>
      <c r="AA39" s="1" t="s">
        <v>185</v>
      </c>
      <c r="AB39" s="28"/>
    </row>
    <row r="40" spans="1:28" x14ac:dyDescent="0.3">
      <c r="A40" s="1" t="s">
        <v>46</v>
      </c>
      <c r="B40" s="1" t="s">
        <v>509</v>
      </c>
      <c r="C40" s="27" t="s">
        <v>510</v>
      </c>
      <c r="D40" s="38"/>
      <c r="E40" s="83"/>
      <c r="F40" s="83"/>
      <c r="G40" s="83"/>
      <c r="H40" s="83"/>
      <c r="I40" s="83"/>
      <c r="J40" s="83"/>
      <c r="K40" s="83"/>
      <c r="L40" s="83"/>
      <c r="M40" s="83"/>
      <c r="N40" s="27">
        <f t="shared" si="4"/>
        <v>0</v>
      </c>
      <c r="O40" s="84"/>
      <c r="P40" s="84"/>
      <c r="Q40" s="84"/>
      <c r="R40" s="84"/>
      <c r="S40" s="84"/>
      <c r="T40" s="27"/>
      <c r="U40" s="40" t="str">
        <f t="shared" si="5"/>
        <v/>
      </c>
      <c r="V40" s="22">
        <v>395</v>
      </c>
      <c r="W40" s="22"/>
      <c r="X40" s="22" t="s">
        <v>95</v>
      </c>
      <c r="Y40" s="69" t="s">
        <v>505</v>
      </c>
      <c r="Z40" s="41"/>
      <c r="AA40" s="1" t="s">
        <v>185</v>
      </c>
      <c r="AB40" s="28"/>
    </row>
    <row r="41" spans="1:28" x14ac:dyDescent="0.3">
      <c r="A41" s="1" t="s">
        <v>46</v>
      </c>
      <c r="B41" s="1" t="s">
        <v>509</v>
      </c>
      <c r="C41" s="27" t="s">
        <v>192</v>
      </c>
      <c r="D41" s="38"/>
      <c r="E41" s="83"/>
      <c r="F41" s="83"/>
      <c r="G41" s="83"/>
      <c r="H41" s="83"/>
      <c r="I41" s="83"/>
      <c r="J41" s="83"/>
      <c r="K41" s="83"/>
      <c r="L41" s="83"/>
      <c r="M41" s="83"/>
      <c r="N41" s="27">
        <f t="shared" si="4"/>
        <v>0</v>
      </c>
      <c r="O41" s="84"/>
      <c r="P41" s="84"/>
      <c r="Q41" s="84"/>
      <c r="R41" s="84"/>
      <c r="S41" s="84"/>
      <c r="T41" s="27"/>
      <c r="U41" s="40" t="str">
        <f t="shared" si="5"/>
        <v/>
      </c>
      <c r="V41" s="22">
        <v>395</v>
      </c>
      <c r="W41" s="22"/>
      <c r="X41" s="22" t="s">
        <v>95</v>
      </c>
      <c r="Y41" s="69" t="s">
        <v>505</v>
      </c>
      <c r="Z41" s="41"/>
      <c r="AA41" s="1" t="s">
        <v>185</v>
      </c>
      <c r="AB41" s="28"/>
    </row>
    <row r="42" spans="1:28" x14ac:dyDescent="0.3">
      <c r="A42" s="1" t="s">
        <v>46</v>
      </c>
      <c r="B42" s="1" t="s">
        <v>509</v>
      </c>
      <c r="C42" s="27" t="s">
        <v>193</v>
      </c>
      <c r="D42" s="38"/>
      <c r="E42" s="83"/>
      <c r="F42" s="83"/>
      <c r="G42" s="83"/>
      <c r="H42" s="83"/>
      <c r="I42" s="83"/>
      <c r="J42" s="83"/>
      <c r="K42" s="83"/>
      <c r="L42" s="83"/>
      <c r="M42" s="83"/>
      <c r="N42" s="27">
        <f t="shared" si="4"/>
        <v>0</v>
      </c>
      <c r="O42" s="84"/>
      <c r="P42" s="84"/>
      <c r="Q42" s="84"/>
      <c r="R42" s="84"/>
      <c r="S42" s="84"/>
      <c r="T42" s="27"/>
      <c r="U42" s="40" t="str">
        <f t="shared" si="5"/>
        <v/>
      </c>
      <c r="V42" s="22">
        <v>395</v>
      </c>
      <c r="W42" s="22"/>
      <c r="X42" s="22" t="s">
        <v>95</v>
      </c>
      <c r="Y42" s="69" t="s">
        <v>505</v>
      </c>
      <c r="Z42" s="41"/>
      <c r="AA42" s="1" t="s">
        <v>185</v>
      </c>
      <c r="AB42" s="28"/>
    </row>
    <row r="43" spans="1:28" x14ac:dyDescent="0.3">
      <c r="A43" s="1" t="s">
        <v>46</v>
      </c>
      <c r="B43" s="1" t="s">
        <v>509</v>
      </c>
      <c r="C43" s="27" t="s">
        <v>511</v>
      </c>
      <c r="D43" s="38"/>
      <c r="E43" s="83"/>
      <c r="F43" s="83"/>
      <c r="G43" s="83"/>
      <c r="H43" s="83"/>
      <c r="I43" s="83"/>
      <c r="J43" s="83"/>
      <c r="K43" s="83"/>
      <c r="L43" s="83"/>
      <c r="M43" s="83"/>
      <c r="N43" s="27">
        <f t="shared" si="4"/>
        <v>0</v>
      </c>
      <c r="O43" s="84"/>
      <c r="P43" s="84"/>
      <c r="Q43" s="84"/>
      <c r="R43" s="84"/>
      <c r="S43" s="84"/>
      <c r="T43" s="27"/>
      <c r="U43" s="40" t="str">
        <f t="shared" si="5"/>
        <v/>
      </c>
      <c r="V43" s="22">
        <v>395</v>
      </c>
      <c r="W43" s="22"/>
      <c r="X43" s="22" t="s">
        <v>95</v>
      </c>
      <c r="Y43" s="69" t="s">
        <v>505</v>
      </c>
      <c r="Z43" s="41"/>
      <c r="AA43" s="1" t="s">
        <v>185</v>
      </c>
      <c r="AB43" s="28"/>
    </row>
    <row r="44" spans="1:28" x14ac:dyDescent="0.3">
      <c r="A44" s="1" t="s">
        <v>46</v>
      </c>
      <c r="B44" s="1" t="s">
        <v>509</v>
      </c>
      <c r="C44" s="56" t="s">
        <v>39</v>
      </c>
      <c r="D44" s="38"/>
      <c r="E44" s="27"/>
      <c r="F44" s="56"/>
      <c r="G44" s="56"/>
      <c r="H44" s="56"/>
      <c r="I44" s="56"/>
      <c r="J44" s="56"/>
      <c r="K44" s="56"/>
      <c r="L44" s="27"/>
      <c r="M44" s="27"/>
      <c r="N44" s="27"/>
      <c r="O44" s="39"/>
      <c r="P44" s="56"/>
      <c r="Q44" s="39"/>
      <c r="R44" s="39"/>
      <c r="S44" s="39"/>
      <c r="T44" s="56">
        <v>58</v>
      </c>
      <c r="U44" s="40"/>
      <c r="V44" s="22">
        <v>395</v>
      </c>
      <c r="W44" s="22"/>
      <c r="X44" s="22" t="s">
        <v>95</v>
      </c>
      <c r="Y44" s="69" t="s">
        <v>505</v>
      </c>
      <c r="Z44" s="41"/>
      <c r="AA44" s="1" t="s">
        <v>185</v>
      </c>
      <c r="AB44" s="28"/>
    </row>
    <row r="45" spans="1:28" x14ac:dyDescent="0.3">
      <c r="A45" s="43" t="s">
        <v>46</v>
      </c>
      <c r="B45" s="43" t="s">
        <v>509</v>
      </c>
      <c r="C45" s="44" t="s">
        <v>40</v>
      </c>
      <c r="D45" s="43"/>
      <c r="E45" s="44">
        <f>SUM(E35:E43)</f>
        <v>0</v>
      </c>
      <c r="F45" s="44">
        <f>SUM(F35:F44)</f>
        <v>0</v>
      </c>
      <c r="G45" s="44">
        <f>SUM(G35:G44)</f>
        <v>0</v>
      </c>
      <c r="H45" s="44">
        <f>SUM(H35:H43)</f>
        <v>0</v>
      </c>
      <c r="I45" s="44">
        <f>SUM(I35:I43)</f>
        <v>0</v>
      </c>
      <c r="J45" s="44">
        <f>SUM(J35:J44)</f>
        <v>0</v>
      </c>
      <c r="K45" s="44">
        <f>SUM(K35:K44)</f>
        <v>0</v>
      </c>
      <c r="L45" s="44">
        <f>SUM(L35:L43)</f>
        <v>0</v>
      </c>
      <c r="M45" s="44">
        <f>SUM(M35:M43)</f>
        <v>0</v>
      </c>
      <c r="N45" s="44">
        <f>SUM(N35:N43)</f>
        <v>0</v>
      </c>
      <c r="O45" s="44">
        <f>SUM(O35:O43)</f>
        <v>0</v>
      </c>
      <c r="P45" s="44">
        <f>SUM(P35:P44)</f>
        <v>0</v>
      </c>
      <c r="Q45" s="44">
        <f>SUM(Q35:Q43)</f>
        <v>0</v>
      </c>
      <c r="R45" s="44">
        <f>SUM(R35:R43)</f>
        <v>0</v>
      </c>
      <c r="S45" s="44">
        <f>SUM(S35:S43)</f>
        <v>0</v>
      </c>
      <c r="T45" s="44">
        <f>SUM(T35:T44)</f>
        <v>84</v>
      </c>
      <c r="U45" s="45" t="e">
        <f>((T45+Q45+N45-R45)+(O45*2))/E45</f>
        <v>#DIV/0!</v>
      </c>
      <c r="V45" s="46">
        <v>395</v>
      </c>
      <c r="W45" s="46"/>
      <c r="X45" s="46" t="s">
        <v>95</v>
      </c>
      <c r="Y45" s="70" t="s">
        <v>505</v>
      </c>
      <c r="Z45" s="48"/>
      <c r="AA45" s="43" t="s">
        <v>185</v>
      </c>
      <c r="AB45" s="72"/>
    </row>
    <row r="46" spans="1:28" x14ac:dyDescent="0.3">
      <c r="A46" s="1"/>
      <c r="B46" s="1"/>
      <c r="C46" s="1"/>
      <c r="D46" s="1"/>
      <c r="F46" s="49" t="s">
        <v>41</v>
      </c>
      <c r="G46" s="51" t="e">
        <f>F45/G45</f>
        <v>#DIV/0!</v>
      </c>
      <c r="H46" s="27"/>
      <c r="I46" s="1"/>
      <c r="J46" s="49" t="s">
        <v>42</v>
      </c>
      <c r="K46" s="51" t="e">
        <f>J45/K45</f>
        <v>#DIV/0!</v>
      </c>
      <c r="L46" s="1"/>
      <c r="M46" s="39" t="s">
        <v>43</v>
      </c>
      <c r="N46" s="52"/>
      <c r="P46" s="1"/>
      <c r="Q46" s="1"/>
      <c r="R46" s="1"/>
      <c r="S46" s="1"/>
      <c r="T46" s="1"/>
      <c r="U46" s="1"/>
      <c r="V46" s="22"/>
      <c r="W46" s="22"/>
      <c r="X46" s="22"/>
      <c r="Y46" s="53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3"/>
      <c r="Z47" s="41"/>
      <c r="AA47" s="1"/>
      <c r="AB47" s="28"/>
    </row>
    <row r="48" spans="1:28" x14ac:dyDescent="0.3">
      <c r="C48" t="s">
        <v>512</v>
      </c>
    </row>
    <row r="49" spans="1:28" x14ac:dyDescent="0.3">
      <c r="A49" s="1"/>
      <c r="B49" s="1"/>
      <c r="C49" s="5" t="s">
        <v>44</v>
      </c>
      <c r="V49" s="22"/>
      <c r="W49" s="22"/>
      <c r="X49" s="22"/>
      <c r="Y49" s="53"/>
      <c r="Z49" s="41"/>
      <c r="AA49" s="1"/>
      <c r="AB49" s="28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281B4-D462-4A2D-BFE4-76ACF36CA4D9}">
  <sheetPr>
    <tabColor rgb="FF92D050"/>
    <pageSetUpPr fitToPage="1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29644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326</v>
      </c>
      <c r="K4" s="16" t="s">
        <v>45</v>
      </c>
      <c r="L4" s="17"/>
      <c r="M4" s="18"/>
      <c r="N4" s="19">
        <v>25</v>
      </c>
      <c r="O4" s="19">
        <v>25</v>
      </c>
      <c r="P4" s="19">
        <v>35</v>
      </c>
      <c r="Q4" s="19">
        <v>30</v>
      </c>
      <c r="R4" s="19">
        <v>14</v>
      </c>
      <c r="S4" s="21">
        <f>SUM(N4:R4)</f>
        <v>129</v>
      </c>
      <c r="T4" s="22">
        <v>458</v>
      </c>
    </row>
    <row r="5" spans="1:28" x14ac:dyDescent="0.3">
      <c r="B5" s="1"/>
      <c r="C5" s="6" t="s">
        <v>129</v>
      </c>
      <c r="D5" s="7" t="s">
        <v>6</v>
      </c>
      <c r="E5" s="1"/>
      <c r="F5" s="1"/>
      <c r="G5" s="1"/>
      <c r="J5" s="15" t="s">
        <v>321</v>
      </c>
      <c r="K5" s="16" t="s">
        <v>64</v>
      </c>
      <c r="L5" s="17"/>
      <c r="M5" s="18"/>
      <c r="N5" s="19">
        <v>16</v>
      </c>
      <c r="O5" s="19">
        <v>30</v>
      </c>
      <c r="P5" s="19">
        <v>36</v>
      </c>
      <c r="Q5" s="19">
        <v>33</v>
      </c>
      <c r="R5" s="19">
        <v>13</v>
      </c>
      <c r="S5" s="21">
        <f>SUM(N5:R5)</f>
        <v>128</v>
      </c>
      <c r="T5" s="22">
        <v>458</v>
      </c>
      <c r="U5" s="1"/>
      <c r="V5" s="1"/>
      <c r="W5" s="1"/>
    </row>
    <row r="6" spans="1:28" x14ac:dyDescent="0.3">
      <c r="C6" s="23">
        <v>2880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324</v>
      </c>
      <c r="D7" s="7" t="s">
        <v>8</v>
      </c>
      <c r="G7" s="1"/>
      <c r="S7" s="1"/>
      <c r="T7" s="25" t="s">
        <v>9</v>
      </c>
      <c r="U7" s="1"/>
      <c r="V7" s="26">
        <v>458</v>
      </c>
      <c r="W7" s="1"/>
    </row>
    <row r="8" spans="1:28" x14ac:dyDescent="0.3">
      <c r="B8" s="1"/>
      <c r="C8" s="24" t="s">
        <v>325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0.12638888888888888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25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48</v>
      </c>
      <c r="D13" s="38">
        <v>11</v>
      </c>
      <c r="E13" s="27">
        <v>26</v>
      </c>
      <c r="F13" s="27">
        <v>4</v>
      </c>
      <c r="G13" s="27">
        <v>8</v>
      </c>
      <c r="H13" s="27"/>
      <c r="I13" s="27"/>
      <c r="J13" s="27">
        <v>0</v>
      </c>
      <c r="K13" s="27">
        <v>0</v>
      </c>
      <c r="L13" s="27">
        <v>0</v>
      </c>
      <c r="M13" s="27">
        <v>3</v>
      </c>
      <c r="N13" s="27">
        <f>SUM(L13:M13)</f>
        <v>3</v>
      </c>
      <c r="O13" s="27">
        <v>2</v>
      </c>
      <c r="P13" s="39">
        <v>5</v>
      </c>
      <c r="Q13" s="27">
        <v>2</v>
      </c>
      <c r="R13" s="27">
        <v>4</v>
      </c>
      <c r="S13" s="27">
        <v>0</v>
      </c>
      <c r="T13" s="27">
        <f>(H13*3)+((F13-H13)*2)+J13</f>
        <v>8</v>
      </c>
      <c r="U13" s="40">
        <f>IFERROR(((T13+Q13+N13-R13)+(O13*2))/E13,"")</f>
        <v>0.5</v>
      </c>
      <c r="V13" s="22">
        <v>458</v>
      </c>
      <c r="W13" s="22" t="s">
        <v>81</v>
      </c>
      <c r="X13" s="22" t="s">
        <v>82</v>
      </c>
      <c r="Y13" s="69">
        <v>2880</v>
      </c>
      <c r="Z13" s="36" t="s">
        <v>2</v>
      </c>
      <c r="AA13" s="1" t="s">
        <v>83</v>
      </c>
      <c r="AB13" s="28" t="s">
        <v>327</v>
      </c>
    </row>
    <row r="14" spans="1:28" x14ac:dyDescent="0.3">
      <c r="A14" s="1" t="s">
        <v>63</v>
      </c>
      <c r="B14" s="1" t="s">
        <v>46</v>
      </c>
      <c r="C14" s="27" t="s">
        <v>49</v>
      </c>
      <c r="D14" s="38">
        <v>22</v>
      </c>
      <c r="E14" s="27">
        <v>28</v>
      </c>
      <c r="F14" s="27">
        <v>4</v>
      </c>
      <c r="G14" s="27">
        <v>10</v>
      </c>
      <c r="H14" s="27"/>
      <c r="I14" s="27"/>
      <c r="J14" s="27">
        <v>0</v>
      </c>
      <c r="K14" s="27">
        <v>0</v>
      </c>
      <c r="L14" s="27">
        <v>3</v>
      </c>
      <c r="M14" s="27">
        <v>1</v>
      </c>
      <c r="N14" s="27">
        <f t="shared" ref="N14:N20" si="0">SUM(L14:M14)</f>
        <v>4</v>
      </c>
      <c r="O14" s="39">
        <v>6</v>
      </c>
      <c r="P14" s="56">
        <v>6</v>
      </c>
      <c r="Q14" s="39">
        <v>2</v>
      </c>
      <c r="R14" s="39">
        <v>4</v>
      </c>
      <c r="S14" s="39">
        <v>0</v>
      </c>
      <c r="T14" s="39">
        <f t="shared" ref="T14:T20" si="1">(H14*3)+((F14-H14)*2)+J14</f>
        <v>8</v>
      </c>
      <c r="U14" s="40">
        <f t="shared" ref="U14:U23" si="2">IFERROR(((T14+Q14+N14-R14)+(O14*2))/E14,"")</f>
        <v>0.7857142857142857</v>
      </c>
      <c r="V14" s="22">
        <v>458</v>
      </c>
      <c r="W14" s="22" t="s">
        <v>81</v>
      </c>
      <c r="X14" s="22" t="s">
        <v>82</v>
      </c>
      <c r="Y14" s="69">
        <v>2880</v>
      </c>
      <c r="Z14" s="36" t="s">
        <v>2</v>
      </c>
      <c r="AA14" s="1" t="s">
        <v>83</v>
      </c>
      <c r="AB14" s="28" t="s">
        <v>327</v>
      </c>
    </row>
    <row r="15" spans="1:28" x14ac:dyDescent="0.3">
      <c r="A15" s="1" t="s">
        <v>63</v>
      </c>
      <c r="B15" s="1" t="s">
        <v>46</v>
      </c>
      <c r="C15" s="27" t="s">
        <v>255</v>
      </c>
      <c r="D15" s="38">
        <v>14</v>
      </c>
      <c r="E15" s="27">
        <v>40</v>
      </c>
      <c r="F15" s="27">
        <v>11</v>
      </c>
      <c r="G15" s="27">
        <v>16</v>
      </c>
      <c r="H15" s="27"/>
      <c r="I15" s="27"/>
      <c r="J15" s="27">
        <v>6</v>
      </c>
      <c r="K15" s="27">
        <v>9</v>
      </c>
      <c r="L15" s="27">
        <v>3</v>
      </c>
      <c r="M15" s="27">
        <v>7</v>
      </c>
      <c r="N15" s="27">
        <f t="shared" si="0"/>
        <v>10</v>
      </c>
      <c r="O15" s="39">
        <v>2</v>
      </c>
      <c r="P15" s="56">
        <v>6</v>
      </c>
      <c r="Q15" s="39">
        <v>1</v>
      </c>
      <c r="R15" s="39">
        <v>2</v>
      </c>
      <c r="S15" s="39">
        <v>2</v>
      </c>
      <c r="T15" s="39">
        <f t="shared" si="1"/>
        <v>28</v>
      </c>
      <c r="U15" s="40">
        <f t="shared" si="2"/>
        <v>1.0249999999999999</v>
      </c>
      <c r="V15" s="22">
        <v>458</v>
      </c>
      <c r="W15" s="22" t="s">
        <v>81</v>
      </c>
      <c r="X15" s="22" t="s">
        <v>82</v>
      </c>
      <c r="Y15" s="69">
        <v>2880</v>
      </c>
      <c r="Z15" s="36" t="s">
        <v>2</v>
      </c>
      <c r="AA15" s="1" t="s">
        <v>83</v>
      </c>
      <c r="AB15" s="28" t="s">
        <v>327</v>
      </c>
    </row>
    <row r="16" spans="1:28" x14ac:dyDescent="0.3">
      <c r="A16" s="1" t="s">
        <v>63</v>
      </c>
      <c r="B16" s="1" t="s">
        <v>46</v>
      </c>
      <c r="C16" s="27" t="s">
        <v>172</v>
      </c>
      <c r="D16" s="38">
        <v>32</v>
      </c>
      <c r="E16" s="27" t="s">
        <v>470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56"/>
      <c r="Q16" s="39"/>
      <c r="R16" s="39"/>
      <c r="S16" s="39"/>
      <c r="T16" s="39"/>
      <c r="U16" s="40"/>
      <c r="V16" s="22"/>
      <c r="W16" s="22"/>
      <c r="X16" s="22"/>
      <c r="Y16" s="69">
        <v>2880</v>
      </c>
      <c r="Z16" s="36" t="s">
        <v>2</v>
      </c>
      <c r="AA16" s="1" t="s">
        <v>83</v>
      </c>
      <c r="AB16" s="28" t="s">
        <v>327</v>
      </c>
    </row>
    <row r="17" spans="1:28" x14ac:dyDescent="0.3">
      <c r="A17" s="1" t="s">
        <v>63</v>
      </c>
      <c r="B17" s="1" t="s">
        <v>46</v>
      </c>
      <c r="C17" s="27" t="s">
        <v>52</v>
      </c>
      <c r="D17" s="38">
        <v>42</v>
      </c>
      <c r="E17" s="27">
        <v>23</v>
      </c>
      <c r="F17" s="27">
        <v>4</v>
      </c>
      <c r="G17" s="27">
        <v>6</v>
      </c>
      <c r="H17" s="27"/>
      <c r="I17" s="27"/>
      <c r="J17" s="27">
        <v>2</v>
      </c>
      <c r="K17" s="27">
        <v>3</v>
      </c>
      <c r="L17" s="27">
        <v>2</v>
      </c>
      <c r="M17" s="27">
        <v>3</v>
      </c>
      <c r="N17" s="27">
        <f t="shared" si="0"/>
        <v>5</v>
      </c>
      <c r="O17" s="39">
        <v>2</v>
      </c>
      <c r="P17" s="39">
        <v>1</v>
      </c>
      <c r="Q17" s="39">
        <v>0</v>
      </c>
      <c r="R17" s="39">
        <v>1</v>
      </c>
      <c r="S17" s="39">
        <v>0</v>
      </c>
      <c r="T17" s="39">
        <f t="shared" si="1"/>
        <v>10</v>
      </c>
      <c r="U17" s="40">
        <f t="shared" si="2"/>
        <v>0.78260869565217395</v>
      </c>
      <c r="V17" s="22">
        <v>458</v>
      </c>
      <c r="W17" s="22" t="s">
        <v>81</v>
      </c>
      <c r="X17" s="22" t="s">
        <v>82</v>
      </c>
      <c r="Y17" s="69">
        <v>2880</v>
      </c>
      <c r="Z17" s="36" t="s">
        <v>2</v>
      </c>
      <c r="AA17" s="1" t="s">
        <v>83</v>
      </c>
      <c r="AB17" s="28" t="s">
        <v>327</v>
      </c>
    </row>
    <row r="18" spans="1:28" x14ac:dyDescent="0.3">
      <c r="A18" s="1" t="s">
        <v>63</v>
      </c>
      <c r="B18" s="1" t="s">
        <v>46</v>
      </c>
      <c r="C18" s="27" t="s">
        <v>53</v>
      </c>
      <c r="D18" s="38">
        <v>15</v>
      </c>
      <c r="E18" s="27">
        <v>15</v>
      </c>
      <c r="F18" s="27">
        <v>2</v>
      </c>
      <c r="G18" s="27">
        <v>10</v>
      </c>
      <c r="H18" s="27"/>
      <c r="I18" s="27"/>
      <c r="J18" s="27">
        <v>3</v>
      </c>
      <c r="K18" s="27">
        <v>8</v>
      </c>
      <c r="L18" s="27">
        <v>2</v>
      </c>
      <c r="M18" s="27">
        <v>5</v>
      </c>
      <c r="N18" s="27">
        <f t="shared" si="0"/>
        <v>7</v>
      </c>
      <c r="O18" s="39">
        <v>3</v>
      </c>
      <c r="P18" s="56">
        <v>6</v>
      </c>
      <c r="Q18" s="39">
        <v>1</v>
      </c>
      <c r="R18" s="39">
        <v>3</v>
      </c>
      <c r="S18" s="39">
        <v>0</v>
      </c>
      <c r="T18" s="39">
        <f t="shared" si="1"/>
        <v>7</v>
      </c>
      <c r="U18" s="40">
        <f t="shared" si="2"/>
        <v>1.2</v>
      </c>
      <c r="V18" s="22">
        <v>458</v>
      </c>
      <c r="W18" s="22" t="s">
        <v>81</v>
      </c>
      <c r="X18" s="22" t="s">
        <v>82</v>
      </c>
      <c r="Y18" s="69">
        <v>2880</v>
      </c>
      <c r="Z18" s="36" t="s">
        <v>2</v>
      </c>
      <c r="AA18" s="1" t="s">
        <v>83</v>
      </c>
      <c r="AB18" s="28" t="s">
        <v>327</v>
      </c>
    </row>
    <row r="19" spans="1:28" x14ac:dyDescent="0.3">
      <c r="A19" s="1" t="s">
        <v>63</v>
      </c>
      <c r="B19" s="1" t="s">
        <v>46</v>
      </c>
      <c r="C19" s="27" t="s">
        <v>54</v>
      </c>
      <c r="D19" s="38">
        <v>10</v>
      </c>
      <c r="E19" s="27">
        <v>31</v>
      </c>
      <c r="F19" s="27">
        <v>14</v>
      </c>
      <c r="G19" s="27">
        <v>22</v>
      </c>
      <c r="H19" s="27"/>
      <c r="I19" s="27"/>
      <c r="J19" s="27">
        <v>5</v>
      </c>
      <c r="K19" s="27">
        <v>10</v>
      </c>
      <c r="L19" s="27">
        <v>1</v>
      </c>
      <c r="M19" s="27">
        <v>10</v>
      </c>
      <c r="N19" s="27">
        <f t="shared" si="0"/>
        <v>11</v>
      </c>
      <c r="O19" s="39">
        <v>9</v>
      </c>
      <c r="P19" s="56">
        <v>6</v>
      </c>
      <c r="Q19" s="39">
        <v>1</v>
      </c>
      <c r="R19" s="39">
        <v>5</v>
      </c>
      <c r="S19" s="39">
        <v>0</v>
      </c>
      <c r="T19" s="39">
        <f t="shared" si="1"/>
        <v>33</v>
      </c>
      <c r="U19" s="40">
        <f t="shared" si="2"/>
        <v>1.8709677419354838</v>
      </c>
      <c r="V19" s="22">
        <v>458</v>
      </c>
      <c r="W19" s="22" t="s">
        <v>81</v>
      </c>
      <c r="X19" s="22" t="s">
        <v>82</v>
      </c>
      <c r="Y19" s="69">
        <v>2880</v>
      </c>
      <c r="Z19" s="66" t="s">
        <v>458</v>
      </c>
      <c r="AA19" s="1" t="s">
        <v>83</v>
      </c>
      <c r="AB19" s="28" t="s">
        <v>327</v>
      </c>
    </row>
    <row r="20" spans="1:28" x14ac:dyDescent="0.3">
      <c r="A20" s="1" t="s">
        <v>63</v>
      </c>
      <c r="B20" s="1" t="s">
        <v>46</v>
      </c>
      <c r="C20" s="27" t="s">
        <v>55</v>
      </c>
      <c r="D20" s="38">
        <v>33</v>
      </c>
      <c r="E20" s="27">
        <v>5</v>
      </c>
      <c r="F20" s="27">
        <v>1</v>
      </c>
      <c r="G20" s="27">
        <v>1</v>
      </c>
      <c r="H20" s="27"/>
      <c r="I20" s="27"/>
      <c r="J20" s="27">
        <v>0</v>
      </c>
      <c r="K20" s="27">
        <v>0</v>
      </c>
      <c r="L20" s="27">
        <v>0</v>
      </c>
      <c r="M20" s="27">
        <v>0</v>
      </c>
      <c r="N20" s="27">
        <f t="shared" si="0"/>
        <v>0</v>
      </c>
      <c r="O20" s="39">
        <v>1</v>
      </c>
      <c r="P20" s="39">
        <v>2</v>
      </c>
      <c r="Q20" s="39">
        <v>0</v>
      </c>
      <c r="R20" s="39">
        <v>0</v>
      </c>
      <c r="S20" s="39">
        <v>0</v>
      </c>
      <c r="T20" s="39">
        <f t="shared" si="1"/>
        <v>2</v>
      </c>
      <c r="U20" s="40">
        <f t="shared" si="2"/>
        <v>0.8</v>
      </c>
      <c r="V20" s="22">
        <v>458</v>
      </c>
      <c r="W20" s="22" t="s">
        <v>81</v>
      </c>
      <c r="X20" s="22" t="s">
        <v>82</v>
      </c>
      <c r="Y20" s="69">
        <v>2880</v>
      </c>
      <c r="Z20" s="36" t="s">
        <v>2</v>
      </c>
      <c r="AA20" s="1" t="s">
        <v>83</v>
      </c>
      <c r="AB20" s="28" t="s">
        <v>327</v>
      </c>
    </row>
    <row r="21" spans="1:28" x14ac:dyDescent="0.3">
      <c r="A21" s="1" t="s">
        <v>63</v>
      </c>
      <c r="B21" s="1" t="s">
        <v>46</v>
      </c>
      <c r="C21" s="27" t="s">
        <v>56</v>
      </c>
      <c r="D21" s="38">
        <v>24</v>
      </c>
      <c r="E21" s="27">
        <v>23</v>
      </c>
      <c r="F21" s="27">
        <v>6</v>
      </c>
      <c r="G21" s="27">
        <v>10</v>
      </c>
      <c r="H21" s="27">
        <v>0</v>
      </c>
      <c r="I21" s="27">
        <v>1</v>
      </c>
      <c r="J21" s="27">
        <v>8</v>
      </c>
      <c r="K21" s="27">
        <v>10</v>
      </c>
      <c r="L21" s="27">
        <v>3</v>
      </c>
      <c r="M21" s="27">
        <v>1</v>
      </c>
      <c r="N21" s="27">
        <f>SUM(L21:M21)</f>
        <v>4</v>
      </c>
      <c r="O21" s="39">
        <v>2</v>
      </c>
      <c r="P21" s="39">
        <v>3</v>
      </c>
      <c r="Q21" s="39">
        <v>0</v>
      </c>
      <c r="R21" s="39">
        <v>1</v>
      </c>
      <c r="S21" s="39">
        <v>0</v>
      </c>
      <c r="T21" s="39">
        <f>(H21*3)+((F21-H21)*2)+J21</f>
        <v>20</v>
      </c>
      <c r="U21" s="40">
        <f t="shared" si="2"/>
        <v>1.173913043478261</v>
      </c>
      <c r="V21" s="22">
        <v>458</v>
      </c>
      <c r="W21" s="22" t="s">
        <v>81</v>
      </c>
      <c r="X21" s="22" t="s">
        <v>82</v>
      </c>
      <c r="Y21" s="69">
        <v>2880</v>
      </c>
      <c r="Z21" s="36" t="s">
        <v>2</v>
      </c>
      <c r="AA21" s="1" t="s">
        <v>83</v>
      </c>
      <c r="AB21" s="28" t="s">
        <v>327</v>
      </c>
    </row>
    <row r="22" spans="1:28" x14ac:dyDescent="0.3">
      <c r="A22" s="1" t="s">
        <v>63</v>
      </c>
      <c r="B22" s="1" t="s">
        <v>46</v>
      </c>
      <c r="C22" s="27" t="s">
        <v>57</v>
      </c>
      <c r="D22" s="38">
        <v>35</v>
      </c>
      <c r="E22" s="27">
        <v>45</v>
      </c>
      <c r="F22" s="27">
        <v>2</v>
      </c>
      <c r="G22" s="27">
        <v>7</v>
      </c>
      <c r="H22" s="27"/>
      <c r="I22" s="27"/>
      <c r="J22" s="27">
        <v>1</v>
      </c>
      <c r="K22" s="27">
        <v>3</v>
      </c>
      <c r="L22" s="27">
        <v>6</v>
      </c>
      <c r="M22" s="27">
        <v>8</v>
      </c>
      <c r="N22" s="27">
        <f>SUM(L22:M22)</f>
        <v>14</v>
      </c>
      <c r="O22" s="39">
        <v>2</v>
      </c>
      <c r="P22" s="56">
        <v>6</v>
      </c>
      <c r="Q22" s="39">
        <v>1</v>
      </c>
      <c r="R22" s="39">
        <v>2</v>
      </c>
      <c r="S22" s="39">
        <v>1</v>
      </c>
      <c r="T22" s="39">
        <f>(H22*3)+((F22-H22)*2)+J22</f>
        <v>5</v>
      </c>
      <c r="U22" s="40">
        <f t="shared" si="2"/>
        <v>0.48888888888888887</v>
      </c>
      <c r="V22" s="22">
        <v>458</v>
      </c>
      <c r="W22" s="22" t="s">
        <v>81</v>
      </c>
      <c r="X22" s="22" t="s">
        <v>82</v>
      </c>
      <c r="Y22" s="69">
        <v>2880</v>
      </c>
      <c r="Z22" s="36" t="s">
        <v>2</v>
      </c>
      <c r="AA22" s="1" t="s">
        <v>83</v>
      </c>
      <c r="AB22" s="28" t="s">
        <v>327</v>
      </c>
    </row>
    <row r="23" spans="1:28" x14ac:dyDescent="0.3">
      <c r="A23" s="1" t="s">
        <v>63</v>
      </c>
      <c r="B23" s="1" t="s">
        <v>46</v>
      </c>
      <c r="C23" s="27" t="s">
        <v>58</v>
      </c>
      <c r="D23" s="38">
        <v>40</v>
      </c>
      <c r="E23" s="27">
        <v>29</v>
      </c>
      <c r="F23" s="27">
        <v>3</v>
      </c>
      <c r="G23" s="27">
        <v>6</v>
      </c>
      <c r="H23" s="27"/>
      <c r="I23" s="27"/>
      <c r="J23" s="27">
        <v>2</v>
      </c>
      <c r="K23" s="27">
        <v>2</v>
      </c>
      <c r="L23" s="27">
        <v>0</v>
      </c>
      <c r="M23" s="27">
        <v>5</v>
      </c>
      <c r="N23" s="27">
        <f>SUM(L23:M23)</f>
        <v>5</v>
      </c>
      <c r="O23" s="39">
        <v>2</v>
      </c>
      <c r="P23" s="39">
        <v>4</v>
      </c>
      <c r="Q23" s="39">
        <v>1</v>
      </c>
      <c r="R23" s="39">
        <v>4</v>
      </c>
      <c r="S23" s="39">
        <v>0</v>
      </c>
      <c r="T23" s="39">
        <f>(H23*3)+((F23-H23)*2)+J23</f>
        <v>8</v>
      </c>
      <c r="U23" s="40">
        <f t="shared" si="2"/>
        <v>0.48275862068965519</v>
      </c>
      <c r="V23" s="22">
        <v>458</v>
      </c>
      <c r="W23" s="22" t="s">
        <v>81</v>
      </c>
      <c r="X23" s="22" t="s">
        <v>82</v>
      </c>
      <c r="Y23" s="69">
        <v>2880</v>
      </c>
      <c r="Z23" s="36" t="s">
        <v>2</v>
      </c>
      <c r="AA23" s="1" t="s">
        <v>83</v>
      </c>
      <c r="AB23" s="28" t="s">
        <v>327</v>
      </c>
    </row>
    <row r="24" spans="1:28" x14ac:dyDescent="0.3">
      <c r="A24" s="43" t="s">
        <v>63</v>
      </c>
      <c r="B24" s="43" t="s">
        <v>46</v>
      </c>
      <c r="C24" s="44" t="s">
        <v>40</v>
      </c>
      <c r="D24" s="43"/>
      <c r="E24" s="44">
        <f t="shared" ref="E24:T24" si="3">SUM(E13:E23)</f>
        <v>265</v>
      </c>
      <c r="F24" s="44">
        <f t="shared" si="3"/>
        <v>51</v>
      </c>
      <c r="G24" s="44">
        <f t="shared" si="3"/>
        <v>96</v>
      </c>
      <c r="H24" s="44">
        <f t="shared" si="3"/>
        <v>0</v>
      </c>
      <c r="I24" s="44">
        <f t="shared" si="3"/>
        <v>1</v>
      </c>
      <c r="J24" s="44">
        <f t="shared" si="3"/>
        <v>27</v>
      </c>
      <c r="K24" s="44">
        <f t="shared" si="3"/>
        <v>45</v>
      </c>
      <c r="L24" s="44">
        <f t="shared" si="3"/>
        <v>20</v>
      </c>
      <c r="M24" s="44">
        <f t="shared" si="3"/>
        <v>43</v>
      </c>
      <c r="N24" s="44">
        <f t="shared" si="3"/>
        <v>63</v>
      </c>
      <c r="O24" s="44">
        <f t="shared" si="3"/>
        <v>31</v>
      </c>
      <c r="P24" s="44">
        <f t="shared" si="3"/>
        <v>45</v>
      </c>
      <c r="Q24" s="44">
        <f t="shared" si="3"/>
        <v>9</v>
      </c>
      <c r="R24" s="44">
        <f t="shared" si="3"/>
        <v>26</v>
      </c>
      <c r="S24" s="44">
        <f t="shared" si="3"/>
        <v>3</v>
      </c>
      <c r="T24" s="44">
        <f t="shared" si="3"/>
        <v>129</v>
      </c>
      <c r="U24" s="45">
        <f>((T24+Q24+N24-R24)+(O24*2))/E24</f>
        <v>0.89433962264150946</v>
      </c>
      <c r="V24" s="46">
        <v>458</v>
      </c>
      <c r="W24" s="46" t="s">
        <v>81</v>
      </c>
      <c r="X24" s="46" t="s">
        <v>82</v>
      </c>
      <c r="Y24" s="70">
        <v>2880</v>
      </c>
      <c r="Z24" s="73" t="s">
        <v>457</v>
      </c>
      <c r="AA24" s="43" t="s">
        <v>83</v>
      </c>
      <c r="AB24" s="72" t="s">
        <v>327</v>
      </c>
    </row>
    <row r="25" spans="1:28" x14ac:dyDescent="0.3">
      <c r="A25" s="1"/>
      <c r="B25" s="1"/>
      <c r="C25" s="1"/>
      <c r="D25" s="1"/>
      <c r="F25" s="49" t="s">
        <v>41</v>
      </c>
      <c r="G25" s="50">
        <f>F24/G24</f>
        <v>0.53125</v>
      </c>
      <c r="H25" s="27"/>
      <c r="I25" s="1"/>
      <c r="J25" s="49" t="s">
        <v>42</v>
      </c>
      <c r="K25" s="51">
        <f>J24/K24</f>
        <v>0.6</v>
      </c>
      <c r="L25" s="1"/>
      <c r="M25" s="39" t="s">
        <v>43</v>
      </c>
      <c r="N25" s="52">
        <v>0</v>
      </c>
      <c r="P25" s="1"/>
      <c r="Q25" s="1"/>
      <c r="R25" s="1"/>
      <c r="S25" s="1"/>
      <c r="T25" s="1"/>
      <c r="U25" s="1"/>
      <c r="V25" s="22"/>
      <c r="W25" s="22"/>
      <c r="X25" s="22"/>
      <c r="Y25" s="53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1" t="s">
        <v>456</v>
      </c>
      <c r="D27" s="1"/>
      <c r="E27" s="1"/>
      <c r="F27" s="1"/>
      <c r="G27" s="1" t="s">
        <v>469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>
        <v>23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299</v>
      </c>
      <c r="D35" s="38">
        <v>44</v>
      </c>
      <c r="E35" s="27">
        <v>43</v>
      </c>
      <c r="F35" s="27">
        <v>11</v>
      </c>
      <c r="G35" s="27">
        <v>27</v>
      </c>
      <c r="H35" s="27"/>
      <c r="I35" s="27"/>
      <c r="J35" s="27">
        <v>13</v>
      </c>
      <c r="K35" s="27">
        <v>18</v>
      </c>
      <c r="L35" s="27">
        <v>1</v>
      </c>
      <c r="M35" s="27">
        <v>5</v>
      </c>
      <c r="N35" s="27">
        <f>SUM(L35:M35)</f>
        <v>6</v>
      </c>
      <c r="O35" s="27">
        <v>0</v>
      </c>
      <c r="P35" s="39">
        <v>3</v>
      </c>
      <c r="Q35" s="27">
        <v>0</v>
      </c>
      <c r="R35" s="27">
        <v>2</v>
      </c>
      <c r="S35" s="27">
        <v>0</v>
      </c>
      <c r="T35" s="27">
        <f>+(F35*2)+J35</f>
        <v>35</v>
      </c>
      <c r="U35" s="40">
        <f>IFERROR(((T35+Q35+N35-R35)+(O35*2))/E35,"")</f>
        <v>0.90697674418604646</v>
      </c>
      <c r="V35" s="22">
        <v>458</v>
      </c>
      <c r="W35" s="22" t="s">
        <v>80</v>
      </c>
      <c r="X35" s="22" t="s">
        <v>95</v>
      </c>
      <c r="Y35" s="69">
        <v>2880</v>
      </c>
      <c r="Z35" s="36" t="s">
        <v>2</v>
      </c>
      <c r="AA35" s="1" t="s">
        <v>297</v>
      </c>
      <c r="AB35" s="28" t="s">
        <v>328</v>
      </c>
    </row>
    <row r="36" spans="1:28" x14ac:dyDescent="0.3">
      <c r="A36" s="1" t="s">
        <v>46</v>
      </c>
      <c r="B36" s="1" t="s">
        <v>63</v>
      </c>
      <c r="C36" s="27" t="s">
        <v>118</v>
      </c>
      <c r="D36" s="38">
        <v>51</v>
      </c>
      <c r="E36" s="27">
        <v>26</v>
      </c>
      <c r="F36" s="27">
        <v>2</v>
      </c>
      <c r="G36" s="27">
        <v>5</v>
      </c>
      <c r="H36" s="27"/>
      <c r="I36" s="27"/>
      <c r="J36" s="27">
        <v>2</v>
      </c>
      <c r="K36" s="27">
        <v>5</v>
      </c>
      <c r="L36" s="27">
        <v>2</v>
      </c>
      <c r="M36" s="27">
        <v>6</v>
      </c>
      <c r="N36" s="27">
        <f t="shared" ref="N36:N41" si="4">SUM(L36:M36)</f>
        <v>8</v>
      </c>
      <c r="O36" s="39">
        <v>0</v>
      </c>
      <c r="P36" s="39">
        <v>5</v>
      </c>
      <c r="Q36" s="39">
        <v>0</v>
      </c>
      <c r="R36" s="39">
        <v>1</v>
      </c>
      <c r="S36" s="39">
        <v>0</v>
      </c>
      <c r="T36" s="27">
        <f t="shared" ref="T36:T45" si="5">+(F36*2)+J36</f>
        <v>6</v>
      </c>
      <c r="U36" s="40">
        <f t="shared" ref="U36:U45" si="6">IFERROR(((T36+Q36+N36-R36)+(O36*2))/E36,"")</f>
        <v>0.5</v>
      </c>
      <c r="V36" s="22">
        <v>458</v>
      </c>
      <c r="W36" s="22" t="s">
        <v>80</v>
      </c>
      <c r="X36" s="22" t="s">
        <v>95</v>
      </c>
      <c r="Y36" s="69">
        <v>2880</v>
      </c>
      <c r="Z36" s="36" t="s">
        <v>2</v>
      </c>
      <c r="AA36" s="1" t="s">
        <v>297</v>
      </c>
      <c r="AB36" s="28" t="s">
        <v>328</v>
      </c>
    </row>
    <row r="37" spans="1:28" x14ac:dyDescent="0.3">
      <c r="A37" s="1" t="s">
        <v>46</v>
      </c>
      <c r="B37" s="1" t="s">
        <v>63</v>
      </c>
      <c r="C37" s="27" t="s">
        <v>135</v>
      </c>
      <c r="D37" s="38">
        <v>50</v>
      </c>
      <c r="E37" s="27">
        <v>40</v>
      </c>
      <c r="F37" s="27">
        <v>5</v>
      </c>
      <c r="G37" s="27">
        <v>9</v>
      </c>
      <c r="H37" s="27"/>
      <c r="I37" s="27"/>
      <c r="J37" s="27">
        <v>9</v>
      </c>
      <c r="K37" s="27">
        <v>18</v>
      </c>
      <c r="L37" s="27">
        <v>7</v>
      </c>
      <c r="M37" s="27">
        <v>7</v>
      </c>
      <c r="N37" s="27">
        <f t="shared" si="4"/>
        <v>14</v>
      </c>
      <c r="O37" s="39">
        <v>0</v>
      </c>
      <c r="P37" s="39">
        <v>2</v>
      </c>
      <c r="Q37" s="39">
        <v>2</v>
      </c>
      <c r="R37" s="39">
        <v>1</v>
      </c>
      <c r="S37" s="39">
        <v>0</v>
      </c>
      <c r="T37" s="27">
        <f t="shared" si="5"/>
        <v>19</v>
      </c>
      <c r="U37" s="40">
        <f t="shared" si="6"/>
        <v>0.85</v>
      </c>
      <c r="V37" s="22">
        <v>458</v>
      </c>
      <c r="W37" s="22" t="s">
        <v>80</v>
      </c>
      <c r="X37" s="22" t="s">
        <v>95</v>
      </c>
      <c r="Y37" s="69">
        <v>2880</v>
      </c>
      <c r="Z37" s="36" t="s">
        <v>2</v>
      </c>
      <c r="AA37" s="1" t="s">
        <v>297</v>
      </c>
      <c r="AB37" s="28" t="s">
        <v>328</v>
      </c>
    </row>
    <row r="38" spans="1:28" x14ac:dyDescent="0.3">
      <c r="A38" s="1" t="s">
        <v>46</v>
      </c>
      <c r="B38" s="1" t="s">
        <v>63</v>
      </c>
      <c r="C38" s="27" t="s">
        <v>302</v>
      </c>
      <c r="D38" s="38">
        <v>32</v>
      </c>
      <c r="E38" s="27">
        <v>5</v>
      </c>
      <c r="F38" s="27">
        <v>0</v>
      </c>
      <c r="G38" s="27">
        <v>1</v>
      </c>
      <c r="H38" s="27"/>
      <c r="I38" s="27"/>
      <c r="J38" s="27">
        <v>0</v>
      </c>
      <c r="K38" s="27">
        <v>0</v>
      </c>
      <c r="L38" s="27">
        <v>0</v>
      </c>
      <c r="M38" s="27">
        <v>0</v>
      </c>
      <c r="N38" s="27">
        <f t="shared" si="4"/>
        <v>0</v>
      </c>
      <c r="O38" s="39">
        <v>1</v>
      </c>
      <c r="P38" s="39">
        <v>0</v>
      </c>
      <c r="Q38" s="39">
        <v>0</v>
      </c>
      <c r="R38" s="39">
        <v>3</v>
      </c>
      <c r="S38" s="39">
        <v>0</v>
      </c>
      <c r="T38" s="27">
        <f t="shared" si="5"/>
        <v>0</v>
      </c>
      <c r="U38" s="85">
        <f t="shared" si="6"/>
        <v>-0.2</v>
      </c>
      <c r="V38" s="22">
        <v>458</v>
      </c>
      <c r="W38" s="22" t="s">
        <v>80</v>
      </c>
      <c r="X38" s="22" t="s">
        <v>95</v>
      </c>
      <c r="Y38" s="69">
        <v>2880</v>
      </c>
      <c r="Z38" s="36" t="s">
        <v>2</v>
      </c>
      <c r="AA38" s="1" t="s">
        <v>297</v>
      </c>
      <c r="AB38" s="28" t="s">
        <v>328</v>
      </c>
    </row>
    <row r="39" spans="1:28" x14ac:dyDescent="0.3">
      <c r="A39" s="1" t="s">
        <v>46</v>
      </c>
      <c r="B39" s="1" t="s">
        <v>63</v>
      </c>
      <c r="C39" s="27" t="s">
        <v>138</v>
      </c>
      <c r="D39" s="38">
        <v>43</v>
      </c>
      <c r="E39" s="27">
        <v>36</v>
      </c>
      <c r="F39" s="27">
        <v>8</v>
      </c>
      <c r="G39" s="27">
        <v>15</v>
      </c>
      <c r="H39" s="27"/>
      <c r="I39" s="27"/>
      <c r="J39" s="27">
        <v>0</v>
      </c>
      <c r="K39" s="27">
        <v>0</v>
      </c>
      <c r="L39" s="27">
        <v>2</v>
      </c>
      <c r="M39" s="27">
        <v>3</v>
      </c>
      <c r="N39" s="27">
        <f t="shared" si="4"/>
        <v>5</v>
      </c>
      <c r="O39" s="39">
        <v>1</v>
      </c>
      <c r="P39" s="39">
        <v>3</v>
      </c>
      <c r="Q39" s="39">
        <v>1</v>
      </c>
      <c r="R39" s="39">
        <v>2</v>
      </c>
      <c r="S39" s="39">
        <v>0</v>
      </c>
      <c r="T39" s="27">
        <f t="shared" si="5"/>
        <v>16</v>
      </c>
      <c r="U39" s="40">
        <f t="shared" si="6"/>
        <v>0.61111111111111116</v>
      </c>
      <c r="V39" s="22">
        <v>458</v>
      </c>
      <c r="W39" s="22" t="s">
        <v>80</v>
      </c>
      <c r="X39" s="22" t="s">
        <v>95</v>
      </c>
      <c r="Y39" s="69">
        <v>2880</v>
      </c>
      <c r="Z39" s="36" t="s">
        <v>2</v>
      </c>
      <c r="AA39" s="1" t="s">
        <v>297</v>
      </c>
      <c r="AB39" s="28" t="s">
        <v>328</v>
      </c>
    </row>
    <row r="40" spans="1:28" x14ac:dyDescent="0.3">
      <c r="A40" s="1" t="s">
        <v>46</v>
      </c>
      <c r="B40" s="1" t="s">
        <v>63</v>
      </c>
      <c r="C40" s="27" t="s">
        <v>139</v>
      </c>
      <c r="D40" s="38">
        <v>10</v>
      </c>
      <c r="E40" s="27">
        <v>36</v>
      </c>
      <c r="F40" s="27">
        <v>12</v>
      </c>
      <c r="G40" s="27">
        <v>25</v>
      </c>
      <c r="H40" s="27"/>
      <c r="I40" s="27"/>
      <c r="J40" s="27">
        <v>10</v>
      </c>
      <c r="K40" s="27">
        <v>18</v>
      </c>
      <c r="L40" s="27">
        <v>5</v>
      </c>
      <c r="M40" s="27">
        <v>2</v>
      </c>
      <c r="N40" s="27">
        <f t="shared" si="4"/>
        <v>7</v>
      </c>
      <c r="O40" s="39">
        <v>7</v>
      </c>
      <c r="P40" s="39">
        <v>5</v>
      </c>
      <c r="Q40" s="39">
        <v>1</v>
      </c>
      <c r="R40" s="39">
        <v>2</v>
      </c>
      <c r="S40" s="39">
        <v>0</v>
      </c>
      <c r="T40" s="27">
        <f t="shared" si="5"/>
        <v>34</v>
      </c>
      <c r="U40" s="40">
        <f t="shared" si="6"/>
        <v>1.5</v>
      </c>
      <c r="V40" s="22">
        <v>458</v>
      </c>
      <c r="W40" s="22" t="s">
        <v>80</v>
      </c>
      <c r="X40" s="22" t="s">
        <v>95</v>
      </c>
      <c r="Y40" s="69">
        <v>2880</v>
      </c>
      <c r="Z40" s="36" t="s">
        <v>2</v>
      </c>
      <c r="AA40" s="1" t="s">
        <v>297</v>
      </c>
      <c r="AB40" s="28" t="s">
        <v>328</v>
      </c>
    </row>
    <row r="41" spans="1:28" x14ac:dyDescent="0.3">
      <c r="A41" s="1" t="s">
        <v>46</v>
      </c>
      <c r="B41" s="1" t="s">
        <v>63</v>
      </c>
      <c r="C41" s="27" t="s">
        <v>141</v>
      </c>
      <c r="D41" s="38">
        <v>33</v>
      </c>
      <c r="E41" s="27">
        <v>32</v>
      </c>
      <c r="F41" s="27">
        <v>3</v>
      </c>
      <c r="G41" s="27">
        <v>6</v>
      </c>
      <c r="H41" s="27"/>
      <c r="I41" s="27"/>
      <c r="J41" s="27">
        <v>7</v>
      </c>
      <c r="K41" s="27">
        <v>10</v>
      </c>
      <c r="L41" s="27">
        <v>1</v>
      </c>
      <c r="M41" s="27">
        <v>4</v>
      </c>
      <c r="N41" s="27">
        <f t="shared" si="4"/>
        <v>5</v>
      </c>
      <c r="O41" s="39">
        <v>7</v>
      </c>
      <c r="P41" s="56">
        <v>6</v>
      </c>
      <c r="Q41" s="39">
        <v>2</v>
      </c>
      <c r="R41" s="39">
        <v>5</v>
      </c>
      <c r="S41" s="39">
        <v>0</v>
      </c>
      <c r="T41" s="27">
        <f t="shared" si="5"/>
        <v>13</v>
      </c>
      <c r="U41" s="40">
        <f t="shared" si="6"/>
        <v>0.90625</v>
      </c>
      <c r="V41" s="22">
        <v>458</v>
      </c>
      <c r="W41" s="22" t="s">
        <v>80</v>
      </c>
      <c r="X41" s="22" t="s">
        <v>95</v>
      </c>
      <c r="Y41" s="69">
        <v>2880</v>
      </c>
      <c r="Z41" s="36" t="s">
        <v>2</v>
      </c>
      <c r="AA41" s="1" t="s">
        <v>297</v>
      </c>
      <c r="AB41" s="28" t="s">
        <v>328</v>
      </c>
    </row>
    <row r="42" spans="1:28" x14ac:dyDescent="0.3">
      <c r="A42" s="1" t="s">
        <v>46</v>
      </c>
      <c r="B42" s="1" t="s">
        <v>63</v>
      </c>
      <c r="C42" s="27" t="s">
        <v>300</v>
      </c>
      <c r="D42" s="38">
        <v>40</v>
      </c>
      <c r="E42" s="27">
        <v>3</v>
      </c>
      <c r="F42" s="27">
        <v>0</v>
      </c>
      <c r="G42" s="27">
        <v>0</v>
      </c>
      <c r="H42" s="27"/>
      <c r="I42" s="27"/>
      <c r="J42" s="27">
        <v>0</v>
      </c>
      <c r="K42" s="27">
        <v>0</v>
      </c>
      <c r="L42" s="27">
        <v>0</v>
      </c>
      <c r="M42" s="27">
        <v>0</v>
      </c>
      <c r="N42" s="27">
        <f>SUM(L42:M42)</f>
        <v>0</v>
      </c>
      <c r="O42" s="39">
        <v>0</v>
      </c>
      <c r="P42" s="39">
        <v>1</v>
      </c>
      <c r="Q42" s="39">
        <v>0</v>
      </c>
      <c r="R42" s="39">
        <v>0</v>
      </c>
      <c r="S42" s="39">
        <v>0</v>
      </c>
      <c r="T42" s="27">
        <f t="shared" si="5"/>
        <v>0</v>
      </c>
      <c r="U42" s="40">
        <f t="shared" si="6"/>
        <v>0</v>
      </c>
      <c r="V42" s="22">
        <v>458</v>
      </c>
      <c r="W42" s="22" t="s">
        <v>80</v>
      </c>
      <c r="X42" s="22" t="s">
        <v>95</v>
      </c>
      <c r="Y42" s="69">
        <v>2880</v>
      </c>
      <c r="Z42" s="36" t="s">
        <v>2</v>
      </c>
      <c r="AA42" s="1" t="s">
        <v>297</v>
      </c>
      <c r="AB42" s="28" t="s">
        <v>328</v>
      </c>
    </row>
    <row r="43" spans="1:28" x14ac:dyDescent="0.3">
      <c r="A43" s="1" t="s">
        <v>46</v>
      </c>
      <c r="B43" s="1" t="s">
        <v>63</v>
      </c>
      <c r="C43" s="27" t="s">
        <v>124</v>
      </c>
      <c r="D43" s="38">
        <v>11</v>
      </c>
      <c r="E43" s="27">
        <v>12</v>
      </c>
      <c r="F43" s="27">
        <v>0</v>
      </c>
      <c r="G43" s="27">
        <v>0</v>
      </c>
      <c r="H43" s="27"/>
      <c r="I43" s="27"/>
      <c r="J43" s="27">
        <v>0</v>
      </c>
      <c r="K43" s="27">
        <v>0</v>
      </c>
      <c r="L43" s="27">
        <v>1</v>
      </c>
      <c r="M43" s="27">
        <v>2</v>
      </c>
      <c r="N43" s="27">
        <f>SUM(L43:M43)</f>
        <v>3</v>
      </c>
      <c r="O43" s="39">
        <v>0</v>
      </c>
      <c r="P43" s="39">
        <v>1</v>
      </c>
      <c r="Q43" s="39">
        <v>0</v>
      </c>
      <c r="R43" s="39">
        <v>2</v>
      </c>
      <c r="S43" s="39">
        <v>0</v>
      </c>
      <c r="T43" s="27">
        <f t="shared" si="5"/>
        <v>0</v>
      </c>
      <c r="U43" s="40">
        <f t="shared" si="6"/>
        <v>8.3333333333333329E-2</v>
      </c>
      <c r="V43" s="22">
        <v>458</v>
      </c>
      <c r="W43" s="22" t="s">
        <v>80</v>
      </c>
      <c r="X43" s="22" t="s">
        <v>95</v>
      </c>
      <c r="Y43" s="69">
        <v>2880</v>
      </c>
      <c r="Z43" s="36" t="s">
        <v>2</v>
      </c>
      <c r="AA43" s="1" t="s">
        <v>297</v>
      </c>
      <c r="AB43" s="28" t="s">
        <v>328</v>
      </c>
    </row>
    <row r="44" spans="1:28" x14ac:dyDescent="0.3">
      <c r="A44" s="1" t="s">
        <v>46</v>
      </c>
      <c r="B44" s="1" t="s">
        <v>63</v>
      </c>
      <c r="C44" s="27" t="s">
        <v>301</v>
      </c>
      <c r="D44" s="38">
        <v>24</v>
      </c>
      <c r="E44" s="27">
        <v>9</v>
      </c>
      <c r="F44" s="27">
        <v>0</v>
      </c>
      <c r="G44" s="27">
        <v>1</v>
      </c>
      <c r="H44" s="27"/>
      <c r="I44" s="27"/>
      <c r="J44" s="27">
        <v>1</v>
      </c>
      <c r="K44" s="27">
        <v>2</v>
      </c>
      <c r="L44" s="27">
        <v>0</v>
      </c>
      <c r="M44" s="27">
        <v>0</v>
      </c>
      <c r="N44" s="27">
        <f>SUM(L44:M44)</f>
        <v>0</v>
      </c>
      <c r="O44" s="39">
        <v>0</v>
      </c>
      <c r="P44" s="39">
        <v>1</v>
      </c>
      <c r="Q44" s="39">
        <v>0</v>
      </c>
      <c r="R44" s="39">
        <v>1</v>
      </c>
      <c r="S44" s="39">
        <v>0</v>
      </c>
      <c r="T44" s="27">
        <f t="shared" si="5"/>
        <v>1</v>
      </c>
      <c r="U44" s="40">
        <f t="shared" si="6"/>
        <v>0</v>
      </c>
      <c r="V44" s="22">
        <v>458</v>
      </c>
      <c r="W44" s="22" t="s">
        <v>80</v>
      </c>
      <c r="X44" s="22" t="s">
        <v>95</v>
      </c>
      <c r="Y44" s="69">
        <v>2880</v>
      </c>
      <c r="Z44" s="36" t="s">
        <v>2</v>
      </c>
      <c r="AA44" s="1" t="s">
        <v>297</v>
      </c>
      <c r="AB44" s="28" t="s">
        <v>328</v>
      </c>
    </row>
    <row r="45" spans="1:28" x14ac:dyDescent="0.3">
      <c r="A45" s="1" t="s">
        <v>46</v>
      </c>
      <c r="B45" s="1" t="s">
        <v>63</v>
      </c>
      <c r="C45" s="27" t="s">
        <v>144</v>
      </c>
      <c r="D45" s="38">
        <v>1</v>
      </c>
      <c r="E45" s="27">
        <v>23</v>
      </c>
      <c r="F45" s="27">
        <v>2</v>
      </c>
      <c r="G45" s="27">
        <v>6</v>
      </c>
      <c r="H45" s="27"/>
      <c r="I45" s="27"/>
      <c r="J45" s="27">
        <v>0</v>
      </c>
      <c r="K45" s="27">
        <v>0</v>
      </c>
      <c r="L45" s="27">
        <v>0</v>
      </c>
      <c r="M45" s="27">
        <v>1</v>
      </c>
      <c r="N45" s="27">
        <f>SUM(L45:M45)</f>
        <v>1</v>
      </c>
      <c r="O45" s="39">
        <v>3</v>
      </c>
      <c r="P45" s="39">
        <v>4</v>
      </c>
      <c r="Q45" s="39">
        <v>1</v>
      </c>
      <c r="R45" s="39">
        <v>1</v>
      </c>
      <c r="S45" s="39">
        <v>0</v>
      </c>
      <c r="T45" s="27">
        <f t="shared" si="5"/>
        <v>4</v>
      </c>
      <c r="U45" s="40">
        <f t="shared" si="6"/>
        <v>0.47826086956521741</v>
      </c>
      <c r="V45" s="22">
        <v>458</v>
      </c>
      <c r="W45" s="22" t="s">
        <v>80</v>
      </c>
      <c r="X45" s="22" t="s">
        <v>95</v>
      </c>
      <c r="Y45" s="69">
        <v>2880</v>
      </c>
      <c r="Z45" s="36" t="s">
        <v>2</v>
      </c>
      <c r="AA45" s="1" t="s">
        <v>297</v>
      </c>
      <c r="AB45" s="28" t="s">
        <v>328</v>
      </c>
    </row>
    <row r="46" spans="1:28" x14ac:dyDescent="0.3">
      <c r="A46" s="43" t="s">
        <v>46</v>
      </c>
      <c r="B46" s="43" t="s">
        <v>63</v>
      </c>
      <c r="C46" s="44" t="s">
        <v>40</v>
      </c>
      <c r="D46" s="43"/>
      <c r="E46" s="44">
        <f t="shared" ref="E46:T46" si="7">SUM(E35:E45)</f>
        <v>265</v>
      </c>
      <c r="F46" s="44">
        <f t="shared" si="7"/>
        <v>43</v>
      </c>
      <c r="G46" s="44">
        <f t="shared" si="7"/>
        <v>95</v>
      </c>
      <c r="H46" s="44">
        <f t="shared" si="7"/>
        <v>0</v>
      </c>
      <c r="I46" s="44">
        <f t="shared" si="7"/>
        <v>0</v>
      </c>
      <c r="J46" s="44">
        <f t="shared" si="7"/>
        <v>42</v>
      </c>
      <c r="K46" s="44">
        <f t="shared" si="7"/>
        <v>71</v>
      </c>
      <c r="L46" s="44">
        <f t="shared" si="7"/>
        <v>19</v>
      </c>
      <c r="M46" s="44">
        <f t="shared" si="7"/>
        <v>30</v>
      </c>
      <c r="N46" s="44">
        <f t="shared" si="7"/>
        <v>49</v>
      </c>
      <c r="O46" s="44">
        <f t="shared" si="7"/>
        <v>19</v>
      </c>
      <c r="P46" s="44">
        <f t="shared" si="7"/>
        <v>31</v>
      </c>
      <c r="Q46" s="44">
        <f t="shared" si="7"/>
        <v>7</v>
      </c>
      <c r="R46" s="44">
        <f t="shared" si="7"/>
        <v>20</v>
      </c>
      <c r="S46" s="44">
        <f t="shared" si="7"/>
        <v>0</v>
      </c>
      <c r="T46" s="44">
        <f t="shared" si="7"/>
        <v>128</v>
      </c>
      <c r="U46" s="45">
        <f>((T46+Q46+N46-R46)+(O46*2))/E46</f>
        <v>0.76226415094339628</v>
      </c>
      <c r="V46" s="46">
        <v>458</v>
      </c>
      <c r="W46" s="46" t="s">
        <v>80</v>
      </c>
      <c r="X46" s="46" t="s">
        <v>95</v>
      </c>
      <c r="Y46" s="70">
        <v>2880</v>
      </c>
      <c r="Z46" s="48"/>
      <c r="AA46" s="43" t="s">
        <v>297</v>
      </c>
      <c r="AB46" s="72" t="s">
        <v>328</v>
      </c>
    </row>
    <row r="47" spans="1:28" x14ac:dyDescent="0.3">
      <c r="A47" s="1"/>
      <c r="B47" s="1"/>
      <c r="C47" s="1"/>
      <c r="D47" s="1"/>
      <c r="F47" s="49" t="s">
        <v>41</v>
      </c>
      <c r="G47" s="50">
        <f>F46/G46</f>
        <v>0.45263157894736844</v>
      </c>
      <c r="H47" s="27"/>
      <c r="I47" s="1"/>
      <c r="J47" s="49" t="s">
        <v>42</v>
      </c>
      <c r="K47" s="51">
        <f>J46/K46</f>
        <v>0.59154929577464788</v>
      </c>
      <c r="L47" s="1"/>
      <c r="M47" s="39" t="s">
        <v>43</v>
      </c>
      <c r="N47" s="52">
        <v>2</v>
      </c>
      <c r="P47" s="1"/>
      <c r="Q47" s="1"/>
      <c r="R47" s="1"/>
      <c r="S47" s="1"/>
      <c r="T47" s="1"/>
      <c r="U47" s="1"/>
      <c r="V47" s="22"/>
      <c r="W47" s="22"/>
      <c r="X47" s="22"/>
      <c r="Y47" s="53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3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76622-CACF-4EE5-870C-60A7A70A6ECE}">
  <sheetPr>
    <tabColor rgb="FF92D050"/>
  </sheetPr>
  <dimension ref="A1:AB48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777343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29643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249</v>
      </c>
      <c r="D4" s="7" t="s">
        <v>5</v>
      </c>
      <c r="E4" s="8"/>
      <c r="F4" s="5"/>
      <c r="G4" s="1"/>
      <c r="J4" s="15" t="s">
        <v>320</v>
      </c>
      <c r="K4" s="16" t="s">
        <v>45</v>
      </c>
      <c r="L4" s="17"/>
      <c r="M4" s="18"/>
      <c r="N4" s="19">
        <v>23</v>
      </c>
      <c r="O4" s="19">
        <v>14</v>
      </c>
      <c r="P4" s="19">
        <v>26</v>
      </c>
      <c r="Q4" s="19">
        <v>33</v>
      </c>
      <c r="R4" s="20"/>
      <c r="S4" s="21">
        <f>SUM(N4:R4)</f>
        <v>96</v>
      </c>
      <c r="T4" s="22">
        <v>457</v>
      </c>
    </row>
    <row r="5" spans="1:28" x14ac:dyDescent="0.3">
      <c r="B5" s="1"/>
      <c r="C5" s="6" t="s">
        <v>317</v>
      </c>
      <c r="D5" s="7" t="s">
        <v>6</v>
      </c>
      <c r="E5" s="1"/>
      <c r="F5" s="1"/>
      <c r="G5" s="1"/>
      <c r="J5" s="15" t="s">
        <v>321</v>
      </c>
      <c r="K5" s="16" t="s">
        <v>74</v>
      </c>
      <c r="L5" s="17"/>
      <c r="M5" s="18"/>
      <c r="N5" s="19">
        <v>22</v>
      </c>
      <c r="O5" s="19">
        <v>15</v>
      </c>
      <c r="P5" s="19">
        <v>16</v>
      </c>
      <c r="Q5" s="19">
        <v>23</v>
      </c>
      <c r="R5" s="20"/>
      <c r="S5" s="21">
        <f>SUM(N5:R5)</f>
        <v>76</v>
      </c>
      <c r="T5" s="22">
        <v>457</v>
      </c>
      <c r="U5" s="1"/>
      <c r="V5" s="1"/>
      <c r="W5" s="1"/>
    </row>
    <row r="6" spans="1:28" x14ac:dyDescent="0.3">
      <c r="C6" s="23">
        <v>831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318</v>
      </c>
      <c r="D7" s="7" t="s">
        <v>8</v>
      </c>
      <c r="G7" s="1"/>
      <c r="S7" s="1"/>
      <c r="T7" s="25" t="s">
        <v>9</v>
      </c>
      <c r="U7" s="1"/>
      <c r="V7" s="26">
        <v>457</v>
      </c>
      <c r="W7" s="1"/>
    </row>
    <row r="8" spans="1:28" x14ac:dyDescent="0.3">
      <c r="B8" s="1"/>
      <c r="C8" s="24" t="s">
        <v>319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9.2361111111111116E-2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  <c r="AB9" s="71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24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73</v>
      </c>
      <c r="B13" s="1" t="s">
        <v>46</v>
      </c>
      <c r="C13" s="27" t="s">
        <v>48</v>
      </c>
      <c r="D13" s="38">
        <v>11</v>
      </c>
      <c r="E13" s="27">
        <v>17</v>
      </c>
      <c r="F13" s="27">
        <v>2</v>
      </c>
      <c r="G13" s="27">
        <v>6</v>
      </c>
      <c r="H13" s="27"/>
      <c r="I13" s="27"/>
      <c r="J13" s="27">
        <v>1</v>
      </c>
      <c r="K13" s="27">
        <v>2</v>
      </c>
      <c r="L13" s="27">
        <v>1</v>
      </c>
      <c r="M13" s="27">
        <v>1</v>
      </c>
      <c r="N13" s="27">
        <f>SUM(L13:M13)</f>
        <v>2</v>
      </c>
      <c r="O13" s="27">
        <v>1</v>
      </c>
      <c r="P13" s="39">
        <v>2</v>
      </c>
      <c r="Q13" s="27">
        <v>1</v>
      </c>
      <c r="R13" s="27">
        <v>0</v>
      </c>
      <c r="S13" s="27">
        <v>0</v>
      </c>
      <c r="T13" s="27">
        <f>(H13*3)+((F13-H13)*2)+J13</f>
        <v>5</v>
      </c>
      <c r="U13" s="40">
        <f>IFERROR(((T13+Q13+N13-R13)+(O13*2))/E13,"")</f>
        <v>0.58823529411764708</v>
      </c>
      <c r="V13" s="22">
        <v>457</v>
      </c>
      <c r="W13" s="22" t="s">
        <v>81</v>
      </c>
      <c r="X13" s="22" t="s">
        <v>82</v>
      </c>
      <c r="Y13" s="69">
        <v>831</v>
      </c>
      <c r="Z13" s="41"/>
      <c r="AA13" s="1" t="s">
        <v>83</v>
      </c>
      <c r="AB13" s="28" t="s">
        <v>322</v>
      </c>
    </row>
    <row r="14" spans="1:28" x14ac:dyDescent="0.3">
      <c r="A14" s="1" t="s">
        <v>73</v>
      </c>
      <c r="B14" s="1" t="s">
        <v>46</v>
      </c>
      <c r="C14" s="27" t="s">
        <v>49</v>
      </c>
      <c r="D14" s="38">
        <v>22</v>
      </c>
      <c r="E14" s="27">
        <v>13</v>
      </c>
      <c r="F14" s="27">
        <v>2</v>
      </c>
      <c r="G14" s="27">
        <v>4</v>
      </c>
      <c r="H14" s="27"/>
      <c r="I14" s="27"/>
      <c r="J14" s="27">
        <v>1</v>
      </c>
      <c r="K14" s="27">
        <v>3</v>
      </c>
      <c r="L14" s="27">
        <v>0</v>
      </c>
      <c r="M14" s="27">
        <v>0</v>
      </c>
      <c r="N14" s="27">
        <f t="shared" ref="N14:N20" si="0">SUM(L14:M14)</f>
        <v>0</v>
      </c>
      <c r="O14" s="39">
        <v>0</v>
      </c>
      <c r="P14" s="39">
        <v>2</v>
      </c>
      <c r="Q14" s="39">
        <v>1</v>
      </c>
      <c r="R14" s="39">
        <v>1</v>
      </c>
      <c r="S14" s="39">
        <v>0</v>
      </c>
      <c r="T14" s="39">
        <f t="shared" ref="T14:T20" si="1">(H14*3)+((F14-H14)*2)+J14</f>
        <v>5</v>
      </c>
      <c r="U14" s="40">
        <f t="shared" ref="U14:U24" si="2">IFERROR(((T14+Q14+N14-R14)+(O14*2))/E14,"")</f>
        <v>0.38461538461538464</v>
      </c>
      <c r="V14" s="22">
        <v>457</v>
      </c>
      <c r="W14" s="22" t="s">
        <v>81</v>
      </c>
      <c r="X14" s="22" t="s">
        <v>82</v>
      </c>
      <c r="Y14" s="69">
        <v>831</v>
      </c>
      <c r="Z14" s="41"/>
      <c r="AA14" s="1" t="s">
        <v>83</v>
      </c>
      <c r="AB14" s="28" t="s">
        <v>322</v>
      </c>
    </row>
    <row r="15" spans="1:28" x14ac:dyDescent="0.3">
      <c r="A15" s="1" t="s">
        <v>73</v>
      </c>
      <c r="B15" s="1" t="s">
        <v>46</v>
      </c>
      <c r="C15" s="27" t="s">
        <v>255</v>
      </c>
      <c r="D15" s="38">
        <v>14</v>
      </c>
      <c r="E15" s="27">
        <v>27</v>
      </c>
      <c r="F15" s="27">
        <v>2</v>
      </c>
      <c r="G15" s="27">
        <v>9</v>
      </c>
      <c r="H15" s="27"/>
      <c r="I15" s="27"/>
      <c r="J15" s="27">
        <v>4</v>
      </c>
      <c r="K15" s="27">
        <v>5</v>
      </c>
      <c r="L15" s="27">
        <v>2</v>
      </c>
      <c r="M15" s="27">
        <v>5</v>
      </c>
      <c r="N15" s="27">
        <f t="shared" si="0"/>
        <v>7</v>
      </c>
      <c r="O15" s="39">
        <v>2</v>
      </c>
      <c r="P15" s="39">
        <v>4</v>
      </c>
      <c r="Q15" s="39">
        <v>0</v>
      </c>
      <c r="R15" s="39">
        <v>3</v>
      </c>
      <c r="S15" s="39">
        <v>0</v>
      </c>
      <c r="T15" s="39">
        <f t="shared" si="1"/>
        <v>8</v>
      </c>
      <c r="U15" s="40">
        <f t="shared" si="2"/>
        <v>0.59259259259259256</v>
      </c>
      <c r="V15" s="22">
        <v>457</v>
      </c>
      <c r="W15" s="22" t="s">
        <v>81</v>
      </c>
      <c r="X15" s="22" t="s">
        <v>82</v>
      </c>
      <c r="Y15" s="69">
        <v>831</v>
      </c>
      <c r="Z15" s="41" t="s">
        <v>393</v>
      </c>
      <c r="AA15" s="1" t="s">
        <v>83</v>
      </c>
      <c r="AB15" s="28" t="s">
        <v>322</v>
      </c>
    </row>
    <row r="16" spans="1:28" x14ac:dyDescent="0.3">
      <c r="A16" s="1" t="s">
        <v>73</v>
      </c>
      <c r="B16" s="1" t="s">
        <v>46</v>
      </c>
      <c r="C16" s="27" t="s">
        <v>274</v>
      </c>
      <c r="D16" s="38">
        <v>20</v>
      </c>
      <c r="E16" s="27" t="s">
        <v>477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39"/>
      <c r="U16" s="40"/>
      <c r="V16" s="22">
        <v>457</v>
      </c>
      <c r="W16" s="22" t="s">
        <v>81</v>
      </c>
      <c r="X16" s="22" t="s">
        <v>82</v>
      </c>
      <c r="Y16" s="69">
        <v>831</v>
      </c>
      <c r="Z16" s="41"/>
      <c r="AA16" s="1" t="s">
        <v>83</v>
      </c>
      <c r="AB16" s="28" t="s">
        <v>322</v>
      </c>
    </row>
    <row r="17" spans="1:28" x14ac:dyDescent="0.3">
      <c r="A17" s="1" t="s">
        <v>73</v>
      </c>
      <c r="B17" s="1" t="s">
        <v>46</v>
      </c>
      <c r="C17" s="27" t="s">
        <v>172</v>
      </c>
      <c r="D17" s="38">
        <v>32</v>
      </c>
      <c r="E17" s="27" t="s">
        <v>470</v>
      </c>
      <c r="F17" s="27"/>
      <c r="G17" s="27"/>
      <c r="H17" s="27"/>
      <c r="I17" s="27"/>
      <c r="J17" s="27"/>
      <c r="K17" s="27"/>
      <c r="L17" s="27"/>
      <c r="M17" s="27"/>
      <c r="N17" s="27"/>
      <c r="O17" s="39"/>
      <c r="P17" s="39"/>
      <c r="Q17" s="39"/>
      <c r="R17" s="39"/>
      <c r="S17" s="39"/>
      <c r="T17" s="39"/>
      <c r="U17" s="40"/>
      <c r="V17" s="22">
        <v>457</v>
      </c>
      <c r="W17" s="22" t="s">
        <v>81</v>
      </c>
      <c r="X17" s="22" t="s">
        <v>82</v>
      </c>
      <c r="Y17" s="69">
        <v>831</v>
      </c>
      <c r="Z17" s="41"/>
      <c r="AA17" s="1" t="s">
        <v>83</v>
      </c>
      <c r="AB17" s="28" t="s">
        <v>322</v>
      </c>
    </row>
    <row r="18" spans="1:28" x14ac:dyDescent="0.3">
      <c r="A18" s="1" t="s">
        <v>73</v>
      </c>
      <c r="B18" s="1" t="s">
        <v>46</v>
      </c>
      <c r="C18" s="27" t="s">
        <v>52</v>
      </c>
      <c r="D18" s="38">
        <v>42</v>
      </c>
      <c r="E18" s="27">
        <v>29</v>
      </c>
      <c r="F18" s="27">
        <v>3</v>
      </c>
      <c r="G18" s="27">
        <v>5</v>
      </c>
      <c r="H18" s="27"/>
      <c r="I18" s="27"/>
      <c r="J18" s="27">
        <v>0</v>
      </c>
      <c r="K18" s="27">
        <v>0</v>
      </c>
      <c r="L18" s="27">
        <v>3</v>
      </c>
      <c r="M18" s="27">
        <v>1</v>
      </c>
      <c r="N18" s="27">
        <f t="shared" si="0"/>
        <v>4</v>
      </c>
      <c r="O18" s="39">
        <v>0</v>
      </c>
      <c r="P18" s="39">
        <v>0</v>
      </c>
      <c r="Q18" s="39">
        <v>2</v>
      </c>
      <c r="R18" s="39">
        <v>0</v>
      </c>
      <c r="S18" s="39">
        <v>0</v>
      </c>
      <c r="T18" s="39">
        <f t="shared" si="1"/>
        <v>6</v>
      </c>
      <c r="U18" s="40">
        <f t="shared" si="2"/>
        <v>0.41379310344827586</v>
      </c>
      <c r="V18" s="22">
        <v>457</v>
      </c>
      <c r="W18" s="22" t="s">
        <v>81</v>
      </c>
      <c r="X18" s="22" t="s">
        <v>82</v>
      </c>
      <c r="Y18" s="69">
        <v>831</v>
      </c>
      <c r="Z18" s="41"/>
      <c r="AA18" s="1" t="s">
        <v>83</v>
      </c>
      <c r="AB18" s="28" t="s">
        <v>322</v>
      </c>
    </row>
    <row r="19" spans="1:28" x14ac:dyDescent="0.3">
      <c r="A19" s="1" t="s">
        <v>73</v>
      </c>
      <c r="B19" s="1" t="s">
        <v>46</v>
      </c>
      <c r="C19" s="27" t="s">
        <v>53</v>
      </c>
      <c r="D19" s="38">
        <v>15</v>
      </c>
      <c r="E19" s="27">
        <v>34</v>
      </c>
      <c r="F19" s="27">
        <v>9</v>
      </c>
      <c r="G19" s="27">
        <v>18</v>
      </c>
      <c r="H19" s="27"/>
      <c r="I19" s="27"/>
      <c r="J19" s="27">
        <v>0</v>
      </c>
      <c r="K19" s="27">
        <v>0</v>
      </c>
      <c r="L19" s="27">
        <v>5</v>
      </c>
      <c r="M19" s="27">
        <v>5</v>
      </c>
      <c r="N19" s="27">
        <f t="shared" si="0"/>
        <v>10</v>
      </c>
      <c r="O19" s="39">
        <v>3</v>
      </c>
      <c r="P19" s="39">
        <v>0</v>
      </c>
      <c r="Q19" s="39">
        <v>2</v>
      </c>
      <c r="R19" s="39">
        <v>0</v>
      </c>
      <c r="S19" s="39">
        <v>1</v>
      </c>
      <c r="T19" s="39">
        <f t="shared" si="1"/>
        <v>18</v>
      </c>
      <c r="U19" s="40">
        <f t="shared" si="2"/>
        <v>1.0588235294117647</v>
      </c>
      <c r="V19" s="22">
        <v>457</v>
      </c>
      <c r="W19" s="22" t="s">
        <v>81</v>
      </c>
      <c r="X19" s="22" t="s">
        <v>82</v>
      </c>
      <c r="Y19" s="69">
        <v>831</v>
      </c>
      <c r="Z19" s="41"/>
      <c r="AA19" s="1" t="s">
        <v>83</v>
      </c>
      <c r="AB19" s="28" t="s">
        <v>322</v>
      </c>
    </row>
    <row r="20" spans="1:28" x14ac:dyDescent="0.3">
      <c r="A20" s="1" t="s">
        <v>73</v>
      </c>
      <c r="B20" s="1" t="s">
        <v>46</v>
      </c>
      <c r="C20" s="27" t="s">
        <v>54</v>
      </c>
      <c r="D20" s="38">
        <v>10</v>
      </c>
      <c r="E20" s="27">
        <v>35</v>
      </c>
      <c r="F20" s="27">
        <v>8</v>
      </c>
      <c r="G20" s="27">
        <v>21</v>
      </c>
      <c r="H20" s="27"/>
      <c r="I20" s="27"/>
      <c r="J20" s="27">
        <v>8</v>
      </c>
      <c r="K20" s="27">
        <v>9</v>
      </c>
      <c r="L20" s="27">
        <v>0</v>
      </c>
      <c r="M20" s="27">
        <v>6</v>
      </c>
      <c r="N20" s="27">
        <f t="shared" si="0"/>
        <v>6</v>
      </c>
      <c r="O20" s="39">
        <v>4</v>
      </c>
      <c r="P20" s="39">
        <v>4</v>
      </c>
      <c r="Q20" s="39">
        <v>4</v>
      </c>
      <c r="R20" s="39">
        <v>3</v>
      </c>
      <c r="S20" s="39">
        <v>0</v>
      </c>
      <c r="T20" s="39">
        <f t="shared" si="1"/>
        <v>24</v>
      </c>
      <c r="U20" s="40">
        <f t="shared" si="2"/>
        <v>1.1142857142857143</v>
      </c>
      <c r="V20" s="22">
        <v>457</v>
      </c>
      <c r="W20" s="22" t="s">
        <v>81</v>
      </c>
      <c r="X20" s="22" t="s">
        <v>82</v>
      </c>
      <c r="Y20" s="69">
        <v>831</v>
      </c>
      <c r="Z20" s="41"/>
      <c r="AA20" s="1" t="s">
        <v>83</v>
      </c>
      <c r="AB20" s="28" t="s">
        <v>322</v>
      </c>
    </row>
    <row r="21" spans="1:28" x14ac:dyDescent="0.3">
      <c r="A21" s="1" t="s">
        <v>73</v>
      </c>
      <c r="B21" s="1" t="s">
        <v>46</v>
      </c>
      <c r="C21" s="27" t="s">
        <v>55</v>
      </c>
      <c r="D21" s="38">
        <v>33</v>
      </c>
      <c r="E21" s="27">
        <v>13</v>
      </c>
      <c r="F21" s="27">
        <v>1</v>
      </c>
      <c r="G21" s="27">
        <v>2</v>
      </c>
      <c r="H21" s="27"/>
      <c r="I21" s="27"/>
      <c r="J21" s="27">
        <v>2</v>
      </c>
      <c r="K21" s="27">
        <v>2</v>
      </c>
      <c r="L21" s="27">
        <v>1</v>
      </c>
      <c r="M21" s="27">
        <v>3</v>
      </c>
      <c r="N21" s="27">
        <f>SUM(L21:M21)</f>
        <v>4</v>
      </c>
      <c r="O21" s="39">
        <v>0</v>
      </c>
      <c r="P21" s="39">
        <v>0</v>
      </c>
      <c r="Q21" s="39">
        <v>0</v>
      </c>
      <c r="R21" s="39">
        <v>1</v>
      </c>
      <c r="S21" s="39">
        <v>0</v>
      </c>
      <c r="T21" s="39">
        <f>(H21*3)+((F21-H21)*2)+J21</f>
        <v>4</v>
      </c>
      <c r="U21" s="40">
        <f t="shared" si="2"/>
        <v>0.53846153846153844</v>
      </c>
      <c r="V21" s="22">
        <v>457</v>
      </c>
      <c r="W21" s="22" t="s">
        <v>81</v>
      </c>
      <c r="X21" s="22" t="s">
        <v>82</v>
      </c>
      <c r="Y21" s="69">
        <v>831</v>
      </c>
      <c r="Z21" s="41"/>
      <c r="AA21" s="1" t="s">
        <v>83</v>
      </c>
      <c r="AB21" s="28" t="s">
        <v>322</v>
      </c>
    </row>
    <row r="22" spans="1:28" x14ac:dyDescent="0.3">
      <c r="A22" s="1" t="s">
        <v>73</v>
      </c>
      <c r="B22" s="1" t="s">
        <v>46</v>
      </c>
      <c r="C22" s="27" t="s">
        <v>56</v>
      </c>
      <c r="D22" s="38">
        <v>24</v>
      </c>
      <c r="E22" s="27">
        <v>28</v>
      </c>
      <c r="F22" s="27">
        <v>5</v>
      </c>
      <c r="G22" s="27">
        <v>13</v>
      </c>
      <c r="H22" s="27"/>
      <c r="I22" s="27"/>
      <c r="J22" s="27">
        <v>4</v>
      </c>
      <c r="K22" s="27">
        <v>4</v>
      </c>
      <c r="L22" s="27">
        <v>1</v>
      </c>
      <c r="M22" s="27">
        <v>3</v>
      </c>
      <c r="N22" s="27">
        <f>SUM(L22:M22)</f>
        <v>4</v>
      </c>
      <c r="O22" s="39">
        <v>0</v>
      </c>
      <c r="P22" s="39">
        <v>4</v>
      </c>
      <c r="Q22" s="39">
        <v>0</v>
      </c>
      <c r="R22" s="39">
        <v>6</v>
      </c>
      <c r="S22" s="39">
        <v>0</v>
      </c>
      <c r="T22" s="39">
        <f>(H22*3)+((F22-H22)*2)+J22</f>
        <v>14</v>
      </c>
      <c r="U22" s="40">
        <f t="shared" si="2"/>
        <v>0.42857142857142855</v>
      </c>
      <c r="V22" s="22">
        <v>457</v>
      </c>
      <c r="W22" s="22" t="s">
        <v>81</v>
      </c>
      <c r="X22" s="22" t="s">
        <v>82</v>
      </c>
      <c r="Y22" s="69">
        <v>831</v>
      </c>
      <c r="Z22" s="41"/>
      <c r="AA22" s="1" t="s">
        <v>83</v>
      </c>
      <c r="AB22" s="28" t="s">
        <v>322</v>
      </c>
    </row>
    <row r="23" spans="1:28" x14ac:dyDescent="0.3">
      <c r="A23" s="1" t="s">
        <v>73</v>
      </c>
      <c r="B23" s="1" t="s">
        <v>46</v>
      </c>
      <c r="C23" s="27" t="s">
        <v>57</v>
      </c>
      <c r="D23" s="38">
        <v>35</v>
      </c>
      <c r="E23" s="27">
        <v>32</v>
      </c>
      <c r="F23" s="27">
        <v>3</v>
      </c>
      <c r="G23" s="27">
        <v>6</v>
      </c>
      <c r="H23" s="27"/>
      <c r="I23" s="27"/>
      <c r="J23" s="27">
        <v>0</v>
      </c>
      <c r="K23" s="27">
        <v>0</v>
      </c>
      <c r="L23" s="27">
        <v>5</v>
      </c>
      <c r="M23" s="27">
        <v>0</v>
      </c>
      <c r="N23" s="27">
        <f>SUM(L23:M23)</f>
        <v>5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f>(H23*3)+((F23-H23)*2)+J23</f>
        <v>6</v>
      </c>
      <c r="U23" s="40">
        <f t="shared" si="2"/>
        <v>0.34375</v>
      </c>
      <c r="V23" s="22">
        <v>457</v>
      </c>
      <c r="W23" s="22" t="s">
        <v>81</v>
      </c>
      <c r="X23" s="22" t="s">
        <v>82</v>
      </c>
      <c r="Y23" s="69">
        <v>831</v>
      </c>
      <c r="Z23" s="41"/>
      <c r="AA23" s="1" t="s">
        <v>83</v>
      </c>
      <c r="AB23" s="28" t="s">
        <v>322</v>
      </c>
    </row>
    <row r="24" spans="1:28" x14ac:dyDescent="0.3">
      <c r="A24" s="1" t="s">
        <v>73</v>
      </c>
      <c r="B24" s="1" t="s">
        <v>46</v>
      </c>
      <c r="C24" s="27" t="s">
        <v>58</v>
      </c>
      <c r="D24" s="38">
        <v>40</v>
      </c>
      <c r="E24" s="27">
        <v>12</v>
      </c>
      <c r="F24" s="27">
        <v>2</v>
      </c>
      <c r="G24" s="27">
        <v>5</v>
      </c>
      <c r="H24" s="27"/>
      <c r="I24" s="27"/>
      <c r="J24" s="27">
        <v>2</v>
      </c>
      <c r="K24" s="27">
        <v>3</v>
      </c>
      <c r="L24" s="27">
        <v>0</v>
      </c>
      <c r="M24" s="27">
        <v>3</v>
      </c>
      <c r="N24" s="27">
        <f>SUM(L24:M24)</f>
        <v>3</v>
      </c>
      <c r="O24" s="39">
        <v>0</v>
      </c>
      <c r="P24" s="39">
        <v>2</v>
      </c>
      <c r="Q24" s="39">
        <v>0</v>
      </c>
      <c r="R24" s="39">
        <v>8</v>
      </c>
      <c r="S24" s="39">
        <v>0</v>
      </c>
      <c r="T24" s="39">
        <f>(H24*3)+((F24-H24)*2)+J24</f>
        <v>6</v>
      </c>
      <c r="U24" s="40">
        <f t="shared" si="2"/>
        <v>8.3333333333333329E-2</v>
      </c>
      <c r="V24" s="22">
        <v>457</v>
      </c>
      <c r="W24" s="22" t="s">
        <v>81</v>
      </c>
      <c r="X24" s="22" t="s">
        <v>82</v>
      </c>
      <c r="Y24" s="69">
        <v>831</v>
      </c>
      <c r="Z24" s="41"/>
      <c r="AA24" s="1" t="s">
        <v>83</v>
      </c>
      <c r="AB24" s="28" t="s">
        <v>322</v>
      </c>
    </row>
    <row r="25" spans="1:28" x14ac:dyDescent="0.3">
      <c r="A25" s="43" t="s">
        <v>73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37</v>
      </c>
      <c r="G25" s="44">
        <f t="shared" si="3"/>
        <v>89</v>
      </c>
      <c r="H25" s="44">
        <f t="shared" si="3"/>
        <v>0</v>
      </c>
      <c r="I25" s="44">
        <f t="shared" si="3"/>
        <v>0</v>
      </c>
      <c r="J25" s="44">
        <f t="shared" si="3"/>
        <v>22</v>
      </c>
      <c r="K25" s="44">
        <f t="shared" si="3"/>
        <v>28</v>
      </c>
      <c r="L25" s="44">
        <f t="shared" si="3"/>
        <v>18</v>
      </c>
      <c r="M25" s="44">
        <f t="shared" si="3"/>
        <v>27</v>
      </c>
      <c r="N25" s="44">
        <f t="shared" si="3"/>
        <v>45</v>
      </c>
      <c r="O25" s="44">
        <f t="shared" si="3"/>
        <v>10</v>
      </c>
      <c r="P25" s="44">
        <f t="shared" si="3"/>
        <v>18</v>
      </c>
      <c r="Q25" s="44">
        <f t="shared" si="3"/>
        <v>10</v>
      </c>
      <c r="R25" s="44">
        <f t="shared" si="3"/>
        <v>22</v>
      </c>
      <c r="S25" s="44">
        <f t="shared" si="3"/>
        <v>1</v>
      </c>
      <c r="T25" s="44">
        <f t="shared" si="3"/>
        <v>96</v>
      </c>
      <c r="U25" s="45">
        <f>((T25+Q25+N25-R25)+(O25*2))/E25</f>
        <v>0.62083333333333335</v>
      </c>
      <c r="V25" s="46">
        <v>457</v>
      </c>
      <c r="W25" s="46" t="s">
        <v>81</v>
      </c>
      <c r="X25" s="46" t="s">
        <v>82</v>
      </c>
      <c r="Y25" s="70">
        <v>831</v>
      </c>
      <c r="Z25" s="48"/>
      <c r="AA25" s="43" t="s">
        <v>83</v>
      </c>
      <c r="AB25" s="74" t="s">
        <v>322</v>
      </c>
    </row>
    <row r="26" spans="1:28" x14ac:dyDescent="0.3">
      <c r="A26" s="1"/>
      <c r="B26" s="1"/>
      <c r="C26" s="1"/>
      <c r="D26" s="1"/>
      <c r="F26" s="49" t="s">
        <v>41</v>
      </c>
      <c r="G26" s="50">
        <f>F25/G25</f>
        <v>0.4157303370786517</v>
      </c>
      <c r="H26" s="27"/>
      <c r="I26" s="1"/>
      <c r="J26" s="49" t="s">
        <v>42</v>
      </c>
      <c r="K26" s="51">
        <f>J25/K25</f>
        <v>0.7857142857142857</v>
      </c>
      <c r="L26" s="1"/>
      <c r="M26" s="39" t="s">
        <v>43</v>
      </c>
      <c r="N26" s="52">
        <v>12</v>
      </c>
      <c r="P26" s="1"/>
      <c r="Q26" s="1"/>
      <c r="R26" s="1"/>
      <c r="S26" s="1"/>
      <c r="T26" s="1"/>
      <c r="U26" s="1"/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 t="s">
        <v>455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32" t="s">
        <v>74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23</v>
      </c>
      <c r="AB33" s="7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73</v>
      </c>
      <c r="C35" s="27" t="s">
        <v>285</v>
      </c>
      <c r="D35" s="38">
        <v>10</v>
      </c>
      <c r="E35" s="27">
        <v>24</v>
      </c>
      <c r="F35" s="27">
        <v>6</v>
      </c>
      <c r="G35" s="27">
        <v>16</v>
      </c>
      <c r="H35" s="27">
        <v>0</v>
      </c>
      <c r="I35" s="27">
        <v>1</v>
      </c>
      <c r="J35" s="27">
        <v>2</v>
      </c>
      <c r="K35" s="27">
        <v>4</v>
      </c>
      <c r="L35" s="27">
        <v>1</v>
      </c>
      <c r="M35" s="27">
        <v>4</v>
      </c>
      <c r="N35" s="27">
        <f>SUM(L35:M35)</f>
        <v>5</v>
      </c>
      <c r="O35" s="27">
        <v>0</v>
      </c>
      <c r="P35" s="39">
        <v>2</v>
      </c>
      <c r="Q35" s="27">
        <v>0</v>
      </c>
      <c r="R35" s="27">
        <v>3</v>
      </c>
      <c r="S35" s="27">
        <v>0</v>
      </c>
      <c r="T35" s="27">
        <f>+(F35*2)+J35</f>
        <v>14</v>
      </c>
      <c r="U35" s="40">
        <f>IFERROR(((T35+Q35+N35-R35)+(O35*2))/E35,"")</f>
        <v>0.66666666666666663</v>
      </c>
      <c r="V35" s="22">
        <v>457</v>
      </c>
      <c r="W35" s="22" t="s">
        <v>80</v>
      </c>
      <c r="X35" s="22" t="s">
        <v>95</v>
      </c>
      <c r="Y35" s="69">
        <v>831</v>
      </c>
      <c r="Z35" s="41"/>
      <c r="AA35" s="1" t="s">
        <v>283</v>
      </c>
      <c r="AB35" s="28" t="s">
        <v>323</v>
      </c>
    </row>
    <row r="36" spans="1:28" x14ac:dyDescent="0.3">
      <c r="A36" s="1" t="s">
        <v>46</v>
      </c>
      <c r="B36" s="1" t="s">
        <v>73</v>
      </c>
      <c r="C36" s="27" t="s">
        <v>292</v>
      </c>
      <c r="D36" s="38">
        <v>24</v>
      </c>
      <c r="E36" s="27">
        <v>31</v>
      </c>
      <c r="F36" s="27">
        <v>3</v>
      </c>
      <c r="G36" s="27">
        <v>9</v>
      </c>
      <c r="H36" s="27"/>
      <c r="I36" s="27"/>
      <c r="J36" s="27">
        <v>0</v>
      </c>
      <c r="K36" s="27">
        <v>0</v>
      </c>
      <c r="L36" s="27">
        <v>1</v>
      </c>
      <c r="M36" s="27">
        <v>4</v>
      </c>
      <c r="N36" s="27">
        <f t="shared" ref="N36:N41" si="4">SUM(L36:M36)</f>
        <v>5</v>
      </c>
      <c r="O36" s="39">
        <v>2</v>
      </c>
      <c r="P36" s="39">
        <v>1</v>
      </c>
      <c r="Q36" s="39">
        <v>3</v>
      </c>
      <c r="R36" s="39">
        <v>2</v>
      </c>
      <c r="S36" s="39">
        <v>0</v>
      </c>
      <c r="T36" s="27">
        <f t="shared" ref="T36:T43" si="5">+(F36*2)+J36</f>
        <v>6</v>
      </c>
      <c r="U36" s="40">
        <f t="shared" ref="U36:U43" si="6">IFERROR(((T36+Q36+N36-R36)+(O36*2))/E36,"")</f>
        <v>0.5161290322580645</v>
      </c>
      <c r="V36" s="22">
        <v>457</v>
      </c>
      <c r="W36" s="22" t="s">
        <v>80</v>
      </c>
      <c r="X36" s="22" t="s">
        <v>95</v>
      </c>
      <c r="Y36" s="69">
        <v>831</v>
      </c>
      <c r="Z36" s="41"/>
      <c r="AA36" s="1" t="s">
        <v>283</v>
      </c>
      <c r="AB36" s="28" t="s">
        <v>323</v>
      </c>
    </row>
    <row r="37" spans="1:28" x14ac:dyDescent="0.3">
      <c r="A37" s="1" t="s">
        <v>46</v>
      </c>
      <c r="B37" s="1" t="s">
        <v>73</v>
      </c>
      <c r="C37" s="27" t="s">
        <v>286</v>
      </c>
      <c r="D37" s="38">
        <v>32</v>
      </c>
      <c r="E37" s="27">
        <v>5</v>
      </c>
      <c r="F37" s="27">
        <v>0</v>
      </c>
      <c r="G37" s="27">
        <v>2</v>
      </c>
      <c r="H37" s="27">
        <v>0</v>
      </c>
      <c r="I37" s="27">
        <v>1</v>
      </c>
      <c r="J37" s="27">
        <v>0</v>
      </c>
      <c r="K37" s="27">
        <v>0</v>
      </c>
      <c r="L37" s="27">
        <v>0</v>
      </c>
      <c r="M37" s="27">
        <v>0</v>
      </c>
      <c r="N37" s="27">
        <f t="shared" si="4"/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27">
        <f t="shared" si="5"/>
        <v>0</v>
      </c>
      <c r="U37" s="40">
        <f t="shared" si="6"/>
        <v>0</v>
      </c>
      <c r="V37" s="22">
        <v>457</v>
      </c>
      <c r="W37" s="22" t="s">
        <v>80</v>
      </c>
      <c r="X37" s="22" t="s">
        <v>95</v>
      </c>
      <c r="Y37" s="69">
        <v>831</v>
      </c>
      <c r="Z37" s="41"/>
      <c r="AA37" s="1" t="s">
        <v>283</v>
      </c>
      <c r="AB37" s="28" t="s">
        <v>323</v>
      </c>
    </row>
    <row r="38" spans="1:28" x14ac:dyDescent="0.3">
      <c r="A38" s="1" t="s">
        <v>46</v>
      </c>
      <c r="B38" s="1" t="s">
        <v>73</v>
      </c>
      <c r="C38" s="27" t="s">
        <v>136</v>
      </c>
      <c r="D38" s="38">
        <v>25</v>
      </c>
      <c r="E38" s="27">
        <v>38</v>
      </c>
      <c r="F38" s="27">
        <v>6</v>
      </c>
      <c r="G38" s="27">
        <v>14</v>
      </c>
      <c r="H38" s="27"/>
      <c r="I38" s="27"/>
      <c r="J38" s="27">
        <v>0</v>
      </c>
      <c r="K38" s="27">
        <v>1</v>
      </c>
      <c r="L38" s="27">
        <v>3</v>
      </c>
      <c r="M38" s="27">
        <v>7</v>
      </c>
      <c r="N38" s="27">
        <f t="shared" si="4"/>
        <v>10</v>
      </c>
      <c r="O38" s="39">
        <v>1</v>
      </c>
      <c r="P38" s="39">
        <v>3</v>
      </c>
      <c r="Q38" s="39">
        <v>0</v>
      </c>
      <c r="R38" s="39">
        <v>8</v>
      </c>
      <c r="S38" s="39">
        <v>4</v>
      </c>
      <c r="T38" s="27">
        <f t="shared" si="5"/>
        <v>12</v>
      </c>
      <c r="U38" s="40">
        <f t="shared" si="6"/>
        <v>0.42105263157894735</v>
      </c>
      <c r="V38" s="22">
        <v>457</v>
      </c>
      <c r="W38" s="22" t="s">
        <v>80</v>
      </c>
      <c r="X38" s="22" t="s">
        <v>95</v>
      </c>
      <c r="Y38" s="69">
        <v>831</v>
      </c>
      <c r="Z38" s="41"/>
      <c r="AA38" s="1" t="s">
        <v>283</v>
      </c>
      <c r="AB38" s="28" t="s">
        <v>323</v>
      </c>
    </row>
    <row r="39" spans="1:28" x14ac:dyDescent="0.3">
      <c r="A39" s="1" t="s">
        <v>46</v>
      </c>
      <c r="B39" s="1" t="s">
        <v>73</v>
      </c>
      <c r="C39" s="27" t="s">
        <v>293</v>
      </c>
      <c r="D39" s="38">
        <v>44</v>
      </c>
      <c r="E39" s="27">
        <v>48</v>
      </c>
      <c r="F39" s="27">
        <v>5</v>
      </c>
      <c r="G39" s="27">
        <v>9</v>
      </c>
      <c r="H39" s="27"/>
      <c r="I39" s="27"/>
      <c r="J39" s="27">
        <v>0</v>
      </c>
      <c r="K39" s="27">
        <v>0</v>
      </c>
      <c r="L39" s="27">
        <v>3</v>
      </c>
      <c r="M39" s="27">
        <v>5</v>
      </c>
      <c r="N39" s="27">
        <f t="shared" si="4"/>
        <v>8</v>
      </c>
      <c r="O39" s="39">
        <v>1</v>
      </c>
      <c r="P39" s="39">
        <v>2</v>
      </c>
      <c r="Q39" s="39">
        <v>0</v>
      </c>
      <c r="R39" s="39">
        <v>4</v>
      </c>
      <c r="S39" s="39">
        <v>1</v>
      </c>
      <c r="T39" s="27">
        <f t="shared" si="5"/>
        <v>10</v>
      </c>
      <c r="U39" s="40">
        <f t="shared" si="6"/>
        <v>0.33333333333333331</v>
      </c>
      <c r="V39" s="22">
        <v>457</v>
      </c>
      <c r="W39" s="22" t="s">
        <v>80</v>
      </c>
      <c r="X39" s="22" t="s">
        <v>95</v>
      </c>
      <c r="Y39" s="69">
        <v>831</v>
      </c>
      <c r="Z39" s="41"/>
      <c r="AA39" s="1" t="s">
        <v>283</v>
      </c>
      <c r="AB39" s="28" t="s">
        <v>323</v>
      </c>
    </row>
    <row r="40" spans="1:28" x14ac:dyDescent="0.3">
      <c r="A40" s="1" t="s">
        <v>46</v>
      </c>
      <c r="B40" s="1" t="s">
        <v>73</v>
      </c>
      <c r="C40" s="27" t="s">
        <v>287</v>
      </c>
      <c r="D40" s="38">
        <v>15</v>
      </c>
      <c r="E40" s="27">
        <v>36</v>
      </c>
      <c r="F40" s="27">
        <v>4</v>
      </c>
      <c r="G40" s="27">
        <v>11</v>
      </c>
      <c r="H40" s="27"/>
      <c r="I40" s="27"/>
      <c r="J40" s="27">
        <v>4</v>
      </c>
      <c r="K40" s="27">
        <v>4</v>
      </c>
      <c r="L40" s="27">
        <v>3</v>
      </c>
      <c r="M40" s="27">
        <v>4</v>
      </c>
      <c r="N40" s="27">
        <f t="shared" si="4"/>
        <v>7</v>
      </c>
      <c r="O40" s="39">
        <v>2</v>
      </c>
      <c r="P40" s="39">
        <v>5</v>
      </c>
      <c r="Q40" s="39">
        <v>3</v>
      </c>
      <c r="R40" s="39">
        <v>7</v>
      </c>
      <c r="S40" s="39">
        <v>0</v>
      </c>
      <c r="T40" s="27">
        <f t="shared" si="5"/>
        <v>12</v>
      </c>
      <c r="U40" s="40">
        <f t="shared" si="6"/>
        <v>0.52777777777777779</v>
      </c>
      <c r="V40" s="22">
        <v>457</v>
      </c>
      <c r="W40" s="22" t="s">
        <v>80</v>
      </c>
      <c r="X40" s="22" t="s">
        <v>95</v>
      </c>
      <c r="Y40" s="69">
        <v>831</v>
      </c>
      <c r="Z40" s="41"/>
      <c r="AA40" s="1" t="s">
        <v>283</v>
      </c>
      <c r="AB40" s="28" t="s">
        <v>323</v>
      </c>
    </row>
    <row r="41" spans="1:28" x14ac:dyDescent="0.3">
      <c r="A41" s="1" t="s">
        <v>46</v>
      </c>
      <c r="B41" s="1" t="s">
        <v>73</v>
      </c>
      <c r="C41" s="27" t="s">
        <v>289</v>
      </c>
      <c r="D41" s="38">
        <v>13</v>
      </c>
      <c r="E41" s="27">
        <v>14</v>
      </c>
      <c r="F41" s="27">
        <v>1</v>
      </c>
      <c r="G41" s="27">
        <v>2</v>
      </c>
      <c r="H41" s="27"/>
      <c r="I41" s="27"/>
      <c r="J41" s="27">
        <v>2</v>
      </c>
      <c r="K41" s="27">
        <v>3</v>
      </c>
      <c r="L41" s="27">
        <v>2</v>
      </c>
      <c r="M41" s="27">
        <v>0</v>
      </c>
      <c r="N41" s="27">
        <f t="shared" si="4"/>
        <v>2</v>
      </c>
      <c r="O41" s="39">
        <v>1</v>
      </c>
      <c r="P41" s="39">
        <v>2</v>
      </c>
      <c r="Q41" s="39">
        <v>2</v>
      </c>
      <c r="R41" s="39">
        <v>2</v>
      </c>
      <c r="S41" s="39">
        <v>0</v>
      </c>
      <c r="T41" s="27">
        <f t="shared" si="5"/>
        <v>4</v>
      </c>
      <c r="U41" s="40">
        <f t="shared" si="6"/>
        <v>0.5714285714285714</v>
      </c>
      <c r="V41" s="22">
        <v>457</v>
      </c>
      <c r="W41" s="22" t="s">
        <v>80</v>
      </c>
      <c r="X41" s="22" t="s">
        <v>95</v>
      </c>
      <c r="Y41" s="69">
        <v>831</v>
      </c>
      <c r="Z41" s="41"/>
      <c r="AA41" s="1" t="s">
        <v>283</v>
      </c>
      <c r="AB41" s="28" t="s">
        <v>323</v>
      </c>
    </row>
    <row r="42" spans="1:28" x14ac:dyDescent="0.3">
      <c r="A42" s="1" t="s">
        <v>46</v>
      </c>
      <c r="B42" s="1" t="s">
        <v>73</v>
      </c>
      <c r="C42" s="27" t="s">
        <v>142</v>
      </c>
      <c r="D42" s="38">
        <v>33</v>
      </c>
      <c r="E42" s="27">
        <v>12</v>
      </c>
      <c r="F42" s="27">
        <v>3</v>
      </c>
      <c r="G42" s="27">
        <v>12</v>
      </c>
      <c r="H42" s="27"/>
      <c r="I42" s="27"/>
      <c r="J42" s="27">
        <v>0</v>
      </c>
      <c r="K42" s="27">
        <v>0</v>
      </c>
      <c r="L42" s="27">
        <v>4</v>
      </c>
      <c r="M42" s="27">
        <v>1</v>
      </c>
      <c r="N42" s="27">
        <f>SUM(L42:M42)</f>
        <v>5</v>
      </c>
      <c r="O42" s="39">
        <v>4</v>
      </c>
      <c r="P42" s="39">
        <v>3</v>
      </c>
      <c r="Q42" s="39">
        <v>1</v>
      </c>
      <c r="R42" s="39">
        <v>1</v>
      </c>
      <c r="S42" s="39">
        <v>0</v>
      </c>
      <c r="T42" s="27">
        <f t="shared" si="5"/>
        <v>6</v>
      </c>
      <c r="U42" s="40">
        <f t="shared" si="6"/>
        <v>1.5833333333333333</v>
      </c>
      <c r="V42" s="22">
        <v>457</v>
      </c>
      <c r="W42" s="22" t="s">
        <v>80</v>
      </c>
      <c r="X42" s="22" t="s">
        <v>95</v>
      </c>
      <c r="Y42" s="69">
        <v>831</v>
      </c>
      <c r="Z42" s="41"/>
      <c r="AA42" s="1" t="s">
        <v>283</v>
      </c>
      <c r="AB42" s="28" t="s">
        <v>323</v>
      </c>
    </row>
    <row r="43" spans="1:28" x14ac:dyDescent="0.3">
      <c r="A43" s="1" t="s">
        <v>46</v>
      </c>
      <c r="B43" s="1" t="s">
        <v>73</v>
      </c>
      <c r="C43" s="27" t="s">
        <v>290</v>
      </c>
      <c r="D43" s="38">
        <v>11</v>
      </c>
      <c r="E43" s="27">
        <v>32</v>
      </c>
      <c r="F43" s="27">
        <v>5</v>
      </c>
      <c r="G43" s="27">
        <v>12</v>
      </c>
      <c r="H43" s="27"/>
      <c r="I43" s="27"/>
      <c r="J43" s="27">
        <v>2</v>
      </c>
      <c r="K43" s="27">
        <v>2</v>
      </c>
      <c r="L43" s="27">
        <v>3</v>
      </c>
      <c r="M43" s="27">
        <v>2</v>
      </c>
      <c r="N43" s="27">
        <f>SUM(L43:M43)</f>
        <v>5</v>
      </c>
      <c r="O43" s="39">
        <v>0</v>
      </c>
      <c r="P43" s="39">
        <v>3</v>
      </c>
      <c r="Q43" s="39">
        <v>2</v>
      </c>
      <c r="R43" s="39">
        <v>0</v>
      </c>
      <c r="S43" s="39">
        <v>1</v>
      </c>
      <c r="T43" s="27">
        <f t="shared" si="5"/>
        <v>12</v>
      </c>
      <c r="U43" s="40">
        <f t="shared" si="6"/>
        <v>0.59375</v>
      </c>
      <c r="V43" s="22">
        <v>457</v>
      </c>
      <c r="W43" s="22" t="s">
        <v>80</v>
      </c>
      <c r="X43" s="22" t="s">
        <v>95</v>
      </c>
      <c r="Y43" s="69">
        <v>831</v>
      </c>
      <c r="Z43" s="41"/>
      <c r="AA43" s="1" t="s">
        <v>283</v>
      </c>
      <c r="AB43" s="28" t="s">
        <v>323</v>
      </c>
    </row>
    <row r="44" spans="1:28" x14ac:dyDescent="0.3">
      <c r="A44" s="43" t="s">
        <v>46</v>
      </c>
      <c r="B44" s="43" t="s">
        <v>73</v>
      </c>
      <c r="C44" s="44" t="s">
        <v>40</v>
      </c>
      <c r="D44" s="43"/>
      <c r="E44" s="44">
        <f t="shared" ref="E44:T44" si="7">SUM(E35:E43)</f>
        <v>240</v>
      </c>
      <c r="F44" s="44">
        <f t="shared" si="7"/>
        <v>33</v>
      </c>
      <c r="G44" s="44">
        <f t="shared" si="7"/>
        <v>87</v>
      </c>
      <c r="H44" s="44">
        <f t="shared" si="7"/>
        <v>0</v>
      </c>
      <c r="I44" s="44">
        <f t="shared" si="7"/>
        <v>2</v>
      </c>
      <c r="J44" s="44">
        <f t="shared" si="7"/>
        <v>10</v>
      </c>
      <c r="K44" s="44">
        <f t="shared" si="7"/>
        <v>14</v>
      </c>
      <c r="L44" s="44">
        <f t="shared" si="7"/>
        <v>20</v>
      </c>
      <c r="M44" s="44">
        <f t="shared" si="7"/>
        <v>27</v>
      </c>
      <c r="N44" s="44">
        <f t="shared" si="7"/>
        <v>47</v>
      </c>
      <c r="O44" s="44">
        <f t="shared" si="7"/>
        <v>11</v>
      </c>
      <c r="P44" s="44">
        <f t="shared" si="7"/>
        <v>21</v>
      </c>
      <c r="Q44" s="44">
        <f t="shared" si="7"/>
        <v>11</v>
      </c>
      <c r="R44" s="44">
        <f t="shared" si="7"/>
        <v>27</v>
      </c>
      <c r="S44" s="44">
        <f t="shared" si="7"/>
        <v>6</v>
      </c>
      <c r="T44" s="44">
        <f t="shared" si="7"/>
        <v>76</v>
      </c>
      <c r="U44" s="45">
        <f>((T44+Q44+N44-R44)+(O44*2))/E44</f>
        <v>0.53749999999999998</v>
      </c>
      <c r="V44" s="46">
        <v>457</v>
      </c>
      <c r="W44" s="46" t="s">
        <v>80</v>
      </c>
      <c r="X44" s="46" t="s">
        <v>95</v>
      </c>
      <c r="Y44" s="70">
        <v>831</v>
      </c>
      <c r="Z44" s="48"/>
      <c r="AA44" s="43" t="s">
        <v>283</v>
      </c>
      <c r="AB44" s="74" t="s">
        <v>323</v>
      </c>
    </row>
    <row r="45" spans="1:28" x14ac:dyDescent="0.3">
      <c r="A45" s="1"/>
      <c r="B45" s="1"/>
      <c r="C45" s="1"/>
      <c r="D45" s="1"/>
      <c r="F45" s="49" t="s">
        <v>41</v>
      </c>
      <c r="G45" s="50">
        <f>F44/G44</f>
        <v>0.37931034482758619</v>
      </c>
      <c r="H45" s="27"/>
      <c r="I45" s="1"/>
      <c r="J45" s="49" t="s">
        <v>42</v>
      </c>
      <c r="K45" s="51">
        <f>J44/K44</f>
        <v>0.7142857142857143</v>
      </c>
      <c r="L45" s="1"/>
      <c r="M45" s="39" t="s">
        <v>43</v>
      </c>
      <c r="N45" s="52">
        <v>12</v>
      </c>
      <c r="P45" s="1"/>
      <c r="Q45" s="1"/>
      <c r="R45" s="1"/>
      <c r="S45" s="1"/>
      <c r="T45" s="1"/>
      <c r="U45" s="1"/>
      <c r="V45" s="22"/>
      <c r="W45" s="22"/>
      <c r="X45" s="22"/>
      <c r="Y45" s="53"/>
      <c r="Z45" s="41"/>
      <c r="AA45" s="1"/>
      <c r="AB45" s="28"/>
    </row>
    <row r="46" spans="1:28" x14ac:dyDescent="0.3">
      <c r="A46" s="1"/>
      <c r="B46" s="1"/>
      <c r="C46" s="5" t="s">
        <v>44</v>
      </c>
      <c r="V46" s="22"/>
      <c r="W46" s="22"/>
      <c r="X46" s="22"/>
      <c r="Y46" s="53"/>
      <c r="Z46" s="41"/>
      <c r="AA46" s="1"/>
      <c r="AB46" s="28"/>
    </row>
    <row r="47" spans="1:28" x14ac:dyDescent="0.3">
      <c r="B47" s="1"/>
      <c r="C47" s="1"/>
      <c r="D47" s="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31"/>
      <c r="Z47" s="41"/>
      <c r="AA47" s="1"/>
      <c r="AB47" s="28"/>
    </row>
    <row r="48" spans="1:28" x14ac:dyDescent="0.3">
      <c r="AB48" s="71"/>
    </row>
  </sheetData>
  <sheetProtection sheet="1" objects="1" scenarios="1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11335-94CD-4492-8FAA-CE271E2F894A}">
  <sheetPr>
    <tabColor rgb="FF92D05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29647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98</v>
      </c>
      <c r="D4" s="7" t="s">
        <v>5</v>
      </c>
      <c r="E4" s="8"/>
      <c r="F4" s="5"/>
      <c r="G4" s="1"/>
      <c r="J4" s="15" t="s">
        <v>330</v>
      </c>
      <c r="K4" s="16" t="s">
        <v>45</v>
      </c>
      <c r="L4" s="17"/>
      <c r="M4" s="18"/>
      <c r="N4" s="19">
        <v>26</v>
      </c>
      <c r="O4" s="19">
        <v>34</v>
      </c>
      <c r="P4" s="19">
        <v>22</v>
      </c>
      <c r="Q4" s="19">
        <v>25</v>
      </c>
      <c r="R4" s="20"/>
      <c r="S4" s="21">
        <f>SUM(N4:R4)</f>
        <v>107</v>
      </c>
      <c r="T4" s="22">
        <v>463</v>
      </c>
    </row>
    <row r="5" spans="1:28" x14ac:dyDescent="0.3">
      <c r="B5" s="1"/>
      <c r="C5" s="6" t="s">
        <v>99</v>
      </c>
      <c r="D5" s="7" t="s">
        <v>6</v>
      </c>
      <c r="E5" s="1"/>
      <c r="F5" s="1"/>
      <c r="G5" s="1"/>
      <c r="J5" s="15" t="s">
        <v>331</v>
      </c>
      <c r="K5" s="16" t="s">
        <v>60</v>
      </c>
      <c r="L5" s="17"/>
      <c r="M5" s="18"/>
      <c r="N5" s="19">
        <v>27</v>
      </c>
      <c r="O5" s="19">
        <v>27</v>
      </c>
      <c r="P5" s="19">
        <v>26</v>
      </c>
      <c r="Q5" s="19">
        <v>25</v>
      </c>
      <c r="R5" s="20"/>
      <c r="S5" s="21">
        <f>SUM(N5:R5)</f>
        <v>105</v>
      </c>
      <c r="T5" s="22">
        <v>463</v>
      </c>
      <c r="U5" s="1"/>
      <c r="V5" s="1"/>
      <c r="W5" s="1"/>
    </row>
    <row r="6" spans="1:28" x14ac:dyDescent="0.3">
      <c r="C6" s="23">
        <v>709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100</v>
      </c>
      <c r="D7" s="7" t="s">
        <v>8</v>
      </c>
      <c r="G7" s="1"/>
      <c r="S7" s="1"/>
      <c r="T7" s="25" t="s">
        <v>9</v>
      </c>
      <c r="U7" s="1"/>
      <c r="V7" s="26">
        <v>463</v>
      </c>
      <c r="W7" s="1"/>
    </row>
    <row r="8" spans="1:28" x14ac:dyDescent="0.3">
      <c r="B8" s="1"/>
      <c r="C8" s="24" t="s">
        <v>329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9.5833333333333326E-2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26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48</v>
      </c>
      <c r="D13" s="38">
        <v>11</v>
      </c>
      <c r="E13" s="27">
        <v>11</v>
      </c>
      <c r="F13" s="27">
        <v>5</v>
      </c>
      <c r="G13" s="27">
        <v>7</v>
      </c>
      <c r="H13" s="27"/>
      <c r="I13" s="27"/>
      <c r="J13" s="27">
        <v>0</v>
      </c>
      <c r="K13" s="27">
        <v>0</v>
      </c>
      <c r="L13" s="27">
        <v>0</v>
      </c>
      <c r="M13" s="27">
        <v>1</v>
      </c>
      <c r="N13" s="27">
        <f>SUM(L13:M13)</f>
        <v>1</v>
      </c>
      <c r="O13" s="27">
        <v>1</v>
      </c>
      <c r="P13" s="39">
        <v>0</v>
      </c>
      <c r="Q13" s="27">
        <v>1</v>
      </c>
      <c r="R13" s="27">
        <v>0</v>
      </c>
      <c r="S13" s="27">
        <v>0</v>
      </c>
      <c r="T13" s="27">
        <f>(H13*3)+((F13-H13)*2)+J13</f>
        <v>10</v>
      </c>
      <c r="U13" s="40">
        <f>IFERROR(((T13+Q13+N13-R13)+(O13*2))/E13,"")</f>
        <v>1.2727272727272727</v>
      </c>
      <c r="V13" s="22">
        <v>463</v>
      </c>
      <c r="W13" s="22" t="s">
        <v>81</v>
      </c>
      <c r="X13" s="22" t="s">
        <v>82</v>
      </c>
      <c r="Y13" s="69">
        <v>709</v>
      </c>
      <c r="Z13" s="41"/>
      <c r="AA13" s="1" t="s">
        <v>83</v>
      </c>
      <c r="AB13" s="28" t="s">
        <v>332</v>
      </c>
    </row>
    <row r="14" spans="1:28" x14ac:dyDescent="0.3">
      <c r="A14" s="1" t="s">
        <v>59</v>
      </c>
      <c r="B14" s="1" t="s">
        <v>46</v>
      </c>
      <c r="C14" s="27" t="s">
        <v>49</v>
      </c>
      <c r="D14" s="38">
        <v>22</v>
      </c>
      <c r="E14" s="27">
        <v>9</v>
      </c>
      <c r="F14" s="27">
        <v>0</v>
      </c>
      <c r="G14" s="27">
        <v>1</v>
      </c>
      <c r="H14" s="27"/>
      <c r="I14" s="27"/>
      <c r="J14" s="27">
        <v>0</v>
      </c>
      <c r="K14" s="27">
        <v>0</v>
      </c>
      <c r="L14" s="27">
        <v>2</v>
      </c>
      <c r="M14" s="27">
        <v>2</v>
      </c>
      <c r="N14" s="27">
        <f t="shared" ref="N14:N20" si="0">SUM(L14:M14)</f>
        <v>4</v>
      </c>
      <c r="O14" s="39">
        <v>2</v>
      </c>
      <c r="P14" s="39">
        <v>1</v>
      </c>
      <c r="Q14" s="39">
        <v>0</v>
      </c>
      <c r="R14" s="39">
        <v>0</v>
      </c>
      <c r="S14" s="39">
        <v>0</v>
      </c>
      <c r="T14" s="39">
        <f t="shared" ref="T14:T20" si="1">(H14*3)+((F14-H14)*2)+J14</f>
        <v>0</v>
      </c>
      <c r="U14" s="40">
        <f t="shared" ref="U14:U23" si="2">IFERROR(((T14+Q14+N14-R14)+(O14*2))/E14,"")</f>
        <v>0.88888888888888884</v>
      </c>
      <c r="V14" s="22">
        <v>463</v>
      </c>
      <c r="W14" s="22" t="s">
        <v>81</v>
      </c>
      <c r="X14" s="22" t="s">
        <v>82</v>
      </c>
      <c r="Y14" s="69">
        <v>709</v>
      </c>
      <c r="Z14" s="41"/>
      <c r="AA14" s="1" t="s">
        <v>83</v>
      </c>
      <c r="AB14" s="28" t="s">
        <v>332</v>
      </c>
    </row>
    <row r="15" spans="1:28" x14ac:dyDescent="0.3">
      <c r="A15" s="1" t="s">
        <v>59</v>
      </c>
      <c r="B15" s="1" t="s">
        <v>46</v>
      </c>
      <c r="C15" s="27" t="s">
        <v>255</v>
      </c>
      <c r="D15" s="38">
        <v>14</v>
      </c>
      <c r="E15" s="27">
        <v>20</v>
      </c>
      <c r="F15" s="27">
        <v>7</v>
      </c>
      <c r="G15" s="27">
        <v>11</v>
      </c>
      <c r="H15" s="27"/>
      <c r="I15" s="27"/>
      <c r="J15" s="27">
        <v>1</v>
      </c>
      <c r="K15" s="27">
        <v>2</v>
      </c>
      <c r="L15" s="27">
        <v>4</v>
      </c>
      <c r="M15" s="27">
        <v>1</v>
      </c>
      <c r="N15" s="27">
        <f t="shared" si="0"/>
        <v>5</v>
      </c>
      <c r="O15" s="39">
        <v>1</v>
      </c>
      <c r="P15" s="39">
        <v>5</v>
      </c>
      <c r="Q15" s="39">
        <v>0</v>
      </c>
      <c r="R15" s="39">
        <v>1</v>
      </c>
      <c r="S15" s="39">
        <v>0</v>
      </c>
      <c r="T15" s="39">
        <f t="shared" si="1"/>
        <v>15</v>
      </c>
      <c r="U15" s="40">
        <f t="shared" si="2"/>
        <v>1.05</v>
      </c>
      <c r="V15" s="22">
        <v>463</v>
      </c>
      <c r="W15" s="22" t="s">
        <v>81</v>
      </c>
      <c r="X15" s="22" t="s">
        <v>82</v>
      </c>
      <c r="Y15" s="69">
        <v>709</v>
      </c>
      <c r="Z15" s="41"/>
      <c r="AA15" s="1" t="s">
        <v>83</v>
      </c>
      <c r="AB15" s="28" t="s">
        <v>332</v>
      </c>
    </row>
    <row r="16" spans="1:28" x14ac:dyDescent="0.3">
      <c r="A16" s="1" t="s">
        <v>59</v>
      </c>
      <c r="B16" s="1" t="s">
        <v>46</v>
      </c>
      <c r="C16" s="27" t="s">
        <v>172</v>
      </c>
      <c r="D16" s="38">
        <v>32</v>
      </c>
      <c r="E16" s="27" t="s">
        <v>470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39"/>
      <c r="U16" s="40"/>
      <c r="V16" s="22">
        <v>463</v>
      </c>
      <c r="W16" s="22" t="s">
        <v>81</v>
      </c>
      <c r="X16" s="22" t="s">
        <v>82</v>
      </c>
      <c r="Y16" s="69">
        <v>709</v>
      </c>
      <c r="Z16" s="41"/>
      <c r="AA16" s="1" t="s">
        <v>83</v>
      </c>
      <c r="AB16" s="28" t="s">
        <v>332</v>
      </c>
    </row>
    <row r="17" spans="1:28" x14ac:dyDescent="0.3">
      <c r="A17" s="1" t="s">
        <v>59</v>
      </c>
      <c r="B17" s="1" t="s">
        <v>46</v>
      </c>
      <c r="C17" s="27" t="s">
        <v>52</v>
      </c>
      <c r="D17" s="38">
        <v>42</v>
      </c>
      <c r="E17" s="27">
        <v>21</v>
      </c>
      <c r="F17" s="27">
        <v>7</v>
      </c>
      <c r="G17" s="27">
        <v>10</v>
      </c>
      <c r="H17" s="27"/>
      <c r="I17" s="27"/>
      <c r="J17" s="27">
        <v>0</v>
      </c>
      <c r="K17" s="27">
        <v>1</v>
      </c>
      <c r="L17" s="27">
        <v>0</v>
      </c>
      <c r="M17" s="27">
        <v>1</v>
      </c>
      <c r="N17" s="27">
        <f t="shared" si="0"/>
        <v>1</v>
      </c>
      <c r="O17" s="39">
        <v>0</v>
      </c>
      <c r="P17" s="39">
        <v>2</v>
      </c>
      <c r="Q17" s="39">
        <v>0</v>
      </c>
      <c r="R17" s="39">
        <v>1</v>
      </c>
      <c r="S17" s="39">
        <v>0</v>
      </c>
      <c r="T17" s="39">
        <f t="shared" si="1"/>
        <v>14</v>
      </c>
      <c r="U17" s="40">
        <f t="shared" si="2"/>
        <v>0.66666666666666663</v>
      </c>
      <c r="V17" s="22">
        <v>463</v>
      </c>
      <c r="W17" s="22" t="s">
        <v>81</v>
      </c>
      <c r="X17" s="22" t="s">
        <v>82</v>
      </c>
      <c r="Y17" s="69">
        <v>709</v>
      </c>
      <c r="Z17" s="41"/>
      <c r="AA17" s="1" t="s">
        <v>83</v>
      </c>
      <c r="AB17" s="28" t="s">
        <v>332</v>
      </c>
    </row>
    <row r="18" spans="1:28" x14ac:dyDescent="0.3">
      <c r="A18" s="1" t="s">
        <v>59</v>
      </c>
      <c r="B18" s="1" t="s">
        <v>46</v>
      </c>
      <c r="C18" s="27" t="s">
        <v>53</v>
      </c>
      <c r="D18" s="38">
        <v>15</v>
      </c>
      <c r="E18" s="27">
        <v>32</v>
      </c>
      <c r="F18" s="27">
        <v>5</v>
      </c>
      <c r="G18" s="27">
        <v>10</v>
      </c>
      <c r="H18" s="27"/>
      <c r="I18" s="27"/>
      <c r="J18" s="27">
        <v>3</v>
      </c>
      <c r="K18" s="27">
        <v>5</v>
      </c>
      <c r="L18" s="27">
        <v>3</v>
      </c>
      <c r="M18" s="27">
        <v>3</v>
      </c>
      <c r="N18" s="27">
        <f t="shared" si="0"/>
        <v>6</v>
      </c>
      <c r="O18" s="39">
        <v>2</v>
      </c>
      <c r="P18" s="39">
        <v>3</v>
      </c>
      <c r="Q18" s="39">
        <v>6</v>
      </c>
      <c r="R18" s="39">
        <v>3</v>
      </c>
      <c r="S18" s="39">
        <v>0</v>
      </c>
      <c r="T18" s="39">
        <f t="shared" si="1"/>
        <v>13</v>
      </c>
      <c r="U18" s="40">
        <f t="shared" si="2"/>
        <v>0.8125</v>
      </c>
      <c r="V18" s="22">
        <v>463</v>
      </c>
      <c r="W18" s="22" t="s">
        <v>81</v>
      </c>
      <c r="X18" s="22" t="s">
        <v>82</v>
      </c>
      <c r="Y18" s="69">
        <v>709</v>
      </c>
      <c r="Z18" s="41"/>
      <c r="AA18" s="1" t="s">
        <v>83</v>
      </c>
      <c r="AB18" s="28" t="s">
        <v>332</v>
      </c>
    </row>
    <row r="19" spans="1:28" x14ac:dyDescent="0.3">
      <c r="A19" s="1" t="s">
        <v>59</v>
      </c>
      <c r="B19" s="1" t="s">
        <v>46</v>
      </c>
      <c r="C19" s="27" t="s">
        <v>54</v>
      </c>
      <c r="D19" s="38">
        <v>10</v>
      </c>
      <c r="E19" s="27">
        <v>43</v>
      </c>
      <c r="F19" s="27">
        <v>10</v>
      </c>
      <c r="G19" s="27">
        <v>24</v>
      </c>
      <c r="H19" s="27"/>
      <c r="I19" s="27"/>
      <c r="J19" s="27">
        <v>4</v>
      </c>
      <c r="K19" s="27">
        <v>6</v>
      </c>
      <c r="L19" s="27">
        <v>3</v>
      </c>
      <c r="M19" s="27">
        <v>4</v>
      </c>
      <c r="N19" s="27">
        <f t="shared" si="0"/>
        <v>7</v>
      </c>
      <c r="O19" s="39">
        <v>9</v>
      </c>
      <c r="P19" s="39">
        <v>1</v>
      </c>
      <c r="Q19" s="39">
        <v>3</v>
      </c>
      <c r="R19" s="39">
        <v>5</v>
      </c>
      <c r="S19" s="39">
        <v>0</v>
      </c>
      <c r="T19" s="39">
        <f t="shared" si="1"/>
        <v>24</v>
      </c>
      <c r="U19" s="40">
        <f t="shared" si="2"/>
        <v>1.0930232558139534</v>
      </c>
      <c r="V19" s="22">
        <v>463</v>
      </c>
      <c r="W19" s="22" t="s">
        <v>81</v>
      </c>
      <c r="X19" s="22" t="s">
        <v>82</v>
      </c>
      <c r="Y19" s="69">
        <v>709</v>
      </c>
      <c r="Z19" s="41"/>
      <c r="AA19" s="1" t="s">
        <v>83</v>
      </c>
      <c r="AB19" s="28" t="s">
        <v>332</v>
      </c>
    </row>
    <row r="20" spans="1:28" x14ac:dyDescent="0.3">
      <c r="A20" s="1" t="s">
        <v>59</v>
      </c>
      <c r="B20" s="1" t="s">
        <v>46</v>
      </c>
      <c r="C20" s="27" t="s">
        <v>55</v>
      </c>
      <c r="D20" s="38">
        <v>33</v>
      </c>
      <c r="E20" s="27">
        <v>2</v>
      </c>
      <c r="F20" s="27">
        <v>0</v>
      </c>
      <c r="G20" s="27">
        <v>0</v>
      </c>
      <c r="H20" s="27"/>
      <c r="I20" s="27"/>
      <c r="J20" s="27">
        <v>1</v>
      </c>
      <c r="K20" s="27">
        <v>2</v>
      </c>
      <c r="L20" s="27">
        <v>1</v>
      </c>
      <c r="M20" s="27">
        <v>0</v>
      </c>
      <c r="N20" s="27">
        <f t="shared" si="0"/>
        <v>1</v>
      </c>
      <c r="O20" s="39">
        <v>0</v>
      </c>
      <c r="P20" s="39">
        <v>1</v>
      </c>
      <c r="Q20" s="39">
        <v>0</v>
      </c>
      <c r="R20" s="39">
        <v>0</v>
      </c>
      <c r="S20" s="39">
        <v>0</v>
      </c>
      <c r="T20" s="39">
        <f t="shared" si="1"/>
        <v>1</v>
      </c>
      <c r="U20" s="40">
        <f t="shared" si="2"/>
        <v>1</v>
      </c>
      <c r="V20" s="22">
        <v>463</v>
      </c>
      <c r="W20" s="22" t="s">
        <v>81</v>
      </c>
      <c r="X20" s="22" t="s">
        <v>82</v>
      </c>
      <c r="Y20" s="69">
        <v>709</v>
      </c>
      <c r="Z20" s="41"/>
      <c r="AA20" s="1" t="s">
        <v>83</v>
      </c>
      <c r="AB20" s="28" t="s">
        <v>332</v>
      </c>
    </row>
    <row r="21" spans="1:28" x14ac:dyDescent="0.3">
      <c r="A21" s="1" t="s">
        <v>59</v>
      </c>
      <c r="B21" s="1" t="s">
        <v>46</v>
      </c>
      <c r="C21" s="27" t="s">
        <v>56</v>
      </c>
      <c r="D21" s="38">
        <v>24</v>
      </c>
      <c r="E21" s="27">
        <v>29</v>
      </c>
      <c r="F21" s="27">
        <v>4</v>
      </c>
      <c r="G21" s="27">
        <v>8</v>
      </c>
      <c r="H21" s="27"/>
      <c r="I21" s="27"/>
      <c r="J21" s="27">
        <v>1</v>
      </c>
      <c r="K21" s="27">
        <v>2</v>
      </c>
      <c r="L21" s="27">
        <v>2</v>
      </c>
      <c r="M21" s="27">
        <v>0</v>
      </c>
      <c r="N21" s="27">
        <f>SUM(L21:M21)</f>
        <v>2</v>
      </c>
      <c r="O21" s="39">
        <v>1</v>
      </c>
      <c r="P21" s="39">
        <v>3</v>
      </c>
      <c r="Q21" s="39">
        <v>0</v>
      </c>
      <c r="R21" s="39">
        <v>0</v>
      </c>
      <c r="S21" s="39">
        <v>0</v>
      </c>
      <c r="T21" s="39">
        <f>(H21*3)+((F21-H21)*2)+J21</f>
        <v>9</v>
      </c>
      <c r="U21" s="40">
        <f t="shared" si="2"/>
        <v>0.44827586206896552</v>
      </c>
      <c r="V21" s="22">
        <v>463</v>
      </c>
      <c r="W21" s="22" t="s">
        <v>81</v>
      </c>
      <c r="X21" s="22" t="s">
        <v>82</v>
      </c>
      <c r="Y21" s="69">
        <v>709</v>
      </c>
      <c r="Z21" s="41"/>
      <c r="AA21" s="1" t="s">
        <v>83</v>
      </c>
      <c r="AB21" s="28" t="s">
        <v>332</v>
      </c>
    </row>
    <row r="22" spans="1:28" x14ac:dyDescent="0.3">
      <c r="A22" s="1" t="s">
        <v>59</v>
      </c>
      <c r="B22" s="1" t="s">
        <v>46</v>
      </c>
      <c r="C22" s="27" t="s">
        <v>57</v>
      </c>
      <c r="D22" s="38">
        <v>35</v>
      </c>
      <c r="E22" s="27">
        <v>38</v>
      </c>
      <c r="F22" s="27">
        <v>3</v>
      </c>
      <c r="G22" s="27">
        <v>7</v>
      </c>
      <c r="H22" s="27"/>
      <c r="I22" s="27"/>
      <c r="J22" s="27">
        <v>1</v>
      </c>
      <c r="K22" s="27">
        <v>2</v>
      </c>
      <c r="L22" s="27">
        <v>2</v>
      </c>
      <c r="M22" s="27">
        <v>0</v>
      </c>
      <c r="N22" s="27">
        <f>SUM(L22:M22)</f>
        <v>2</v>
      </c>
      <c r="O22" s="39">
        <v>2</v>
      </c>
      <c r="P22" s="39">
        <v>2</v>
      </c>
      <c r="Q22" s="39">
        <v>1</v>
      </c>
      <c r="R22" s="39">
        <v>0</v>
      </c>
      <c r="S22" s="39">
        <v>3</v>
      </c>
      <c r="T22" s="39">
        <f>(H22*3)+((F22-H22)*2)+J22</f>
        <v>7</v>
      </c>
      <c r="U22" s="40">
        <f t="shared" si="2"/>
        <v>0.36842105263157893</v>
      </c>
      <c r="V22" s="22">
        <v>463</v>
      </c>
      <c r="W22" s="22" t="s">
        <v>81</v>
      </c>
      <c r="X22" s="22" t="s">
        <v>82</v>
      </c>
      <c r="Y22" s="69">
        <v>709</v>
      </c>
      <c r="Z22" s="41"/>
      <c r="AA22" s="1" t="s">
        <v>83</v>
      </c>
      <c r="AB22" s="28" t="s">
        <v>332</v>
      </c>
    </row>
    <row r="23" spans="1:28" x14ac:dyDescent="0.3">
      <c r="A23" s="1" t="s">
        <v>59</v>
      </c>
      <c r="B23" s="1" t="s">
        <v>46</v>
      </c>
      <c r="C23" s="27" t="s">
        <v>58</v>
      </c>
      <c r="D23" s="38">
        <v>40</v>
      </c>
      <c r="E23" s="27">
        <v>35</v>
      </c>
      <c r="F23" s="27">
        <v>4</v>
      </c>
      <c r="G23" s="27">
        <v>11</v>
      </c>
      <c r="H23" s="27"/>
      <c r="I23" s="27"/>
      <c r="J23" s="27">
        <v>6</v>
      </c>
      <c r="K23" s="27">
        <v>6</v>
      </c>
      <c r="L23" s="27">
        <v>4</v>
      </c>
      <c r="M23" s="27">
        <v>1</v>
      </c>
      <c r="N23" s="27">
        <f>SUM(L23:M23)</f>
        <v>5</v>
      </c>
      <c r="O23" s="39">
        <v>0</v>
      </c>
      <c r="P23" s="39">
        <v>3</v>
      </c>
      <c r="Q23" s="39">
        <v>1</v>
      </c>
      <c r="R23" s="39">
        <v>4</v>
      </c>
      <c r="S23" s="39">
        <v>0</v>
      </c>
      <c r="T23" s="39">
        <f>(H23*3)+((F23-H23)*2)+J23</f>
        <v>14</v>
      </c>
      <c r="U23" s="40">
        <f t="shared" si="2"/>
        <v>0.45714285714285713</v>
      </c>
      <c r="V23" s="22">
        <v>463</v>
      </c>
      <c r="W23" s="22" t="s">
        <v>81</v>
      </c>
      <c r="X23" s="22" t="s">
        <v>82</v>
      </c>
      <c r="Y23" s="69">
        <v>709</v>
      </c>
      <c r="Z23" s="41"/>
      <c r="AA23" s="1" t="s">
        <v>83</v>
      </c>
      <c r="AB23" s="28" t="s">
        <v>332</v>
      </c>
    </row>
    <row r="24" spans="1:28" x14ac:dyDescent="0.3">
      <c r="A24" s="43" t="s">
        <v>59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45</v>
      </c>
      <c r="G24" s="44">
        <f t="shared" si="3"/>
        <v>89</v>
      </c>
      <c r="H24" s="44">
        <f t="shared" si="3"/>
        <v>0</v>
      </c>
      <c r="I24" s="44">
        <f t="shared" si="3"/>
        <v>0</v>
      </c>
      <c r="J24" s="44">
        <f t="shared" si="3"/>
        <v>17</v>
      </c>
      <c r="K24" s="44">
        <f t="shared" si="3"/>
        <v>26</v>
      </c>
      <c r="L24" s="44">
        <f t="shared" si="3"/>
        <v>21</v>
      </c>
      <c r="M24" s="44">
        <f t="shared" si="3"/>
        <v>13</v>
      </c>
      <c r="N24" s="44">
        <f t="shared" si="3"/>
        <v>34</v>
      </c>
      <c r="O24" s="44">
        <f t="shared" si="3"/>
        <v>18</v>
      </c>
      <c r="P24" s="44">
        <f t="shared" si="3"/>
        <v>21</v>
      </c>
      <c r="Q24" s="44">
        <f t="shared" si="3"/>
        <v>12</v>
      </c>
      <c r="R24" s="44">
        <f t="shared" si="3"/>
        <v>14</v>
      </c>
      <c r="S24" s="44">
        <f t="shared" si="3"/>
        <v>3</v>
      </c>
      <c r="T24" s="44">
        <f t="shared" si="3"/>
        <v>107</v>
      </c>
      <c r="U24" s="45">
        <f>((T24+Q24+N24-R24)+(O24*2))/E24</f>
        <v>0.72916666666666663</v>
      </c>
      <c r="V24" s="46">
        <v>463</v>
      </c>
      <c r="W24" s="46" t="s">
        <v>81</v>
      </c>
      <c r="X24" s="46" t="s">
        <v>82</v>
      </c>
      <c r="Y24" s="70">
        <v>709</v>
      </c>
      <c r="Z24" s="48"/>
      <c r="AA24" s="43" t="s">
        <v>83</v>
      </c>
      <c r="AB24" s="72" t="s">
        <v>332</v>
      </c>
    </row>
    <row r="25" spans="1:28" x14ac:dyDescent="0.3">
      <c r="A25" s="1"/>
      <c r="B25" s="1"/>
      <c r="C25" s="1"/>
      <c r="D25" s="1"/>
      <c r="F25" s="49" t="s">
        <v>41</v>
      </c>
      <c r="G25" s="50">
        <f>F24/G24</f>
        <v>0.5056179775280899</v>
      </c>
      <c r="H25" s="27"/>
      <c r="I25" s="1"/>
      <c r="J25" s="49" t="s">
        <v>42</v>
      </c>
      <c r="K25" s="51">
        <f>J24/K24</f>
        <v>0.65384615384615385</v>
      </c>
      <c r="L25" s="1"/>
      <c r="M25" s="39" t="s">
        <v>43</v>
      </c>
      <c r="N25" s="52">
        <v>8</v>
      </c>
      <c r="P25" s="1"/>
      <c r="Q25" s="1"/>
      <c r="R25" s="1"/>
      <c r="S25" s="1"/>
      <c r="T25" s="1"/>
      <c r="U25" s="1"/>
      <c r="V25" s="22"/>
      <c r="W25" s="22"/>
      <c r="X25" s="22"/>
      <c r="Y25" s="53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32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27</v>
      </c>
      <c r="AB33" s="7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59</v>
      </c>
      <c r="C35" s="27" t="s">
        <v>85</v>
      </c>
      <c r="D35" s="38">
        <v>12</v>
      </c>
      <c r="E35" s="27">
        <v>41</v>
      </c>
      <c r="F35" s="27">
        <v>15</v>
      </c>
      <c r="G35" s="27">
        <v>28</v>
      </c>
      <c r="H35" s="27"/>
      <c r="I35" s="27"/>
      <c r="J35" s="27">
        <v>10</v>
      </c>
      <c r="K35" s="27">
        <v>13</v>
      </c>
      <c r="L35" s="27">
        <v>3</v>
      </c>
      <c r="M35" s="27">
        <v>3</v>
      </c>
      <c r="N35" s="27">
        <f>SUM(L35:M35)</f>
        <v>6</v>
      </c>
      <c r="O35" s="27">
        <v>4</v>
      </c>
      <c r="P35" s="39">
        <v>4</v>
      </c>
      <c r="Q35" s="27">
        <v>3</v>
      </c>
      <c r="R35" s="27">
        <v>5</v>
      </c>
      <c r="S35" s="27">
        <v>0</v>
      </c>
      <c r="T35" s="27">
        <f>+(F35*2)+J35</f>
        <v>40</v>
      </c>
      <c r="U35" s="40">
        <f>IFERROR(((T35+Q35+N35-R35)+(O35*2))/E35,"")</f>
        <v>1.2682926829268293</v>
      </c>
      <c r="V35" s="22">
        <v>463</v>
      </c>
      <c r="W35" s="22" t="s">
        <v>80</v>
      </c>
      <c r="X35" s="22" t="s">
        <v>95</v>
      </c>
      <c r="Y35" s="69">
        <v>709</v>
      </c>
      <c r="Z35" s="41"/>
      <c r="AA35" s="1" t="s">
        <v>96</v>
      </c>
      <c r="AB35" s="28" t="s">
        <v>333</v>
      </c>
    </row>
    <row r="36" spans="1:28" x14ac:dyDescent="0.3">
      <c r="A36" s="1" t="s">
        <v>46</v>
      </c>
      <c r="B36" s="1" t="s">
        <v>59</v>
      </c>
      <c r="C36" s="27" t="s">
        <v>86</v>
      </c>
      <c r="D36" s="38">
        <v>34</v>
      </c>
      <c r="E36" s="27">
        <v>39</v>
      </c>
      <c r="F36" s="27">
        <v>5</v>
      </c>
      <c r="G36" s="27">
        <v>6</v>
      </c>
      <c r="H36" s="27"/>
      <c r="I36" s="27"/>
      <c r="J36" s="27">
        <v>3</v>
      </c>
      <c r="K36" s="27">
        <v>5</v>
      </c>
      <c r="L36" s="27">
        <v>3</v>
      </c>
      <c r="M36" s="27">
        <v>3</v>
      </c>
      <c r="N36" s="27">
        <f t="shared" ref="N36:N41" si="4">SUM(L36:M36)</f>
        <v>6</v>
      </c>
      <c r="O36" s="39">
        <v>3</v>
      </c>
      <c r="P36" s="39">
        <v>5</v>
      </c>
      <c r="Q36" s="39">
        <v>1</v>
      </c>
      <c r="R36" s="39">
        <v>3</v>
      </c>
      <c r="S36" s="39">
        <v>0</v>
      </c>
      <c r="T36" s="27">
        <f t="shared" ref="T36:T44" si="5">+(F36*2)+J36</f>
        <v>13</v>
      </c>
      <c r="U36" s="40">
        <f t="shared" ref="U36:U44" si="6">IFERROR(((T36+Q36+N36-R36)+(O36*2))/E36,"")</f>
        <v>0.58974358974358976</v>
      </c>
      <c r="V36" s="22">
        <v>463</v>
      </c>
      <c r="W36" s="22" t="s">
        <v>80</v>
      </c>
      <c r="X36" s="22" t="s">
        <v>95</v>
      </c>
      <c r="Y36" s="69">
        <v>709</v>
      </c>
      <c r="Z36" s="41"/>
      <c r="AA36" s="1" t="s">
        <v>96</v>
      </c>
      <c r="AB36" s="28" t="s">
        <v>333</v>
      </c>
    </row>
    <row r="37" spans="1:28" x14ac:dyDescent="0.3">
      <c r="A37" s="1" t="s">
        <v>46</v>
      </c>
      <c r="B37" s="1" t="s">
        <v>59</v>
      </c>
      <c r="C37" s="27" t="s">
        <v>161</v>
      </c>
      <c r="D37" s="38">
        <v>55</v>
      </c>
      <c r="E37" s="27" t="s">
        <v>470</v>
      </c>
      <c r="F37" s="27"/>
      <c r="G37" s="27"/>
      <c r="H37" s="27"/>
      <c r="I37" s="27"/>
      <c r="J37" s="27"/>
      <c r="K37" s="27"/>
      <c r="L37" s="27"/>
      <c r="M37" s="27"/>
      <c r="N37" s="27"/>
      <c r="O37" s="39"/>
      <c r="P37" s="39"/>
      <c r="Q37" s="39"/>
      <c r="R37" s="39"/>
      <c r="S37" s="39"/>
      <c r="T37" s="27"/>
      <c r="U37" s="40"/>
      <c r="V37" s="22">
        <v>463</v>
      </c>
      <c r="W37" s="22" t="s">
        <v>80</v>
      </c>
      <c r="X37" s="22" t="s">
        <v>95</v>
      </c>
      <c r="Y37" s="69">
        <v>709</v>
      </c>
      <c r="Z37" s="41"/>
      <c r="AA37" s="1" t="s">
        <v>96</v>
      </c>
      <c r="AB37" s="28" t="s">
        <v>333</v>
      </c>
    </row>
    <row r="38" spans="1:28" x14ac:dyDescent="0.3">
      <c r="A38" s="1" t="s">
        <v>46</v>
      </c>
      <c r="B38" s="1" t="s">
        <v>59</v>
      </c>
      <c r="C38" s="27" t="s">
        <v>276</v>
      </c>
      <c r="D38" s="38">
        <v>42</v>
      </c>
      <c r="E38" s="27">
        <v>4</v>
      </c>
      <c r="F38" s="27">
        <v>0</v>
      </c>
      <c r="G38" s="27">
        <v>1</v>
      </c>
      <c r="H38" s="27"/>
      <c r="I38" s="27"/>
      <c r="J38" s="27">
        <v>0</v>
      </c>
      <c r="K38" s="27">
        <v>0</v>
      </c>
      <c r="L38" s="27">
        <v>0</v>
      </c>
      <c r="M38" s="27">
        <v>0</v>
      </c>
      <c r="N38" s="27">
        <f t="shared" si="4"/>
        <v>0</v>
      </c>
      <c r="O38" s="39">
        <v>0</v>
      </c>
      <c r="P38" s="39">
        <v>2</v>
      </c>
      <c r="Q38" s="39">
        <v>0</v>
      </c>
      <c r="R38" s="39">
        <v>0</v>
      </c>
      <c r="S38" s="39">
        <v>0</v>
      </c>
      <c r="T38" s="27">
        <f t="shared" si="5"/>
        <v>0</v>
      </c>
      <c r="U38" s="40">
        <f t="shared" si="6"/>
        <v>0</v>
      </c>
      <c r="V38" s="22">
        <v>463</v>
      </c>
      <c r="W38" s="22" t="s">
        <v>80</v>
      </c>
      <c r="X38" s="22" t="s">
        <v>95</v>
      </c>
      <c r="Y38" s="69">
        <v>709</v>
      </c>
      <c r="Z38" s="41"/>
      <c r="AA38" s="1" t="s">
        <v>96</v>
      </c>
      <c r="AB38" s="28" t="s">
        <v>333</v>
      </c>
    </row>
    <row r="39" spans="1:28" x14ac:dyDescent="0.3">
      <c r="A39" s="1" t="s">
        <v>46</v>
      </c>
      <c r="B39" s="1" t="s">
        <v>59</v>
      </c>
      <c r="C39" s="27" t="s">
        <v>275</v>
      </c>
      <c r="D39" s="38">
        <v>40</v>
      </c>
      <c r="E39" s="27">
        <v>19</v>
      </c>
      <c r="F39" s="27">
        <v>1</v>
      </c>
      <c r="G39" s="27">
        <v>3</v>
      </c>
      <c r="H39" s="27"/>
      <c r="I39" s="27"/>
      <c r="J39" s="27">
        <v>2</v>
      </c>
      <c r="K39" s="27">
        <v>4</v>
      </c>
      <c r="L39" s="27">
        <v>0</v>
      </c>
      <c r="M39" s="27">
        <v>4</v>
      </c>
      <c r="N39" s="27">
        <f t="shared" si="4"/>
        <v>4</v>
      </c>
      <c r="O39" s="39">
        <v>0</v>
      </c>
      <c r="P39" s="39">
        <v>3</v>
      </c>
      <c r="Q39" s="39">
        <v>1</v>
      </c>
      <c r="R39" s="39">
        <v>0</v>
      </c>
      <c r="S39" s="39">
        <v>2</v>
      </c>
      <c r="T39" s="27">
        <f t="shared" si="5"/>
        <v>4</v>
      </c>
      <c r="U39" s="40">
        <f t="shared" si="6"/>
        <v>0.47368421052631576</v>
      </c>
      <c r="V39" s="22">
        <v>463</v>
      </c>
      <c r="W39" s="22" t="s">
        <v>80</v>
      </c>
      <c r="X39" s="22" t="s">
        <v>95</v>
      </c>
      <c r="Y39" s="69">
        <v>709</v>
      </c>
      <c r="Z39" s="41"/>
      <c r="AA39" s="1" t="s">
        <v>96</v>
      </c>
      <c r="AB39" s="28" t="s">
        <v>333</v>
      </c>
    </row>
    <row r="40" spans="1:28" x14ac:dyDescent="0.3">
      <c r="A40" s="1" t="s">
        <v>46</v>
      </c>
      <c r="B40" s="1" t="s">
        <v>59</v>
      </c>
      <c r="C40" s="27" t="s">
        <v>87</v>
      </c>
      <c r="D40" s="38">
        <v>44</v>
      </c>
      <c r="E40" s="27">
        <v>46</v>
      </c>
      <c r="F40" s="27">
        <v>12</v>
      </c>
      <c r="G40" s="27">
        <v>18</v>
      </c>
      <c r="H40" s="27"/>
      <c r="I40" s="27"/>
      <c r="J40" s="27">
        <v>0</v>
      </c>
      <c r="K40" s="27">
        <v>0</v>
      </c>
      <c r="L40" s="27">
        <v>0</v>
      </c>
      <c r="M40" s="27">
        <v>1</v>
      </c>
      <c r="N40" s="27">
        <f t="shared" si="4"/>
        <v>1</v>
      </c>
      <c r="O40" s="39">
        <v>10</v>
      </c>
      <c r="P40" s="39">
        <v>4</v>
      </c>
      <c r="Q40" s="39">
        <v>2</v>
      </c>
      <c r="R40" s="39">
        <v>3</v>
      </c>
      <c r="S40" s="39">
        <v>0</v>
      </c>
      <c r="T40" s="27">
        <f t="shared" si="5"/>
        <v>24</v>
      </c>
      <c r="U40" s="40">
        <f t="shared" si="6"/>
        <v>0.95652173913043481</v>
      </c>
      <c r="V40" s="22">
        <v>463</v>
      </c>
      <c r="W40" s="22" t="s">
        <v>80</v>
      </c>
      <c r="X40" s="22" t="s">
        <v>95</v>
      </c>
      <c r="Y40" s="69">
        <v>709</v>
      </c>
      <c r="Z40" s="41"/>
      <c r="AA40" s="1" t="s">
        <v>96</v>
      </c>
      <c r="AB40" s="28" t="s">
        <v>333</v>
      </c>
    </row>
    <row r="41" spans="1:28" x14ac:dyDescent="0.3">
      <c r="A41" s="1" t="s">
        <v>46</v>
      </c>
      <c r="B41" s="1" t="s">
        <v>59</v>
      </c>
      <c r="C41" s="27" t="s">
        <v>88</v>
      </c>
      <c r="D41" s="38">
        <v>24</v>
      </c>
      <c r="E41" s="27">
        <v>36</v>
      </c>
      <c r="F41" s="27">
        <v>6</v>
      </c>
      <c r="G41" s="27">
        <v>8</v>
      </c>
      <c r="H41" s="27"/>
      <c r="I41" s="27"/>
      <c r="J41" s="27">
        <v>0</v>
      </c>
      <c r="K41" s="27">
        <v>0</v>
      </c>
      <c r="L41" s="27">
        <v>3</v>
      </c>
      <c r="M41" s="27">
        <v>8</v>
      </c>
      <c r="N41" s="27">
        <f t="shared" si="4"/>
        <v>11</v>
      </c>
      <c r="O41" s="39">
        <v>1</v>
      </c>
      <c r="P41" s="39">
        <v>2</v>
      </c>
      <c r="Q41" s="39">
        <v>2</v>
      </c>
      <c r="R41" s="39">
        <v>3</v>
      </c>
      <c r="S41" s="39">
        <v>0</v>
      </c>
      <c r="T41" s="27">
        <f t="shared" si="5"/>
        <v>12</v>
      </c>
      <c r="U41" s="40">
        <f t="shared" si="6"/>
        <v>0.66666666666666663</v>
      </c>
      <c r="V41" s="22">
        <v>463</v>
      </c>
      <c r="W41" s="22" t="s">
        <v>80</v>
      </c>
      <c r="X41" s="22" t="s">
        <v>95</v>
      </c>
      <c r="Y41" s="69">
        <v>709</v>
      </c>
      <c r="Z41" s="41"/>
      <c r="AA41" s="1" t="s">
        <v>96</v>
      </c>
      <c r="AB41" s="28" t="s">
        <v>333</v>
      </c>
    </row>
    <row r="42" spans="1:28" x14ac:dyDescent="0.3">
      <c r="A42" s="1" t="s">
        <v>46</v>
      </c>
      <c r="B42" s="1" t="s">
        <v>59</v>
      </c>
      <c r="C42" s="27" t="s">
        <v>89</v>
      </c>
      <c r="D42" s="38">
        <v>23</v>
      </c>
      <c r="E42" s="27">
        <v>10</v>
      </c>
      <c r="F42" s="27">
        <v>2</v>
      </c>
      <c r="G42" s="27">
        <v>4</v>
      </c>
      <c r="H42" s="27"/>
      <c r="I42" s="27"/>
      <c r="J42" s="27">
        <v>0</v>
      </c>
      <c r="K42" s="27">
        <v>0</v>
      </c>
      <c r="L42" s="27">
        <v>1</v>
      </c>
      <c r="M42" s="27">
        <v>1</v>
      </c>
      <c r="N42" s="27">
        <f>SUM(L42:M42)</f>
        <v>2</v>
      </c>
      <c r="O42" s="39">
        <v>1</v>
      </c>
      <c r="P42" s="39">
        <v>1</v>
      </c>
      <c r="Q42" s="39">
        <v>0</v>
      </c>
      <c r="R42" s="39">
        <v>0</v>
      </c>
      <c r="S42" s="39">
        <v>0</v>
      </c>
      <c r="T42" s="27">
        <f t="shared" si="5"/>
        <v>4</v>
      </c>
      <c r="U42" s="40">
        <f t="shared" si="6"/>
        <v>0.8</v>
      </c>
      <c r="V42" s="22">
        <v>463</v>
      </c>
      <c r="W42" s="22" t="s">
        <v>80</v>
      </c>
      <c r="X42" s="22" t="s">
        <v>95</v>
      </c>
      <c r="Y42" s="69">
        <v>709</v>
      </c>
      <c r="Z42" s="41"/>
      <c r="AA42" s="1" t="s">
        <v>96</v>
      </c>
      <c r="AB42" s="28" t="s">
        <v>333</v>
      </c>
    </row>
    <row r="43" spans="1:28" x14ac:dyDescent="0.3">
      <c r="A43" s="1" t="s">
        <v>46</v>
      </c>
      <c r="B43" s="1" t="s">
        <v>59</v>
      </c>
      <c r="C43" s="27" t="s">
        <v>91</v>
      </c>
      <c r="D43" s="38">
        <v>10</v>
      </c>
      <c r="E43" s="27">
        <v>41</v>
      </c>
      <c r="F43" s="27">
        <v>4</v>
      </c>
      <c r="G43" s="27">
        <v>9</v>
      </c>
      <c r="H43" s="27"/>
      <c r="I43" s="27"/>
      <c r="J43" s="27">
        <v>0</v>
      </c>
      <c r="K43" s="27">
        <v>0</v>
      </c>
      <c r="L43" s="27">
        <v>2</v>
      </c>
      <c r="M43" s="27">
        <v>2</v>
      </c>
      <c r="N43" s="27">
        <f>SUM(L43:M43)</f>
        <v>4</v>
      </c>
      <c r="O43" s="39">
        <v>16</v>
      </c>
      <c r="P43" s="39">
        <v>4</v>
      </c>
      <c r="Q43" s="39">
        <v>4</v>
      </c>
      <c r="R43" s="39">
        <v>6</v>
      </c>
      <c r="S43" s="39">
        <v>1</v>
      </c>
      <c r="T43" s="27">
        <f t="shared" si="5"/>
        <v>8</v>
      </c>
      <c r="U43" s="40">
        <f t="shared" si="6"/>
        <v>1.024390243902439</v>
      </c>
      <c r="V43" s="22">
        <v>463</v>
      </c>
      <c r="W43" s="22" t="s">
        <v>80</v>
      </c>
      <c r="X43" s="22" t="s">
        <v>95</v>
      </c>
      <c r="Y43" s="69">
        <v>709</v>
      </c>
      <c r="Z43" s="41"/>
      <c r="AA43" s="1" t="s">
        <v>96</v>
      </c>
      <c r="AB43" s="28" t="s">
        <v>333</v>
      </c>
    </row>
    <row r="44" spans="1:28" x14ac:dyDescent="0.3">
      <c r="A44" s="1" t="s">
        <v>46</v>
      </c>
      <c r="B44" s="1" t="s">
        <v>59</v>
      </c>
      <c r="C44" s="27" t="s">
        <v>92</v>
      </c>
      <c r="D44" s="38">
        <v>32</v>
      </c>
      <c r="E44" s="27">
        <v>4</v>
      </c>
      <c r="F44" s="27">
        <v>0</v>
      </c>
      <c r="G44" s="27">
        <v>0</v>
      </c>
      <c r="H44" s="27"/>
      <c r="I44" s="27"/>
      <c r="J44" s="27">
        <v>0</v>
      </c>
      <c r="K44" s="27">
        <v>0</v>
      </c>
      <c r="L44" s="27">
        <v>0</v>
      </c>
      <c r="M44" s="27">
        <v>2</v>
      </c>
      <c r="N44" s="27">
        <f>SUM(L44:M44)</f>
        <v>2</v>
      </c>
      <c r="O44" s="39">
        <v>1</v>
      </c>
      <c r="P44" s="39">
        <v>1</v>
      </c>
      <c r="Q44" s="39">
        <v>0</v>
      </c>
      <c r="R44" s="39">
        <v>0</v>
      </c>
      <c r="S44" s="39">
        <v>0</v>
      </c>
      <c r="T44" s="27">
        <f t="shared" si="5"/>
        <v>0</v>
      </c>
      <c r="U44" s="40">
        <f t="shared" si="6"/>
        <v>1</v>
      </c>
      <c r="V44" s="22">
        <v>463</v>
      </c>
      <c r="W44" s="22" t="s">
        <v>80</v>
      </c>
      <c r="X44" s="22" t="s">
        <v>95</v>
      </c>
      <c r="Y44" s="69">
        <v>709</v>
      </c>
      <c r="Z44" s="41"/>
      <c r="AA44" s="1" t="s">
        <v>96</v>
      </c>
      <c r="AB44" s="28" t="s">
        <v>333</v>
      </c>
    </row>
    <row r="45" spans="1:28" x14ac:dyDescent="0.3">
      <c r="A45" s="43" t="s">
        <v>46</v>
      </c>
      <c r="B45" s="43" t="s">
        <v>59</v>
      </c>
      <c r="C45" s="44" t="s">
        <v>40</v>
      </c>
      <c r="D45" s="43"/>
      <c r="E45" s="44">
        <f t="shared" ref="E45:T45" si="7">SUM(E35:E44)</f>
        <v>240</v>
      </c>
      <c r="F45" s="44">
        <f t="shared" si="7"/>
        <v>45</v>
      </c>
      <c r="G45" s="44">
        <f t="shared" si="7"/>
        <v>77</v>
      </c>
      <c r="H45" s="44">
        <f t="shared" si="7"/>
        <v>0</v>
      </c>
      <c r="I45" s="44">
        <f t="shared" si="7"/>
        <v>0</v>
      </c>
      <c r="J45" s="44">
        <f t="shared" si="7"/>
        <v>15</v>
      </c>
      <c r="K45" s="44">
        <f t="shared" si="7"/>
        <v>22</v>
      </c>
      <c r="L45" s="44">
        <f t="shared" si="7"/>
        <v>12</v>
      </c>
      <c r="M45" s="44">
        <f t="shared" si="7"/>
        <v>24</v>
      </c>
      <c r="N45" s="44">
        <f t="shared" si="7"/>
        <v>36</v>
      </c>
      <c r="O45" s="44">
        <f t="shared" si="7"/>
        <v>36</v>
      </c>
      <c r="P45" s="44">
        <f t="shared" si="7"/>
        <v>26</v>
      </c>
      <c r="Q45" s="44">
        <f t="shared" si="7"/>
        <v>13</v>
      </c>
      <c r="R45" s="44">
        <f t="shared" si="7"/>
        <v>20</v>
      </c>
      <c r="S45" s="44">
        <f t="shared" si="7"/>
        <v>3</v>
      </c>
      <c r="T45" s="44">
        <f t="shared" si="7"/>
        <v>105</v>
      </c>
      <c r="U45" s="45">
        <f>((T45+Q45+N45-R45)+(O45*2))/E45</f>
        <v>0.85833333333333328</v>
      </c>
      <c r="V45" s="46">
        <v>463</v>
      </c>
      <c r="W45" s="46" t="s">
        <v>80</v>
      </c>
      <c r="X45" s="46" t="s">
        <v>95</v>
      </c>
      <c r="Y45" s="70">
        <v>709</v>
      </c>
      <c r="Z45" s="48"/>
      <c r="AA45" s="43" t="s">
        <v>96</v>
      </c>
      <c r="AB45" s="72" t="s">
        <v>333</v>
      </c>
    </row>
    <row r="46" spans="1:28" x14ac:dyDescent="0.3">
      <c r="A46" s="1"/>
      <c r="B46" s="1"/>
      <c r="C46" s="1"/>
      <c r="D46" s="1"/>
      <c r="F46" s="49" t="s">
        <v>41</v>
      </c>
      <c r="G46" s="50">
        <f>F45/G45</f>
        <v>0.58441558441558439</v>
      </c>
      <c r="H46" s="27"/>
      <c r="I46" s="1"/>
      <c r="J46" s="49" t="s">
        <v>42</v>
      </c>
      <c r="K46" s="51">
        <f>J45/K45</f>
        <v>0.68181818181818177</v>
      </c>
      <c r="L46" s="1"/>
      <c r="M46" s="39" t="s">
        <v>43</v>
      </c>
      <c r="N46" s="52">
        <v>15</v>
      </c>
      <c r="P46" s="1"/>
      <c r="Q46" s="1"/>
      <c r="R46" s="1"/>
      <c r="S46" s="1"/>
      <c r="T46" s="1"/>
      <c r="U46" s="1"/>
      <c r="V46" s="22"/>
      <c r="W46" s="22"/>
      <c r="X46" s="22"/>
      <c r="Y46" s="53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3"/>
      <c r="Z47" s="41"/>
      <c r="AA47" s="1"/>
      <c r="AB47" s="28"/>
    </row>
    <row r="48" spans="1:28" x14ac:dyDescent="0.3">
      <c r="AB48" s="71"/>
    </row>
    <row r="49" spans="28:28" x14ac:dyDescent="0.3">
      <c r="AB49" s="71"/>
    </row>
  </sheetData>
  <sheetProtection sheet="1" objects="1" scenarios="1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DEC3D-BABF-4EAE-8886-24B5A63323C1}">
  <sheetPr>
    <tabColor rgb="FF92D050"/>
  </sheetPr>
  <dimension ref="A1:AB48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777343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29649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145</v>
      </c>
      <c r="D4" s="7" t="s">
        <v>5</v>
      </c>
      <c r="E4" s="8"/>
      <c r="F4" s="5"/>
      <c r="G4" s="1"/>
      <c r="J4" s="15" t="s">
        <v>336</v>
      </c>
      <c r="K4" s="16" t="s">
        <v>45</v>
      </c>
      <c r="L4" s="17"/>
      <c r="M4" s="18"/>
      <c r="N4" s="19">
        <v>23</v>
      </c>
      <c r="O4" s="19">
        <v>25</v>
      </c>
      <c r="P4" s="19">
        <v>24</v>
      </c>
      <c r="Q4" s="19">
        <v>23</v>
      </c>
      <c r="R4" s="20"/>
      <c r="S4" s="21">
        <f>SUM(N4:R4)</f>
        <v>95</v>
      </c>
      <c r="T4" s="22">
        <v>464</v>
      </c>
    </row>
    <row r="5" spans="1:28" x14ac:dyDescent="0.3">
      <c r="B5" s="1"/>
      <c r="C5" s="6" t="s">
        <v>99</v>
      </c>
      <c r="D5" s="7" t="s">
        <v>6</v>
      </c>
      <c r="E5" s="1"/>
      <c r="F5" s="1"/>
      <c r="G5" s="1"/>
      <c r="J5" s="15" t="s">
        <v>337</v>
      </c>
      <c r="K5" s="16" t="s">
        <v>60</v>
      </c>
      <c r="L5" s="17"/>
      <c r="M5" s="18"/>
      <c r="N5" s="19">
        <v>31</v>
      </c>
      <c r="O5" s="19">
        <v>14</v>
      </c>
      <c r="P5" s="19">
        <v>24</v>
      </c>
      <c r="Q5" s="19">
        <v>34</v>
      </c>
      <c r="R5" s="20"/>
      <c r="S5" s="21">
        <f>SUM(N5:R5)</f>
        <v>103</v>
      </c>
      <c r="T5" s="22">
        <v>464</v>
      </c>
      <c r="U5" s="1"/>
      <c r="V5" s="1"/>
      <c r="W5" s="1"/>
    </row>
    <row r="6" spans="1:28" x14ac:dyDescent="0.3">
      <c r="C6" s="23">
        <v>1261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334</v>
      </c>
      <c r="D7" s="7" t="s">
        <v>8</v>
      </c>
      <c r="G7" s="1"/>
      <c r="S7" s="1"/>
      <c r="T7" s="25" t="s">
        <v>9</v>
      </c>
      <c r="U7" s="1"/>
      <c r="V7" s="26">
        <v>464</v>
      </c>
      <c r="W7" s="1"/>
    </row>
    <row r="8" spans="1:28" x14ac:dyDescent="0.3">
      <c r="B8" s="1"/>
      <c r="C8" s="24" t="s">
        <v>335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8.6805555555555566E-2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27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48</v>
      </c>
      <c r="D13" s="38">
        <v>11</v>
      </c>
      <c r="E13" s="27">
        <v>17</v>
      </c>
      <c r="F13" s="27">
        <v>1</v>
      </c>
      <c r="G13" s="27">
        <v>7</v>
      </c>
      <c r="H13" s="27"/>
      <c r="I13" s="27"/>
      <c r="J13" s="27">
        <v>2</v>
      </c>
      <c r="K13" s="27">
        <v>2</v>
      </c>
      <c r="L13" s="27">
        <v>1</v>
      </c>
      <c r="M13" s="27">
        <v>3</v>
      </c>
      <c r="N13" s="27">
        <f>SUM(L13:M13)</f>
        <v>4</v>
      </c>
      <c r="O13" s="27">
        <v>1</v>
      </c>
      <c r="P13" s="39">
        <v>4</v>
      </c>
      <c r="Q13" s="27">
        <v>1</v>
      </c>
      <c r="R13" s="27">
        <v>0</v>
      </c>
      <c r="S13" s="27">
        <v>0</v>
      </c>
      <c r="T13" s="27">
        <f>(H13*3)+((F13-H13)*2)+J13</f>
        <v>4</v>
      </c>
      <c r="U13" s="40">
        <f>IFERROR(((T13+Q13+N13-R13)+(O13*2))/E13,"")</f>
        <v>0.6470588235294118</v>
      </c>
      <c r="V13" s="22">
        <v>464</v>
      </c>
      <c r="W13" s="22" t="s">
        <v>81</v>
      </c>
      <c r="X13" s="22" t="s">
        <v>95</v>
      </c>
      <c r="Y13" s="69">
        <v>1261</v>
      </c>
      <c r="Z13" s="41"/>
      <c r="AA13" s="1" t="s">
        <v>83</v>
      </c>
      <c r="AB13" s="28" t="s">
        <v>338</v>
      </c>
    </row>
    <row r="14" spans="1:28" x14ac:dyDescent="0.3">
      <c r="A14" s="1" t="s">
        <v>59</v>
      </c>
      <c r="B14" s="1" t="s">
        <v>46</v>
      </c>
      <c r="C14" s="27" t="s">
        <v>49</v>
      </c>
      <c r="D14" s="38">
        <v>22</v>
      </c>
      <c r="E14" s="27">
        <v>7</v>
      </c>
      <c r="F14" s="27">
        <v>0</v>
      </c>
      <c r="G14" s="27">
        <v>0</v>
      </c>
      <c r="H14" s="27"/>
      <c r="I14" s="27"/>
      <c r="J14" s="27">
        <v>0</v>
      </c>
      <c r="K14" s="27">
        <v>0</v>
      </c>
      <c r="L14" s="27">
        <v>0</v>
      </c>
      <c r="M14" s="27">
        <v>1</v>
      </c>
      <c r="N14" s="27">
        <f t="shared" ref="N14:N20" si="0">SUM(L14:M14)</f>
        <v>1</v>
      </c>
      <c r="O14" s="39">
        <v>0</v>
      </c>
      <c r="P14" s="39">
        <v>1</v>
      </c>
      <c r="Q14" s="39">
        <v>0</v>
      </c>
      <c r="R14" s="39">
        <v>1</v>
      </c>
      <c r="S14" s="39">
        <v>0</v>
      </c>
      <c r="T14" s="39">
        <f t="shared" ref="T14:T20" si="1">(H14*3)+((F14-H14)*2)+J14</f>
        <v>0</v>
      </c>
      <c r="U14" s="40">
        <f t="shared" ref="U14:U23" si="2">IFERROR(((T14+Q14+N14-R14)+(O14*2))/E14,"")</f>
        <v>0</v>
      </c>
      <c r="V14" s="22">
        <v>464</v>
      </c>
      <c r="W14" s="22" t="s">
        <v>81</v>
      </c>
      <c r="X14" s="22" t="s">
        <v>95</v>
      </c>
      <c r="Y14" s="69">
        <v>1261</v>
      </c>
      <c r="Z14" s="41"/>
      <c r="AA14" s="1" t="s">
        <v>83</v>
      </c>
      <c r="AB14" s="28" t="s">
        <v>338</v>
      </c>
    </row>
    <row r="15" spans="1:28" x14ac:dyDescent="0.3">
      <c r="A15" s="1" t="s">
        <v>59</v>
      </c>
      <c r="B15" s="1" t="s">
        <v>46</v>
      </c>
      <c r="C15" s="27" t="s">
        <v>255</v>
      </c>
      <c r="D15" s="38">
        <v>14</v>
      </c>
      <c r="E15" s="27">
        <v>29</v>
      </c>
      <c r="F15" s="27">
        <v>3</v>
      </c>
      <c r="G15" s="27">
        <v>9</v>
      </c>
      <c r="H15" s="27"/>
      <c r="I15" s="27"/>
      <c r="J15" s="27">
        <v>6</v>
      </c>
      <c r="K15" s="27">
        <v>6</v>
      </c>
      <c r="L15" s="27">
        <v>1</v>
      </c>
      <c r="M15" s="27">
        <v>1</v>
      </c>
      <c r="N15" s="27">
        <f t="shared" si="0"/>
        <v>2</v>
      </c>
      <c r="O15" s="39">
        <v>0</v>
      </c>
      <c r="P15" s="39">
        <v>3</v>
      </c>
      <c r="Q15" s="39">
        <v>3</v>
      </c>
      <c r="R15" s="39">
        <v>0</v>
      </c>
      <c r="S15" s="39">
        <v>0</v>
      </c>
      <c r="T15" s="39">
        <f t="shared" si="1"/>
        <v>12</v>
      </c>
      <c r="U15" s="40">
        <f t="shared" si="2"/>
        <v>0.58620689655172409</v>
      </c>
      <c r="V15" s="22">
        <v>464</v>
      </c>
      <c r="W15" s="22" t="s">
        <v>81</v>
      </c>
      <c r="X15" s="22" t="s">
        <v>95</v>
      </c>
      <c r="Y15" s="69">
        <v>1261</v>
      </c>
      <c r="Z15" s="41"/>
      <c r="AA15" s="1" t="s">
        <v>83</v>
      </c>
      <c r="AB15" s="28" t="s">
        <v>338</v>
      </c>
    </row>
    <row r="16" spans="1:28" x14ac:dyDescent="0.3">
      <c r="A16" s="1" t="s">
        <v>59</v>
      </c>
      <c r="B16" s="1" t="s">
        <v>46</v>
      </c>
      <c r="C16" s="27" t="s">
        <v>172</v>
      </c>
      <c r="D16" s="38">
        <v>32</v>
      </c>
      <c r="E16" s="27" t="s">
        <v>478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39"/>
      <c r="U16" s="40"/>
      <c r="V16" s="22">
        <v>464</v>
      </c>
      <c r="W16" s="22" t="s">
        <v>81</v>
      </c>
      <c r="X16" s="22" t="s">
        <v>95</v>
      </c>
      <c r="Y16" s="69">
        <v>1261</v>
      </c>
      <c r="Z16" s="41"/>
      <c r="AA16" s="1" t="s">
        <v>83</v>
      </c>
      <c r="AB16" s="28" t="s">
        <v>338</v>
      </c>
    </row>
    <row r="17" spans="1:28" x14ac:dyDescent="0.3">
      <c r="A17" s="1" t="s">
        <v>59</v>
      </c>
      <c r="B17" s="1" t="s">
        <v>46</v>
      </c>
      <c r="C17" s="27" t="s">
        <v>52</v>
      </c>
      <c r="D17" s="38">
        <v>42</v>
      </c>
      <c r="E17" s="27">
        <v>18</v>
      </c>
      <c r="F17" s="27">
        <v>0</v>
      </c>
      <c r="G17" s="27">
        <v>2</v>
      </c>
      <c r="H17" s="27"/>
      <c r="I17" s="27"/>
      <c r="J17" s="27">
        <v>1</v>
      </c>
      <c r="K17" s="27">
        <v>2</v>
      </c>
      <c r="L17" s="27">
        <v>0</v>
      </c>
      <c r="M17" s="27">
        <v>1</v>
      </c>
      <c r="N17" s="27">
        <f t="shared" si="0"/>
        <v>1</v>
      </c>
      <c r="O17" s="39">
        <v>0</v>
      </c>
      <c r="P17" s="39">
        <v>2</v>
      </c>
      <c r="Q17" s="39">
        <v>2</v>
      </c>
      <c r="R17" s="39">
        <v>1</v>
      </c>
      <c r="S17" s="39">
        <v>0</v>
      </c>
      <c r="T17" s="39">
        <f t="shared" si="1"/>
        <v>1</v>
      </c>
      <c r="U17" s="40">
        <f t="shared" si="2"/>
        <v>0.16666666666666666</v>
      </c>
      <c r="V17" s="22">
        <v>464</v>
      </c>
      <c r="W17" s="22" t="s">
        <v>81</v>
      </c>
      <c r="X17" s="22" t="s">
        <v>95</v>
      </c>
      <c r="Y17" s="69">
        <v>1261</v>
      </c>
      <c r="Z17" s="41"/>
      <c r="AA17" s="1" t="s">
        <v>83</v>
      </c>
      <c r="AB17" s="28" t="s">
        <v>338</v>
      </c>
    </row>
    <row r="18" spans="1:28" x14ac:dyDescent="0.3">
      <c r="A18" s="1" t="s">
        <v>59</v>
      </c>
      <c r="B18" s="1" t="s">
        <v>46</v>
      </c>
      <c r="C18" s="27" t="s">
        <v>53</v>
      </c>
      <c r="D18" s="38">
        <v>15</v>
      </c>
      <c r="E18" s="27">
        <v>38</v>
      </c>
      <c r="F18" s="27">
        <v>3</v>
      </c>
      <c r="G18" s="27">
        <v>10</v>
      </c>
      <c r="H18" s="27"/>
      <c r="I18" s="27"/>
      <c r="J18" s="27">
        <v>5</v>
      </c>
      <c r="K18" s="27">
        <v>5</v>
      </c>
      <c r="L18" s="27">
        <v>6</v>
      </c>
      <c r="M18" s="27">
        <v>1</v>
      </c>
      <c r="N18" s="27">
        <f t="shared" si="0"/>
        <v>7</v>
      </c>
      <c r="O18" s="39">
        <v>5</v>
      </c>
      <c r="P18" s="39">
        <v>0</v>
      </c>
      <c r="Q18" s="39">
        <v>0</v>
      </c>
      <c r="R18" s="39">
        <v>1</v>
      </c>
      <c r="S18" s="39">
        <v>0</v>
      </c>
      <c r="T18" s="39">
        <f t="shared" si="1"/>
        <v>11</v>
      </c>
      <c r="U18" s="40">
        <f t="shared" si="2"/>
        <v>0.71052631578947367</v>
      </c>
      <c r="V18" s="22">
        <v>464</v>
      </c>
      <c r="W18" s="22" t="s">
        <v>81</v>
      </c>
      <c r="X18" s="22" t="s">
        <v>95</v>
      </c>
      <c r="Y18" s="69">
        <v>1261</v>
      </c>
      <c r="Z18" s="41"/>
      <c r="AA18" s="1" t="s">
        <v>83</v>
      </c>
      <c r="AB18" s="28" t="s">
        <v>338</v>
      </c>
    </row>
    <row r="19" spans="1:28" x14ac:dyDescent="0.3">
      <c r="A19" s="1" t="s">
        <v>59</v>
      </c>
      <c r="B19" s="1" t="s">
        <v>46</v>
      </c>
      <c r="C19" s="27" t="s">
        <v>54</v>
      </c>
      <c r="D19" s="38">
        <v>10</v>
      </c>
      <c r="E19" s="27">
        <v>43</v>
      </c>
      <c r="F19" s="27">
        <v>18</v>
      </c>
      <c r="G19" s="27">
        <v>29</v>
      </c>
      <c r="H19" s="27">
        <v>0</v>
      </c>
      <c r="I19" s="27">
        <v>2</v>
      </c>
      <c r="J19" s="27">
        <v>0</v>
      </c>
      <c r="K19" s="27">
        <v>0</v>
      </c>
      <c r="L19" s="27">
        <v>1</v>
      </c>
      <c r="M19" s="27">
        <v>2</v>
      </c>
      <c r="N19" s="27">
        <f t="shared" si="0"/>
        <v>3</v>
      </c>
      <c r="O19" s="39">
        <v>2</v>
      </c>
      <c r="P19" s="39">
        <v>2</v>
      </c>
      <c r="Q19" s="39">
        <v>4</v>
      </c>
      <c r="R19" s="39">
        <v>2</v>
      </c>
      <c r="S19" s="39">
        <v>0</v>
      </c>
      <c r="T19" s="39">
        <f t="shared" si="1"/>
        <v>36</v>
      </c>
      <c r="U19" s="40">
        <f t="shared" si="2"/>
        <v>1.0465116279069768</v>
      </c>
      <c r="V19" s="22">
        <v>464</v>
      </c>
      <c r="W19" s="22" t="s">
        <v>81</v>
      </c>
      <c r="X19" s="22" t="s">
        <v>95</v>
      </c>
      <c r="Y19" s="69">
        <v>1261</v>
      </c>
      <c r="Z19" s="41"/>
      <c r="AA19" s="1" t="s">
        <v>83</v>
      </c>
      <c r="AB19" s="28" t="s">
        <v>338</v>
      </c>
    </row>
    <row r="20" spans="1:28" x14ac:dyDescent="0.3">
      <c r="A20" s="1" t="s">
        <v>59</v>
      </c>
      <c r="B20" s="1" t="s">
        <v>46</v>
      </c>
      <c r="C20" s="27" t="s">
        <v>55</v>
      </c>
      <c r="D20" s="38">
        <v>33</v>
      </c>
      <c r="E20" s="27">
        <v>25</v>
      </c>
      <c r="F20" s="27">
        <v>6</v>
      </c>
      <c r="G20" s="27">
        <v>8</v>
      </c>
      <c r="H20" s="27"/>
      <c r="I20" s="27"/>
      <c r="J20" s="27">
        <v>2</v>
      </c>
      <c r="K20" s="27">
        <v>2</v>
      </c>
      <c r="L20" s="27">
        <v>2</v>
      </c>
      <c r="M20" s="27">
        <v>1</v>
      </c>
      <c r="N20" s="27">
        <f t="shared" si="0"/>
        <v>3</v>
      </c>
      <c r="O20" s="39">
        <v>0</v>
      </c>
      <c r="P20" s="39">
        <v>2</v>
      </c>
      <c r="Q20" s="39">
        <v>3</v>
      </c>
      <c r="R20" s="39">
        <v>0</v>
      </c>
      <c r="S20" s="39">
        <v>1</v>
      </c>
      <c r="T20" s="39">
        <f t="shared" si="1"/>
        <v>14</v>
      </c>
      <c r="U20" s="40">
        <f t="shared" si="2"/>
        <v>0.8</v>
      </c>
      <c r="V20" s="22">
        <v>464</v>
      </c>
      <c r="W20" s="22" t="s">
        <v>81</v>
      </c>
      <c r="X20" s="22" t="s">
        <v>95</v>
      </c>
      <c r="Y20" s="69">
        <v>1261</v>
      </c>
      <c r="Z20" s="41"/>
      <c r="AA20" s="1" t="s">
        <v>83</v>
      </c>
      <c r="AB20" s="28" t="s">
        <v>338</v>
      </c>
    </row>
    <row r="21" spans="1:28" x14ac:dyDescent="0.3">
      <c r="A21" s="1" t="s">
        <v>59</v>
      </c>
      <c r="B21" s="1" t="s">
        <v>46</v>
      </c>
      <c r="C21" s="27" t="s">
        <v>56</v>
      </c>
      <c r="D21" s="38">
        <v>24</v>
      </c>
      <c r="E21" s="27">
        <v>22</v>
      </c>
      <c r="F21" s="27">
        <v>2</v>
      </c>
      <c r="G21" s="27">
        <v>9</v>
      </c>
      <c r="H21" s="27"/>
      <c r="I21" s="27"/>
      <c r="J21" s="27">
        <v>0</v>
      </c>
      <c r="K21" s="27">
        <v>0</v>
      </c>
      <c r="L21" s="27">
        <v>0</v>
      </c>
      <c r="M21" s="27">
        <v>3</v>
      </c>
      <c r="N21" s="27">
        <f>SUM(L21:M21)</f>
        <v>3</v>
      </c>
      <c r="O21" s="39">
        <v>0</v>
      </c>
      <c r="P21" s="39">
        <v>1</v>
      </c>
      <c r="Q21" s="39">
        <v>0</v>
      </c>
      <c r="R21" s="39">
        <v>2</v>
      </c>
      <c r="S21" s="39">
        <v>0</v>
      </c>
      <c r="T21" s="39">
        <f>(H21*3)+((F21-H21)*2)+J21</f>
        <v>4</v>
      </c>
      <c r="U21" s="40">
        <f t="shared" si="2"/>
        <v>0.22727272727272727</v>
      </c>
      <c r="V21" s="22">
        <v>464</v>
      </c>
      <c r="W21" s="22" t="s">
        <v>81</v>
      </c>
      <c r="X21" s="22" t="s">
        <v>95</v>
      </c>
      <c r="Y21" s="69">
        <v>1261</v>
      </c>
      <c r="Z21" s="41"/>
      <c r="AA21" s="1" t="s">
        <v>83</v>
      </c>
      <c r="AB21" s="28" t="s">
        <v>338</v>
      </c>
    </row>
    <row r="22" spans="1:28" x14ac:dyDescent="0.3">
      <c r="A22" s="1" t="s">
        <v>59</v>
      </c>
      <c r="B22" s="1" t="s">
        <v>46</v>
      </c>
      <c r="C22" s="27" t="s">
        <v>57</v>
      </c>
      <c r="D22" s="38">
        <v>35</v>
      </c>
      <c r="E22" s="27">
        <v>21</v>
      </c>
      <c r="F22" s="27">
        <v>3</v>
      </c>
      <c r="G22" s="27">
        <v>4</v>
      </c>
      <c r="H22" s="27"/>
      <c r="I22" s="27"/>
      <c r="J22" s="27">
        <v>1</v>
      </c>
      <c r="K22" s="27">
        <v>2</v>
      </c>
      <c r="L22" s="27">
        <v>0</v>
      </c>
      <c r="M22" s="27">
        <v>1</v>
      </c>
      <c r="N22" s="27">
        <f>SUM(L22:M22)</f>
        <v>1</v>
      </c>
      <c r="O22" s="39">
        <v>1</v>
      </c>
      <c r="P22" s="39">
        <v>5</v>
      </c>
      <c r="Q22" s="39">
        <v>1</v>
      </c>
      <c r="R22" s="39">
        <v>2</v>
      </c>
      <c r="S22" s="39">
        <v>0</v>
      </c>
      <c r="T22" s="39">
        <f>(H22*3)+((F22-H22)*2)+J22</f>
        <v>7</v>
      </c>
      <c r="U22" s="40">
        <f t="shared" si="2"/>
        <v>0.42857142857142855</v>
      </c>
      <c r="V22" s="22">
        <v>464</v>
      </c>
      <c r="W22" s="22" t="s">
        <v>81</v>
      </c>
      <c r="X22" s="22" t="s">
        <v>95</v>
      </c>
      <c r="Y22" s="69">
        <v>1261</v>
      </c>
      <c r="Z22" s="41"/>
      <c r="AA22" s="1" t="s">
        <v>83</v>
      </c>
      <c r="AB22" s="28" t="s">
        <v>338</v>
      </c>
    </row>
    <row r="23" spans="1:28" x14ac:dyDescent="0.3">
      <c r="A23" s="1" t="s">
        <v>59</v>
      </c>
      <c r="B23" s="1" t="s">
        <v>46</v>
      </c>
      <c r="C23" s="27" t="s">
        <v>58</v>
      </c>
      <c r="D23" s="38">
        <v>40</v>
      </c>
      <c r="E23" s="27">
        <v>20</v>
      </c>
      <c r="F23" s="27">
        <v>3</v>
      </c>
      <c r="G23" s="27">
        <v>7</v>
      </c>
      <c r="H23" s="27">
        <v>0</v>
      </c>
      <c r="I23" s="27">
        <v>1</v>
      </c>
      <c r="J23" s="27">
        <v>0</v>
      </c>
      <c r="K23" s="27">
        <v>0</v>
      </c>
      <c r="L23" s="27">
        <v>0</v>
      </c>
      <c r="M23" s="27">
        <v>2</v>
      </c>
      <c r="N23" s="27">
        <f>SUM(L23:M23)</f>
        <v>2</v>
      </c>
      <c r="O23" s="39">
        <v>0</v>
      </c>
      <c r="P23" s="39">
        <v>5</v>
      </c>
      <c r="Q23" s="39">
        <v>1</v>
      </c>
      <c r="R23" s="39">
        <v>0</v>
      </c>
      <c r="S23" s="39">
        <v>0</v>
      </c>
      <c r="T23" s="39">
        <f>(H23*3)+((F23-H23)*2)+J23</f>
        <v>6</v>
      </c>
      <c r="U23" s="40">
        <f t="shared" si="2"/>
        <v>0.45</v>
      </c>
      <c r="V23" s="22">
        <v>464</v>
      </c>
      <c r="W23" s="22" t="s">
        <v>81</v>
      </c>
      <c r="X23" s="22" t="s">
        <v>95</v>
      </c>
      <c r="Y23" s="69">
        <v>1261</v>
      </c>
      <c r="Z23" s="41"/>
      <c r="AA23" s="1" t="s">
        <v>83</v>
      </c>
      <c r="AB23" s="28" t="s">
        <v>338</v>
      </c>
    </row>
    <row r="24" spans="1:28" x14ac:dyDescent="0.3">
      <c r="A24" s="43" t="s">
        <v>59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39</v>
      </c>
      <c r="G24" s="44">
        <f t="shared" si="3"/>
        <v>85</v>
      </c>
      <c r="H24" s="44">
        <f t="shared" si="3"/>
        <v>0</v>
      </c>
      <c r="I24" s="44">
        <f t="shared" si="3"/>
        <v>3</v>
      </c>
      <c r="J24" s="44">
        <f t="shared" si="3"/>
        <v>17</v>
      </c>
      <c r="K24" s="44">
        <f t="shared" si="3"/>
        <v>19</v>
      </c>
      <c r="L24" s="44">
        <f t="shared" si="3"/>
        <v>11</v>
      </c>
      <c r="M24" s="44">
        <f t="shared" si="3"/>
        <v>16</v>
      </c>
      <c r="N24" s="44">
        <f t="shared" si="3"/>
        <v>27</v>
      </c>
      <c r="O24" s="44">
        <f t="shared" si="3"/>
        <v>9</v>
      </c>
      <c r="P24" s="44">
        <f t="shared" si="3"/>
        <v>25</v>
      </c>
      <c r="Q24" s="44">
        <f t="shared" si="3"/>
        <v>15</v>
      </c>
      <c r="R24" s="44">
        <f t="shared" si="3"/>
        <v>9</v>
      </c>
      <c r="S24" s="44">
        <f t="shared" si="3"/>
        <v>1</v>
      </c>
      <c r="T24" s="44">
        <f t="shared" si="3"/>
        <v>95</v>
      </c>
      <c r="U24" s="45">
        <f>((T24+Q24+N24-R24)+(O24*2))/E24</f>
        <v>0.60833333333333328</v>
      </c>
      <c r="V24" s="46">
        <v>464</v>
      </c>
      <c r="W24" s="46" t="s">
        <v>81</v>
      </c>
      <c r="X24" s="46" t="s">
        <v>95</v>
      </c>
      <c r="Y24" s="70">
        <v>1261</v>
      </c>
      <c r="Z24" s="48"/>
      <c r="AA24" s="43" t="s">
        <v>83</v>
      </c>
      <c r="AB24" s="72" t="s">
        <v>338</v>
      </c>
    </row>
    <row r="25" spans="1:28" x14ac:dyDescent="0.3">
      <c r="A25" s="1"/>
      <c r="B25" s="1"/>
      <c r="C25" s="1"/>
      <c r="D25" s="1"/>
      <c r="F25" s="49" t="s">
        <v>41</v>
      </c>
      <c r="G25" s="50">
        <f>F24/G24</f>
        <v>0.45882352941176469</v>
      </c>
      <c r="H25" s="27"/>
      <c r="I25" s="1"/>
      <c r="J25" s="49" t="s">
        <v>42</v>
      </c>
      <c r="K25" s="51">
        <f>J24/K24</f>
        <v>0.89473684210526316</v>
      </c>
      <c r="L25" s="1"/>
      <c r="M25" s="39" t="s">
        <v>43</v>
      </c>
      <c r="N25" s="52">
        <v>10</v>
      </c>
      <c r="P25" s="1"/>
      <c r="Q25" s="1"/>
      <c r="R25" s="1"/>
      <c r="S25" s="1"/>
      <c r="T25" s="1"/>
      <c r="U25" s="1"/>
      <c r="V25" s="22"/>
      <c r="W25" s="22"/>
      <c r="X25" s="22"/>
      <c r="Y25" s="53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32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28</v>
      </c>
      <c r="AB33" s="7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59</v>
      </c>
      <c r="C35" s="27" t="s">
        <v>85</v>
      </c>
      <c r="D35" s="38">
        <v>12</v>
      </c>
      <c r="E35" s="27">
        <v>41</v>
      </c>
      <c r="F35" s="27">
        <v>9</v>
      </c>
      <c r="G35" s="27">
        <v>18</v>
      </c>
      <c r="H35" s="27"/>
      <c r="I35" s="27"/>
      <c r="J35" s="27">
        <v>11</v>
      </c>
      <c r="K35" s="27">
        <v>12</v>
      </c>
      <c r="L35" s="27">
        <v>3</v>
      </c>
      <c r="M35" s="27">
        <v>5</v>
      </c>
      <c r="N35" s="27">
        <f>SUM(L35:M35)</f>
        <v>8</v>
      </c>
      <c r="O35" s="27">
        <v>3</v>
      </c>
      <c r="P35" s="39">
        <v>1</v>
      </c>
      <c r="Q35" s="27">
        <v>2</v>
      </c>
      <c r="R35" s="27">
        <v>2</v>
      </c>
      <c r="S35" s="27">
        <v>0</v>
      </c>
      <c r="T35" s="27">
        <f>+(F35*2)+J35</f>
        <v>29</v>
      </c>
      <c r="U35" s="40">
        <f>IFERROR(((T35+Q35+N35-R35)+(O35*2))/E35,"")</f>
        <v>1.0487804878048781</v>
      </c>
      <c r="V35" s="22">
        <v>464</v>
      </c>
      <c r="W35" s="22" t="s">
        <v>80</v>
      </c>
      <c r="X35" s="22" t="s">
        <v>82</v>
      </c>
      <c r="Y35" s="69">
        <v>1261</v>
      </c>
      <c r="Z35" s="41"/>
      <c r="AA35" s="1" t="s">
        <v>96</v>
      </c>
      <c r="AB35" s="28" t="s">
        <v>339</v>
      </c>
    </row>
    <row r="36" spans="1:28" x14ac:dyDescent="0.3">
      <c r="A36" s="1" t="s">
        <v>46</v>
      </c>
      <c r="B36" s="1" t="s">
        <v>59</v>
      </c>
      <c r="C36" s="27" t="s">
        <v>86</v>
      </c>
      <c r="D36" s="38">
        <v>34</v>
      </c>
      <c r="E36" s="27">
        <v>43</v>
      </c>
      <c r="F36" s="27">
        <v>9</v>
      </c>
      <c r="G36" s="27">
        <v>13</v>
      </c>
      <c r="H36" s="27"/>
      <c r="I36" s="27"/>
      <c r="J36" s="27">
        <v>3</v>
      </c>
      <c r="K36" s="27">
        <v>5</v>
      </c>
      <c r="L36" s="27">
        <v>2</v>
      </c>
      <c r="M36" s="27">
        <v>4</v>
      </c>
      <c r="N36" s="27">
        <f t="shared" ref="N36:N42" si="4">SUM(L36:M36)</f>
        <v>6</v>
      </c>
      <c r="O36" s="39">
        <v>1</v>
      </c>
      <c r="P36" s="39">
        <v>5</v>
      </c>
      <c r="Q36" s="39">
        <v>2</v>
      </c>
      <c r="R36" s="39">
        <v>3</v>
      </c>
      <c r="S36" s="39">
        <v>1</v>
      </c>
      <c r="T36" s="27">
        <f t="shared" ref="T36:T44" si="5">+(F36*2)+J36</f>
        <v>21</v>
      </c>
      <c r="U36" s="40">
        <f t="shared" ref="U36:U44" si="6">IFERROR(((T36+Q36+N36-R36)+(O36*2))/E36,"")</f>
        <v>0.65116279069767447</v>
      </c>
      <c r="V36" s="22">
        <v>464</v>
      </c>
      <c r="W36" s="22" t="s">
        <v>80</v>
      </c>
      <c r="X36" s="22" t="s">
        <v>82</v>
      </c>
      <c r="Y36" s="69">
        <v>1261</v>
      </c>
      <c r="Z36" s="41"/>
      <c r="AA36" s="1" t="s">
        <v>96</v>
      </c>
      <c r="AB36" s="28" t="s">
        <v>339</v>
      </c>
    </row>
    <row r="37" spans="1:28" x14ac:dyDescent="0.3">
      <c r="A37" s="1" t="s">
        <v>46</v>
      </c>
      <c r="B37" s="1" t="s">
        <v>59</v>
      </c>
      <c r="C37" s="27" t="s">
        <v>161</v>
      </c>
      <c r="D37" s="38">
        <v>55</v>
      </c>
      <c r="E37" s="27">
        <v>4</v>
      </c>
      <c r="F37" s="27">
        <v>1</v>
      </c>
      <c r="G37" s="27">
        <v>2</v>
      </c>
      <c r="H37" s="27"/>
      <c r="I37" s="27"/>
      <c r="J37" s="27">
        <v>0</v>
      </c>
      <c r="K37" s="27">
        <v>0</v>
      </c>
      <c r="L37" s="27">
        <v>0</v>
      </c>
      <c r="M37" s="27">
        <v>0</v>
      </c>
      <c r="N37" s="27">
        <f t="shared" si="4"/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27">
        <f t="shared" si="5"/>
        <v>2</v>
      </c>
      <c r="U37" s="40">
        <f t="shared" si="6"/>
        <v>0.5</v>
      </c>
      <c r="V37" s="22">
        <v>464</v>
      </c>
      <c r="W37" s="22" t="s">
        <v>80</v>
      </c>
      <c r="X37" s="22" t="s">
        <v>82</v>
      </c>
      <c r="Y37" s="69">
        <v>1261</v>
      </c>
      <c r="Z37" s="41"/>
      <c r="AA37" s="1" t="s">
        <v>96</v>
      </c>
      <c r="AB37" s="28" t="s">
        <v>339</v>
      </c>
    </row>
    <row r="38" spans="1:28" x14ac:dyDescent="0.3">
      <c r="A38" s="1" t="s">
        <v>46</v>
      </c>
      <c r="B38" s="1" t="s">
        <v>59</v>
      </c>
      <c r="C38" s="27" t="s">
        <v>276</v>
      </c>
      <c r="D38" s="38">
        <v>42</v>
      </c>
      <c r="E38" s="27" t="s">
        <v>496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27"/>
      <c r="U38" s="40"/>
      <c r="V38" s="22">
        <v>464</v>
      </c>
      <c r="W38" s="22" t="s">
        <v>80</v>
      </c>
      <c r="X38" s="22" t="s">
        <v>82</v>
      </c>
      <c r="Y38" s="69">
        <v>1261</v>
      </c>
      <c r="Z38" s="41"/>
      <c r="AA38" s="1" t="s">
        <v>96</v>
      </c>
      <c r="AB38" s="28" t="s">
        <v>339</v>
      </c>
    </row>
    <row r="39" spans="1:28" x14ac:dyDescent="0.3">
      <c r="A39" s="1" t="s">
        <v>46</v>
      </c>
      <c r="B39" s="1" t="s">
        <v>59</v>
      </c>
      <c r="C39" s="27" t="s">
        <v>275</v>
      </c>
      <c r="D39" s="38">
        <v>40</v>
      </c>
      <c r="E39" s="27">
        <v>34</v>
      </c>
      <c r="F39" s="27">
        <v>10</v>
      </c>
      <c r="G39" s="27">
        <v>16</v>
      </c>
      <c r="H39" s="27"/>
      <c r="I39" s="27"/>
      <c r="J39" s="27">
        <v>6</v>
      </c>
      <c r="K39" s="27">
        <v>6</v>
      </c>
      <c r="L39" s="27">
        <v>3</v>
      </c>
      <c r="M39" s="27">
        <v>4</v>
      </c>
      <c r="N39" s="27">
        <f t="shared" si="4"/>
        <v>7</v>
      </c>
      <c r="O39" s="39">
        <v>2</v>
      </c>
      <c r="P39" s="39">
        <v>4</v>
      </c>
      <c r="Q39" s="39">
        <v>2</v>
      </c>
      <c r="R39" s="39">
        <v>1</v>
      </c>
      <c r="S39" s="39">
        <v>2</v>
      </c>
      <c r="T39" s="27">
        <f t="shared" si="5"/>
        <v>26</v>
      </c>
      <c r="U39" s="40">
        <f t="shared" si="6"/>
        <v>1.1176470588235294</v>
      </c>
      <c r="V39" s="22">
        <v>464</v>
      </c>
      <c r="W39" s="22" t="s">
        <v>80</v>
      </c>
      <c r="X39" s="22" t="s">
        <v>82</v>
      </c>
      <c r="Y39" s="69">
        <v>1261</v>
      </c>
      <c r="Z39" s="41"/>
      <c r="AA39" s="1" t="s">
        <v>96</v>
      </c>
      <c r="AB39" s="28" t="s">
        <v>339</v>
      </c>
    </row>
    <row r="40" spans="1:28" x14ac:dyDescent="0.3">
      <c r="A40" s="1" t="s">
        <v>46</v>
      </c>
      <c r="B40" s="1" t="s">
        <v>59</v>
      </c>
      <c r="C40" s="27" t="s">
        <v>87</v>
      </c>
      <c r="D40" s="38">
        <v>44</v>
      </c>
      <c r="E40" s="27">
        <v>42</v>
      </c>
      <c r="F40" s="27">
        <v>7</v>
      </c>
      <c r="G40" s="27">
        <v>10</v>
      </c>
      <c r="H40" s="27"/>
      <c r="I40" s="27"/>
      <c r="J40" s="27">
        <v>0</v>
      </c>
      <c r="K40" s="27">
        <v>0</v>
      </c>
      <c r="L40" s="27">
        <v>0</v>
      </c>
      <c r="M40" s="27">
        <v>4</v>
      </c>
      <c r="N40" s="27">
        <f t="shared" si="4"/>
        <v>4</v>
      </c>
      <c r="O40" s="39">
        <v>10</v>
      </c>
      <c r="P40" s="39">
        <v>2</v>
      </c>
      <c r="Q40" s="39">
        <v>2</v>
      </c>
      <c r="R40" s="39">
        <v>7</v>
      </c>
      <c r="S40" s="39">
        <v>0</v>
      </c>
      <c r="T40" s="27">
        <f t="shared" si="5"/>
        <v>14</v>
      </c>
      <c r="U40" s="40">
        <f t="shared" si="6"/>
        <v>0.7857142857142857</v>
      </c>
      <c r="V40" s="22">
        <v>464</v>
      </c>
      <c r="W40" s="22" t="s">
        <v>80</v>
      </c>
      <c r="X40" s="22" t="s">
        <v>82</v>
      </c>
      <c r="Y40" s="69">
        <v>1261</v>
      </c>
      <c r="Z40" s="41"/>
      <c r="AA40" s="1" t="s">
        <v>96</v>
      </c>
      <c r="AB40" s="28" t="s">
        <v>339</v>
      </c>
    </row>
    <row r="41" spans="1:28" x14ac:dyDescent="0.3">
      <c r="A41" s="1" t="s">
        <v>46</v>
      </c>
      <c r="B41" s="1" t="s">
        <v>59</v>
      </c>
      <c r="C41" s="27" t="s">
        <v>88</v>
      </c>
      <c r="D41" s="38">
        <v>24</v>
      </c>
      <c r="E41" s="27">
        <v>10</v>
      </c>
      <c r="F41" s="27">
        <v>0</v>
      </c>
      <c r="G41" s="27">
        <v>1</v>
      </c>
      <c r="H41" s="27"/>
      <c r="I41" s="27"/>
      <c r="J41" s="27">
        <v>2</v>
      </c>
      <c r="K41" s="27">
        <v>3</v>
      </c>
      <c r="L41" s="27">
        <v>0</v>
      </c>
      <c r="M41" s="27">
        <v>1</v>
      </c>
      <c r="N41" s="27">
        <f t="shared" si="4"/>
        <v>1</v>
      </c>
      <c r="O41" s="39">
        <v>1</v>
      </c>
      <c r="P41" s="39">
        <v>2</v>
      </c>
      <c r="Q41" s="39">
        <v>0</v>
      </c>
      <c r="R41" s="39">
        <v>3</v>
      </c>
      <c r="S41" s="39">
        <v>0</v>
      </c>
      <c r="T41" s="27">
        <f t="shared" si="5"/>
        <v>2</v>
      </c>
      <c r="U41" s="40">
        <f t="shared" si="6"/>
        <v>0.2</v>
      </c>
      <c r="V41" s="22">
        <v>464</v>
      </c>
      <c r="W41" s="22" t="s">
        <v>80</v>
      </c>
      <c r="X41" s="22" t="s">
        <v>82</v>
      </c>
      <c r="Y41" s="69">
        <v>1261</v>
      </c>
      <c r="Z41" s="41"/>
      <c r="AA41" s="1" t="s">
        <v>96</v>
      </c>
      <c r="AB41" s="28" t="s">
        <v>339</v>
      </c>
    </row>
    <row r="42" spans="1:28" x14ac:dyDescent="0.3">
      <c r="A42" s="1" t="s">
        <v>46</v>
      </c>
      <c r="B42" s="1" t="s">
        <v>59</v>
      </c>
      <c r="C42" s="27" t="s">
        <v>89</v>
      </c>
      <c r="D42" s="38">
        <v>23</v>
      </c>
      <c r="E42" s="27">
        <v>12</v>
      </c>
      <c r="F42" s="27">
        <v>1</v>
      </c>
      <c r="G42" s="27">
        <v>5</v>
      </c>
      <c r="H42" s="27"/>
      <c r="I42" s="27"/>
      <c r="J42" s="27">
        <v>0</v>
      </c>
      <c r="K42" s="27">
        <v>0</v>
      </c>
      <c r="L42" s="27">
        <v>0</v>
      </c>
      <c r="M42" s="27">
        <v>3</v>
      </c>
      <c r="N42" s="27">
        <f t="shared" si="4"/>
        <v>3</v>
      </c>
      <c r="O42" s="39">
        <v>1</v>
      </c>
      <c r="P42" s="39">
        <v>0</v>
      </c>
      <c r="Q42" s="39">
        <v>0</v>
      </c>
      <c r="R42" s="39">
        <v>2</v>
      </c>
      <c r="S42" s="39">
        <v>0</v>
      </c>
      <c r="T42" s="27">
        <f t="shared" si="5"/>
        <v>2</v>
      </c>
      <c r="U42" s="40">
        <f t="shared" si="6"/>
        <v>0.41666666666666669</v>
      </c>
      <c r="V42" s="22">
        <v>464</v>
      </c>
      <c r="W42" s="22" t="s">
        <v>80</v>
      </c>
      <c r="X42" s="22" t="s">
        <v>82</v>
      </c>
      <c r="Y42" s="69">
        <v>1261</v>
      </c>
      <c r="Z42" s="41"/>
      <c r="AA42" s="1" t="s">
        <v>96</v>
      </c>
      <c r="AB42" s="28" t="s">
        <v>339</v>
      </c>
    </row>
    <row r="43" spans="1:28" x14ac:dyDescent="0.3">
      <c r="A43" s="1" t="s">
        <v>46</v>
      </c>
      <c r="B43" s="1" t="s">
        <v>59</v>
      </c>
      <c r="C43" s="27" t="s">
        <v>91</v>
      </c>
      <c r="D43" s="38">
        <v>10</v>
      </c>
      <c r="E43" s="27">
        <v>44</v>
      </c>
      <c r="F43" s="27">
        <v>2</v>
      </c>
      <c r="G43" s="27">
        <v>6</v>
      </c>
      <c r="H43" s="27"/>
      <c r="I43" s="27"/>
      <c r="J43" s="27">
        <v>1</v>
      </c>
      <c r="K43" s="27">
        <v>2</v>
      </c>
      <c r="L43" s="27">
        <v>2</v>
      </c>
      <c r="M43" s="27">
        <v>5</v>
      </c>
      <c r="N43" s="27">
        <f>SUM(L43:M43)</f>
        <v>7</v>
      </c>
      <c r="O43" s="39">
        <v>6</v>
      </c>
      <c r="P43" s="39">
        <v>4</v>
      </c>
      <c r="Q43" s="39">
        <v>5</v>
      </c>
      <c r="R43" s="39">
        <v>3</v>
      </c>
      <c r="S43" s="39">
        <v>2</v>
      </c>
      <c r="T43" s="27">
        <f t="shared" si="5"/>
        <v>5</v>
      </c>
      <c r="U43" s="40">
        <f t="shared" si="6"/>
        <v>0.59090909090909094</v>
      </c>
      <c r="V43" s="22">
        <v>464</v>
      </c>
      <c r="W43" s="22" t="s">
        <v>80</v>
      </c>
      <c r="X43" s="22" t="s">
        <v>82</v>
      </c>
      <c r="Y43" s="69">
        <v>1261</v>
      </c>
      <c r="Z43" s="41"/>
      <c r="AA43" s="1" t="s">
        <v>96</v>
      </c>
      <c r="AB43" s="28" t="s">
        <v>339</v>
      </c>
    </row>
    <row r="44" spans="1:28" x14ac:dyDescent="0.3">
      <c r="A44" s="1" t="s">
        <v>46</v>
      </c>
      <c r="B44" s="1" t="s">
        <v>59</v>
      </c>
      <c r="C44" s="27" t="s">
        <v>92</v>
      </c>
      <c r="D44" s="38">
        <v>32</v>
      </c>
      <c r="E44" s="27">
        <v>10</v>
      </c>
      <c r="F44" s="27">
        <v>1</v>
      </c>
      <c r="G44" s="27">
        <v>2</v>
      </c>
      <c r="H44" s="27"/>
      <c r="I44" s="27"/>
      <c r="J44" s="27">
        <v>0</v>
      </c>
      <c r="K44" s="27">
        <v>0</v>
      </c>
      <c r="L44" s="27">
        <v>0</v>
      </c>
      <c r="M44" s="27">
        <v>1</v>
      </c>
      <c r="N44" s="27">
        <f>SUM(L44:M44)</f>
        <v>1</v>
      </c>
      <c r="O44" s="39">
        <v>2</v>
      </c>
      <c r="P44" s="39">
        <v>0</v>
      </c>
      <c r="Q44" s="39">
        <v>0</v>
      </c>
      <c r="R44" s="39">
        <v>1</v>
      </c>
      <c r="S44" s="39">
        <v>0</v>
      </c>
      <c r="T44" s="27">
        <f t="shared" si="5"/>
        <v>2</v>
      </c>
      <c r="U44" s="40">
        <f t="shared" si="6"/>
        <v>0.6</v>
      </c>
      <c r="V44" s="22">
        <v>464</v>
      </c>
      <c r="W44" s="22" t="s">
        <v>80</v>
      </c>
      <c r="X44" s="22" t="s">
        <v>82</v>
      </c>
      <c r="Y44" s="69">
        <v>1261</v>
      </c>
      <c r="Z44" s="41"/>
      <c r="AA44" s="1" t="s">
        <v>96</v>
      </c>
      <c r="AB44" s="28" t="s">
        <v>339</v>
      </c>
    </row>
    <row r="45" spans="1:28" x14ac:dyDescent="0.3">
      <c r="A45" s="43" t="s">
        <v>46</v>
      </c>
      <c r="B45" s="43" t="s">
        <v>59</v>
      </c>
      <c r="C45" s="44" t="s">
        <v>40</v>
      </c>
      <c r="D45" s="43"/>
      <c r="E45" s="44">
        <f t="shared" ref="E45:T45" si="7">SUM(E35:E44)</f>
        <v>240</v>
      </c>
      <c r="F45" s="44">
        <f t="shared" si="7"/>
        <v>40</v>
      </c>
      <c r="G45" s="44">
        <f t="shared" si="7"/>
        <v>73</v>
      </c>
      <c r="H45" s="44">
        <f t="shared" si="7"/>
        <v>0</v>
      </c>
      <c r="I45" s="44">
        <f t="shared" si="7"/>
        <v>0</v>
      </c>
      <c r="J45" s="44">
        <f t="shared" si="7"/>
        <v>23</v>
      </c>
      <c r="K45" s="44">
        <f t="shared" si="7"/>
        <v>28</v>
      </c>
      <c r="L45" s="44">
        <f t="shared" si="7"/>
        <v>10</v>
      </c>
      <c r="M45" s="44">
        <f t="shared" si="7"/>
        <v>27</v>
      </c>
      <c r="N45" s="44">
        <f t="shared" si="7"/>
        <v>37</v>
      </c>
      <c r="O45" s="44">
        <f t="shared" si="7"/>
        <v>26</v>
      </c>
      <c r="P45" s="44">
        <f t="shared" si="7"/>
        <v>18</v>
      </c>
      <c r="Q45" s="44">
        <f t="shared" si="7"/>
        <v>13</v>
      </c>
      <c r="R45" s="44">
        <f t="shared" si="7"/>
        <v>22</v>
      </c>
      <c r="S45" s="44">
        <f t="shared" si="7"/>
        <v>5</v>
      </c>
      <c r="T45" s="44">
        <f t="shared" si="7"/>
        <v>103</v>
      </c>
      <c r="U45" s="45">
        <f>((T45+Q45+N45-R45)+(O45*2))/E45</f>
        <v>0.76249999999999996</v>
      </c>
      <c r="V45" s="46">
        <v>464</v>
      </c>
      <c r="W45" s="46" t="s">
        <v>80</v>
      </c>
      <c r="X45" s="46" t="s">
        <v>82</v>
      </c>
      <c r="Y45" s="70">
        <v>1261</v>
      </c>
      <c r="Z45" s="48"/>
      <c r="AA45" s="43" t="s">
        <v>96</v>
      </c>
      <c r="AB45" s="72" t="s">
        <v>339</v>
      </c>
    </row>
    <row r="46" spans="1:28" x14ac:dyDescent="0.3">
      <c r="A46" s="1"/>
      <c r="B46" s="1"/>
      <c r="C46" s="1"/>
      <c r="D46" s="1"/>
      <c r="F46" s="49" t="s">
        <v>41</v>
      </c>
      <c r="G46" s="50">
        <f>F45/G45</f>
        <v>0.54794520547945202</v>
      </c>
      <c r="H46" s="27"/>
      <c r="I46" s="1"/>
      <c r="J46" s="49" t="s">
        <v>42</v>
      </c>
      <c r="K46" s="51">
        <f>J45/K45</f>
        <v>0.8214285714285714</v>
      </c>
      <c r="L46" s="1"/>
      <c r="M46" s="39" t="s">
        <v>43</v>
      </c>
      <c r="N46" s="52">
        <v>12</v>
      </c>
      <c r="P46" s="1"/>
      <c r="Q46" s="1"/>
      <c r="R46" s="1"/>
      <c r="S46" s="1"/>
      <c r="T46" s="1"/>
      <c r="U46" s="1"/>
      <c r="V46" s="22"/>
      <c r="W46" s="22"/>
      <c r="X46" s="22"/>
      <c r="Y46" s="53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3"/>
      <c r="Z47" s="41"/>
      <c r="AA47" s="1"/>
      <c r="AB47" s="28"/>
    </row>
    <row r="48" spans="1:28" x14ac:dyDescent="0.3">
      <c r="A48" s="1"/>
      <c r="B48" s="1"/>
      <c r="C48" s="1" t="s">
        <v>340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2"/>
      <c r="W48" s="22"/>
      <c r="X48" s="22"/>
      <c r="Y48" s="53"/>
      <c r="Z48" s="41"/>
      <c r="AA48" s="1"/>
      <c r="AB48" s="28"/>
    </row>
  </sheetData>
  <sheetProtection sheet="1" objects="1" scenarios="1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692BD-16E8-403E-AF0F-84CBDED04172}">
  <sheetPr>
    <tabColor rgb="FF92D050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5" width="5.88671875" customWidth="1"/>
    <col min="6" max="6" width="5.77734375" customWidth="1"/>
    <col min="7" max="7" width="6.6640625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29651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343</v>
      </c>
      <c r="K4" s="16" t="s">
        <v>45</v>
      </c>
      <c r="L4" s="17"/>
      <c r="M4" s="18"/>
      <c r="N4" s="19">
        <v>22</v>
      </c>
      <c r="O4" s="19">
        <v>21</v>
      </c>
      <c r="P4" s="19">
        <v>20</v>
      </c>
      <c r="Q4" s="19">
        <v>21</v>
      </c>
      <c r="R4" s="20"/>
      <c r="S4" s="21">
        <f>SUM(N4:R4)</f>
        <v>84</v>
      </c>
      <c r="T4" s="22">
        <v>467</v>
      </c>
    </row>
    <row r="5" spans="1:28" x14ac:dyDescent="0.3">
      <c r="B5" s="1"/>
      <c r="C5" s="6" t="s">
        <v>222</v>
      </c>
      <c r="D5" s="7" t="s">
        <v>6</v>
      </c>
      <c r="E5" s="1"/>
      <c r="F5" s="1"/>
      <c r="G5" s="1"/>
      <c r="J5" s="15" t="s">
        <v>344</v>
      </c>
      <c r="K5" s="16" t="s">
        <v>72</v>
      </c>
      <c r="L5" s="17"/>
      <c r="M5" s="18"/>
      <c r="N5" s="19">
        <v>24</v>
      </c>
      <c r="O5" s="19">
        <v>28</v>
      </c>
      <c r="P5" s="19">
        <v>30</v>
      </c>
      <c r="Q5" s="19">
        <v>19</v>
      </c>
      <c r="R5" s="20"/>
      <c r="S5" s="21">
        <f>SUM(N5:R5)</f>
        <v>101</v>
      </c>
      <c r="T5" s="22">
        <v>467</v>
      </c>
      <c r="U5" s="1"/>
      <c r="V5" s="1"/>
      <c r="W5" s="1"/>
    </row>
    <row r="6" spans="1:28" x14ac:dyDescent="0.3">
      <c r="C6" s="86">
        <v>1724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341</v>
      </c>
      <c r="D7" s="7" t="s">
        <v>8</v>
      </c>
      <c r="G7" s="1"/>
      <c r="S7" s="1"/>
      <c r="T7" s="25" t="s">
        <v>9</v>
      </c>
      <c r="U7" s="1"/>
      <c r="V7" s="26">
        <v>467</v>
      </c>
      <c r="W7" s="1"/>
    </row>
    <row r="8" spans="1:28" x14ac:dyDescent="0.3">
      <c r="B8" s="1"/>
      <c r="C8" s="24" t="s">
        <v>342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8.7500000000000008E-2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28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71</v>
      </c>
      <c r="B13" s="1" t="s">
        <v>46</v>
      </c>
      <c r="C13" s="27" t="s">
        <v>48</v>
      </c>
      <c r="D13" s="38">
        <v>11</v>
      </c>
      <c r="E13" s="27">
        <v>23</v>
      </c>
      <c r="F13" s="27">
        <v>8</v>
      </c>
      <c r="G13" s="27">
        <v>15</v>
      </c>
      <c r="H13" s="27"/>
      <c r="I13" s="27"/>
      <c r="J13" s="27">
        <v>1</v>
      </c>
      <c r="K13" s="27">
        <v>2</v>
      </c>
      <c r="L13" s="27">
        <v>3</v>
      </c>
      <c r="M13" s="27">
        <v>0</v>
      </c>
      <c r="N13" s="27">
        <f>SUM(L13:M13)</f>
        <v>3</v>
      </c>
      <c r="O13" s="27">
        <v>1</v>
      </c>
      <c r="P13" s="39">
        <v>0</v>
      </c>
      <c r="Q13" s="27">
        <v>1</v>
      </c>
      <c r="R13" s="27">
        <v>3</v>
      </c>
      <c r="S13" s="27">
        <v>0</v>
      </c>
      <c r="T13" s="27">
        <f>(H13*3)+((F13-H13)*2)+J13</f>
        <v>17</v>
      </c>
      <c r="U13" s="40">
        <f>IFERROR(((T13+Q13+N13-R13)+(O13*2))/E13,"")</f>
        <v>0.86956521739130432</v>
      </c>
      <c r="V13" s="22">
        <v>467</v>
      </c>
      <c r="W13" s="22" t="s">
        <v>81</v>
      </c>
      <c r="X13" s="22" t="s">
        <v>95</v>
      </c>
      <c r="Y13" s="69">
        <v>1724</v>
      </c>
      <c r="Z13" s="41"/>
      <c r="AA13" s="1" t="s">
        <v>83</v>
      </c>
      <c r="AB13" s="28" t="s">
        <v>345</v>
      </c>
    </row>
    <row r="14" spans="1:28" x14ac:dyDescent="0.3">
      <c r="A14" s="1" t="s">
        <v>71</v>
      </c>
      <c r="B14" s="1" t="s">
        <v>46</v>
      </c>
      <c r="C14" s="27" t="s">
        <v>49</v>
      </c>
      <c r="D14" s="38">
        <v>22</v>
      </c>
      <c r="E14" s="27">
        <v>11</v>
      </c>
      <c r="F14" s="27">
        <v>0</v>
      </c>
      <c r="G14" s="27">
        <v>1</v>
      </c>
      <c r="H14" s="27"/>
      <c r="I14" s="27"/>
      <c r="J14" s="27">
        <v>0</v>
      </c>
      <c r="K14" s="27">
        <v>0</v>
      </c>
      <c r="L14" s="27">
        <v>1</v>
      </c>
      <c r="M14" s="27">
        <v>1</v>
      </c>
      <c r="N14" s="27">
        <f t="shared" ref="N14:N20" si="0">SUM(L14:M14)</f>
        <v>2</v>
      </c>
      <c r="O14" s="39">
        <v>1</v>
      </c>
      <c r="P14" s="39">
        <v>0</v>
      </c>
      <c r="Q14" s="39">
        <v>1</v>
      </c>
      <c r="R14" s="39">
        <v>1</v>
      </c>
      <c r="S14" s="39">
        <v>0</v>
      </c>
      <c r="T14" s="39">
        <f t="shared" ref="T14:T20" si="1">(H14*3)+((F14-H14)*2)+J14</f>
        <v>0</v>
      </c>
      <c r="U14" s="40">
        <f t="shared" ref="U14:U23" si="2">IFERROR(((T14+Q14+N14-R14)+(O14*2))/E14,"")</f>
        <v>0.36363636363636365</v>
      </c>
      <c r="V14" s="22">
        <v>467</v>
      </c>
      <c r="W14" s="22" t="s">
        <v>81</v>
      </c>
      <c r="X14" s="22" t="s">
        <v>95</v>
      </c>
      <c r="Y14" s="69">
        <v>1724</v>
      </c>
      <c r="Z14" s="41"/>
      <c r="AA14" s="1" t="s">
        <v>83</v>
      </c>
      <c r="AB14" s="28" t="s">
        <v>345</v>
      </c>
    </row>
    <row r="15" spans="1:28" x14ac:dyDescent="0.3">
      <c r="A15" s="1" t="s">
        <v>71</v>
      </c>
      <c r="B15" s="1" t="s">
        <v>46</v>
      </c>
      <c r="C15" s="27" t="s">
        <v>255</v>
      </c>
      <c r="D15" s="38">
        <v>14</v>
      </c>
      <c r="E15" s="27">
        <v>25</v>
      </c>
      <c r="F15" s="27">
        <v>5</v>
      </c>
      <c r="G15" s="27">
        <v>7</v>
      </c>
      <c r="H15" s="27"/>
      <c r="I15" s="27"/>
      <c r="J15" s="27">
        <v>0</v>
      </c>
      <c r="K15" s="27">
        <v>0</v>
      </c>
      <c r="L15" s="27">
        <v>4</v>
      </c>
      <c r="M15" s="27">
        <v>6</v>
      </c>
      <c r="N15" s="27">
        <f t="shared" si="0"/>
        <v>10</v>
      </c>
      <c r="O15" s="39">
        <v>1</v>
      </c>
      <c r="P15" s="39">
        <v>5</v>
      </c>
      <c r="Q15" s="39">
        <v>4</v>
      </c>
      <c r="R15" s="39">
        <v>2</v>
      </c>
      <c r="S15" s="39">
        <v>1</v>
      </c>
      <c r="T15" s="39">
        <f t="shared" si="1"/>
        <v>10</v>
      </c>
      <c r="U15" s="40">
        <f t="shared" si="2"/>
        <v>0.96</v>
      </c>
      <c r="V15" s="22">
        <v>467</v>
      </c>
      <c r="W15" s="22" t="s">
        <v>81</v>
      </c>
      <c r="X15" s="22" t="s">
        <v>95</v>
      </c>
      <c r="Y15" s="69">
        <v>1724</v>
      </c>
      <c r="Z15" s="41"/>
      <c r="AA15" s="1" t="s">
        <v>83</v>
      </c>
      <c r="AB15" s="28" t="s">
        <v>345</v>
      </c>
    </row>
    <row r="16" spans="1:28" x14ac:dyDescent="0.3">
      <c r="A16" s="1" t="s">
        <v>71</v>
      </c>
      <c r="B16" s="1" t="s">
        <v>46</v>
      </c>
      <c r="C16" s="27" t="s">
        <v>172</v>
      </c>
      <c r="D16" s="38">
        <v>32</v>
      </c>
      <c r="E16" s="27" t="s">
        <v>470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39"/>
      <c r="U16" s="40"/>
      <c r="V16" s="22">
        <v>467</v>
      </c>
      <c r="W16" s="22" t="s">
        <v>81</v>
      </c>
      <c r="X16" s="22" t="s">
        <v>95</v>
      </c>
      <c r="Y16" s="69">
        <v>1724</v>
      </c>
      <c r="Z16" s="41"/>
      <c r="AA16" s="1" t="s">
        <v>83</v>
      </c>
      <c r="AB16" s="28" t="s">
        <v>345</v>
      </c>
    </row>
    <row r="17" spans="1:28" x14ac:dyDescent="0.3">
      <c r="A17" s="1" t="s">
        <v>71</v>
      </c>
      <c r="B17" s="1" t="s">
        <v>46</v>
      </c>
      <c r="C17" s="27" t="s">
        <v>52</v>
      </c>
      <c r="D17" s="38">
        <v>42</v>
      </c>
      <c r="E17" s="27">
        <v>19</v>
      </c>
      <c r="F17" s="27">
        <v>1</v>
      </c>
      <c r="G17" s="27">
        <v>10</v>
      </c>
      <c r="H17" s="27"/>
      <c r="I17" s="27"/>
      <c r="J17" s="27">
        <v>0</v>
      </c>
      <c r="K17" s="27">
        <v>0</v>
      </c>
      <c r="L17" s="27">
        <v>1</v>
      </c>
      <c r="M17" s="27">
        <v>4</v>
      </c>
      <c r="N17" s="27">
        <f t="shared" si="0"/>
        <v>5</v>
      </c>
      <c r="O17" s="39">
        <v>0</v>
      </c>
      <c r="P17" s="39">
        <v>0</v>
      </c>
      <c r="Q17" s="39">
        <v>0</v>
      </c>
      <c r="R17" s="39">
        <v>2</v>
      </c>
      <c r="S17" s="39">
        <v>1</v>
      </c>
      <c r="T17" s="39">
        <f t="shared" si="1"/>
        <v>2</v>
      </c>
      <c r="U17" s="40">
        <f t="shared" si="2"/>
        <v>0.26315789473684209</v>
      </c>
      <c r="V17" s="22">
        <v>467</v>
      </c>
      <c r="W17" s="22" t="s">
        <v>81</v>
      </c>
      <c r="X17" s="22" t="s">
        <v>95</v>
      </c>
      <c r="Y17" s="69">
        <v>1724</v>
      </c>
      <c r="Z17" s="41"/>
      <c r="AA17" s="1" t="s">
        <v>83</v>
      </c>
      <c r="AB17" s="28" t="s">
        <v>345</v>
      </c>
    </row>
    <row r="18" spans="1:28" x14ac:dyDescent="0.3">
      <c r="A18" s="1" t="s">
        <v>71</v>
      </c>
      <c r="B18" s="1" t="s">
        <v>46</v>
      </c>
      <c r="C18" s="27" t="s">
        <v>53</v>
      </c>
      <c r="D18" s="38">
        <v>15</v>
      </c>
      <c r="E18" s="27">
        <v>34</v>
      </c>
      <c r="F18" s="27">
        <v>6</v>
      </c>
      <c r="G18" s="27">
        <v>10</v>
      </c>
      <c r="H18" s="27"/>
      <c r="I18" s="27"/>
      <c r="J18" s="27">
        <v>1</v>
      </c>
      <c r="K18" s="27">
        <v>1</v>
      </c>
      <c r="L18" s="27">
        <v>2</v>
      </c>
      <c r="M18" s="27">
        <v>5</v>
      </c>
      <c r="N18" s="27">
        <f t="shared" si="0"/>
        <v>7</v>
      </c>
      <c r="O18" s="39">
        <v>0</v>
      </c>
      <c r="P18" s="39">
        <v>1</v>
      </c>
      <c r="Q18" s="39">
        <v>1</v>
      </c>
      <c r="R18" s="39">
        <v>2</v>
      </c>
      <c r="S18" s="39">
        <v>0</v>
      </c>
      <c r="T18" s="39">
        <f t="shared" si="1"/>
        <v>13</v>
      </c>
      <c r="U18" s="40">
        <f t="shared" si="2"/>
        <v>0.55882352941176472</v>
      </c>
      <c r="V18" s="22">
        <v>467</v>
      </c>
      <c r="W18" s="22" t="s">
        <v>81</v>
      </c>
      <c r="X18" s="22" t="s">
        <v>95</v>
      </c>
      <c r="Y18" s="69">
        <v>1724</v>
      </c>
      <c r="Z18" s="41"/>
      <c r="AA18" s="1" t="s">
        <v>83</v>
      </c>
      <c r="AB18" s="28" t="s">
        <v>345</v>
      </c>
    </row>
    <row r="19" spans="1:28" x14ac:dyDescent="0.3">
      <c r="A19" s="1" t="s">
        <v>71</v>
      </c>
      <c r="B19" s="1" t="s">
        <v>46</v>
      </c>
      <c r="C19" s="27" t="s">
        <v>54</v>
      </c>
      <c r="D19" s="38">
        <v>10</v>
      </c>
      <c r="E19" s="27">
        <v>35</v>
      </c>
      <c r="F19" s="27">
        <v>5</v>
      </c>
      <c r="G19" s="27">
        <v>18</v>
      </c>
      <c r="H19" s="27"/>
      <c r="I19" s="27"/>
      <c r="J19" s="27">
        <v>1</v>
      </c>
      <c r="K19" s="27">
        <v>2</v>
      </c>
      <c r="L19" s="27">
        <v>1</v>
      </c>
      <c r="M19" s="27">
        <v>1</v>
      </c>
      <c r="N19" s="27">
        <f t="shared" si="0"/>
        <v>2</v>
      </c>
      <c r="O19" s="39">
        <v>3</v>
      </c>
      <c r="P19" s="39">
        <v>1</v>
      </c>
      <c r="Q19" s="39">
        <v>3</v>
      </c>
      <c r="R19" s="39">
        <v>6</v>
      </c>
      <c r="S19" s="39">
        <v>0</v>
      </c>
      <c r="T19" s="39">
        <f t="shared" si="1"/>
        <v>11</v>
      </c>
      <c r="U19" s="40">
        <f t="shared" si="2"/>
        <v>0.45714285714285713</v>
      </c>
      <c r="V19" s="22">
        <v>467</v>
      </c>
      <c r="W19" s="22" t="s">
        <v>81</v>
      </c>
      <c r="X19" s="22" t="s">
        <v>95</v>
      </c>
      <c r="Y19" s="69">
        <v>1724</v>
      </c>
      <c r="Z19" s="41"/>
      <c r="AA19" s="1" t="s">
        <v>83</v>
      </c>
      <c r="AB19" s="28" t="s">
        <v>345</v>
      </c>
    </row>
    <row r="20" spans="1:28" x14ac:dyDescent="0.3">
      <c r="A20" s="1" t="s">
        <v>71</v>
      </c>
      <c r="B20" s="1" t="s">
        <v>46</v>
      </c>
      <c r="C20" s="27" t="s">
        <v>55</v>
      </c>
      <c r="D20" s="38">
        <v>33</v>
      </c>
      <c r="E20" s="27">
        <v>19</v>
      </c>
      <c r="F20" s="27">
        <v>3</v>
      </c>
      <c r="G20" s="27">
        <v>5</v>
      </c>
      <c r="H20" s="27"/>
      <c r="I20" s="27"/>
      <c r="J20" s="27">
        <v>1</v>
      </c>
      <c r="K20" s="27">
        <v>2</v>
      </c>
      <c r="L20" s="27">
        <v>2</v>
      </c>
      <c r="M20" s="27">
        <v>3</v>
      </c>
      <c r="N20" s="27">
        <f t="shared" si="0"/>
        <v>5</v>
      </c>
      <c r="O20" s="39">
        <v>1</v>
      </c>
      <c r="P20" s="39">
        <v>1</v>
      </c>
      <c r="Q20" s="39">
        <v>1</v>
      </c>
      <c r="R20" s="39">
        <v>4</v>
      </c>
      <c r="S20" s="39">
        <v>0</v>
      </c>
      <c r="T20" s="39">
        <f t="shared" si="1"/>
        <v>7</v>
      </c>
      <c r="U20" s="40">
        <f t="shared" si="2"/>
        <v>0.57894736842105265</v>
      </c>
      <c r="V20" s="22">
        <v>467</v>
      </c>
      <c r="W20" s="22" t="s">
        <v>81</v>
      </c>
      <c r="X20" s="22" t="s">
        <v>95</v>
      </c>
      <c r="Y20" s="69">
        <v>1724</v>
      </c>
      <c r="Z20" s="41"/>
      <c r="AA20" s="1" t="s">
        <v>83</v>
      </c>
      <c r="AB20" s="28" t="s">
        <v>345</v>
      </c>
    </row>
    <row r="21" spans="1:28" x14ac:dyDescent="0.3">
      <c r="A21" s="1" t="s">
        <v>71</v>
      </c>
      <c r="B21" s="1" t="s">
        <v>46</v>
      </c>
      <c r="C21" s="27" t="s">
        <v>56</v>
      </c>
      <c r="D21" s="38">
        <v>24</v>
      </c>
      <c r="E21" s="27">
        <v>18</v>
      </c>
      <c r="F21" s="27">
        <v>0</v>
      </c>
      <c r="G21" s="27">
        <v>8</v>
      </c>
      <c r="H21" s="27"/>
      <c r="I21" s="27"/>
      <c r="J21" s="27">
        <v>1</v>
      </c>
      <c r="K21" s="27">
        <v>7</v>
      </c>
      <c r="L21" s="27">
        <v>3</v>
      </c>
      <c r="M21" s="27">
        <v>2</v>
      </c>
      <c r="N21" s="27">
        <f>SUM(L21:M21)</f>
        <v>5</v>
      </c>
      <c r="O21" s="39">
        <v>0</v>
      </c>
      <c r="P21" s="39">
        <v>3</v>
      </c>
      <c r="Q21" s="39">
        <v>0</v>
      </c>
      <c r="R21" s="39">
        <v>3</v>
      </c>
      <c r="S21" s="39">
        <v>0</v>
      </c>
      <c r="T21" s="39">
        <f>(H21*3)+((F21-H21)*2)+J21</f>
        <v>1</v>
      </c>
      <c r="U21" s="40">
        <f t="shared" si="2"/>
        <v>0.16666666666666666</v>
      </c>
      <c r="V21" s="22">
        <v>467</v>
      </c>
      <c r="W21" s="22" t="s">
        <v>81</v>
      </c>
      <c r="X21" s="22" t="s">
        <v>95</v>
      </c>
      <c r="Y21" s="69">
        <v>1724</v>
      </c>
      <c r="Z21" s="41"/>
      <c r="AA21" s="1" t="s">
        <v>83</v>
      </c>
      <c r="AB21" s="28" t="s">
        <v>345</v>
      </c>
    </row>
    <row r="22" spans="1:28" x14ac:dyDescent="0.3">
      <c r="A22" s="1" t="s">
        <v>71</v>
      </c>
      <c r="B22" s="1" t="s">
        <v>46</v>
      </c>
      <c r="C22" s="27" t="s">
        <v>57</v>
      </c>
      <c r="D22" s="38">
        <v>35</v>
      </c>
      <c r="E22" s="27">
        <v>28</v>
      </c>
      <c r="F22" s="27">
        <v>3</v>
      </c>
      <c r="G22" s="27">
        <v>6</v>
      </c>
      <c r="H22" s="27"/>
      <c r="I22" s="27"/>
      <c r="J22" s="27">
        <v>1</v>
      </c>
      <c r="K22" s="27">
        <v>4</v>
      </c>
      <c r="L22" s="27">
        <v>4</v>
      </c>
      <c r="M22" s="27">
        <v>2</v>
      </c>
      <c r="N22" s="27">
        <f>SUM(L22:M22)</f>
        <v>6</v>
      </c>
      <c r="O22" s="39">
        <v>1</v>
      </c>
      <c r="P22" s="39">
        <v>2</v>
      </c>
      <c r="Q22" s="39">
        <v>1</v>
      </c>
      <c r="R22" s="39">
        <v>2</v>
      </c>
      <c r="S22" s="39">
        <v>1</v>
      </c>
      <c r="T22" s="39">
        <f>(H22*3)+((F22-H22)*2)+J22</f>
        <v>7</v>
      </c>
      <c r="U22" s="40">
        <f t="shared" si="2"/>
        <v>0.5</v>
      </c>
      <c r="V22" s="22">
        <v>467</v>
      </c>
      <c r="W22" s="22" t="s">
        <v>81</v>
      </c>
      <c r="X22" s="22" t="s">
        <v>95</v>
      </c>
      <c r="Y22" s="69">
        <v>1724</v>
      </c>
      <c r="Z22" s="41"/>
      <c r="AA22" s="1" t="s">
        <v>83</v>
      </c>
      <c r="AB22" s="28" t="s">
        <v>345</v>
      </c>
    </row>
    <row r="23" spans="1:28" x14ac:dyDescent="0.3">
      <c r="A23" s="1" t="s">
        <v>71</v>
      </c>
      <c r="B23" s="1" t="s">
        <v>46</v>
      </c>
      <c r="C23" s="27" t="s">
        <v>58</v>
      </c>
      <c r="D23" s="38">
        <v>40</v>
      </c>
      <c r="E23" s="27">
        <v>28</v>
      </c>
      <c r="F23" s="27">
        <v>4</v>
      </c>
      <c r="G23" s="27">
        <v>15</v>
      </c>
      <c r="H23" s="27"/>
      <c r="I23" s="27"/>
      <c r="J23" s="27">
        <v>5</v>
      </c>
      <c r="K23" s="27">
        <v>6</v>
      </c>
      <c r="L23" s="27">
        <v>3</v>
      </c>
      <c r="M23" s="27">
        <v>4</v>
      </c>
      <c r="N23" s="27">
        <f>SUM(L23:M23)</f>
        <v>7</v>
      </c>
      <c r="O23" s="39">
        <v>0</v>
      </c>
      <c r="P23" s="39">
        <v>5</v>
      </c>
      <c r="Q23" s="39">
        <v>2</v>
      </c>
      <c r="R23" s="39">
        <v>1</v>
      </c>
      <c r="S23" s="39">
        <v>0</v>
      </c>
      <c r="T23" s="39">
        <f>(H23*3)+((F23-H23)*2)+J23</f>
        <v>13</v>
      </c>
      <c r="U23" s="40">
        <f t="shared" si="2"/>
        <v>0.75</v>
      </c>
      <c r="V23" s="22">
        <v>467</v>
      </c>
      <c r="W23" s="22" t="s">
        <v>81</v>
      </c>
      <c r="X23" s="22" t="s">
        <v>95</v>
      </c>
      <c r="Y23" s="69">
        <v>1724</v>
      </c>
      <c r="Z23" s="41"/>
      <c r="AA23" s="1" t="s">
        <v>83</v>
      </c>
      <c r="AB23" s="28" t="s">
        <v>345</v>
      </c>
    </row>
    <row r="24" spans="1:28" x14ac:dyDescent="0.3">
      <c r="A24" s="43" t="s">
        <v>71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35</v>
      </c>
      <c r="G24" s="44">
        <f t="shared" si="3"/>
        <v>95</v>
      </c>
      <c r="H24" s="44">
        <f t="shared" si="3"/>
        <v>0</v>
      </c>
      <c r="I24" s="44">
        <f t="shared" si="3"/>
        <v>0</v>
      </c>
      <c r="J24" s="44">
        <f t="shared" si="3"/>
        <v>11</v>
      </c>
      <c r="K24" s="44">
        <f t="shared" si="3"/>
        <v>24</v>
      </c>
      <c r="L24" s="44">
        <f t="shared" si="3"/>
        <v>24</v>
      </c>
      <c r="M24" s="44">
        <f t="shared" si="3"/>
        <v>28</v>
      </c>
      <c r="N24" s="44">
        <f t="shared" si="3"/>
        <v>52</v>
      </c>
      <c r="O24" s="44">
        <f t="shared" si="3"/>
        <v>8</v>
      </c>
      <c r="P24" s="44">
        <f t="shared" si="3"/>
        <v>18</v>
      </c>
      <c r="Q24" s="44">
        <f t="shared" si="3"/>
        <v>14</v>
      </c>
      <c r="R24" s="44">
        <f t="shared" si="3"/>
        <v>26</v>
      </c>
      <c r="S24" s="44">
        <f t="shared" si="3"/>
        <v>3</v>
      </c>
      <c r="T24" s="44">
        <f t="shared" si="3"/>
        <v>81</v>
      </c>
      <c r="U24" s="45">
        <f>((T24+Q24+N24-R24)+(O24*2))/E24</f>
        <v>0.5708333333333333</v>
      </c>
      <c r="V24" s="46">
        <v>467</v>
      </c>
      <c r="W24" s="46" t="s">
        <v>81</v>
      </c>
      <c r="X24" s="46" t="s">
        <v>95</v>
      </c>
      <c r="Y24" s="70">
        <v>1724</v>
      </c>
      <c r="Z24" s="48"/>
      <c r="AA24" s="43" t="s">
        <v>83</v>
      </c>
      <c r="AB24" s="72" t="s">
        <v>345</v>
      </c>
    </row>
    <row r="25" spans="1:28" x14ac:dyDescent="0.3">
      <c r="A25" s="1"/>
      <c r="B25" s="1"/>
      <c r="C25" s="1"/>
      <c r="D25" s="1"/>
      <c r="F25" s="49" t="s">
        <v>41</v>
      </c>
      <c r="G25" s="50">
        <f>F24/G24</f>
        <v>0.36842105263157893</v>
      </c>
      <c r="H25" s="27"/>
      <c r="I25" s="1"/>
      <c r="J25" s="49" t="s">
        <v>42</v>
      </c>
      <c r="K25" s="51">
        <f>J24/K24</f>
        <v>0.45833333333333331</v>
      </c>
      <c r="L25" s="1"/>
      <c r="M25" s="39" t="s">
        <v>43</v>
      </c>
      <c r="N25" s="52">
        <v>5</v>
      </c>
      <c r="P25" s="1"/>
      <c r="Q25" s="1"/>
      <c r="R25" s="1"/>
      <c r="S25" s="1"/>
      <c r="T25" s="1"/>
      <c r="U25" s="1"/>
      <c r="V25" s="22"/>
      <c r="W25" s="22"/>
      <c r="X25" s="22"/>
      <c r="Y25" s="53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32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28</v>
      </c>
      <c r="AB33" s="7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71</v>
      </c>
      <c r="C35" s="27" t="s">
        <v>229</v>
      </c>
      <c r="D35" s="38">
        <v>34</v>
      </c>
      <c r="E35" s="27">
        <v>7</v>
      </c>
      <c r="F35" s="27">
        <v>0</v>
      </c>
      <c r="G35" s="27">
        <v>1</v>
      </c>
      <c r="H35" s="27"/>
      <c r="I35" s="27"/>
      <c r="J35" s="27">
        <v>0</v>
      </c>
      <c r="K35" s="27">
        <v>0</v>
      </c>
      <c r="L35" s="27">
        <v>0</v>
      </c>
      <c r="M35" s="27">
        <v>1</v>
      </c>
      <c r="N35" s="27">
        <f>SUM(L35:M35)</f>
        <v>1</v>
      </c>
      <c r="O35" s="27">
        <v>1</v>
      </c>
      <c r="P35" s="39">
        <v>0</v>
      </c>
      <c r="Q35" s="27">
        <v>0</v>
      </c>
      <c r="R35" s="27">
        <v>1</v>
      </c>
      <c r="S35" s="27">
        <v>0</v>
      </c>
      <c r="T35" s="27">
        <f>+(F35*2)+J35</f>
        <v>0</v>
      </c>
      <c r="U35" s="40">
        <f>IFERROR(((T35+Q35+N35-R35)+(O35*2))/E35,"")</f>
        <v>0.2857142857142857</v>
      </c>
      <c r="V35" s="22">
        <v>467</v>
      </c>
      <c r="W35" s="22" t="s">
        <v>80</v>
      </c>
      <c r="X35" s="22" t="s">
        <v>82</v>
      </c>
      <c r="Y35" s="69">
        <v>1724</v>
      </c>
      <c r="Z35" s="41"/>
      <c r="AA35" s="1" t="s">
        <v>227</v>
      </c>
      <c r="AB35" s="28" t="s">
        <v>346</v>
      </c>
    </row>
    <row r="36" spans="1:28" x14ac:dyDescent="0.3">
      <c r="A36" s="1" t="s">
        <v>46</v>
      </c>
      <c r="B36" s="1" t="s">
        <v>71</v>
      </c>
      <c r="C36" s="27" t="s">
        <v>230</v>
      </c>
      <c r="D36" s="38">
        <v>10</v>
      </c>
      <c r="E36" s="27">
        <v>32</v>
      </c>
      <c r="F36" s="27">
        <v>2</v>
      </c>
      <c r="G36" s="27">
        <v>6</v>
      </c>
      <c r="H36" s="27"/>
      <c r="I36" s="27"/>
      <c r="J36" s="27">
        <v>0</v>
      </c>
      <c r="K36" s="27">
        <v>0</v>
      </c>
      <c r="L36" s="27">
        <v>1</v>
      </c>
      <c r="M36" s="27">
        <v>1</v>
      </c>
      <c r="N36" s="27">
        <f t="shared" ref="N36:N41" si="4">SUM(L36:M36)</f>
        <v>2</v>
      </c>
      <c r="O36" s="39">
        <v>3</v>
      </c>
      <c r="P36" s="39">
        <v>3</v>
      </c>
      <c r="Q36" s="39">
        <v>2</v>
      </c>
      <c r="R36" s="39">
        <v>2</v>
      </c>
      <c r="S36" s="39">
        <v>0</v>
      </c>
      <c r="T36" s="27">
        <f t="shared" ref="T36:T45" si="5">+(F36*2)+J36</f>
        <v>4</v>
      </c>
      <c r="U36" s="40">
        <f t="shared" ref="U36:U45" si="6">IFERROR(((T36+Q36+N36-R36)+(O36*2))/E36,"")</f>
        <v>0.375</v>
      </c>
      <c r="V36" s="22">
        <v>467</v>
      </c>
      <c r="W36" s="22" t="s">
        <v>80</v>
      </c>
      <c r="X36" s="22" t="s">
        <v>82</v>
      </c>
      <c r="Y36" s="69">
        <v>1724</v>
      </c>
      <c r="Z36" s="41"/>
      <c r="AA36" s="1" t="s">
        <v>227</v>
      </c>
      <c r="AB36" s="28" t="s">
        <v>346</v>
      </c>
    </row>
    <row r="37" spans="1:28" x14ac:dyDescent="0.3">
      <c r="A37" s="1" t="s">
        <v>46</v>
      </c>
      <c r="B37" s="1" t="s">
        <v>71</v>
      </c>
      <c r="C37" s="27" t="s">
        <v>231</v>
      </c>
      <c r="D37" s="38">
        <v>32</v>
      </c>
      <c r="E37" s="27">
        <v>20</v>
      </c>
      <c r="F37" s="27">
        <v>3</v>
      </c>
      <c r="G37" s="27">
        <v>9</v>
      </c>
      <c r="H37" s="27"/>
      <c r="I37" s="27"/>
      <c r="J37" s="27">
        <v>4</v>
      </c>
      <c r="K37" s="27">
        <v>4</v>
      </c>
      <c r="L37" s="27">
        <v>1</v>
      </c>
      <c r="M37" s="27">
        <v>3</v>
      </c>
      <c r="N37" s="27">
        <f t="shared" si="4"/>
        <v>4</v>
      </c>
      <c r="O37" s="39">
        <v>4</v>
      </c>
      <c r="P37" s="39">
        <v>3</v>
      </c>
      <c r="Q37" s="39">
        <v>1</v>
      </c>
      <c r="R37" s="39">
        <v>2</v>
      </c>
      <c r="S37" s="39">
        <v>1</v>
      </c>
      <c r="T37" s="27">
        <f t="shared" si="5"/>
        <v>10</v>
      </c>
      <c r="U37" s="40">
        <f t="shared" si="6"/>
        <v>1.05</v>
      </c>
      <c r="V37" s="22">
        <v>467</v>
      </c>
      <c r="W37" s="22" t="s">
        <v>80</v>
      </c>
      <c r="X37" s="22" t="s">
        <v>82</v>
      </c>
      <c r="Y37" s="69">
        <v>1724</v>
      </c>
      <c r="Z37" s="41"/>
      <c r="AA37" s="1" t="s">
        <v>227</v>
      </c>
      <c r="AB37" s="28" t="s">
        <v>346</v>
      </c>
    </row>
    <row r="38" spans="1:28" x14ac:dyDescent="0.3">
      <c r="A38" s="1" t="s">
        <v>46</v>
      </c>
      <c r="B38" s="1" t="s">
        <v>71</v>
      </c>
      <c r="C38" s="27" t="s">
        <v>232</v>
      </c>
      <c r="D38" s="38">
        <v>14</v>
      </c>
      <c r="E38" s="27">
        <v>3</v>
      </c>
      <c r="F38" s="27">
        <v>1</v>
      </c>
      <c r="G38" s="27">
        <v>3</v>
      </c>
      <c r="H38" s="27"/>
      <c r="I38" s="27"/>
      <c r="J38" s="27">
        <v>0</v>
      </c>
      <c r="K38" s="27">
        <v>0</v>
      </c>
      <c r="L38" s="27">
        <v>0</v>
      </c>
      <c r="M38" s="27">
        <v>0</v>
      </c>
      <c r="N38" s="27">
        <f t="shared" si="4"/>
        <v>0</v>
      </c>
      <c r="O38" s="39">
        <v>1</v>
      </c>
      <c r="P38" s="39">
        <v>0</v>
      </c>
      <c r="Q38" s="39">
        <v>1</v>
      </c>
      <c r="R38" s="39">
        <v>0</v>
      </c>
      <c r="S38" s="39">
        <v>0</v>
      </c>
      <c r="T38" s="27">
        <f t="shared" si="5"/>
        <v>2</v>
      </c>
      <c r="U38" s="40">
        <f t="shared" si="6"/>
        <v>1.6666666666666667</v>
      </c>
      <c r="V38" s="22">
        <v>467</v>
      </c>
      <c r="W38" s="22" t="s">
        <v>80</v>
      </c>
      <c r="X38" s="22" t="s">
        <v>82</v>
      </c>
      <c r="Y38" s="69">
        <v>1724</v>
      </c>
      <c r="Z38" s="41"/>
      <c r="AA38" s="1" t="s">
        <v>227</v>
      </c>
      <c r="AB38" s="28" t="s">
        <v>346</v>
      </c>
    </row>
    <row r="39" spans="1:28" x14ac:dyDescent="0.3">
      <c r="A39" s="1" t="s">
        <v>46</v>
      </c>
      <c r="B39" s="1" t="s">
        <v>71</v>
      </c>
      <c r="C39" s="27" t="s">
        <v>288</v>
      </c>
      <c r="D39" s="38">
        <v>52</v>
      </c>
      <c r="E39" s="27">
        <v>12</v>
      </c>
      <c r="F39" s="27">
        <v>4</v>
      </c>
      <c r="G39" s="27">
        <v>7</v>
      </c>
      <c r="H39" s="27"/>
      <c r="I39" s="27"/>
      <c r="J39" s="27">
        <v>0</v>
      </c>
      <c r="K39" s="27">
        <v>0</v>
      </c>
      <c r="L39" s="27">
        <v>3</v>
      </c>
      <c r="M39" s="27">
        <v>0</v>
      </c>
      <c r="N39" s="27">
        <f t="shared" si="4"/>
        <v>3</v>
      </c>
      <c r="O39" s="39">
        <v>0</v>
      </c>
      <c r="P39" s="39">
        <v>2</v>
      </c>
      <c r="Q39" s="39">
        <v>0</v>
      </c>
      <c r="R39" s="39">
        <v>1</v>
      </c>
      <c r="S39" s="39">
        <v>1</v>
      </c>
      <c r="T39" s="27">
        <f t="shared" si="5"/>
        <v>8</v>
      </c>
      <c r="U39" s="40">
        <f t="shared" si="6"/>
        <v>0.83333333333333337</v>
      </c>
      <c r="V39" s="22">
        <v>467</v>
      </c>
      <c r="W39" s="22" t="s">
        <v>80</v>
      </c>
      <c r="X39" s="22" t="s">
        <v>82</v>
      </c>
      <c r="Y39" s="69">
        <v>1724</v>
      </c>
      <c r="Z39" s="41"/>
      <c r="AA39" s="1" t="s">
        <v>227</v>
      </c>
      <c r="AB39" s="28" t="s">
        <v>346</v>
      </c>
    </row>
    <row r="40" spans="1:28" x14ac:dyDescent="0.3">
      <c r="A40" s="1" t="s">
        <v>46</v>
      </c>
      <c r="B40" s="1" t="s">
        <v>71</v>
      </c>
      <c r="C40" s="27" t="s">
        <v>235</v>
      </c>
      <c r="D40" s="38">
        <v>50</v>
      </c>
      <c r="E40" s="27">
        <v>39</v>
      </c>
      <c r="F40" s="27">
        <v>6</v>
      </c>
      <c r="G40" s="27">
        <v>13</v>
      </c>
      <c r="H40" s="27"/>
      <c r="I40" s="27"/>
      <c r="J40" s="27">
        <v>3</v>
      </c>
      <c r="K40" s="27">
        <v>4</v>
      </c>
      <c r="L40" s="27">
        <v>3</v>
      </c>
      <c r="M40" s="27">
        <v>10</v>
      </c>
      <c r="N40" s="27">
        <f t="shared" si="4"/>
        <v>13</v>
      </c>
      <c r="O40" s="39">
        <v>1</v>
      </c>
      <c r="P40" s="39">
        <v>3</v>
      </c>
      <c r="Q40" s="39">
        <v>1</v>
      </c>
      <c r="R40" s="39">
        <v>2</v>
      </c>
      <c r="S40" s="39">
        <v>3</v>
      </c>
      <c r="T40" s="27">
        <f t="shared" si="5"/>
        <v>15</v>
      </c>
      <c r="U40" s="40">
        <f t="shared" si="6"/>
        <v>0.74358974358974361</v>
      </c>
      <c r="V40" s="22">
        <v>467</v>
      </c>
      <c r="W40" s="22" t="s">
        <v>80</v>
      </c>
      <c r="X40" s="22" t="s">
        <v>82</v>
      </c>
      <c r="Y40" s="69">
        <v>1724</v>
      </c>
      <c r="Z40" s="41"/>
      <c r="AA40" s="1" t="s">
        <v>227</v>
      </c>
      <c r="AB40" s="28" t="s">
        <v>346</v>
      </c>
    </row>
    <row r="41" spans="1:28" x14ac:dyDescent="0.3">
      <c r="A41" s="1" t="s">
        <v>46</v>
      </c>
      <c r="B41" s="1" t="s">
        <v>71</v>
      </c>
      <c r="C41" s="27" t="s">
        <v>236</v>
      </c>
      <c r="D41" s="38">
        <v>20</v>
      </c>
      <c r="E41" s="27">
        <v>3</v>
      </c>
      <c r="F41" s="27">
        <v>0</v>
      </c>
      <c r="G41" s="27">
        <v>0</v>
      </c>
      <c r="H41" s="27"/>
      <c r="I41" s="27"/>
      <c r="J41" s="27">
        <v>2</v>
      </c>
      <c r="K41" s="27">
        <v>2</v>
      </c>
      <c r="L41" s="27">
        <v>0</v>
      </c>
      <c r="M41" s="27">
        <v>0</v>
      </c>
      <c r="N41" s="27">
        <f t="shared" si="4"/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27">
        <f t="shared" si="5"/>
        <v>2</v>
      </c>
      <c r="U41" s="40">
        <f t="shared" si="6"/>
        <v>0.66666666666666663</v>
      </c>
      <c r="V41" s="22">
        <v>467</v>
      </c>
      <c r="W41" s="22" t="s">
        <v>80</v>
      </c>
      <c r="X41" s="22" t="s">
        <v>82</v>
      </c>
      <c r="Y41" s="69">
        <v>1724</v>
      </c>
      <c r="Z41" s="41"/>
      <c r="AA41" s="1" t="s">
        <v>227</v>
      </c>
      <c r="AB41" s="28" t="s">
        <v>346</v>
      </c>
    </row>
    <row r="42" spans="1:28" x14ac:dyDescent="0.3">
      <c r="A42" s="1" t="s">
        <v>46</v>
      </c>
      <c r="B42" s="1" t="s">
        <v>71</v>
      </c>
      <c r="C42" s="27" t="s">
        <v>237</v>
      </c>
      <c r="D42" s="38">
        <v>24</v>
      </c>
      <c r="E42" s="27">
        <v>41</v>
      </c>
      <c r="F42" s="27">
        <v>7</v>
      </c>
      <c r="G42" s="27">
        <v>10</v>
      </c>
      <c r="H42" s="27"/>
      <c r="I42" s="27"/>
      <c r="J42" s="27">
        <v>2</v>
      </c>
      <c r="K42" s="27">
        <v>4</v>
      </c>
      <c r="L42" s="27">
        <v>1</v>
      </c>
      <c r="M42" s="27">
        <v>7</v>
      </c>
      <c r="N42" s="27">
        <f>SUM(L42:M42)</f>
        <v>8</v>
      </c>
      <c r="O42" s="39">
        <v>0</v>
      </c>
      <c r="P42" s="39">
        <v>3</v>
      </c>
      <c r="Q42" s="39">
        <v>3</v>
      </c>
      <c r="R42" s="39">
        <v>3</v>
      </c>
      <c r="S42" s="39">
        <v>0</v>
      </c>
      <c r="T42" s="27">
        <f t="shared" si="5"/>
        <v>16</v>
      </c>
      <c r="U42" s="40">
        <f t="shared" si="6"/>
        <v>0.58536585365853655</v>
      </c>
      <c r="V42" s="22">
        <v>467</v>
      </c>
      <c r="W42" s="22" t="s">
        <v>80</v>
      </c>
      <c r="X42" s="22" t="s">
        <v>82</v>
      </c>
      <c r="Y42" s="69">
        <v>1724</v>
      </c>
      <c r="Z42" s="41"/>
      <c r="AA42" s="1" t="s">
        <v>227</v>
      </c>
      <c r="AB42" s="28" t="s">
        <v>346</v>
      </c>
    </row>
    <row r="43" spans="1:28" x14ac:dyDescent="0.3">
      <c r="A43" s="1" t="s">
        <v>46</v>
      </c>
      <c r="B43" s="1" t="s">
        <v>71</v>
      </c>
      <c r="C43" s="27" t="s">
        <v>238</v>
      </c>
      <c r="D43" s="38">
        <v>40</v>
      </c>
      <c r="E43" s="27">
        <v>38</v>
      </c>
      <c r="F43" s="27">
        <v>11</v>
      </c>
      <c r="G43" s="27">
        <v>14</v>
      </c>
      <c r="H43" s="27"/>
      <c r="I43" s="27"/>
      <c r="J43" s="27">
        <v>8</v>
      </c>
      <c r="K43" s="27">
        <v>11</v>
      </c>
      <c r="L43" s="27">
        <v>0</v>
      </c>
      <c r="M43" s="27">
        <v>8</v>
      </c>
      <c r="N43" s="27">
        <f>SUM(L43:M43)</f>
        <v>8</v>
      </c>
      <c r="O43" s="39">
        <v>2</v>
      </c>
      <c r="P43" s="39">
        <v>2</v>
      </c>
      <c r="Q43" s="39">
        <v>1</v>
      </c>
      <c r="R43" s="39">
        <v>6</v>
      </c>
      <c r="S43" s="39">
        <v>0</v>
      </c>
      <c r="T43" s="27">
        <f t="shared" si="5"/>
        <v>30</v>
      </c>
      <c r="U43" s="40">
        <f t="shared" si="6"/>
        <v>0.97368421052631582</v>
      </c>
      <c r="V43" s="22">
        <v>467</v>
      </c>
      <c r="W43" s="22" t="s">
        <v>80</v>
      </c>
      <c r="X43" s="22" t="s">
        <v>82</v>
      </c>
      <c r="Y43" s="69">
        <v>1724</v>
      </c>
      <c r="Z43" s="41"/>
      <c r="AA43" s="1" t="s">
        <v>227</v>
      </c>
      <c r="AB43" s="28" t="s">
        <v>346</v>
      </c>
    </row>
    <row r="44" spans="1:28" x14ac:dyDescent="0.3">
      <c r="A44" s="1" t="s">
        <v>46</v>
      </c>
      <c r="B44" s="1" t="s">
        <v>71</v>
      </c>
      <c r="C44" s="27" t="s">
        <v>239</v>
      </c>
      <c r="D44" s="38">
        <v>22</v>
      </c>
      <c r="E44" s="27">
        <v>32</v>
      </c>
      <c r="F44" s="27">
        <v>6</v>
      </c>
      <c r="G44" s="27">
        <v>10</v>
      </c>
      <c r="H44" s="27"/>
      <c r="I44" s="27"/>
      <c r="J44" s="27">
        <v>0</v>
      </c>
      <c r="K44" s="27">
        <v>0</v>
      </c>
      <c r="L44" s="27">
        <v>0</v>
      </c>
      <c r="M44" s="27">
        <v>2</v>
      </c>
      <c r="N44" s="27">
        <f>SUM(L44:M44)</f>
        <v>2</v>
      </c>
      <c r="O44" s="39">
        <v>4</v>
      </c>
      <c r="P44" s="39">
        <v>0</v>
      </c>
      <c r="Q44" s="39">
        <v>1</v>
      </c>
      <c r="R44" s="39">
        <v>5</v>
      </c>
      <c r="S44" s="39">
        <v>0</v>
      </c>
      <c r="T44" s="27">
        <f t="shared" si="5"/>
        <v>12</v>
      </c>
      <c r="U44" s="40">
        <f t="shared" si="6"/>
        <v>0.5625</v>
      </c>
      <c r="V44" s="22">
        <v>467</v>
      </c>
      <c r="W44" s="22" t="s">
        <v>80</v>
      </c>
      <c r="X44" s="22" t="s">
        <v>82</v>
      </c>
      <c r="Y44" s="69">
        <v>1724</v>
      </c>
      <c r="Z44" s="41"/>
      <c r="AA44" s="1" t="s">
        <v>227</v>
      </c>
      <c r="AB44" s="28" t="s">
        <v>346</v>
      </c>
    </row>
    <row r="45" spans="1:28" x14ac:dyDescent="0.3">
      <c r="A45" s="1" t="s">
        <v>46</v>
      </c>
      <c r="B45" s="1" t="s">
        <v>71</v>
      </c>
      <c r="C45" s="27" t="s">
        <v>240</v>
      </c>
      <c r="D45" s="38">
        <v>42</v>
      </c>
      <c r="E45" s="27">
        <v>13</v>
      </c>
      <c r="F45" s="27">
        <v>1</v>
      </c>
      <c r="G45" s="27">
        <v>2</v>
      </c>
      <c r="H45" s="27"/>
      <c r="I45" s="27"/>
      <c r="J45" s="27">
        <v>0</v>
      </c>
      <c r="K45" s="27">
        <v>0</v>
      </c>
      <c r="L45" s="27">
        <v>3</v>
      </c>
      <c r="M45" s="27">
        <v>1</v>
      </c>
      <c r="N45" s="27">
        <f>SUM(L45:M45)</f>
        <v>4</v>
      </c>
      <c r="O45" s="39">
        <v>3</v>
      </c>
      <c r="P45" s="39">
        <v>0</v>
      </c>
      <c r="Q45" s="39">
        <v>0</v>
      </c>
      <c r="R45" s="39">
        <v>3</v>
      </c>
      <c r="S45" s="39">
        <v>1</v>
      </c>
      <c r="T45" s="27">
        <f t="shared" si="5"/>
        <v>2</v>
      </c>
      <c r="U45" s="40">
        <f t="shared" si="6"/>
        <v>0.69230769230769229</v>
      </c>
      <c r="V45" s="22">
        <v>467</v>
      </c>
      <c r="W45" s="22" t="s">
        <v>80</v>
      </c>
      <c r="X45" s="22" t="s">
        <v>82</v>
      </c>
      <c r="Y45" s="69">
        <v>1724</v>
      </c>
      <c r="Z45" s="41"/>
      <c r="AA45" s="1" t="s">
        <v>227</v>
      </c>
      <c r="AB45" s="28" t="s">
        <v>346</v>
      </c>
    </row>
    <row r="46" spans="1:28" x14ac:dyDescent="0.3">
      <c r="A46" s="43" t="s">
        <v>46</v>
      </c>
      <c r="B46" s="43" t="s">
        <v>71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41</v>
      </c>
      <c r="G46" s="44">
        <f t="shared" si="7"/>
        <v>75</v>
      </c>
      <c r="H46" s="44">
        <f t="shared" si="7"/>
        <v>0</v>
      </c>
      <c r="I46" s="44">
        <f t="shared" si="7"/>
        <v>0</v>
      </c>
      <c r="J46" s="44">
        <f t="shared" si="7"/>
        <v>19</v>
      </c>
      <c r="K46" s="44">
        <f t="shared" si="7"/>
        <v>25</v>
      </c>
      <c r="L46" s="44">
        <f t="shared" si="7"/>
        <v>12</v>
      </c>
      <c r="M46" s="44">
        <f t="shared" si="7"/>
        <v>33</v>
      </c>
      <c r="N46" s="44">
        <f t="shared" si="7"/>
        <v>45</v>
      </c>
      <c r="O46" s="44">
        <f t="shared" si="7"/>
        <v>19</v>
      </c>
      <c r="P46" s="44">
        <f t="shared" si="7"/>
        <v>16</v>
      </c>
      <c r="Q46" s="44">
        <f t="shared" si="7"/>
        <v>10</v>
      </c>
      <c r="R46" s="44">
        <f t="shared" si="7"/>
        <v>25</v>
      </c>
      <c r="S46" s="44">
        <f t="shared" si="7"/>
        <v>6</v>
      </c>
      <c r="T46" s="44">
        <f t="shared" si="7"/>
        <v>101</v>
      </c>
      <c r="U46" s="45">
        <f>((T46+Q46+N46-R46)+(O46*2))/E46</f>
        <v>0.70416666666666672</v>
      </c>
      <c r="V46" s="46">
        <v>467</v>
      </c>
      <c r="W46" s="46" t="s">
        <v>80</v>
      </c>
      <c r="X46" s="46" t="s">
        <v>82</v>
      </c>
      <c r="Y46" s="70">
        <v>1724</v>
      </c>
      <c r="Z46" s="48"/>
      <c r="AA46" s="43" t="s">
        <v>227</v>
      </c>
      <c r="AB46" s="72" t="s">
        <v>346</v>
      </c>
    </row>
    <row r="47" spans="1:28" x14ac:dyDescent="0.3">
      <c r="A47" s="1"/>
      <c r="B47" s="1"/>
      <c r="C47" s="1"/>
      <c r="D47" s="1"/>
      <c r="F47" s="49" t="s">
        <v>41</v>
      </c>
      <c r="G47" s="50">
        <f>F46/G46</f>
        <v>0.54666666666666663</v>
      </c>
      <c r="H47" s="27"/>
      <c r="I47" s="1"/>
      <c r="J47" s="49" t="s">
        <v>42</v>
      </c>
      <c r="K47" s="51">
        <f>J46/K46</f>
        <v>0.76</v>
      </c>
      <c r="L47" s="1"/>
      <c r="M47" s="39" t="s">
        <v>43</v>
      </c>
      <c r="N47" s="52">
        <v>8</v>
      </c>
      <c r="P47" s="1"/>
      <c r="Q47" s="1"/>
      <c r="R47" s="1"/>
      <c r="S47" s="1"/>
      <c r="T47" s="1"/>
      <c r="U47" s="1"/>
      <c r="V47" s="22"/>
      <c r="W47" s="22"/>
      <c r="X47" s="22"/>
      <c r="Y47" s="53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3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  <row r="50" spans="2:28" x14ac:dyDescent="0.3">
      <c r="AB50" s="71"/>
    </row>
    <row r="51" spans="2:28" x14ac:dyDescent="0.3">
      <c r="AB51" s="71"/>
    </row>
  </sheetData>
  <sheetProtection sheet="1" objects="1" scenarios="1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C32B5-5E32-4D04-8336-C9A58B62E413}">
  <sheetPr>
    <tabColor rgb="FF92D05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777343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29659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166</v>
      </c>
      <c r="D4" s="7" t="s">
        <v>5</v>
      </c>
      <c r="E4" s="8"/>
      <c r="F4" s="5"/>
      <c r="G4" s="1"/>
      <c r="J4" s="15" t="s">
        <v>348</v>
      </c>
      <c r="K4" s="16" t="s">
        <v>45</v>
      </c>
      <c r="L4" s="17"/>
      <c r="M4" s="18"/>
      <c r="N4" s="19">
        <v>24</v>
      </c>
      <c r="O4" s="19">
        <v>32</v>
      </c>
      <c r="P4" s="19">
        <v>34</v>
      </c>
      <c r="Q4" s="19">
        <v>31</v>
      </c>
      <c r="R4" s="20"/>
      <c r="S4" s="21">
        <f>SUM(N4:R4)</f>
        <v>121</v>
      </c>
      <c r="T4" s="22">
        <v>478</v>
      </c>
    </row>
    <row r="5" spans="1:28" x14ac:dyDescent="0.3">
      <c r="B5" s="1"/>
      <c r="C5" s="6" t="s">
        <v>242</v>
      </c>
      <c r="D5" s="7" t="s">
        <v>6</v>
      </c>
      <c r="E5" s="1"/>
      <c r="F5" s="1"/>
      <c r="G5" s="1"/>
      <c r="J5" s="15" t="s">
        <v>349</v>
      </c>
      <c r="K5" s="16" t="s">
        <v>70</v>
      </c>
      <c r="L5" s="17"/>
      <c r="M5" s="18"/>
      <c r="N5" s="19">
        <v>17</v>
      </c>
      <c r="O5" s="19">
        <v>31</v>
      </c>
      <c r="P5" s="19">
        <v>29</v>
      </c>
      <c r="Q5" s="19">
        <v>29</v>
      </c>
      <c r="R5" s="20"/>
      <c r="S5" s="21">
        <f>SUM(N5:R5)</f>
        <v>106</v>
      </c>
      <c r="T5" s="22">
        <v>478</v>
      </c>
      <c r="U5" s="1"/>
      <c r="V5" s="1"/>
      <c r="W5" s="1"/>
    </row>
    <row r="6" spans="1:28" x14ac:dyDescent="0.3">
      <c r="C6" s="23">
        <v>3029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347</v>
      </c>
      <c r="D7" s="7" t="s">
        <v>8</v>
      </c>
      <c r="G7" s="1"/>
      <c r="S7" s="1"/>
      <c r="T7" s="25" t="s">
        <v>9</v>
      </c>
      <c r="U7" s="1"/>
      <c r="V7" s="26">
        <v>478</v>
      </c>
      <c r="W7" s="1"/>
    </row>
    <row r="8" spans="1:28" x14ac:dyDescent="0.3">
      <c r="B8" s="1"/>
      <c r="C8" s="24" t="s">
        <v>244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9.0277777777777776E-2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29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69</v>
      </c>
      <c r="B13" s="1" t="s">
        <v>46</v>
      </c>
      <c r="C13" s="27" t="s">
        <v>48</v>
      </c>
      <c r="D13" s="38">
        <v>11</v>
      </c>
      <c r="E13" s="27">
        <v>17</v>
      </c>
      <c r="F13" s="27">
        <v>5</v>
      </c>
      <c r="G13" s="27">
        <v>8</v>
      </c>
      <c r="H13" s="27"/>
      <c r="I13" s="27"/>
      <c r="J13" s="27">
        <v>0</v>
      </c>
      <c r="K13" s="27">
        <v>0</v>
      </c>
      <c r="L13" s="27">
        <v>0</v>
      </c>
      <c r="M13" s="27">
        <v>0</v>
      </c>
      <c r="N13" s="27">
        <f>SUM(L13:M13)</f>
        <v>0</v>
      </c>
      <c r="O13" s="27">
        <v>3</v>
      </c>
      <c r="P13" s="39">
        <v>4</v>
      </c>
      <c r="Q13" s="27">
        <v>1</v>
      </c>
      <c r="R13" s="27">
        <v>0</v>
      </c>
      <c r="S13" s="27">
        <v>0</v>
      </c>
      <c r="T13" s="27">
        <f>(H13*3)+((F13-H13)*2)+J13</f>
        <v>10</v>
      </c>
      <c r="U13" s="40">
        <f>IFERROR(((T13+Q13+N13-R13)+(O13*2))/E13,"")</f>
        <v>1</v>
      </c>
      <c r="V13" s="22">
        <v>478</v>
      </c>
      <c r="W13" s="22" t="s">
        <v>81</v>
      </c>
      <c r="X13" s="22" t="s">
        <v>82</v>
      </c>
      <c r="Y13" s="69">
        <v>3029</v>
      </c>
      <c r="Z13" s="41"/>
      <c r="AA13" s="1" t="s">
        <v>83</v>
      </c>
      <c r="AB13" s="28" t="s">
        <v>350</v>
      </c>
    </row>
    <row r="14" spans="1:28" x14ac:dyDescent="0.3">
      <c r="A14" s="1" t="s">
        <v>69</v>
      </c>
      <c r="B14" s="1" t="s">
        <v>46</v>
      </c>
      <c r="C14" s="27" t="s">
        <v>49</v>
      </c>
      <c r="D14" s="38">
        <v>22</v>
      </c>
      <c r="E14" s="27">
        <v>11</v>
      </c>
      <c r="F14" s="27">
        <v>0</v>
      </c>
      <c r="G14" s="27">
        <v>1</v>
      </c>
      <c r="H14" s="27"/>
      <c r="I14" s="27"/>
      <c r="J14" s="27">
        <v>0</v>
      </c>
      <c r="K14" s="27">
        <v>0</v>
      </c>
      <c r="L14" s="27">
        <v>1</v>
      </c>
      <c r="M14" s="27">
        <v>0</v>
      </c>
      <c r="N14" s="27">
        <f t="shared" ref="N14:N20" si="0">SUM(L14:M14)</f>
        <v>1</v>
      </c>
      <c r="O14" s="39">
        <v>0</v>
      </c>
      <c r="P14" s="39">
        <v>0</v>
      </c>
      <c r="Q14" s="39">
        <v>1</v>
      </c>
      <c r="R14" s="39">
        <v>2</v>
      </c>
      <c r="S14" s="39">
        <v>0</v>
      </c>
      <c r="T14" s="39">
        <f t="shared" ref="T14:T20" si="1">(H14*3)+((F14-H14)*2)+J14</f>
        <v>0</v>
      </c>
      <c r="U14" s="40">
        <f t="shared" ref="U14:U23" si="2">IFERROR(((T14+Q14+N14-R14)+(O14*2))/E14,"")</f>
        <v>0</v>
      </c>
      <c r="V14" s="22">
        <v>478</v>
      </c>
      <c r="W14" s="22" t="s">
        <v>81</v>
      </c>
      <c r="X14" s="22" t="s">
        <v>82</v>
      </c>
      <c r="Y14" s="69">
        <v>3029</v>
      </c>
      <c r="Z14" s="41"/>
      <c r="AA14" s="1" t="s">
        <v>83</v>
      </c>
      <c r="AB14" s="28" t="s">
        <v>350</v>
      </c>
    </row>
    <row r="15" spans="1:28" x14ac:dyDescent="0.3">
      <c r="A15" s="1" t="s">
        <v>69</v>
      </c>
      <c r="B15" s="1" t="s">
        <v>46</v>
      </c>
      <c r="C15" s="27" t="s">
        <v>255</v>
      </c>
      <c r="D15" s="38">
        <v>14</v>
      </c>
      <c r="E15" s="27">
        <v>32</v>
      </c>
      <c r="F15" s="27">
        <v>7</v>
      </c>
      <c r="G15" s="27">
        <v>14</v>
      </c>
      <c r="H15" s="27"/>
      <c r="I15" s="27"/>
      <c r="J15" s="27">
        <v>2</v>
      </c>
      <c r="K15" s="27">
        <v>2</v>
      </c>
      <c r="L15" s="27">
        <v>0</v>
      </c>
      <c r="M15" s="27">
        <v>5</v>
      </c>
      <c r="N15" s="27">
        <f t="shared" si="0"/>
        <v>5</v>
      </c>
      <c r="O15" s="39">
        <v>4</v>
      </c>
      <c r="P15" s="39">
        <v>1</v>
      </c>
      <c r="Q15" s="39">
        <v>1</v>
      </c>
      <c r="R15" s="39">
        <v>4</v>
      </c>
      <c r="S15" s="39">
        <v>0</v>
      </c>
      <c r="T15" s="39">
        <f t="shared" si="1"/>
        <v>16</v>
      </c>
      <c r="U15" s="40">
        <f t="shared" si="2"/>
        <v>0.8125</v>
      </c>
      <c r="V15" s="22">
        <v>478</v>
      </c>
      <c r="W15" s="22" t="s">
        <v>81</v>
      </c>
      <c r="X15" s="22" t="s">
        <v>82</v>
      </c>
      <c r="Y15" s="69">
        <v>3029</v>
      </c>
      <c r="Z15" s="41"/>
      <c r="AA15" s="1" t="s">
        <v>83</v>
      </c>
      <c r="AB15" s="28" t="s">
        <v>350</v>
      </c>
    </row>
    <row r="16" spans="1:28" x14ac:dyDescent="0.3">
      <c r="A16" s="1" t="s">
        <v>69</v>
      </c>
      <c r="B16" s="1" t="s">
        <v>46</v>
      </c>
      <c r="C16" s="27" t="s">
        <v>172</v>
      </c>
      <c r="D16" s="38">
        <v>32</v>
      </c>
      <c r="E16" s="27" t="s">
        <v>470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39"/>
      <c r="U16" s="40"/>
      <c r="V16" s="22">
        <v>478</v>
      </c>
      <c r="W16" s="22" t="s">
        <v>81</v>
      </c>
      <c r="X16" s="22" t="s">
        <v>82</v>
      </c>
      <c r="Y16" s="69">
        <v>3029</v>
      </c>
      <c r="Z16" s="41"/>
      <c r="AA16" s="1" t="s">
        <v>83</v>
      </c>
      <c r="AB16" s="28" t="s">
        <v>350</v>
      </c>
    </row>
    <row r="17" spans="1:28" x14ac:dyDescent="0.3">
      <c r="A17" s="1" t="s">
        <v>69</v>
      </c>
      <c r="B17" s="1" t="s">
        <v>46</v>
      </c>
      <c r="C17" s="27" t="s">
        <v>52</v>
      </c>
      <c r="D17" s="38">
        <v>42</v>
      </c>
      <c r="E17" s="27">
        <v>20</v>
      </c>
      <c r="F17" s="27">
        <v>4</v>
      </c>
      <c r="G17" s="27">
        <v>6</v>
      </c>
      <c r="H17" s="27"/>
      <c r="I17" s="27"/>
      <c r="J17" s="27">
        <v>0</v>
      </c>
      <c r="K17" s="27">
        <v>0</v>
      </c>
      <c r="L17" s="27">
        <v>0</v>
      </c>
      <c r="M17" s="27">
        <v>1</v>
      </c>
      <c r="N17" s="27">
        <f t="shared" si="0"/>
        <v>1</v>
      </c>
      <c r="O17" s="39">
        <v>0</v>
      </c>
      <c r="P17" s="39">
        <v>4</v>
      </c>
      <c r="Q17" s="39">
        <v>0</v>
      </c>
      <c r="R17" s="39">
        <v>2</v>
      </c>
      <c r="S17" s="39">
        <v>0</v>
      </c>
      <c r="T17" s="39">
        <f t="shared" si="1"/>
        <v>8</v>
      </c>
      <c r="U17" s="40">
        <f t="shared" si="2"/>
        <v>0.35</v>
      </c>
      <c r="V17" s="22">
        <v>478</v>
      </c>
      <c r="W17" s="22" t="s">
        <v>81</v>
      </c>
      <c r="X17" s="22" t="s">
        <v>82</v>
      </c>
      <c r="Y17" s="69">
        <v>3029</v>
      </c>
      <c r="Z17" s="41"/>
      <c r="AA17" s="1" t="s">
        <v>83</v>
      </c>
      <c r="AB17" s="28" t="s">
        <v>350</v>
      </c>
    </row>
    <row r="18" spans="1:28" x14ac:dyDescent="0.3">
      <c r="A18" s="1" t="s">
        <v>69</v>
      </c>
      <c r="B18" s="1" t="s">
        <v>46</v>
      </c>
      <c r="C18" s="27" t="s">
        <v>53</v>
      </c>
      <c r="D18" s="38">
        <v>15</v>
      </c>
      <c r="E18" s="27">
        <v>39</v>
      </c>
      <c r="F18" s="27">
        <v>8</v>
      </c>
      <c r="G18" s="27">
        <v>11</v>
      </c>
      <c r="H18" s="27"/>
      <c r="I18" s="27"/>
      <c r="J18" s="27">
        <v>0</v>
      </c>
      <c r="K18" s="27">
        <v>0</v>
      </c>
      <c r="L18" s="27">
        <v>1</v>
      </c>
      <c r="M18" s="27">
        <v>6</v>
      </c>
      <c r="N18" s="27">
        <f t="shared" si="0"/>
        <v>7</v>
      </c>
      <c r="O18" s="39">
        <v>6</v>
      </c>
      <c r="P18" s="39">
        <v>0</v>
      </c>
      <c r="Q18" s="39">
        <v>2</v>
      </c>
      <c r="R18" s="39">
        <v>5</v>
      </c>
      <c r="S18" s="39">
        <v>0</v>
      </c>
      <c r="T18" s="39">
        <f t="shared" si="1"/>
        <v>16</v>
      </c>
      <c r="U18" s="40">
        <f t="shared" si="2"/>
        <v>0.82051282051282048</v>
      </c>
      <c r="V18" s="22">
        <v>478</v>
      </c>
      <c r="W18" s="22" t="s">
        <v>81</v>
      </c>
      <c r="X18" s="22" t="s">
        <v>82</v>
      </c>
      <c r="Y18" s="69">
        <v>3029</v>
      </c>
      <c r="Z18" s="41"/>
      <c r="AA18" s="1" t="s">
        <v>83</v>
      </c>
      <c r="AB18" s="28" t="s">
        <v>350</v>
      </c>
    </row>
    <row r="19" spans="1:28" x14ac:dyDescent="0.3">
      <c r="A19" s="1" t="s">
        <v>69</v>
      </c>
      <c r="B19" s="1" t="s">
        <v>46</v>
      </c>
      <c r="C19" s="27" t="s">
        <v>54</v>
      </c>
      <c r="D19" s="38">
        <v>10</v>
      </c>
      <c r="E19" s="27">
        <v>37</v>
      </c>
      <c r="F19" s="27">
        <v>12</v>
      </c>
      <c r="G19" s="27">
        <v>21</v>
      </c>
      <c r="H19" s="27"/>
      <c r="I19" s="27"/>
      <c r="J19" s="27">
        <v>10</v>
      </c>
      <c r="K19" s="27">
        <v>12</v>
      </c>
      <c r="L19" s="27">
        <v>2</v>
      </c>
      <c r="M19" s="27">
        <v>4</v>
      </c>
      <c r="N19" s="27">
        <f t="shared" si="0"/>
        <v>6</v>
      </c>
      <c r="O19" s="39">
        <v>5</v>
      </c>
      <c r="P19" s="39">
        <v>5</v>
      </c>
      <c r="Q19" s="39">
        <v>3</v>
      </c>
      <c r="R19" s="39">
        <v>7</v>
      </c>
      <c r="S19" s="39">
        <v>0</v>
      </c>
      <c r="T19" s="39">
        <f t="shared" si="1"/>
        <v>34</v>
      </c>
      <c r="U19" s="40">
        <f t="shared" si="2"/>
        <v>1.2432432432432432</v>
      </c>
      <c r="V19" s="22">
        <v>478</v>
      </c>
      <c r="W19" s="22" t="s">
        <v>81</v>
      </c>
      <c r="X19" s="22" t="s">
        <v>82</v>
      </c>
      <c r="Y19" s="69">
        <v>3029</v>
      </c>
      <c r="Z19" s="41"/>
      <c r="AA19" s="1" t="s">
        <v>83</v>
      </c>
      <c r="AB19" s="28" t="s">
        <v>350</v>
      </c>
    </row>
    <row r="20" spans="1:28" x14ac:dyDescent="0.3">
      <c r="A20" s="1" t="s">
        <v>69</v>
      </c>
      <c r="B20" s="1" t="s">
        <v>46</v>
      </c>
      <c r="C20" s="27" t="s">
        <v>55</v>
      </c>
      <c r="D20" s="38">
        <v>33</v>
      </c>
      <c r="E20" s="27">
        <v>22</v>
      </c>
      <c r="F20" s="27">
        <v>3</v>
      </c>
      <c r="G20" s="27">
        <v>8</v>
      </c>
      <c r="H20" s="27"/>
      <c r="I20" s="27"/>
      <c r="J20" s="27">
        <v>4</v>
      </c>
      <c r="K20" s="27">
        <v>5</v>
      </c>
      <c r="L20" s="27">
        <v>6</v>
      </c>
      <c r="M20" s="27">
        <v>3</v>
      </c>
      <c r="N20" s="27">
        <f t="shared" si="0"/>
        <v>9</v>
      </c>
      <c r="O20" s="39">
        <v>3</v>
      </c>
      <c r="P20" s="39">
        <v>3</v>
      </c>
      <c r="Q20" s="39">
        <v>0</v>
      </c>
      <c r="R20" s="39">
        <v>0</v>
      </c>
      <c r="S20" s="39">
        <v>0</v>
      </c>
      <c r="T20" s="39">
        <f t="shared" si="1"/>
        <v>10</v>
      </c>
      <c r="U20" s="40">
        <f t="shared" si="2"/>
        <v>1.1363636363636365</v>
      </c>
      <c r="V20" s="22">
        <v>478</v>
      </c>
      <c r="W20" s="22" t="s">
        <v>81</v>
      </c>
      <c r="X20" s="22" t="s">
        <v>82</v>
      </c>
      <c r="Y20" s="69">
        <v>3029</v>
      </c>
      <c r="Z20" s="41"/>
      <c r="AA20" s="1" t="s">
        <v>83</v>
      </c>
      <c r="AB20" s="28" t="s">
        <v>350</v>
      </c>
    </row>
    <row r="21" spans="1:28" x14ac:dyDescent="0.3">
      <c r="A21" s="1" t="s">
        <v>69</v>
      </c>
      <c r="B21" s="1" t="s">
        <v>46</v>
      </c>
      <c r="C21" s="27" t="s">
        <v>56</v>
      </c>
      <c r="D21" s="38">
        <v>24</v>
      </c>
      <c r="E21" s="27">
        <v>11</v>
      </c>
      <c r="F21" s="27">
        <v>2</v>
      </c>
      <c r="G21" s="27">
        <v>4</v>
      </c>
      <c r="H21" s="27"/>
      <c r="I21" s="27"/>
      <c r="J21" s="27">
        <v>1</v>
      </c>
      <c r="K21" s="27">
        <v>2</v>
      </c>
      <c r="L21" s="27">
        <v>0</v>
      </c>
      <c r="M21" s="27">
        <v>0</v>
      </c>
      <c r="N21" s="27">
        <f>SUM(L21:M21)</f>
        <v>0</v>
      </c>
      <c r="O21" s="39">
        <v>0</v>
      </c>
      <c r="P21" s="39">
        <v>1</v>
      </c>
      <c r="Q21" s="39">
        <v>0</v>
      </c>
      <c r="R21" s="39">
        <v>0</v>
      </c>
      <c r="S21" s="39">
        <v>0</v>
      </c>
      <c r="T21" s="39">
        <f>(H21*3)+((F21-H21)*2)+J21</f>
        <v>5</v>
      </c>
      <c r="U21" s="40">
        <f t="shared" si="2"/>
        <v>0.45454545454545453</v>
      </c>
      <c r="V21" s="22">
        <v>478</v>
      </c>
      <c r="W21" s="22" t="s">
        <v>81</v>
      </c>
      <c r="X21" s="22" t="s">
        <v>82</v>
      </c>
      <c r="Y21" s="69">
        <v>3029</v>
      </c>
      <c r="Z21" s="41"/>
      <c r="AA21" s="1" t="s">
        <v>83</v>
      </c>
      <c r="AB21" s="28" t="s">
        <v>350</v>
      </c>
    </row>
    <row r="22" spans="1:28" x14ac:dyDescent="0.3">
      <c r="A22" s="1" t="s">
        <v>69</v>
      </c>
      <c r="B22" s="1" t="s">
        <v>46</v>
      </c>
      <c r="C22" s="27" t="s">
        <v>57</v>
      </c>
      <c r="D22" s="38">
        <v>35</v>
      </c>
      <c r="E22" s="27">
        <v>31</v>
      </c>
      <c r="F22" s="27">
        <v>5</v>
      </c>
      <c r="G22" s="27">
        <v>12</v>
      </c>
      <c r="H22" s="27"/>
      <c r="I22" s="27"/>
      <c r="J22" s="27">
        <v>0</v>
      </c>
      <c r="K22" s="27">
        <v>0</v>
      </c>
      <c r="L22" s="27">
        <v>5</v>
      </c>
      <c r="M22" s="27">
        <v>4</v>
      </c>
      <c r="N22" s="27">
        <f>SUM(L22:M22)</f>
        <v>9</v>
      </c>
      <c r="O22" s="39">
        <v>4</v>
      </c>
      <c r="P22" s="39">
        <v>3</v>
      </c>
      <c r="Q22" s="39">
        <v>1</v>
      </c>
      <c r="R22" s="39">
        <v>3</v>
      </c>
      <c r="S22" s="39">
        <v>7</v>
      </c>
      <c r="T22" s="39">
        <f>(H22*3)+((F22-H22)*2)+J22</f>
        <v>10</v>
      </c>
      <c r="U22" s="40">
        <f t="shared" si="2"/>
        <v>0.80645161290322576</v>
      </c>
      <c r="V22" s="22">
        <v>478</v>
      </c>
      <c r="W22" s="22" t="s">
        <v>81</v>
      </c>
      <c r="X22" s="22" t="s">
        <v>82</v>
      </c>
      <c r="Y22" s="69">
        <v>3029</v>
      </c>
      <c r="Z22" s="41"/>
      <c r="AA22" s="1" t="s">
        <v>83</v>
      </c>
      <c r="AB22" s="28" t="s">
        <v>350</v>
      </c>
    </row>
    <row r="23" spans="1:28" x14ac:dyDescent="0.3">
      <c r="A23" s="1" t="s">
        <v>69</v>
      </c>
      <c r="B23" s="1" t="s">
        <v>46</v>
      </c>
      <c r="C23" s="27" t="s">
        <v>58</v>
      </c>
      <c r="D23" s="38">
        <v>40</v>
      </c>
      <c r="E23" s="27">
        <v>20</v>
      </c>
      <c r="F23" s="27">
        <v>2</v>
      </c>
      <c r="G23" s="27">
        <v>3</v>
      </c>
      <c r="H23" s="27"/>
      <c r="I23" s="27"/>
      <c r="J23" s="27">
        <v>8</v>
      </c>
      <c r="K23" s="27">
        <v>10</v>
      </c>
      <c r="L23" s="27">
        <v>3</v>
      </c>
      <c r="M23" s="27">
        <v>3</v>
      </c>
      <c r="N23" s="27">
        <f>SUM(L23:M23)</f>
        <v>6</v>
      </c>
      <c r="O23" s="39">
        <v>0</v>
      </c>
      <c r="P23" s="39">
        <v>4</v>
      </c>
      <c r="Q23" s="39">
        <v>1</v>
      </c>
      <c r="R23" s="39">
        <v>3</v>
      </c>
      <c r="S23" s="39">
        <v>0</v>
      </c>
      <c r="T23" s="39">
        <f>(H23*3)+((F23-H23)*2)+J23</f>
        <v>12</v>
      </c>
      <c r="U23" s="40">
        <f t="shared" si="2"/>
        <v>0.8</v>
      </c>
      <c r="V23" s="22">
        <v>478</v>
      </c>
      <c r="W23" s="22" t="s">
        <v>81</v>
      </c>
      <c r="X23" s="22" t="s">
        <v>82</v>
      </c>
      <c r="Y23" s="69">
        <v>3029</v>
      </c>
      <c r="Z23" s="41"/>
      <c r="AA23" s="1" t="s">
        <v>83</v>
      </c>
      <c r="AB23" s="28" t="s">
        <v>350</v>
      </c>
    </row>
    <row r="24" spans="1:28" x14ac:dyDescent="0.3">
      <c r="A24" s="43" t="s">
        <v>69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48</v>
      </c>
      <c r="G24" s="44">
        <f t="shared" si="3"/>
        <v>88</v>
      </c>
      <c r="H24" s="44">
        <f t="shared" si="3"/>
        <v>0</v>
      </c>
      <c r="I24" s="44">
        <f t="shared" si="3"/>
        <v>0</v>
      </c>
      <c r="J24" s="44">
        <f t="shared" si="3"/>
        <v>25</v>
      </c>
      <c r="K24" s="44">
        <f t="shared" si="3"/>
        <v>31</v>
      </c>
      <c r="L24" s="44">
        <f t="shared" si="3"/>
        <v>18</v>
      </c>
      <c r="M24" s="44">
        <f t="shared" si="3"/>
        <v>26</v>
      </c>
      <c r="N24" s="44">
        <f t="shared" si="3"/>
        <v>44</v>
      </c>
      <c r="O24" s="44">
        <f t="shared" si="3"/>
        <v>25</v>
      </c>
      <c r="P24" s="44">
        <f t="shared" si="3"/>
        <v>25</v>
      </c>
      <c r="Q24" s="44">
        <f t="shared" si="3"/>
        <v>10</v>
      </c>
      <c r="R24" s="44">
        <f t="shared" si="3"/>
        <v>26</v>
      </c>
      <c r="S24" s="44">
        <f t="shared" si="3"/>
        <v>7</v>
      </c>
      <c r="T24" s="44">
        <f t="shared" si="3"/>
        <v>121</v>
      </c>
      <c r="U24" s="45">
        <f>((T24+Q24+N24-R24)+(O24*2))/E24</f>
        <v>0.82916666666666672</v>
      </c>
      <c r="V24" s="46">
        <v>478</v>
      </c>
      <c r="W24" s="46" t="s">
        <v>81</v>
      </c>
      <c r="X24" s="46" t="s">
        <v>82</v>
      </c>
      <c r="Y24" s="70">
        <v>3029</v>
      </c>
      <c r="Z24" s="48"/>
      <c r="AA24" s="43" t="s">
        <v>83</v>
      </c>
      <c r="AB24" s="72" t="s">
        <v>350</v>
      </c>
    </row>
    <row r="25" spans="1:28" x14ac:dyDescent="0.3">
      <c r="A25" s="1"/>
      <c r="B25" s="1"/>
      <c r="C25" s="1"/>
      <c r="D25" s="1"/>
      <c r="F25" s="49" t="s">
        <v>41</v>
      </c>
      <c r="G25" s="50">
        <f>F24/G24</f>
        <v>0.54545454545454541</v>
      </c>
      <c r="H25" s="27"/>
      <c r="I25" s="1"/>
      <c r="J25" s="49" t="s">
        <v>42</v>
      </c>
      <c r="K25" s="51">
        <f>J24/K24</f>
        <v>0.80645161290322576</v>
      </c>
      <c r="L25" s="1"/>
      <c r="M25" s="39" t="s">
        <v>43</v>
      </c>
      <c r="N25" s="52">
        <v>8</v>
      </c>
      <c r="P25" s="1"/>
      <c r="Q25" s="1"/>
      <c r="R25" s="1"/>
      <c r="S25" s="1"/>
      <c r="T25" s="1"/>
      <c r="U25" s="1"/>
      <c r="V25" s="22"/>
      <c r="W25" s="22"/>
      <c r="X25" s="22"/>
      <c r="Y25" s="53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32" t="s">
        <v>70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31</v>
      </c>
      <c r="AB33" s="7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69</v>
      </c>
      <c r="C35" s="27" t="s">
        <v>202</v>
      </c>
      <c r="D35" s="38">
        <v>24</v>
      </c>
      <c r="E35" s="27">
        <v>24</v>
      </c>
      <c r="F35" s="27">
        <v>2</v>
      </c>
      <c r="G35" s="27">
        <v>6</v>
      </c>
      <c r="H35" s="27"/>
      <c r="I35" s="27"/>
      <c r="J35" s="27">
        <v>0</v>
      </c>
      <c r="K35" s="27">
        <v>0</v>
      </c>
      <c r="L35" s="27">
        <v>0</v>
      </c>
      <c r="M35" s="27">
        <v>1</v>
      </c>
      <c r="N35" s="27">
        <f t="shared" ref="N35:N45" si="4">SUM(L35:M35)</f>
        <v>1</v>
      </c>
      <c r="O35" s="39">
        <v>0</v>
      </c>
      <c r="P35" s="39">
        <v>1</v>
      </c>
      <c r="Q35" s="39">
        <v>2</v>
      </c>
      <c r="R35" s="39">
        <v>1</v>
      </c>
      <c r="S35" s="39">
        <v>0</v>
      </c>
      <c r="T35" s="27">
        <f>+(F35*2)+J35</f>
        <v>4</v>
      </c>
      <c r="U35" s="40">
        <f t="shared" ref="U35:U45" si="5">IFERROR(((T35+Q35+N35-R35)+(O35*2))/E35,"")</f>
        <v>0.25</v>
      </c>
      <c r="V35" s="22">
        <v>478</v>
      </c>
      <c r="W35" s="22" t="s">
        <v>80</v>
      </c>
      <c r="X35" s="22" t="s">
        <v>95</v>
      </c>
      <c r="Y35" s="69">
        <v>3029</v>
      </c>
      <c r="Z35" s="41"/>
      <c r="AA35" s="1" t="s">
        <v>200</v>
      </c>
      <c r="AB35" s="28" t="s">
        <v>333</v>
      </c>
    </row>
    <row r="36" spans="1:28" x14ac:dyDescent="0.3">
      <c r="A36" s="1" t="s">
        <v>46</v>
      </c>
      <c r="B36" s="1" t="s">
        <v>69</v>
      </c>
      <c r="C36" s="27" t="s">
        <v>120</v>
      </c>
      <c r="D36" s="38">
        <v>22</v>
      </c>
      <c r="E36" s="27">
        <v>22</v>
      </c>
      <c r="F36" s="27">
        <v>6</v>
      </c>
      <c r="G36" s="27">
        <v>14</v>
      </c>
      <c r="H36" s="27"/>
      <c r="I36" s="27"/>
      <c r="J36" s="27">
        <v>0</v>
      </c>
      <c r="K36" s="27">
        <v>0</v>
      </c>
      <c r="L36" s="27">
        <v>0</v>
      </c>
      <c r="M36" s="27">
        <v>0</v>
      </c>
      <c r="N36" s="27">
        <f t="shared" si="4"/>
        <v>0</v>
      </c>
      <c r="O36" s="27">
        <v>4</v>
      </c>
      <c r="P36" s="39">
        <v>4</v>
      </c>
      <c r="Q36" s="27">
        <v>1</v>
      </c>
      <c r="R36" s="27">
        <v>3</v>
      </c>
      <c r="S36" s="27">
        <v>0</v>
      </c>
      <c r="T36" s="27">
        <f>+(F36*2)+J36</f>
        <v>12</v>
      </c>
      <c r="U36" s="40">
        <f t="shared" si="5"/>
        <v>0.81818181818181823</v>
      </c>
      <c r="V36" s="22">
        <v>478</v>
      </c>
      <c r="W36" s="22" t="s">
        <v>80</v>
      </c>
      <c r="X36" s="22" t="s">
        <v>95</v>
      </c>
      <c r="Y36" s="69">
        <v>3029</v>
      </c>
      <c r="Z36" s="41"/>
      <c r="AA36" s="1" t="s">
        <v>200</v>
      </c>
      <c r="AB36" s="28" t="s">
        <v>333</v>
      </c>
    </row>
    <row r="37" spans="1:28" x14ac:dyDescent="0.3">
      <c r="A37" s="1" t="s">
        <v>46</v>
      </c>
      <c r="B37" s="1" t="s">
        <v>69</v>
      </c>
      <c r="C37" s="27" t="s">
        <v>203</v>
      </c>
      <c r="D37" s="38">
        <v>21</v>
      </c>
      <c r="E37" s="27" t="s">
        <v>470</v>
      </c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39"/>
      <c r="Q37" s="27"/>
      <c r="R37" s="27"/>
      <c r="S37" s="27"/>
      <c r="T37" s="27"/>
      <c r="U37" s="40"/>
      <c r="V37" s="22">
        <v>478</v>
      </c>
      <c r="W37" s="22" t="s">
        <v>80</v>
      </c>
      <c r="X37" s="22" t="s">
        <v>95</v>
      </c>
      <c r="Y37" s="69">
        <v>3029</v>
      </c>
      <c r="Z37" s="41"/>
      <c r="AA37" s="1" t="s">
        <v>200</v>
      </c>
      <c r="AB37" s="28" t="s">
        <v>333</v>
      </c>
    </row>
    <row r="38" spans="1:28" x14ac:dyDescent="0.3">
      <c r="A38" s="1" t="s">
        <v>46</v>
      </c>
      <c r="B38" s="1" t="s">
        <v>69</v>
      </c>
      <c r="C38" s="27" t="s">
        <v>204</v>
      </c>
      <c r="D38" s="38">
        <v>15</v>
      </c>
      <c r="E38" s="27">
        <v>23</v>
      </c>
      <c r="F38" s="27">
        <v>1</v>
      </c>
      <c r="G38" s="27">
        <v>6</v>
      </c>
      <c r="H38" s="27"/>
      <c r="I38" s="27"/>
      <c r="J38" s="27">
        <v>2</v>
      </c>
      <c r="K38" s="27">
        <v>2</v>
      </c>
      <c r="L38" s="27">
        <v>1</v>
      </c>
      <c r="M38" s="27">
        <v>2</v>
      </c>
      <c r="N38" s="27">
        <f t="shared" si="4"/>
        <v>3</v>
      </c>
      <c r="O38" s="39">
        <v>5</v>
      </c>
      <c r="P38" s="39">
        <v>0</v>
      </c>
      <c r="Q38" s="39">
        <v>1</v>
      </c>
      <c r="R38" s="39">
        <v>4</v>
      </c>
      <c r="S38" s="39">
        <v>0</v>
      </c>
      <c r="T38" s="27">
        <f>+(F38*2)+J38</f>
        <v>4</v>
      </c>
      <c r="U38" s="40">
        <f t="shared" si="5"/>
        <v>0.60869565217391308</v>
      </c>
      <c r="V38" s="22">
        <v>478</v>
      </c>
      <c r="W38" s="22" t="s">
        <v>80</v>
      </c>
      <c r="X38" s="22" t="s">
        <v>95</v>
      </c>
      <c r="Y38" s="69">
        <v>3029</v>
      </c>
      <c r="Z38" s="41"/>
      <c r="AA38" s="1" t="s">
        <v>200</v>
      </c>
      <c r="AB38" s="28" t="s">
        <v>333</v>
      </c>
    </row>
    <row r="39" spans="1:28" x14ac:dyDescent="0.3">
      <c r="A39" s="1" t="s">
        <v>46</v>
      </c>
      <c r="B39" s="1" t="s">
        <v>69</v>
      </c>
      <c r="C39" s="27" t="s">
        <v>351</v>
      </c>
      <c r="D39" s="38">
        <v>10</v>
      </c>
      <c r="E39" s="27">
        <v>5</v>
      </c>
      <c r="F39" s="27">
        <v>2</v>
      </c>
      <c r="G39" s="27">
        <v>4</v>
      </c>
      <c r="H39" s="27">
        <v>1</v>
      </c>
      <c r="I39" s="27">
        <v>1</v>
      </c>
      <c r="J39" s="27">
        <v>0</v>
      </c>
      <c r="K39" s="27">
        <v>0</v>
      </c>
      <c r="L39" s="27">
        <v>0</v>
      </c>
      <c r="M39" s="27">
        <v>2</v>
      </c>
      <c r="N39" s="27">
        <f t="shared" si="4"/>
        <v>2</v>
      </c>
      <c r="O39" s="39">
        <v>3</v>
      </c>
      <c r="P39" s="39">
        <v>1</v>
      </c>
      <c r="Q39" s="39">
        <v>1</v>
      </c>
      <c r="R39" s="39">
        <v>0</v>
      </c>
      <c r="S39" s="39">
        <v>0</v>
      </c>
      <c r="T39" s="27">
        <f>+(F39*2)+J39+H39</f>
        <v>5</v>
      </c>
      <c r="U39" s="40">
        <f t="shared" si="5"/>
        <v>2.8</v>
      </c>
      <c r="V39" s="22">
        <v>478</v>
      </c>
      <c r="W39" s="22" t="s">
        <v>80</v>
      </c>
      <c r="X39" s="22" t="s">
        <v>95</v>
      </c>
      <c r="Y39" s="69">
        <v>3029</v>
      </c>
      <c r="Z39" s="41"/>
      <c r="AA39" s="1" t="s">
        <v>200</v>
      </c>
      <c r="AB39" s="28" t="s">
        <v>333</v>
      </c>
    </row>
    <row r="40" spans="1:28" x14ac:dyDescent="0.3">
      <c r="A40" s="1" t="s">
        <v>46</v>
      </c>
      <c r="B40" s="1" t="s">
        <v>69</v>
      </c>
      <c r="C40" s="27" t="s">
        <v>205</v>
      </c>
      <c r="D40" s="38">
        <v>14</v>
      </c>
      <c r="E40" s="27">
        <v>20</v>
      </c>
      <c r="F40" s="27">
        <v>2</v>
      </c>
      <c r="G40" s="27">
        <v>8</v>
      </c>
      <c r="H40" s="27"/>
      <c r="I40" s="27"/>
      <c r="J40" s="27">
        <v>2</v>
      </c>
      <c r="K40" s="27">
        <v>2</v>
      </c>
      <c r="L40" s="27">
        <v>2</v>
      </c>
      <c r="M40" s="27">
        <v>0</v>
      </c>
      <c r="N40" s="27">
        <f t="shared" si="4"/>
        <v>2</v>
      </c>
      <c r="O40" s="39">
        <v>2</v>
      </c>
      <c r="P40" s="39">
        <v>2</v>
      </c>
      <c r="Q40" s="39">
        <v>1</v>
      </c>
      <c r="R40" s="39">
        <v>2</v>
      </c>
      <c r="S40" s="39">
        <v>0</v>
      </c>
      <c r="T40" s="27">
        <f t="shared" ref="T40:T45" si="6">+(F40*2)+J40</f>
        <v>6</v>
      </c>
      <c r="U40" s="40">
        <f t="shared" si="5"/>
        <v>0.55000000000000004</v>
      </c>
      <c r="V40" s="22">
        <v>478</v>
      </c>
      <c r="W40" s="22" t="s">
        <v>80</v>
      </c>
      <c r="X40" s="22" t="s">
        <v>95</v>
      </c>
      <c r="Y40" s="69">
        <v>3029</v>
      </c>
      <c r="Z40" s="41"/>
      <c r="AA40" s="1" t="s">
        <v>200</v>
      </c>
      <c r="AB40" s="28" t="s">
        <v>333</v>
      </c>
    </row>
    <row r="41" spans="1:28" x14ac:dyDescent="0.3">
      <c r="A41" s="1" t="s">
        <v>46</v>
      </c>
      <c r="B41" s="1" t="s">
        <v>69</v>
      </c>
      <c r="C41" s="27" t="s">
        <v>121</v>
      </c>
      <c r="D41" s="38">
        <v>44</v>
      </c>
      <c r="E41" s="27">
        <v>38</v>
      </c>
      <c r="F41" s="27">
        <v>6</v>
      </c>
      <c r="G41" s="27">
        <v>10</v>
      </c>
      <c r="H41" s="27"/>
      <c r="I41" s="27"/>
      <c r="J41" s="27">
        <v>2</v>
      </c>
      <c r="K41" s="27">
        <v>2</v>
      </c>
      <c r="L41" s="27">
        <v>5</v>
      </c>
      <c r="M41" s="27">
        <v>2</v>
      </c>
      <c r="N41" s="27">
        <f t="shared" si="4"/>
        <v>7</v>
      </c>
      <c r="O41" s="39">
        <v>1</v>
      </c>
      <c r="P41" s="56">
        <v>6</v>
      </c>
      <c r="Q41" s="39">
        <v>3</v>
      </c>
      <c r="R41" s="39">
        <v>5</v>
      </c>
      <c r="S41" s="39">
        <v>0</v>
      </c>
      <c r="T41" s="27">
        <f t="shared" si="6"/>
        <v>14</v>
      </c>
      <c r="U41" s="40">
        <f t="shared" si="5"/>
        <v>0.55263157894736847</v>
      </c>
      <c r="V41" s="22">
        <v>478</v>
      </c>
      <c r="W41" s="22" t="s">
        <v>80</v>
      </c>
      <c r="X41" s="22" t="s">
        <v>95</v>
      </c>
      <c r="Y41" s="69">
        <v>3029</v>
      </c>
      <c r="Z41" s="41"/>
      <c r="AA41" s="1" t="s">
        <v>200</v>
      </c>
      <c r="AB41" s="28" t="s">
        <v>333</v>
      </c>
    </row>
    <row r="42" spans="1:28" x14ac:dyDescent="0.3">
      <c r="A42" s="1" t="s">
        <v>46</v>
      </c>
      <c r="B42" s="1" t="s">
        <v>69</v>
      </c>
      <c r="C42" s="27" t="s">
        <v>502</v>
      </c>
      <c r="D42" s="38">
        <v>12</v>
      </c>
      <c r="E42" s="27">
        <v>10</v>
      </c>
      <c r="F42" s="27">
        <v>1</v>
      </c>
      <c r="G42" s="27">
        <v>2</v>
      </c>
      <c r="H42" s="27"/>
      <c r="I42" s="27"/>
      <c r="J42" s="27">
        <v>0</v>
      </c>
      <c r="K42" s="27">
        <v>0</v>
      </c>
      <c r="L42" s="27">
        <v>0</v>
      </c>
      <c r="M42" s="27">
        <v>0</v>
      </c>
      <c r="N42" s="27">
        <f t="shared" si="4"/>
        <v>0</v>
      </c>
      <c r="O42" s="39">
        <v>1</v>
      </c>
      <c r="P42" s="39">
        <v>1</v>
      </c>
      <c r="Q42" s="39">
        <v>0</v>
      </c>
      <c r="R42" s="39">
        <v>1</v>
      </c>
      <c r="S42" s="39">
        <v>0</v>
      </c>
      <c r="T42" s="27">
        <f t="shared" si="6"/>
        <v>2</v>
      </c>
      <c r="U42" s="40">
        <f t="shared" si="5"/>
        <v>0.3</v>
      </c>
      <c r="V42" s="22">
        <v>478</v>
      </c>
      <c r="W42" s="22" t="s">
        <v>80</v>
      </c>
      <c r="X42" s="22" t="s">
        <v>95</v>
      </c>
      <c r="Y42" s="69">
        <v>3029</v>
      </c>
      <c r="Z42" s="41"/>
      <c r="AA42" s="1" t="s">
        <v>200</v>
      </c>
      <c r="AB42" s="28" t="s">
        <v>333</v>
      </c>
    </row>
    <row r="43" spans="1:28" x14ac:dyDescent="0.3">
      <c r="A43" s="1" t="s">
        <v>46</v>
      </c>
      <c r="B43" s="1" t="s">
        <v>69</v>
      </c>
      <c r="C43" s="27" t="s">
        <v>207</v>
      </c>
      <c r="D43" s="38">
        <v>25</v>
      </c>
      <c r="E43" s="27">
        <v>37</v>
      </c>
      <c r="F43" s="27">
        <v>9</v>
      </c>
      <c r="G43" s="27">
        <v>23</v>
      </c>
      <c r="H43" s="27">
        <v>0</v>
      </c>
      <c r="I43" s="27">
        <v>3</v>
      </c>
      <c r="J43" s="27">
        <v>4</v>
      </c>
      <c r="K43" s="27">
        <v>5</v>
      </c>
      <c r="L43" s="27">
        <v>3</v>
      </c>
      <c r="M43" s="27">
        <v>5</v>
      </c>
      <c r="N43" s="27">
        <f t="shared" si="4"/>
        <v>8</v>
      </c>
      <c r="O43" s="39">
        <v>2</v>
      </c>
      <c r="P43" s="39">
        <v>1</v>
      </c>
      <c r="Q43" s="39">
        <v>2</v>
      </c>
      <c r="R43" s="39">
        <v>2</v>
      </c>
      <c r="S43" s="39">
        <v>0</v>
      </c>
      <c r="T43" s="27">
        <f t="shared" si="6"/>
        <v>22</v>
      </c>
      <c r="U43" s="40">
        <f t="shared" si="5"/>
        <v>0.91891891891891897</v>
      </c>
      <c r="V43" s="22">
        <v>478</v>
      </c>
      <c r="W43" s="22" t="s">
        <v>80</v>
      </c>
      <c r="X43" s="22" t="s">
        <v>95</v>
      </c>
      <c r="Y43" s="69">
        <v>3029</v>
      </c>
      <c r="Z43" s="41"/>
      <c r="AA43" s="1" t="s">
        <v>200</v>
      </c>
      <c r="AB43" s="28" t="s">
        <v>333</v>
      </c>
    </row>
    <row r="44" spans="1:28" x14ac:dyDescent="0.3">
      <c r="A44" s="1" t="s">
        <v>46</v>
      </c>
      <c r="B44" s="1" t="s">
        <v>69</v>
      </c>
      <c r="C44" s="27" t="s">
        <v>208</v>
      </c>
      <c r="D44" s="38">
        <v>42</v>
      </c>
      <c r="E44" s="27">
        <v>36</v>
      </c>
      <c r="F44" s="27">
        <v>10</v>
      </c>
      <c r="G44" s="27">
        <v>22</v>
      </c>
      <c r="H44" s="27"/>
      <c r="I44" s="27"/>
      <c r="J44" s="27">
        <v>12</v>
      </c>
      <c r="K44" s="27">
        <v>16</v>
      </c>
      <c r="L44" s="27">
        <v>7</v>
      </c>
      <c r="M44" s="27">
        <v>7</v>
      </c>
      <c r="N44" s="27">
        <f t="shared" si="4"/>
        <v>14</v>
      </c>
      <c r="O44" s="39">
        <v>2</v>
      </c>
      <c r="P44" s="56">
        <v>6</v>
      </c>
      <c r="Q44" s="39">
        <v>0</v>
      </c>
      <c r="R44" s="39">
        <v>7</v>
      </c>
      <c r="S44" s="39">
        <v>3</v>
      </c>
      <c r="T44" s="27">
        <f t="shared" si="6"/>
        <v>32</v>
      </c>
      <c r="U44" s="40">
        <f t="shared" si="5"/>
        <v>1.1944444444444444</v>
      </c>
      <c r="V44" s="22">
        <v>478</v>
      </c>
      <c r="W44" s="22" t="s">
        <v>80</v>
      </c>
      <c r="X44" s="22" t="s">
        <v>95</v>
      </c>
      <c r="Y44" s="69">
        <v>3029</v>
      </c>
      <c r="Z44" s="41"/>
      <c r="AA44" s="1" t="s">
        <v>200</v>
      </c>
      <c r="AB44" s="28" t="s">
        <v>333</v>
      </c>
    </row>
    <row r="45" spans="1:28" x14ac:dyDescent="0.3">
      <c r="A45" s="1" t="s">
        <v>46</v>
      </c>
      <c r="B45" s="1" t="s">
        <v>69</v>
      </c>
      <c r="C45" s="27" t="s">
        <v>209</v>
      </c>
      <c r="D45" s="38">
        <v>20</v>
      </c>
      <c r="E45" s="27">
        <v>25</v>
      </c>
      <c r="F45" s="27">
        <v>0</v>
      </c>
      <c r="G45" s="27">
        <v>2</v>
      </c>
      <c r="H45" s="27"/>
      <c r="I45" s="27"/>
      <c r="J45" s="27">
        <v>5</v>
      </c>
      <c r="K45" s="27">
        <v>6</v>
      </c>
      <c r="L45" s="27">
        <v>2</v>
      </c>
      <c r="M45" s="27">
        <v>2</v>
      </c>
      <c r="N45" s="27">
        <f t="shared" si="4"/>
        <v>4</v>
      </c>
      <c r="O45" s="39">
        <v>4</v>
      </c>
      <c r="P45" s="39">
        <v>0</v>
      </c>
      <c r="Q45" s="39">
        <v>2</v>
      </c>
      <c r="R45" s="39">
        <v>4</v>
      </c>
      <c r="S45" s="39">
        <v>1</v>
      </c>
      <c r="T45" s="27">
        <f t="shared" si="6"/>
        <v>5</v>
      </c>
      <c r="U45" s="40">
        <f t="shared" si="5"/>
        <v>0.6</v>
      </c>
      <c r="V45" s="22">
        <v>478</v>
      </c>
      <c r="W45" s="22" t="s">
        <v>80</v>
      </c>
      <c r="X45" s="22" t="s">
        <v>95</v>
      </c>
      <c r="Y45" s="69">
        <v>3029</v>
      </c>
      <c r="Z45" s="41"/>
      <c r="AA45" s="1" t="s">
        <v>200</v>
      </c>
      <c r="AB45" s="28" t="s">
        <v>333</v>
      </c>
    </row>
    <row r="46" spans="1:28" x14ac:dyDescent="0.3">
      <c r="A46" s="43" t="s">
        <v>46</v>
      </c>
      <c r="B46" s="43" t="s">
        <v>69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39</v>
      </c>
      <c r="G46" s="44">
        <f t="shared" si="7"/>
        <v>97</v>
      </c>
      <c r="H46" s="44">
        <f t="shared" si="7"/>
        <v>1</v>
      </c>
      <c r="I46" s="44">
        <f t="shared" si="7"/>
        <v>4</v>
      </c>
      <c r="J46" s="44">
        <f t="shared" si="7"/>
        <v>27</v>
      </c>
      <c r="K46" s="44">
        <f t="shared" si="7"/>
        <v>33</v>
      </c>
      <c r="L46" s="44">
        <f t="shared" si="7"/>
        <v>20</v>
      </c>
      <c r="M46" s="44">
        <f t="shared" si="7"/>
        <v>21</v>
      </c>
      <c r="N46" s="44">
        <f t="shared" si="7"/>
        <v>41</v>
      </c>
      <c r="O46" s="44">
        <f t="shared" si="7"/>
        <v>24</v>
      </c>
      <c r="P46" s="44">
        <f t="shared" si="7"/>
        <v>22</v>
      </c>
      <c r="Q46" s="44">
        <f t="shared" si="7"/>
        <v>13</v>
      </c>
      <c r="R46" s="44">
        <f t="shared" si="7"/>
        <v>29</v>
      </c>
      <c r="S46" s="44">
        <f t="shared" si="7"/>
        <v>4</v>
      </c>
      <c r="T46" s="44">
        <f t="shared" si="7"/>
        <v>106</v>
      </c>
      <c r="U46" s="45">
        <f>((T46+Q46+N46-R46)+(O46*2))/E46</f>
        <v>0.74583333333333335</v>
      </c>
      <c r="V46" s="46">
        <v>478</v>
      </c>
      <c r="W46" s="46" t="s">
        <v>80</v>
      </c>
      <c r="X46" s="46" t="s">
        <v>95</v>
      </c>
      <c r="Y46" s="70">
        <v>3029</v>
      </c>
      <c r="Z46" s="48"/>
      <c r="AA46" s="43" t="s">
        <v>200</v>
      </c>
      <c r="AB46" s="72" t="s">
        <v>333</v>
      </c>
    </row>
    <row r="47" spans="1:28" x14ac:dyDescent="0.3">
      <c r="A47" s="1"/>
      <c r="B47" s="1"/>
      <c r="C47" s="1"/>
      <c r="D47" s="1"/>
      <c r="F47" s="49" t="s">
        <v>41</v>
      </c>
      <c r="G47" s="50">
        <f>F46/G46</f>
        <v>0.40206185567010311</v>
      </c>
      <c r="H47" s="27"/>
      <c r="I47" s="1"/>
      <c r="J47" s="49" t="s">
        <v>42</v>
      </c>
      <c r="K47" s="51">
        <f>J46/K46</f>
        <v>0.81818181818181823</v>
      </c>
      <c r="L47" s="1"/>
      <c r="M47" s="39" t="s">
        <v>43</v>
      </c>
      <c r="N47" s="52">
        <v>5</v>
      </c>
      <c r="P47" s="1"/>
      <c r="Q47" s="1"/>
      <c r="R47" s="1"/>
      <c r="S47" s="1"/>
      <c r="T47" s="1"/>
      <c r="U47" s="1"/>
      <c r="V47" s="22"/>
      <c r="W47" s="22"/>
      <c r="X47" s="22"/>
      <c r="Y47" s="53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3"/>
      <c r="Z48" s="41"/>
      <c r="AA48" s="1"/>
      <c r="AB48" s="28"/>
    </row>
    <row r="49" spans="28:28" x14ac:dyDescent="0.3">
      <c r="AB49" s="71"/>
    </row>
  </sheetData>
  <sheetProtection sheet="1" objects="1" scenarios="1"/>
  <sortState xmlns:xlrd2="http://schemas.microsoft.com/office/spreadsheetml/2017/richdata2" ref="A35:AB44">
    <sortCondition ref="C35:C44"/>
  </sortState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2C658-0288-4C9A-AB1C-9904BCCBAFD5}">
  <sheetPr>
    <tabColor rgb="FF92D050"/>
  </sheetPr>
  <dimension ref="A1:AB48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29660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173</v>
      </c>
      <c r="D4" s="7" t="s">
        <v>5</v>
      </c>
      <c r="E4" s="8"/>
      <c r="F4" s="5"/>
      <c r="G4" s="1"/>
      <c r="J4" s="15" t="s">
        <v>354</v>
      </c>
      <c r="K4" s="16" t="s">
        <v>45</v>
      </c>
      <c r="L4" s="17"/>
      <c r="M4" s="18"/>
      <c r="N4" s="19">
        <v>27</v>
      </c>
      <c r="O4" s="19">
        <v>25</v>
      </c>
      <c r="P4" s="19">
        <v>25</v>
      </c>
      <c r="Q4" s="19">
        <v>28</v>
      </c>
      <c r="R4" s="20"/>
      <c r="S4" s="21">
        <f>SUM(N4:R4)</f>
        <v>105</v>
      </c>
      <c r="T4" s="22">
        <v>480</v>
      </c>
    </row>
    <row r="5" spans="1:28" x14ac:dyDescent="0.3">
      <c r="B5" s="1"/>
      <c r="C5" s="58" t="s">
        <v>352</v>
      </c>
      <c r="D5" s="7" t="s">
        <v>6</v>
      </c>
      <c r="E5" s="1"/>
      <c r="F5" s="1"/>
      <c r="G5" s="1"/>
      <c r="J5" s="15" t="s">
        <v>355</v>
      </c>
      <c r="K5" s="16" t="s">
        <v>66</v>
      </c>
      <c r="L5" s="17"/>
      <c r="M5" s="18"/>
      <c r="N5" s="19">
        <v>33</v>
      </c>
      <c r="O5" s="19">
        <v>16</v>
      </c>
      <c r="P5" s="19">
        <v>26</v>
      </c>
      <c r="Q5" s="19">
        <v>20</v>
      </c>
      <c r="R5" s="20"/>
      <c r="S5" s="21">
        <f>SUM(N5:R5)</f>
        <v>95</v>
      </c>
      <c r="T5" s="22">
        <v>480</v>
      </c>
      <c r="U5" s="1"/>
      <c r="V5" s="1"/>
      <c r="W5" s="1"/>
    </row>
    <row r="6" spans="1:28" x14ac:dyDescent="0.3">
      <c r="C6" s="23">
        <v>1783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353</v>
      </c>
      <c r="D7" s="7" t="s">
        <v>8</v>
      </c>
      <c r="G7" s="1"/>
      <c r="S7" s="1"/>
      <c r="T7" s="25" t="s">
        <v>9</v>
      </c>
      <c r="U7" s="1"/>
      <c r="V7" s="26">
        <v>480</v>
      </c>
      <c r="W7" s="1"/>
    </row>
    <row r="8" spans="1:28" x14ac:dyDescent="0.3">
      <c r="B8" s="1"/>
      <c r="C8" s="24" t="s">
        <v>167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9.0277777777777776E-2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30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48</v>
      </c>
      <c r="D13" s="38">
        <v>11</v>
      </c>
      <c r="E13" s="27">
        <v>21</v>
      </c>
      <c r="F13" s="27">
        <v>2</v>
      </c>
      <c r="G13" s="27">
        <v>6</v>
      </c>
      <c r="H13" s="27"/>
      <c r="I13" s="27"/>
      <c r="J13" s="27">
        <v>3</v>
      </c>
      <c r="K13" s="27">
        <v>7</v>
      </c>
      <c r="L13" s="27">
        <v>0</v>
      </c>
      <c r="M13" s="27">
        <v>3</v>
      </c>
      <c r="N13" s="27">
        <f>SUM(L13:M13)</f>
        <v>3</v>
      </c>
      <c r="O13" s="27">
        <v>2</v>
      </c>
      <c r="P13" s="39">
        <v>3</v>
      </c>
      <c r="Q13" s="27">
        <v>0</v>
      </c>
      <c r="R13" s="27">
        <v>0</v>
      </c>
      <c r="S13" s="27">
        <v>0</v>
      </c>
      <c r="T13" s="27">
        <f>(H13*3)+((F13-H13)*2)+J13</f>
        <v>7</v>
      </c>
      <c r="U13" s="40">
        <f>IFERROR(((T13+Q13+N13-R13)+(O13*2))/E13,"")</f>
        <v>0.66666666666666663</v>
      </c>
      <c r="V13" s="22">
        <v>480</v>
      </c>
      <c r="W13" s="22" t="s">
        <v>80</v>
      </c>
      <c r="X13" s="22" t="s">
        <v>82</v>
      </c>
      <c r="Y13" s="69">
        <v>1783</v>
      </c>
      <c r="Z13" s="41"/>
      <c r="AA13" s="1" t="s">
        <v>83</v>
      </c>
      <c r="AB13" s="28" t="s">
        <v>356</v>
      </c>
    </row>
    <row r="14" spans="1:28" x14ac:dyDescent="0.3">
      <c r="A14" s="1" t="s">
        <v>65</v>
      </c>
      <c r="B14" s="1" t="s">
        <v>46</v>
      </c>
      <c r="C14" s="27" t="s">
        <v>49</v>
      </c>
      <c r="D14" s="38">
        <v>22</v>
      </c>
      <c r="E14" s="27">
        <v>9</v>
      </c>
      <c r="F14" s="27">
        <v>2</v>
      </c>
      <c r="G14" s="27">
        <v>2</v>
      </c>
      <c r="H14" s="27"/>
      <c r="I14" s="27"/>
      <c r="J14" s="27">
        <v>0</v>
      </c>
      <c r="K14" s="27">
        <v>0</v>
      </c>
      <c r="L14" s="27">
        <v>0</v>
      </c>
      <c r="M14" s="27">
        <v>0</v>
      </c>
      <c r="N14" s="27">
        <f t="shared" ref="N14:N20" si="0">SUM(L14:M14)</f>
        <v>0</v>
      </c>
      <c r="O14" s="39">
        <v>1</v>
      </c>
      <c r="P14" s="39">
        <v>2</v>
      </c>
      <c r="Q14" s="39">
        <v>0</v>
      </c>
      <c r="R14" s="39">
        <v>1</v>
      </c>
      <c r="S14" s="39">
        <v>0</v>
      </c>
      <c r="T14" s="39">
        <f t="shared" ref="T14:T20" si="1">(H14*3)+((F14-H14)*2)+J14</f>
        <v>4</v>
      </c>
      <c r="U14" s="40">
        <f t="shared" ref="U14:U23" si="2">IFERROR(((T14+Q14+N14-R14)+(O14*2))/E14,"")</f>
        <v>0.55555555555555558</v>
      </c>
      <c r="V14" s="22">
        <v>480</v>
      </c>
      <c r="W14" s="22" t="s">
        <v>80</v>
      </c>
      <c r="X14" s="22" t="s">
        <v>82</v>
      </c>
      <c r="Y14" s="69">
        <v>1783</v>
      </c>
      <c r="Z14" s="41"/>
      <c r="AA14" s="1" t="s">
        <v>83</v>
      </c>
      <c r="AB14" s="28" t="s">
        <v>356</v>
      </c>
    </row>
    <row r="15" spans="1:28" x14ac:dyDescent="0.3">
      <c r="A15" s="1" t="s">
        <v>65</v>
      </c>
      <c r="B15" s="1" t="s">
        <v>46</v>
      </c>
      <c r="C15" s="27" t="s">
        <v>255</v>
      </c>
      <c r="D15" s="38">
        <v>14</v>
      </c>
      <c r="E15" s="27">
        <v>28</v>
      </c>
      <c r="F15" s="27">
        <v>4</v>
      </c>
      <c r="G15" s="27">
        <v>16</v>
      </c>
      <c r="H15" s="27">
        <v>0</v>
      </c>
      <c r="I15" s="27">
        <v>1</v>
      </c>
      <c r="J15" s="27">
        <v>2</v>
      </c>
      <c r="K15" s="27">
        <v>2</v>
      </c>
      <c r="L15" s="27">
        <v>1</v>
      </c>
      <c r="M15" s="27">
        <v>0</v>
      </c>
      <c r="N15" s="27">
        <f t="shared" si="0"/>
        <v>1</v>
      </c>
      <c r="O15" s="39">
        <v>2</v>
      </c>
      <c r="P15" s="39">
        <v>2</v>
      </c>
      <c r="Q15" s="39">
        <v>2</v>
      </c>
      <c r="R15" s="39">
        <v>3</v>
      </c>
      <c r="S15" s="39">
        <v>0</v>
      </c>
      <c r="T15" s="39">
        <f t="shared" si="1"/>
        <v>10</v>
      </c>
      <c r="U15" s="40">
        <f t="shared" si="2"/>
        <v>0.5</v>
      </c>
      <c r="V15" s="22">
        <v>480</v>
      </c>
      <c r="W15" s="22" t="s">
        <v>80</v>
      </c>
      <c r="X15" s="22" t="s">
        <v>82</v>
      </c>
      <c r="Y15" s="69">
        <v>1783</v>
      </c>
      <c r="Z15" s="41"/>
      <c r="AA15" s="1" t="s">
        <v>83</v>
      </c>
      <c r="AB15" s="28" t="s">
        <v>356</v>
      </c>
    </row>
    <row r="16" spans="1:28" x14ac:dyDescent="0.3">
      <c r="A16" s="1" t="s">
        <v>65</v>
      </c>
      <c r="B16" s="1" t="s">
        <v>46</v>
      </c>
      <c r="C16" s="27" t="s">
        <v>172</v>
      </c>
      <c r="D16" s="38">
        <v>32</v>
      </c>
      <c r="E16" s="27" t="s">
        <v>479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39"/>
      <c r="U16" s="40"/>
      <c r="V16" s="22">
        <v>480</v>
      </c>
      <c r="W16" s="22" t="s">
        <v>80</v>
      </c>
      <c r="X16" s="22" t="s">
        <v>82</v>
      </c>
      <c r="Y16" s="69">
        <v>1783</v>
      </c>
      <c r="Z16" s="41"/>
      <c r="AA16" s="1" t="s">
        <v>83</v>
      </c>
      <c r="AB16" s="28" t="s">
        <v>356</v>
      </c>
    </row>
    <row r="17" spans="1:28" x14ac:dyDescent="0.3">
      <c r="A17" s="1" t="s">
        <v>65</v>
      </c>
      <c r="B17" s="1" t="s">
        <v>46</v>
      </c>
      <c r="C17" s="27" t="s">
        <v>52</v>
      </c>
      <c r="D17" s="38">
        <v>42</v>
      </c>
      <c r="E17" s="27">
        <v>25</v>
      </c>
      <c r="F17" s="27">
        <v>2</v>
      </c>
      <c r="G17" s="27">
        <v>7</v>
      </c>
      <c r="H17" s="27"/>
      <c r="I17" s="27"/>
      <c r="J17" s="27">
        <v>4</v>
      </c>
      <c r="K17" s="27">
        <v>4</v>
      </c>
      <c r="L17" s="27">
        <v>4</v>
      </c>
      <c r="M17" s="27">
        <v>6</v>
      </c>
      <c r="N17" s="27">
        <f t="shared" si="0"/>
        <v>10</v>
      </c>
      <c r="O17" s="39">
        <v>0</v>
      </c>
      <c r="P17" s="39">
        <v>5</v>
      </c>
      <c r="Q17" s="39">
        <v>0</v>
      </c>
      <c r="R17" s="39">
        <v>0</v>
      </c>
      <c r="S17" s="39">
        <v>0</v>
      </c>
      <c r="T17" s="39">
        <f t="shared" si="1"/>
        <v>8</v>
      </c>
      <c r="U17" s="40">
        <f t="shared" si="2"/>
        <v>0.72</v>
      </c>
      <c r="V17" s="22">
        <v>480</v>
      </c>
      <c r="W17" s="22" t="s">
        <v>80</v>
      </c>
      <c r="X17" s="22" t="s">
        <v>82</v>
      </c>
      <c r="Y17" s="69">
        <v>1783</v>
      </c>
      <c r="Z17" s="41"/>
      <c r="AA17" s="1" t="s">
        <v>83</v>
      </c>
      <c r="AB17" s="28" t="s">
        <v>356</v>
      </c>
    </row>
    <row r="18" spans="1:28" x14ac:dyDescent="0.3">
      <c r="A18" s="1" t="s">
        <v>65</v>
      </c>
      <c r="B18" s="1" t="s">
        <v>46</v>
      </c>
      <c r="C18" s="27" t="s">
        <v>53</v>
      </c>
      <c r="D18" s="38">
        <v>15</v>
      </c>
      <c r="E18" s="27">
        <v>36</v>
      </c>
      <c r="F18" s="27">
        <v>7</v>
      </c>
      <c r="G18" s="27">
        <v>14</v>
      </c>
      <c r="H18" s="27"/>
      <c r="I18" s="27"/>
      <c r="J18" s="27">
        <v>8</v>
      </c>
      <c r="K18" s="27">
        <v>12</v>
      </c>
      <c r="L18" s="27">
        <v>3</v>
      </c>
      <c r="M18" s="27">
        <v>5</v>
      </c>
      <c r="N18" s="27">
        <f t="shared" si="0"/>
        <v>8</v>
      </c>
      <c r="O18" s="39">
        <v>4</v>
      </c>
      <c r="P18" s="39">
        <v>4</v>
      </c>
      <c r="Q18" s="39">
        <v>1</v>
      </c>
      <c r="R18" s="39">
        <v>1</v>
      </c>
      <c r="S18" s="39">
        <v>0</v>
      </c>
      <c r="T18" s="39">
        <f t="shared" si="1"/>
        <v>22</v>
      </c>
      <c r="U18" s="40">
        <f t="shared" si="2"/>
        <v>1.0555555555555556</v>
      </c>
      <c r="V18" s="22">
        <v>480</v>
      </c>
      <c r="W18" s="22" t="s">
        <v>80</v>
      </c>
      <c r="X18" s="22" t="s">
        <v>82</v>
      </c>
      <c r="Y18" s="69">
        <v>1783</v>
      </c>
      <c r="Z18" s="41"/>
      <c r="AA18" s="1" t="s">
        <v>83</v>
      </c>
      <c r="AB18" s="28" t="s">
        <v>356</v>
      </c>
    </row>
    <row r="19" spans="1:28" x14ac:dyDescent="0.3">
      <c r="A19" s="1" t="s">
        <v>65</v>
      </c>
      <c r="B19" s="1" t="s">
        <v>46</v>
      </c>
      <c r="C19" s="27" t="s">
        <v>54</v>
      </c>
      <c r="D19" s="38">
        <v>10</v>
      </c>
      <c r="E19" s="27">
        <v>41</v>
      </c>
      <c r="F19" s="27">
        <v>10</v>
      </c>
      <c r="G19" s="27">
        <v>19</v>
      </c>
      <c r="H19" s="27"/>
      <c r="I19" s="27"/>
      <c r="J19" s="27">
        <v>13</v>
      </c>
      <c r="K19" s="27">
        <v>17</v>
      </c>
      <c r="L19" s="27">
        <v>7</v>
      </c>
      <c r="M19" s="27">
        <v>7</v>
      </c>
      <c r="N19" s="27">
        <f t="shared" si="0"/>
        <v>14</v>
      </c>
      <c r="O19" s="39">
        <v>3</v>
      </c>
      <c r="P19" s="39">
        <v>4</v>
      </c>
      <c r="Q19" s="39">
        <v>3</v>
      </c>
      <c r="R19" s="39">
        <v>6</v>
      </c>
      <c r="S19" s="39">
        <v>0</v>
      </c>
      <c r="T19" s="39">
        <f t="shared" si="1"/>
        <v>33</v>
      </c>
      <c r="U19" s="40">
        <f t="shared" si="2"/>
        <v>1.2195121951219512</v>
      </c>
      <c r="V19" s="22">
        <v>480</v>
      </c>
      <c r="W19" s="22" t="s">
        <v>80</v>
      </c>
      <c r="X19" s="22" t="s">
        <v>82</v>
      </c>
      <c r="Y19" s="69">
        <v>1783</v>
      </c>
      <c r="Z19" s="41"/>
      <c r="AA19" s="1" t="s">
        <v>83</v>
      </c>
      <c r="AB19" s="28" t="s">
        <v>356</v>
      </c>
    </row>
    <row r="20" spans="1:28" x14ac:dyDescent="0.3">
      <c r="A20" s="1" t="s">
        <v>65</v>
      </c>
      <c r="B20" s="1" t="s">
        <v>46</v>
      </c>
      <c r="C20" s="27" t="s">
        <v>55</v>
      </c>
      <c r="D20" s="38">
        <v>33</v>
      </c>
      <c r="E20" s="27">
        <v>27</v>
      </c>
      <c r="F20" s="27">
        <v>2</v>
      </c>
      <c r="G20" s="27">
        <v>4</v>
      </c>
      <c r="H20" s="27"/>
      <c r="I20" s="27"/>
      <c r="J20" s="27">
        <v>5</v>
      </c>
      <c r="K20" s="27">
        <v>8</v>
      </c>
      <c r="L20" s="27">
        <v>3</v>
      </c>
      <c r="M20" s="27">
        <v>2</v>
      </c>
      <c r="N20" s="27">
        <f t="shared" si="0"/>
        <v>5</v>
      </c>
      <c r="O20" s="39">
        <v>0</v>
      </c>
      <c r="P20" s="39">
        <v>2</v>
      </c>
      <c r="Q20" s="39">
        <v>0</v>
      </c>
      <c r="R20" s="39">
        <v>1</v>
      </c>
      <c r="S20" s="39">
        <v>0</v>
      </c>
      <c r="T20" s="39">
        <f t="shared" si="1"/>
        <v>9</v>
      </c>
      <c r="U20" s="40">
        <f t="shared" si="2"/>
        <v>0.48148148148148145</v>
      </c>
      <c r="V20" s="22">
        <v>480</v>
      </c>
      <c r="W20" s="22" t="s">
        <v>80</v>
      </c>
      <c r="X20" s="22" t="s">
        <v>82</v>
      </c>
      <c r="Y20" s="69">
        <v>1783</v>
      </c>
      <c r="Z20" s="41"/>
      <c r="AA20" s="1" t="s">
        <v>83</v>
      </c>
      <c r="AB20" s="28" t="s">
        <v>356</v>
      </c>
    </row>
    <row r="21" spans="1:28" x14ac:dyDescent="0.3">
      <c r="A21" s="1" t="s">
        <v>65</v>
      </c>
      <c r="B21" s="1" t="s">
        <v>46</v>
      </c>
      <c r="C21" s="27" t="s">
        <v>56</v>
      </c>
      <c r="D21" s="38">
        <v>24</v>
      </c>
      <c r="E21" s="27">
        <v>11</v>
      </c>
      <c r="F21" s="27">
        <v>1</v>
      </c>
      <c r="G21" s="27">
        <v>4</v>
      </c>
      <c r="H21" s="27"/>
      <c r="I21" s="27"/>
      <c r="J21" s="27">
        <v>0</v>
      </c>
      <c r="K21" s="27">
        <v>0</v>
      </c>
      <c r="L21" s="27">
        <v>1</v>
      </c>
      <c r="M21" s="27">
        <v>0</v>
      </c>
      <c r="N21" s="27">
        <f>SUM(L21:M21)</f>
        <v>1</v>
      </c>
      <c r="O21" s="39">
        <v>0</v>
      </c>
      <c r="P21" s="39">
        <v>1</v>
      </c>
      <c r="Q21" s="39">
        <v>0</v>
      </c>
      <c r="R21" s="39">
        <v>2</v>
      </c>
      <c r="S21" s="39">
        <v>0</v>
      </c>
      <c r="T21" s="39">
        <f>(H21*3)+((F21-H21)*2)+J21</f>
        <v>2</v>
      </c>
      <c r="U21" s="40">
        <f t="shared" si="2"/>
        <v>9.0909090909090912E-2</v>
      </c>
      <c r="V21" s="22">
        <v>480</v>
      </c>
      <c r="W21" s="22" t="s">
        <v>80</v>
      </c>
      <c r="X21" s="22" t="s">
        <v>82</v>
      </c>
      <c r="Y21" s="69">
        <v>1783</v>
      </c>
      <c r="Z21" s="41"/>
      <c r="AA21" s="1" t="s">
        <v>83</v>
      </c>
      <c r="AB21" s="28" t="s">
        <v>356</v>
      </c>
    </row>
    <row r="22" spans="1:28" x14ac:dyDescent="0.3">
      <c r="A22" s="1" t="s">
        <v>65</v>
      </c>
      <c r="B22" s="1" t="s">
        <v>46</v>
      </c>
      <c r="C22" s="27" t="s">
        <v>57</v>
      </c>
      <c r="D22" s="38">
        <v>35</v>
      </c>
      <c r="E22" s="27">
        <v>28</v>
      </c>
      <c r="F22" s="27">
        <v>1</v>
      </c>
      <c r="G22" s="27">
        <v>10</v>
      </c>
      <c r="H22" s="27"/>
      <c r="I22" s="27"/>
      <c r="J22" s="27">
        <v>0</v>
      </c>
      <c r="K22" s="27">
        <v>2</v>
      </c>
      <c r="L22" s="27">
        <v>4</v>
      </c>
      <c r="M22" s="27">
        <v>1</v>
      </c>
      <c r="N22" s="27">
        <f>SUM(L22:M22)</f>
        <v>5</v>
      </c>
      <c r="O22" s="39">
        <v>1</v>
      </c>
      <c r="P22" s="39">
        <v>5</v>
      </c>
      <c r="Q22" s="39">
        <v>2</v>
      </c>
      <c r="R22" s="39">
        <v>0</v>
      </c>
      <c r="S22" s="39">
        <v>1</v>
      </c>
      <c r="T22" s="39">
        <f>(H22*3)+((F22-H22)*2)+J22</f>
        <v>2</v>
      </c>
      <c r="U22" s="40">
        <f t="shared" si="2"/>
        <v>0.39285714285714285</v>
      </c>
      <c r="V22" s="22">
        <v>480</v>
      </c>
      <c r="W22" s="22" t="s">
        <v>80</v>
      </c>
      <c r="X22" s="22" t="s">
        <v>82</v>
      </c>
      <c r="Y22" s="69">
        <v>1783</v>
      </c>
      <c r="Z22" s="41"/>
      <c r="AA22" s="1" t="s">
        <v>83</v>
      </c>
      <c r="AB22" s="28" t="s">
        <v>356</v>
      </c>
    </row>
    <row r="23" spans="1:28" x14ac:dyDescent="0.3">
      <c r="A23" s="1" t="s">
        <v>65</v>
      </c>
      <c r="B23" s="1" t="s">
        <v>46</v>
      </c>
      <c r="C23" s="27" t="s">
        <v>58</v>
      </c>
      <c r="D23" s="38">
        <v>40</v>
      </c>
      <c r="E23" s="27">
        <v>14</v>
      </c>
      <c r="F23" s="27">
        <v>3</v>
      </c>
      <c r="G23" s="27">
        <v>7</v>
      </c>
      <c r="H23" s="27"/>
      <c r="I23" s="27"/>
      <c r="J23" s="27">
        <v>2</v>
      </c>
      <c r="K23" s="27">
        <v>3</v>
      </c>
      <c r="L23" s="27">
        <v>2</v>
      </c>
      <c r="M23" s="27">
        <v>0</v>
      </c>
      <c r="N23" s="27">
        <f>SUM(L23:M23)</f>
        <v>2</v>
      </c>
      <c r="O23" s="39">
        <v>0</v>
      </c>
      <c r="P23" s="39">
        <v>3</v>
      </c>
      <c r="Q23" s="39">
        <v>0</v>
      </c>
      <c r="R23" s="39">
        <v>1</v>
      </c>
      <c r="S23" s="39">
        <v>1</v>
      </c>
      <c r="T23" s="39">
        <f>(H23*3)+((F23-H23)*2)+J23</f>
        <v>8</v>
      </c>
      <c r="U23" s="40">
        <f t="shared" si="2"/>
        <v>0.6428571428571429</v>
      </c>
      <c r="V23" s="22">
        <v>480</v>
      </c>
      <c r="W23" s="22" t="s">
        <v>80</v>
      </c>
      <c r="X23" s="22" t="s">
        <v>82</v>
      </c>
      <c r="Y23" s="69">
        <v>1783</v>
      </c>
      <c r="Z23" s="41"/>
      <c r="AA23" s="1" t="s">
        <v>83</v>
      </c>
      <c r="AB23" s="28" t="s">
        <v>356</v>
      </c>
    </row>
    <row r="24" spans="1:28" x14ac:dyDescent="0.3">
      <c r="A24" s="43" t="s">
        <v>65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34</v>
      </c>
      <c r="G24" s="44">
        <f t="shared" si="3"/>
        <v>89</v>
      </c>
      <c r="H24" s="44">
        <f t="shared" si="3"/>
        <v>0</v>
      </c>
      <c r="I24" s="44">
        <f t="shared" si="3"/>
        <v>1</v>
      </c>
      <c r="J24" s="44">
        <f t="shared" si="3"/>
        <v>37</v>
      </c>
      <c r="K24" s="44">
        <f t="shared" si="3"/>
        <v>55</v>
      </c>
      <c r="L24" s="44">
        <f t="shared" si="3"/>
        <v>25</v>
      </c>
      <c r="M24" s="44">
        <f t="shared" si="3"/>
        <v>24</v>
      </c>
      <c r="N24" s="44">
        <f t="shared" si="3"/>
        <v>49</v>
      </c>
      <c r="O24" s="44">
        <f t="shared" si="3"/>
        <v>13</v>
      </c>
      <c r="P24" s="44">
        <f t="shared" si="3"/>
        <v>31</v>
      </c>
      <c r="Q24" s="44">
        <f t="shared" si="3"/>
        <v>8</v>
      </c>
      <c r="R24" s="44">
        <f t="shared" si="3"/>
        <v>15</v>
      </c>
      <c r="S24" s="44">
        <f t="shared" si="3"/>
        <v>2</v>
      </c>
      <c r="T24" s="44">
        <f t="shared" si="3"/>
        <v>105</v>
      </c>
      <c r="U24" s="45">
        <f>((T24+Q24+N24-R24)+(O24*2))/E24</f>
        <v>0.72083333333333333</v>
      </c>
      <c r="V24" s="46">
        <v>480</v>
      </c>
      <c r="W24" s="46" t="s">
        <v>80</v>
      </c>
      <c r="X24" s="46" t="s">
        <v>82</v>
      </c>
      <c r="Y24" s="70">
        <v>1783</v>
      </c>
      <c r="Z24" s="73" t="s">
        <v>397</v>
      </c>
      <c r="AA24" s="43" t="s">
        <v>83</v>
      </c>
      <c r="AB24" s="72" t="s">
        <v>356</v>
      </c>
    </row>
    <row r="25" spans="1:28" x14ac:dyDescent="0.3">
      <c r="A25" s="1"/>
      <c r="B25" s="1"/>
      <c r="C25" s="1"/>
      <c r="D25" s="1"/>
      <c r="F25" s="49" t="s">
        <v>41</v>
      </c>
      <c r="G25" s="50">
        <f>F24/G24</f>
        <v>0.38202247191011235</v>
      </c>
      <c r="H25" s="27"/>
      <c r="I25" s="1"/>
      <c r="J25" s="49" t="s">
        <v>42</v>
      </c>
      <c r="K25" s="51">
        <f>J24/K24</f>
        <v>0.67272727272727273</v>
      </c>
      <c r="L25" s="1"/>
      <c r="M25" s="39" t="s">
        <v>43</v>
      </c>
      <c r="N25" s="52">
        <v>6</v>
      </c>
      <c r="P25" s="1"/>
      <c r="Q25" s="1"/>
      <c r="R25" s="1"/>
      <c r="S25" s="1"/>
      <c r="T25" s="1"/>
      <c r="U25" s="1"/>
      <c r="V25" s="22"/>
      <c r="W25" s="22"/>
      <c r="X25" s="22"/>
      <c r="Y25" s="53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1" t="s">
        <v>445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>
        <v>31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65</v>
      </c>
      <c r="C35" s="27" t="s">
        <v>154</v>
      </c>
      <c r="D35" s="38">
        <v>32</v>
      </c>
      <c r="E35" s="27">
        <v>27</v>
      </c>
      <c r="F35" s="27">
        <v>2</v>
      </c>
      <c r="G35" s="27">
        <v>8</v>
      </c>
      <c r="H35" s="27"/>
      <c r="I35" s="27"/>
      <c r="J35" s="27">
        <v>0</v>
      </c>
      <c r="K35" s="27">
        <v>0</v>
      </c>
      <c r="L35" s="27">
        <v>3</v>
      </c>
      <c r="M35" s="27">
        <v>5</v>
      </c>
      <c r="N35" s="27">
        <f t="shared" ref="N35:N44" si="4">SUM(L35:M35)</f>
        <v>8</v>
      </c>
      <c r="O35" s="27">
        <v>2</v>
      </c>
      <c r="P35" s="39">
        <v>5</v>
      </c>
      <c r="Q35" s="27">
        <v>0</v>
      </c>
      <c r="R35" s="27">
        <v>5</v>
      </c>
      <c r="S35" s="27">
        <v>2</v>
      </c>
      <c r="T35" s="27">
        <f t="shared" ref="T35:T44" si="5">+(F35*2)+J35</f>
        <v>4</v>
      </c>
      <c r="U35" s="40">
        <f t="shared" ref="U35:U44" si="6">IFERROR(((T35+Q35+N35-R35)+(O35*2))/E35,"")</f>
        <v>0.40740740740740738</v>
      </c>
      <c r="V35" s="22">
        <v>480</v>
      </c>
      <c r="W35" s="22" t="s">
        <v>81</v>
      </c>
      <c r="X35" s="22" t="s">
        <v>95</v>
      </c>
      <c r="Y35" s="69">
        <v>1783</v>
      </c>
      <c r="Z35" s="41"/>
      <c r="AA35" s="1" t="s">
        <v>152</v>
      </c>
      <c r="AB35" s="28" t="s">
        <v>357</v>
      </c>
    </row>
    <row r="36" spans="1:28" x14ac:dyDescent="0.3">
      <c r="A36" s="1" t="s">
        <v>46</v>
      </c>
      <c r="B36" s="1" t="s">
        <v>65</v>
      </c>
      <c r="C36" s="27" t="s">
        <v>155</v>
      </c>
      <c r="D36" s="38">
        <v>10</v>
      </c>
      <c r="E36" s="27">
        <v>34</v>
      </c>
      <c r="F36" s="27">
        <v>4</v>
      </c>
      <c r="G36" s="27">
        <v>8</v>
      </c>
      <c r="H36" s="27"/>
      <c r="I36" s="27"/>
      <c r="J36" s="27">
        <v>1</v>
      </c>
      <c r="K36" s="27">
        <v>4</v>
      </c>
      <c r="L36" s="27">
        <v>2</v>
      </c>
      <c r="M36" s="27">
        <v>2</v>
      </c>
      <c r="N36" s="27">
        <f t="shared" si="4"/>
        <v>4</v>
      </c>
      <c r="O36" s="39">
        <v>2</v>
      </c>
      <c r="P36" s="39">
        <v>3</v>
      </c>
      <c r="Q36" s="39">
        <v>0</v>
      </c>
      <c r="R36" s="39">
        <v>4</v>
      </c>
      <c r="S36" s="39">
        <v>0</v>
      </c>
      <c r="T36" s="27">
        <f t="shared" si="5"/>
        <v>9</v>
      </c>
      <c r="U36" s="40">
        <f t="shared" si="6"/>
        <v>0.38235294117647056</v>
      </c>
      <c r="V36" s="22">
        <v>480</v>
      </c>
      <c r="W36" s="22" t="s">
        <v>81</v>
      </c>
      <c r="X36" s="22" t="s">
        <v>95</v>
      </c>
      <c r="Y36" s="69">
        <v>1783</v>
      </c>
      <c r="Z36" s="41"/>
      <c r="AA36" s="1" t="s">
        <v>152</v>
      </c>
      <c r="AB36" s="28" t="s">
        <v>357</v>
      </c>
    </row>
    <row r="37" spans="1:28" x14ac:dyDescent="0.3">
      <c r="A37" s="1" t="s">
        <v>46</v>
      </c>
      <c r="B37" s="1" t="s">
        <v>65</v>
      </c>
      <c r="C37" s="27" t="s">
        <v>157</v>
      </c>
      <c r="D37" s="38">
        <v>44</v>
      </c>
      <c r="E37" s="27">
        <v>27</v>
      </c>
      <c r="F37" s="27">
        <v>2</v>
      </c>
      <c r="G37" s="27">
        <v>8</v>
      </c>
      <c r="H37" s="27"/>
      <c r="I37" s="27"/>
      <c r="J37" s="27">
        <v>1</v>
      </c>
      <c r="K37" s="27">
        <v>2</v>
      </c>
      <c r="L37" s="27">
        <v>0</v>
      </c>
      <c r="M37" s="27">
        <v>2</v>
      </c>
      <c r="N37" s="27">
        <f t="shared" si="4"/>
        <v>2</v>
      </c>
      <c r="O37" s="39">
        <v>2</v>
      </c>
      <c r="P37" s="39">
        <v>2</v>
      </c>
      <c r="Q37" s="39">
        <v>0</v>
      </c>
      <c r="R37" s="39">
        <v>1</v>
      </c>
      <c r="S37" s="39">
        <v>0</v>
      </c>
      <c r="T37" s="27">
        <f t="shared" si="5"/>
        <v>5</v>
      </c>
      <c r="U37" s="40">
        <f t="shared" si="6"/>
        <v>0.37037037037037035</v>
      </c>
      <c r="V37" s="22">
        <v>480</v>
      </c>
      <c r="W37" s="22" t="s">
        <v>81</v>
      </c>
      <c r="X37" s="22" t="s">
        <v>95</v>
      </c>
      <c r="Y37" s="69">
        <v>1783</v>
      </c>
      <c r="Z37" s="41"/>
      <c r="AA37" s="1" t="s">
        <v>152</v>
      </c>
      <c r="AB37" s="28" t="s">
        <v>357</v>
      </c>
    </row>
    <row r="38" spans="1:28" x14ac:dyDescent="0.3">
      <c r="A38" s="1" t="s">
        <v>46</v>
      </c>
      <c r="B38" s="1" t="s">
        <v>65</v>
      </c>
      <c r="C38" s="27" t="s">
        <v>158</v>
      </c>
      <c r="D38" s="38">
        <v>30</v>
      </c>
      <c r="E38" s="27">
        <v>23</v>
      </c>
      <c r="F38" s="27">
        <v>3</v>
      </c>
      <c r="G38" s="27">
        <v>9</v>
      </c>
      <c r="H38" s="27"/>
      <c r="I38" s="27"/>
      <c r="J38" s="27">
        <v>2</v>
      </c>
      <c r="K38" s="27">
        <v>3</v>
      </c>
      <c r="L38" s="27">
        <v>0</v>
      </c>
      <c r="M38" s="27">
        <v>2</v>
      </c>
      <c r="N38" s="27">
        <f t="shared" si="4"/>
        <v>2</v>
      </c>
      <c r="O38" s="39">
        <v>2</v>
      </c>
      <c r="P38" s="39">
        <v>4</v>
      </c>
      <c r="Q38" s="39">
        <v>0</v>
      </c>
      <c r="R38" s="39">
        <v>4</v>
      </c>
      <c r="S38" s="39">
        <v>0</v>
      </c>
      <c r="T38" s="27">
        <f t="shared" si="5"/>
        <v>8</v>
      </c>
      <c r="U38" s="40">
        <f t="shared" si="6"/>
        <v>0.43478260869565216</v>
      </c>
      <c r="V38" s="22">
        <v>480</v>
      </c>
      <c r="W38" s="22" t="s">
        <v>81</v>
      </c>
      <c r="X38" s="22" t="s">
        <v>95</v>
      </c>
      <c r="Y38" s="69">
        <v>1783</v>
      </c>
      <c r="Z38" s="41"/>
      <c r="AA38" s="1" t="s">
        <v>152</v>
      </c>
      <c r="AB38" s="28" t="s">
        <v>357</v>
      </c>
    </row>
    <row r="39" spans="1:28" x14ac:dyDescent="0.3">
      <c r="A39" s="1" t="s">
        <v>46</v>
      </c>
      <c r="B39" s="1" t="s">
        <v>65</v>
      </c>
      <c r="C39" s="27" t="s">
        <v>160</v>
      </c>
      <c r="D39" s="38">
        <v>11</v>
      </c>
      <c r="E39" s="27">
        <v>27</v>
      </c>
      <c r="F39" s="27">
        <v>4</v>
      </c>
      <c r="G39" s="27">
        <v>8</v>
      </c>
      <c r="H39" s="27"/>
      <c r="I39" s="27"/>
      <c r="J39" s="27">
        <v>6</v>
      </c>
      <c r="K39" s="27">
        <v>7</v>
      </c>
      <c r="L39" s="27">
        <v>1</v>
      </c>
      <c r="M39" s="27">
        <v>2</v>
      </c>
      <c r="N39" s="27">
        <f t="shared" si="4"/>
        <v>3</v>
      </c>
      <c r="O39" s="39">
        <v>1</v>
      </c>
      <c r="P39" s="39">
        <v>2</v>
      </c>
      <c r="Q39" s="39">
        <v>1</v>
      </c>
      <c r="R39" s="39">
        <v>1</v>
      </c>
      <c r="S39" s="39">
        <v>0</v>
      </c>
      <c r="T39" s="27">
        <f t="shared" si="5"/>
        <v>14</v>
      </c>
      <c r="U39" s="40">
        <f t="shared" si="6"/>
        <v>0.70370370370370372</v>
      </c>
      <c r="V39" s="22">
        <v>480</v>
      </c>
      <c r="W39" s="22" t="s">
        <v>81</v>
      </c>
      <c r="X39" s="22" t="s">
        <v>95</v>
      </c>
      <c r="Y39" s="69">
        <v>1783</v>
      </c>
      <c r="Z39" s="41"/>
      <c r="AA39" s="1" t="s">
        <v>152</v>
      </c>
      <c r="AB39" s="28" t="s">
        <v>357</v>
      </c>
    </row>
    <row r="40" spans="1:28" x14ac:dyDescent="0.3">
      <c r="A40" s="1" t="s">
        <v>46</v>
      </c>
      <c r="B40" s="1" t="s">
        <v>65</v>
      </c>
      <c r="C40" s="27" t="s">
        <v>162</v>
      </c>
      <c r="D40" s="38">
        <v>31</v>
      </c>
      <c r="E40" s="27">
        <v>18</v>
      </c>
      <c r="F40" s="27">
        <v>2</v>
      </c>
      <c r="G40" s="27">
        <v>3</v>
      </c>
      <c r="H40" s="27"/>
      <c r="I40" s="27"/>
      <c r="J40" s="27">
        <v>2</v>
      </c>
      <c r="K40" s="27">
        <v>2</v>
      </c>
      <c r="L40" s="27">
        <v>1</v>
      </c>
      <c r="M40" s="27">
        <v>1</v>
      </c>
      <c r="N40" s="27">
        <f t="shared" si="4"/>
        <v>2</v>
      </c>
      <c r="O40" s="39">
        <v>2</v>
      </c>
      <c r="P40" s="56">
        <v>6</v>
      </c>
      <c r="Q40" s="39">
        <v>1</v>
      </c>
      <c r="R40" s="39">
        <v>3</v>
      </c>
      <c r="S40" s="39">
        <v>0</v>
      </c>
      <c r="T40" s="27">
        <f t="shared" si="5"/>
        <v>6</v>
      </c>
      <c r="U40" s="40">
        <f t="shared" si="6"/>
        <v>0.55555555555555558</v>
      </c>
      <c r="V40" s="22">
        <v>480</v>
      </c>
      <c r="W40" s="22" t="s">
        <v>81</v>
      </c>
      <c r="X40" s="22" t="s">
        <v>95</v>
      </c>
      <c r="Y40" s="69">
        <v>1783</v>
      </c>
      <c r="Z40" s="41"/>
      <c r="AA40" s="1" t="s">
        <v>152</v>
      </c>
      <c r="AB40" s="28" t="s">
        <v>357</v>
      </c>
    </row>
    <row r="41" spans="1:28" x14ac:dyDescent="0.3">
      <c r="A41" s="1" t="s">
        <v>46</v>
      </c>
      <c r="B41" s="1" t="s">
        <v>65</v>
      </c>
      <c r="C41" s="27" t="s">
        <v>163</v>
      </c>
      <c r="D41" s="38">
        <v>33</v>
      </c>
      <c r="E41" s="27">
        <v>7</v>
      </c>
      <c r="F41" s="27">
        <v>2</v>
      </c>
      <c r="G41" s="27">
        <v>3</v>
      </c>
      <c r="H41" s="27"/>
      <c r="I41" s="27"/>
      <c r="J41" s="27">
        <v>3</v>
      </c>
      <c r="K41" s="27">
        <v>3</v>
      </c>
      <c r="L41" s="27">
        <v>0</v>
      </c>
      <c r="M41" s="27">
        <v>2</v>
      </c>
      <c r="N41" s="27">
        <f t="shared" si="4"/>
        <v>2</v>
      </c>
      <c r="O41" s="39">
        <v>0</v>
      </c>
      <c r="P41" s="39">
        <v>0</v>
      </c>
      <c r="Q41" s="39">
        <v>0</v>
      </c>
      <c r="R41" s="39">
        <v>1</v>
      </c>
      <c r="S41" s="39">
        <v>1</v>
      </c>
      <c r="T41" s="27">
        <f t="shared" si="5"/>
        <v>7</v>
      </c>
      <c r="U41" s="40">
        <f t="shared" si="6"/>
        <v>1.1428571428571428</v>
      </c>
      <c r="V41" s="22">
        <v>480</v>
      </c>
      <c r="W41" s="22" t="s">
        <v>81</v>
      </c>
      <c r="X41" s="22" t="s">
        <v>95</v>
      </c>
      <c r="Y41" s="69">
        <v>1783</v>
      </c>
      <c r="Z41" s="41"/>
      <c r="AA41" s="1" t="s">
        <v>152</v>
      </c>
      <c r="AB41" s="28" t="s">
        <v>357</v>
      </c>
    </row>
    <row r="42" spans="1:28" x14ac:dyDescent="0.3">
      <c r="A42" s="1" t="s">
        <v>46</v>
      </c>
      <c r="B42" s="1" t="s">
        <v>65</v>
      </c>
      <c r="C42" s="27" t="s">
        <v>179</v>
      </c>
      <c r="D42" s="38">
        <v>34</v>
      </c>
      <c r="E42" s="27">
        <v>19</v>
      </c>
      <c r="F42" s="27">
        <v>1</v>
      </c>
      <c r="G42" s="27">
        <v>2</v>
      </c>
      <c r="H42" s="27"/>
      <c r="I42" s="27"/>
      <c r="J42" s="27">
        <v>0</v>
      </c>
      <c r="K42" s="27">
        <v>0</v>
      </c>
      <c r="L42" s="27">
        <v>1</v>
      </c>
      <c r="M42" s="27">
        <v>3</v>
      </c>
      <c r="N42" s="27">
        <f t="shared" si="4"/>
        <v>4</v>
      </c>
      <c r="O42" s="39">
        <v>0</v>
      </c>
      <c r="P42" s="39">
        <v>2</v>
      </c>
      <c r="Q42" s="39">
        <v>0</v>
      </c>
      <c r="R42" s="39">
        <v>2</v>
      </c>
      <c r="S42" s="39">
        <v>0</v>
      </c>
      <c r="T42" s="27">
        <f t="shared" si="5"/>
        <v>2</v>
      </c>
      <c r="U42" s="40">
        <f t="shared" si="6"/>
        <v>0.21052631578947367</v>
      </c>
      <c r="V42" s="22">
        <v>480</v>
      </c>
      <c r="W42" s="22" t="s">
        <v>81</v>
      </c>
      <c r="X42" s="22" t="s">
        <v>95</v>
      </c>
      <c r="Y42" s="69">
        <v>1783</v>
      </c>
      <c r="Z42" s="41"/>
      <c r="AA42" s="1" t="s">
        <v>152</v>
      </c>
      <c r="AB42" s="28" t="s">
        <v>357</v>
      </c>
    </row>
    <row r="43" spans="1:28" x14ac:dyDescent="0.3">
      <c r="A43" s="1" t="s">
        <v>46</v>
      </c>
      <c r="B43" s="1" t="s">
        <v>65</v>
      </c>
      <c r="C43" s="27" t="s">
        <v>164</v>
      </c>
      <c r="D43" s="38">
        <v>23</v>
      </c>
      <c r="E43" s="27">
        <v>35</v>
      </c>
      <c r="F43" s="27">
        <v>8</v>
      </c>
      <c r="G43" s="27">
        <v>13</v>
      </c>
      <c r="H43" s="27"/>
      <c r="I43" s="27"/>
      <c r="J43" s="27">
        <v>14</v>
      </c>
      <c r="K43" s="27">
        <v>14</v>
      </c>
      <c r="L43" s="27">
        <v>2</v>
      </c>
      <c r="M43" s="27">
        <v>6</v>
      </c>
      <c r="N43" s="27">
        <f t="shared" si="4"/>
        <v>8</v>
      </c>
      <c r="O43" s="39">
        <v>0</v>
      </c>
      <c r="P43" s="39">
        <v>4</v>
      </c>
      <c r="Q43" s="39">
        <v>0</v>
      </c>
      <c r="R43" s="39">
        <v>4</v>
      </c>
      <c r="S43" s="39">
        <v>0</v>
      </c>
      <c r="T43" s="27">
        <f t="shared" si="5"/>
        <v>30</v>
      </c>
      <c r="U43" s="40">
        <f t="shared" si="6"/>
        <v>0.97142857142857142</v>
      </c>
      <c r="V43" s="22">
        <v>480</v>
      </c>
      <c r="W43" s="22" t="s">
        <v>81</v>
      </c>
      <c r="X43" s="22" t="s">
        <v>95</v>
      </c>
      <c r="Y43" s="69">
        <v>1783</v>
      </c>
      <c r="Z43" s="41"/>
      <c r="AA43" s="1" t="s">
        <v>152</v>
      </c>
      <c r="AB43" s="28" t="s">
        <v>357</v>
      </c>
    </row>
    <row r="44" spans="1:28" x14ac:dyDescent="0.3">
      <c r="A44" s="1" t="s">
        <v>46</v>
      </c>
      <c r="B44" s="1" t="s">
        <v>65</v>
      </c>
      <c r="C44" s="27" t="s">
        <v>165</v>
      </c>
      <c r="D44" s="38">
        <v>22</v>
      </c>
      <c r="E44" s="27">
        <v>23</v>
      </c>
      <c r="F44" s="27">
        <v>3</v>
      </c>
      <c r="G44" s="27">
        <v>5</v>
      </c>
      <c r="H44" s="27"/>
      <c r="I44" s="27"/>
      <c r="J44" s="27">
        <v>4</v>
      </c>
      <c r="K44" s="27">
        <v>4</v>
      </c>
      <c r="L44" s="27">
        <v>0</v>
      </c>
      <c r="M44" s="27">
        <v>3</v>
      </c>
      <c r="N44" s="27">
        <f t="shared" si="4"/>
        <v>3</v>
      </c>
      <c r="O44" s="39">
        <v>1</v>
      </c>
      <c r="P44" s="56">
        <v>6</v>
      </c>
      <c r="Q44" s="39">
        <v>0</v>
      </c>
      <c r="R44" s="39">
        <v>1</v>
      </c>
      <c r="S44" s="39">
        <v>2</v>
      </c>
      <c r="T44" s="27">
        <f t="shared" si="5"/>
        <v>10</v>
      </c>
      <c r="U44" s="40">
        <f t="shared" si="6"/>
        <v>0.60869565217391308</v>
      </c>
      <c r="V44" s="22">
        <v>480</v>
      </c>
      <c r="W44" s="22" t="s">
        <v>81</v>
      </c>
      <c r="X44" s="22" t="s">
        <v>95</v>
      </c>
      <c r="Y44" s="69">
        <v>1783</v>
      </c>
      <c r="Z44" s="41"/>
      <c r="AA44" s="1" t="s">
        <v>152</v>
      </c>
      <c r="AB44" s="28" t="s">
        <v>357</v>
      </c>
    </row>
    <row r="45" spans="1:28" x14ac:dyDescent="0.3">
      <c r="A45" s="43" t="s">
        <v>46</v>
      </c>
      <c r="B45" s="43" t="s">
        <v>65</v>
      </c>
      <c r="C45" s="44" t="s">
        <v>40</v>
      </c>
      <c r="D45" s="43"/>
      <c r="E45" s="44">
        <f t="shared" ref="E45:T45" si="7">SUM(E35:E44)</f>
        <v>240</v>
      </c>
      <c r="F45" s="44">
        <f t="shared" si="7"/>
        <v>31</v>
      </c>
      <c r="G45" s="44">
        <f t="shared" si="7"/>
        <v>67</v>
      </c>
      <c r="H45" s="44">
        <f t="shared" si="7"/>
        <v>0</v>
      </c>
      <c r="I45" s="44">
        <f t="shared" si="7"/>
        <v>0</v>
      </c>
      <c r="J45" s="44">
        <f t="shared" si="7"/>
        <v>33</v>
      </c>
      <c r="K45" s="44">
        <f t="shared" si="7"/>
        <v>39</v>
      </c>
      <c r="L45" s="44">
        <f t="shared" si="7"/>
        <v>10</v>
      </c>
      <c r="M45" s="44">
        <f t="shared" si="7"/>
        <v>28</v>
      </c>
      <c r="N45" s="44">
        <f t="shared" si="7"/>
        <v>38</v>
      </c>
      <c r="O45" s="44">
        <f t="shared" si="7"/>
        <v>12</v>
      </c>
      <c r="P45" s="44">
        <f t="shared" si="7"/>
        <v>34</v>
      </c>
      <c r="Q45" s="44">
        <f t="shared" si="7"/>
        <v>2</v>
      </c>
      <c r="R45" s="44">
        <f t="shared" si="7"/>
        <v>26</v>
      </c>
      <c r="S45" s="44">
        <f t="shared" si="7"/>
        <v>5</v>
      </c>
      <c r="T45" s="44">
        <f t="shared" si="7"/>
        <v>95</v>
      </c>
      <c r="U45" s="45">
        <f>((T45+Q45+N45-R45)+(O45*2))/E45</f>
        <v>0.5541666666666667</v>
      </c>
      <c r="V45" s="46">
        <v>480</v>
      </c>
      <c r="W45" s="46" t="s">
        <v>81</v>
      </c>
      <c r="X45" s="46" t="s">
        <v>95</v>
      </c>
      <c r="Y45" s="70">
        <v>1783</v>
      </c>
      <c r="Z45" s="48"/>
      <c r="AA45" s="43" t="s">
        <v>152</v>
      </c>
      <c r="AB45" s="72" t="s">
        <v>357</v>
      </c>
    </row>
    <row r="46" spans="1:28" x14ac:dyDescent="0.3">
      <c r="A46" s="1"/>
      <c r="B46" s="1"/>
      <c r="C46" s="1"/>
      <c r="D46" s="1"/>
      <c r="F46" s="49" t="s">
        <v>41</v>
      </c>
      <c r="G46" s="50">
        <f>F45/G45</f>
        <v>0.46268656716417911</v>
      </c>
      <c r="H46" s="27"/>
      <c r="I46" s="1"/>
      <c r="J46" s="49" t="s">
        <v>42</v>
      </c>
      <c r="K46" s="51">
        <f>J45/K45</f>
        <v>0.84615384615384615</v>
      </c>
      <c r="L46" s="1"/>
      <c r="M46" s="39" t="s">
        <v>43</v>
      </c>
      <c r="N46" s="52">
        <v>7</v>
      </c>
      <c r="P46" s="1"/>
      <c r="Q46" s="1"/>
      <c r="R46" s="1"/>
      <c r="S46" s="1"/>
      <c r="T46" s="1"/>
      <c r="U46" s="1"/>
      <c r="V46" s="22"/>
      <c r="W46" s="22"/>
      <c r="X46" s="22"/>
      <c r="Y46" s="53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3"/>
      <c r="Z47" s="41"/>
      <c r="AA47" s="1"/>
      <c r="AB47" s="28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28"/>
    </row>
  </sheetData>
  <sheetProtection sheet="1" objects="1" scenarios="1"/>
  <sortState xmlns:xlrd2="http://schemas.microsoft.com/office/spreadsheetml/2017/richdata2" ref="A35:AB44">
    <sortCondition ref="C35:C44"/>
  </sortState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7C518-D29A-4550-B391-E08A6C650CB1}">
  <sheetPr>
    <tabColor rgb="FF92D050"/>
  </sheetPr>
  <dimension ref="A1:AB49"/>
  <sheetViews>
    <sheetView workbookViewId="0">
      <selection activeCell="G9" sqref="G9:J9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29666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166</v>
      </c>
      <c r="D4" s="7" t="s">
        <v>5</v>
      </c>
      <c r="E4" s="8"/>
      <c r="F4" s="5"/>
      <c r="G4" s="1"/>
      <c r="J4" s="15" t="s">
        <v>360</v>
      </c>
      <c r="K4" s="16" t="s">
        <v>45</v>
      </c>
      <c r="L4" s="17"/>
      <c r="M4" s="18"/>
      <c r="N4" s="19">
        <v>22</v>
      </c>
      <c r="O4" s="19">
        <v>33</v>
      </c>
      <c r="P4" s="19">
        <v>25</v>
      </c>
      <c r="Q4" s="19">
        <v>26</v>
      </c>
      <c r="R4" s="20"/>
      <c r="S4" s="21">
        <f>SUM(N4:R4)</f>
        <v>106</v>
      </c>
      <c r="T4" s="22">
        <v>485</v>
      </c>
    </row>
    <row r="5" spans="1:28" x14ac:dyDescent="0.3">
      <c r="B5" s="1"/>
      <c r="C5" s="6" t="s">
        <v>212</v>
      </c>
      <c r="D5" s="7" t="s">
        <v>6</v>
      </c>
      <c r="E5" s="1"/>
      <c r="F5" s="1"/>
      <c r="G5" s="1"/>
      <c r="J5" s="15" t="s">
        <v>361</v>
      </c>
      <c r="K5" s="16" t="s">
        <v>68</v>
      </c>
      <c r="L5" s="17"/>
      <c r="M5" s="18"/>
      <c r="N5" s="19">
        <v>29</v>
      </c>
      <c r="O5" s="19">
        <v>23</v>
      </c>
      <c r="P5" s="19">
        <v>18</v>
      </c>
      <c r="Q5" s="19">
        <v>24</v>
      </c>
      <c r="R5" s="20"/>
      <c r="S5" s="21">
        <f>SUM(N5:R5)</f>
        <v>94</v>
      </c>
      <c r="T5" s="22">
        <v>485</v>
      </c>
      <c r="U5" s="1"/>
      <c r="V5" s="1"/>
      <c r="W5" s="1"/>
    </row>
    <row r="6" spans="1:28" x14ac:dyDescent="0.3">
      <c r="C6" s="23">
        <v>2685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358</v>
      </c>
      <c r="D7" s="7" t="s">
        <v>8</v>
      </c>
      <c r="G7" s="1"/>
      <c r="S7" s="1"/>
      <c r="T7" s="25" t="s">
        <v>9</v>
      </c>
      <c r="U7" s="1"/>
      <c r="V7" s="26">
        <v>485</v>
      </c>
      <c r="W7" s="1"/>
    </row>
    <row r="8" spans="1:28" x14ac:dyDescent="0.3">
      <c r="B8" s="1"/>
      <c r="C8" s="24" t="s">
        <v>359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7.9166666666666663E-2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  <c r="AB9" s="71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31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48</v>
      </c>
      <c r="D13" s="38">
        <v>11</v>
      </c>
      <c r="E13" s="27">
        <v>13</v>
      </c>
      <c r="F13" s="27">
        <v>1</v>
      </c>
      <c r="G13" s="27">
        <v>3</v>
      </c>
      <c r="H13" s="27"/>
      <c r="I13" s="27"/>
      <c r="J13" s="27">
        <v>0</v>
      </c>
      <c r="K13" s="27">
        <v>0</v>
      </c>
      <c r="L13" s="27">
        <v>1</v>
      </c>
      <c r="M13" s="27">
        <v>0</v>
      </c>
      <c r="N13" s="27">
        <f t="shared" ref="N13:N23" si="0">SUM(L13:M13)</f>
        <v>1</v>
      </c>
      <c r="O13" s="27">
        <v>2</v>
      </c>
      <c r="P13" s="39">
        <v>1</v>
      </c>
      <c r="Q13" s="27">
        <v>0</v>
      </c>
      <c r="R13" s="27">
        <v>2</v>
      </c>
      <c r="S13" s="27">
        <v>0</v>
      </c>
      <c r="T13" s="27">
        <f t="shared" ref="T13:T23" si="1">(H13*3)+((F13-H13)*2)+J13</f>
        <v>2</v>
      </c>
      <c r="U13" s="40">
        <f t="shared" ref="U13:U23" si="2">IFERROR(((T13+Q13+N13-R13)+(O13*2))/E13,"")</f>
        <v>0.38461538461538464</v>
      </c>
      <c r="V13" s="22">
        <v>485</v>
      </c>
      <c r="W13" s="22" t="s">
        <v>81</v>
      </c>
      <c r="X13" s="22" t="s">
        <v>82</v>
      </c>
      <c r="Y13" s="69">
        <v>2685</v>
      </c>
      <c r="Z13" s="41"/>
      <c r="AA13" s="1" t="s">
        <v>83</v>
      </c>
      <c r="AB13" s="28" t="s">
        <v>362</v>
      </c>
    </row>
    <row r="14" spans="1:28" x14ac:dyDescent="0.3">
      <c r="A14" s="1" t="s">
        <v>67</v>
      </c>
      <c r="B14" s="1" t="s">
        <v>46</v>
      </c>
      <c r="C14" s="27" t="s">
        <v>49</v>
      </c>
      <c r="D14" s="38">
        <v>22</v>
      </c>
      <c r="E14" s="27">
        <v>18</v>
      </c>
      <c r="F14" s="27">
        <v>2</v>
      </c>
      <c r="G14" s="27">
        <v>5</v>
      </c>
      <c r="H14" s="27"/>
      <c r="I14" s="27"/>
      <c r="J14" s="27">
        <v>0</v>
      </c>
      <c r="K14" s="27">
        <v>1</v>
      </c>
      <c r="L14" s="27">
        <v>2</v>
      </c>
      <c r="M14" s="27">
        <v>1</v>
      </c>
      <c r="N14" s="27">
        <f t="shared" si="0"/>
        <v>3</v>
      </c>
      <c r="O14" s="39">
        <v>2</v>
      </c>
      <c r="P14" s="39">
        <v>1</v>
      </c>
      <c r="Q14" s="39">
        <v>1</v>
      </c>
      <c r="R14" s="39">
        <v>3</v>
      </c>
      <c r="S14" s="39">
        <v>0</v>
      </c>
      <c r="T14" s="39">
        <f t="shared" si="1"/>
        <v>4</v>
      </c>
      <c r="U14" s="40">
        <f t="shared" si="2"/>
        <v>0.5</v>
      </c>
      <c r="V14" s="22">
        <v>485</v>
      </c>
      <c r="W14" s="22" t="s">
        <v>81</v>
      </c>
      <c r="X14" s="22" t="s">
        <v>82</v>
      </c>
      <c r="Y14" s="69">
        <v>2685</v>
      </c>
      <c r="Z14" s="41"/>
      <c r="AA14" s="1" t="s">
        <v>83</v>
      </c>
      <c r="AB14" s="28" t="s">
        <v>362</v>
      </c>
    </row>
    <row r="15" spans="1:28" x14ac:dyDescent="0.3">
      <c r="A15" s="1" t="s">
        <v>67</v>
      </c>
      <c r="B15" s="1" t="s">
        <v>46</v>
      </c>
      <c r="C15" s="27" t="s">
        <v>255</v>
      </c>
      <c r="D15" s="38">
        <v>14</v>
      </c>
      <c r="E15" s="27">
        <v>31</v>
      </c>
      <c r="F15" s="27">
        <v>6</v>
      </c>
      <c r="G15" s="27">
        <v>10</v>
      </c>
      <c r="H15" s="27"/>
      <c r="I15" s="27"/>
      <c r="J15" s="27">
        <v>4</v>
      </c>
      <c r="K15" s="27">
        <v>4</v>
      </c>
      <c r="L15" s="27">
        <v>3</v>
      </c>
      <c r="M15" s="27">
        <v>6</v>
      </c>
      <c r="N15" s="27">
        <f t="shared" si="0"/>
        <v>9</v>
      </c>
      <c r="O15" s="39">
        <v>4</v>
      </c>
      <c r="P15" s="39">
        <v>2</v>
      </c>
      <c r="Q15" s="39">
        <v>6</v>
      </c>
      <c r="R15" s="39">
        <v>1</v>
      </c>
      <c r="S15" s="39">
        <v>0</v>
      </c>
      <c r="T15" s="39">
        <f t="shared" si="1"/>
        <v>16</v>
      </c>
      <c r="U15" s="40">
        <f t="shared" si="2"/>
        <v>1.2258064516129032</v>
      </c>
      <c r="V15" s="22">
        <v>485</v>
      </c>
      <c r="W15" s="22" t="s">
        <v>81</v>
      </c>
      <c r="X15" s="22" t="s">
        <v>82</v>
      </c>
      <c r="Y15" s="69">
        <v>2685</v>
      </c>
      <c r="Z15" s="41"/>
      <c r="AA15" s="1" t="s">
        <v>83</v>
      </c>
      <c r="AB15" s="28" t="s">
        <v>362</v>
      </c>
    </row>
    <row r="16" spans="1:28" x14ac:dyDescent="0.3">
      <c r="A16" s="1" t="s">
        <v>67</v>
      </c>
      <c r="B16" s="1" t="s">
        <v>46</v>
      </c>
      <c r="C16" s="27" t="s">
        <v>172</v>
      </c>
      <c r="D16" s="38">
        <v>32</v>
      </c>
      <c r="E16" s="27">
        <v>2</v>
      </c>
      <c r="F16" s="27">
        <v>0</v>
      </c>
      <c r="G16" s="27">
        <v>1</v>
      </c>
      <c r="H16" s="27"/>
      <c r="I16" s="27"/>
      <c r="J16" s="27">
        <v>0</v>
      </c>
      <c r="K16" s="27">
        <v>0</v>
      </c>
      <c r="L16" s="27">
        <v>0</v>
      </c>
      <c r="M16" s="27">
        <v>0</v>
      </c>
      <c r="N16" s="27">
        <f t="shared" si="0"/>
        <v>0</v>
      </c>
      <c r="O16" s="39">
        <v>0</v>
      </c>
      <c r="P16" s="39">
        <v>0</v>
      </c>
      <c r="Q16" s="39">
        <v>0</v>
      </c>
      <c r="R16" s="39">
        <v>1</v>
      </c>
      <c r="S16" s="39">
        <v>0</v>
      </c>
      <c r="T16" s="39">
        <f t="shared" si="1"/>
        <v>0</v>
      </c>
      <c r="U16" s="85">
        <f t="shared" si="2"/>
        <v>-0.5</v>
      </c>
      <c r="V16" s="22">
        <v>485</v>
      </c>
      <c r="W16" s="22" t="s">
        <v>81</v>
      </c>
      <c r="X16" s="22" t="s">
        <v>82</v>
      </c>
      <c r="Y16" s="69">
        <v>2685</v>
      </c>
      <c r="Z16" s="41"/>
      <c r="AA16" s="1" t="s">
        <v>83</v>
      </c>
      <c r="AB16" s="28" t="s">
        <v>362</v>
      </c>
    </row>
    <row r="17" spans="1:28" x14ac:dyDescent="0.3">
      <c r="A17" s="1" t="s">
        <v>67</v>
      </c>
      <c r="B17" s="1" t="s">
        <v>46</v>
      </c>
      <c r="C17" s="27" t="s">
        <v>52</v>
      </c>
      <c r="D17" s="38">
        <v>42</v>
      </c>
      <c r="E17" s="27">
        <v>10</v>
      </c>
      <c r="F17" s="27">
        <v>2</v>
      </c>
      <c r="G17" s="27">
        <v>4</v>
      </c>
      <c r="H17" s="27"/>
      <c r="I17" s="27"/>
      <c r="J17" s="27">
        <v>0</v>
      </c>
      <c r="K17" s="27">
        <v>0</v>
      </c>
      <c r="L17" s="27">
        <v>1</v>
      </c>
      <c r="M17" s="27">
        <v>1</v>
      </c>
      <c r="N17" s="27">
        <f t="shared" si="0"/>
        <v>2</v>
      </c>
      <c r="O17" s="39">
        <v>1</v>
      </c>
      <c r="P17" s="39">
        <v>0</v>
      </c>
      <c r="Q17" s="39">
        <v>0</v>
      </c>
      <c r="R17" s="39">
        <v>1</v>
      </c>
      <c r="S17" s="39">
        <v>0</v>
      </c>
      <c r="T17" s="39">
        <f t="shared" si="1"/>
        <v>4</v>
      </c>
      <c r="U17" s="40">
        <f t="shared" si="2"/>
        <v>0.7</v>
      </c>
      <c r="V17" s="22">
        <v>485</v>
      </c>
      <c r="W17" s="22" t="s">
        <v>81</v>
      </c>
      <c r="X17" s="22" t="s">
        <v>82</v>
      </c>
      <c r="Y17" s="69">
        <v>2685</v>
      </c>
      <c r="Z17" s="41"/>
      <c r="AA17" s="1" t="s">
        <v>83</v>
      </c>
      <c r="AB17" s="28" t="s">
        <v>362</v>
      </c>
    </row>
    <row r="18" spans="1:28" x14ac:dyDescent="0.3">
      <c r="A18" s="1" t="s">
        <v>67</v>
      </c>
      <c r="B18" s="1" t="s">
        <v>46</v>
      </c>
      <c r="C18" s="27" t="s">
        <v>53</v>
      </c>
      <c r="D18" s="38">
        <v>15</v>
      </c>
      <c r="E18" s="27">
        <v>35</v>
      </c>
      <c r="F18" s="27">
        <v>6</v>
      </c>
      <c r="G18" s="27">
        <v>10</v>
      </c>
      <c r="H18" s="27"/>
      <c r="I18" s="27"/>
      <c r="J18" s="27">
        <v>0</v>
      </c>
      <c r="K18" s="27">
        <v>0</v>
      </c>
      <c r="L18" s="27">
        <v>1</v>
      </c>
      <c r="M18" s="27">
        <v>4</v>
      </c>
      <c r="N18" s="27">
        <f t="shared" si="0"/>
        <v>5</v>
      </c>
      <c r="O18" s="39">
        <v>6</v>
      </c>
      <c r="P18" s="39">
        <v>2</v>
      </c>
      <c r="Q18" s="39">
        <v>0</v>
      </c>
      <c r="R18" s="39">
        <v>1</v>
      </c>
      <c r="S18" s="39">
        <v>0</v>
      </c>
      <c r="T18" s="39">
        <f t="shared" si="1"/>
        <v>12</v>
      </c>
      <c r="U18" s="40">
        <f t="shared" si="2"/>
        <v>0.8</v>
      </c>
      <c r="V18" s="22">
        <v>485</v>
      </c>
      <c r="W18" s="22" t="s">
        <v>81</v>
      </c>
      <c r="X18" s="22" t="s">
        <v>82</v>
      </c>
      <c r="Y18" s="69">
        <v>2685</v>
      </c>
      <c r="Z18" s="41"/>
      <c r="AA18" s="1" t="s">
        <v>83</v>
      </c>
      <c r="AB18" s="28" t="s">
        <v>362</v>
      </c>
    </row>
    <row r="19" spans="1:28" x14ac:dyDescent="0.3">
      <c r="A19" s="1" t="s">
        <v>67</v>
      </c>
      <c r="B19" s="1" t="s">
        <v>46</v>
      </c>
      <c r="C19" s="27" t="s">
        <v>54</v>
      </c>
      <c r="D19" s="38">
        <v>10</v>
      </c>
      <c r="E19" s="27">
        <v>39</v>
      </c>
      <c r="F19" s="27">
        <v>15</v>
      </c>
      <c r="G19" s="27">
        <v>23</v>
      </c>
      <c r="H19" s="27"/>
      <c r="I19" s="27"/>
      <c r="J19" s="27">
        <v>0</v>
      </c>
      <c r="K19" s="27">
        <v>0</v>
      </c>
      <c r="L19" s="27">
        <v>0</v>
      </c>
      <c r="M19" s="27">
        <v>9</v>
      </c>
      <c r="N19" s="27">
        <f t="shared" si="0"/>
        <v>9</v>
      </c>
      <c r="O19" s="39">
        <v>9</v>
      </c>
      <c r="P19" s="39">
        <v>2</v>
      </c>
      <c r="Q19" s="39">
        <v>6</v>
      </c>
      <c r="R19" s="39">
        <v>7</v>
      </c>
      <c r="S19" s="39">
        <v>0</v>
      </c>
      <c r="T19" s="39">
        <f t="shared" si="1"/>
        <v>30</v>
      </c>
      <c r="U19" s="40">
        <f t="shared" si="2"/>
        <v>1.4358974358974359</v>
      </c>
      <c r="V19" s="22">
        <v>485</v>
      </c>
      <c r="W19" s="22" t="s">
        <v>81</v>
      </c>
      <c r="X19" s="22" t="s">
        <v>82</v>
      </c>
      <c r="Y19" s="69">
        <v>2685</v>
      </c>
      <c r="Z19" s="41"/>
      <c r="AA19" s="1" t="s">
        <v>83</v>
      </c>
      <c r="AB19" s="28" t="s">
        <v>362</v>
      </c>
    </row>
    <row r="20" spans="1:28" x14ac:dyDescent="0.3">
      <c r="A20" s="1" t="s">
        <v>67</v>
      </c>
      <c r="B20" s="1" t="s">
        <v>46</v>
      </c>
      <c r="C20" s="27" t="s">
        <v>55</v>
      </c>
      <c r="D20" s="38">
        <v>33</v>
      </c>
      <c r="E20" s="27">
        <v>17</v>
      </c>
      <c r="F20" s="27">
        <v>5</v>
      </c>
      <c r="G20" s="27">
        <v>9</v>
      </c>
      <c r="H20" s="27"/>
      <c r="I20" s="27"/>
      <c r="J20" s="27">
        <v>3</v>
      </c>
      <c r="K20" s="27">
        <v>4</v>
      </c>
      <c r="L20" s="27">
        <v>2</v>
      </c>
      <c r="M20" s="27">
        <v>6</v>
      </c>
      <c r="N20" s="27">
        <f t="shared" si="0"/>
        <v>8</v>
      </c>
      <c r="O20" s="39">
        <v>2</v>
      </c>
      <c r="P20" s="39">
        <v>1</v>
      </c>
      <c r="Q20" s="39">
        <v>1</v>
      </c>
      <c r="R20" s="39">
        <v>2</v>
      </c>
      <c r="S20" s="39">
        <v>0</v>
      </c>
      <c r="T20" s="39">
        <f t="shared" si="1"/>
        <v>13</v>
      </c>
      <c r="U20" s="40">
        <f t="shared" si="2"/>
        <v>1.411764705882353</v>
      </c>
      <c r="V20" s="22">
        <v>485</v>
      </c>
      <c r="W20" s="22" t="s">
        <v>81</v>
      </c>
      <c r="X20" s="22" t="s">
        <v>82</v>
      </c>
      <c r="Y20" s="69">
        <v>2685</v>
      </c>
      <c r="Z20" s="41"/>
      <c r="AA20" s="1" t="s">
        <v>83</v>
      </c>
      <c r="AB20" s="28" t="s">
        <v>362</v>
      </c>
    </row>
    <row r="21" spans="1:28" x14ac:dyDescent="0.3">
      <c r="A21" s="1" t="s">
        <v>67</v>
      </c>
      <c r="B21" s="1" t="s">
        <v>46</v>
      </c>
      <c r="C21" s="27" t="s">
        <v>56</v>
      </c>
      <c r="D21" s="38">
        <v>24</v>
      </c>
      <c r="E21" s="27">
        <v>10</v>
      </c>
      <c r="F21" s="27">
        <v>1</v>
      </c>
      <c r="G21" s="27">
        <v>4</v>
      </c>
      <c r="H21" s="27"/>
      <c r="I21" s="27"/>
      <c r="J21" s="27">
        <v>0</v>
      </c>
      <c r="K21" s="27">
        <v>0</v>
      </c>
      <c r="L21" s="27">
        <v>0</v>
      </c>
      <c r="M21" s="27">
        <v>2</v>
      </c>
      <c r="N21" s="27">
        <f t="shared" si="0"/>
        <v>2</v>
      </c>
      <c r="O21" s="39">
        <v>1</v>
      </c>
      <c r="P21" s="39">
        <v>0</v>
      </c>
      <c r="Q21" s="39">
        <v>0</v>
      </c>
      <c r="R21" s="39">
        <v>2</v>
      </c>
      <c r="S21" s="39">
        <v>0</v>
      </c>
      <c r="T21" s="39">
        <f t="shared" si="1"/>
        <v>2</v>
      </c>
      <c r="U21" s="40">
        <f t="shared" si="2"/>
        <v>0.4</v>
      </c>
      <c r="V21" s="22">
        <v>485</v>
      </c>
      <c r="W21" s="22" t="s">
        <v>81</v>
      </c>
      <c r="X21" s="22" t="s">
        <v>82</v>
      </c>
      <c r="Y21" s="69">
        <v>2685</v>
      </c>
      <c r="Z21" s="41"/>
      <c r="AA21" s="1" t="s">
        <v>83</v>
      </c>
      <c r="AB21" s="28" t="s">
        <v>362</v>
      </c>
    </row>
    <row r="22" spans="1:28" x14ac:dyDescent="0.3">
      <c r="A22" s="1" t="s">
        <v>67</v>
      </c>
      <c r="B22" s="1" t="s">
        <v>46</v>
      </c>
      <c r="C22" s="27" t="s">
        <v>57</v>
      </c>
      <c r="D22" s="38">
        <v>35</v>
      </c>
      <c r="E22" s="27">
        <v>32</v>
      </c>
      <c r="F22" s="27">
        <v>6</v>
      </c>
      <c r="G22" s="27">
        <v>12</v>
      </c>
      <c r="H22" s="27"/>
      <c r="I22" s="27"/>
      <c r="J22" s="27">
        <v>0</v>
      </c>
      <c r="K22" s="27">
        <v>1</v>
      </c>
      <c r="L22" s="27">
        <v>2</v>
      </c>
      <c r="M22" s="27">
        <v>3</v>
      </c>
      <c r="N22" s="27">
        <f t="shared" si="0"/>
        <v>5</v>
      </c>
      <c r="O22" s="39">
        <v>1</v>
      </c>
      <c r="P22" s="39">
        <v>1</v>
      </c>
      <c r="Q22" s="39">
        <v>2</v>
      </c>
      <c r="R22" s="39">
        <v>1</v>
      </c>
      <c r="S22" s="39">
        <v>0</v>
      </c>
      <c r="T22" s="39">
        <f t="shared" si="1"/>
        <v>12</v>
      </c>
      <c r="U22" s="40">
        <f t="shared" si="2"/>
        <v>0.625</v>
      </c>
      <c r="V22" s="22">
        <v>485</v>
      </c>
      <c r="W22" s="22" t="s">
        <v>81</v>
      </c>
      <c r="X22" s="22" t="s">
        <v>82</v>
      </c>
      <c r="Y22" s="69">
        <v>2685</v>
      </c>
      <c r="Z22" s="41"/>
      <c r="AA22" s="1" t="s">
        <v>83</v>
      </c>
      <c r="AB22" s="28" t="s">
        <v>362</v>
      </c>
    </row>
    <row r="23" spans="1:28" x14ac:dyDescent="0.3">
      <c r="A23" s="1" t="s">
        <v>67</v>
      </c>
      <c r="B23" s="1" t="s">
        <v>46</v>
      </c>
      <c r="C23" s="27" t="s">
        <v>58</v>
      </c>
      <c r="D23" s="38">
        <v>40</v>
      </c>
      <c r="E23" s="27">
        <v>33</v>
      </c>
      <c r="F23" s="27">
        <v>5</v>
      </c>
      <c r="G23" s="27">
        <v>13</v>
      </c>
      <c r="H23" s="27"/>
      <c r="I23" s="27"/>
      <c r="J23" s="27">
        <v>1</v>
      </c>
      <c r="K23" s="27">
        <v>2</v>
      </c>
      <c r="L23" s="27">
        <v>2</v>
      </c>
      <c r="M23" s="27">
        <v>1</v>
      </c>
      <c r="N23" s="27">
        <f t="shared" si="0"/>
        <v>3</v>
      </c>
      <c r="O23" s="39">
        <v>0</v>
      </c>
      <c r="P23" s="39">
        <v>3</v>
      </c>
      <c r="Q23" s="39">
        <v>1</v>
      </c>
      <c r="R23" s="39">
        <v>2</v>
      </c>
      <c r="S23" s="39">
        <v>0</v>
      </c>
      <c r="T23" s="39">
        <f t="shared" si="1"/>
        <v>11</v>
      </c>
      <c r="U23" s="40">
        <f t="shared" si="2"/>
        <v>0.39393939393939392</v>
      </c>
      <c r="V23" s="22">
        <v>485</v>
      </c>
      <c r="W23" s="22" t="s">
        <v>81</v>
      </c>
      <c r="X23" s="22" t="s">
        <v>82</v>
      </c>
      <c r="Y23" s="69">
        <v>2685</v>
      </c>
      <c r="Z23" s="41"/>
      <c r="AA23" s="1" t="s">
        <v>83</v>
      </c>
      <c r="AB23" s="28" t="s">
        <v>362</v>
      </c>
    </row>
    <row r="24" spans="1:28" x14ac:dyDescent="0.3">
      <c r="A24" s="43" t="s">
        <v>67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49</v>
      </c>
      <c r="G24" s="44">
        <f t="shared" si="3"/>
        <v>94</v>
      </c>
      <c r="H24" s="44">
        <f t="shared" si="3"/>
        <v>0</v>
      </c>
      <c r="I24" s="44">
        <f t="shared" si="3"/>
        <v>0</v>
      </c>
      <c r="J24" s="44">
        <f t="shared" si="3"/>
        <v>8</v>
      </c>
      <c r="K24" s="44">
        <f t="shared" si="3"/>
        <v>12</v>
      </c>
      <c r="L24" s="44">
        <f t="shared" si="3"/>
        <v>14</v>
      </c>
      <c r="M24" s="44">
        <f t="shared" si="3"/>
        <v>33</v>
      </c>
      <c r="N24" s="44">
        <f t="shared" si="3"/>
        <v>47</v>
      </c>
      <c r="O24" s="44">
        <f t="shared" si="3"/>
        <v>28</v>
      </c>
      <c r="P24" s="44">
        <f t="shared" si="3"/>
        <v>13</v>
      </c>
      <c r="Q24" s="44">
        <f t="shared" si="3"/>
        <v>17</v>
      </c>
      <c r="R24" s="44">
        <f t="shared" si="3"/>
        <v>23</v>
      </c>
      <c r="S24" s="44">
        <f t="shared" si="3"/>
        <v>0</v>
      </c>
      <c r="T24" s="44">
        <f t="shared" si="3"/>
        <v>106</v>
      </c>
      <c r="U24" s="45">
        <f>((T24+Q24+N24-R24)+(O24*2))/E24</f>
        <v>0.84583333333333333</v>
      </c>
      <c r="V24" s="46">
        <v>485</v>
      </c>
      <c r="W24" s="46" t="s">
        <v>81</v>
      </c>
      <c r="X24" s="46" t="s">
        <v>82</v>
      </c>
      <c r="Y24" s="76">
        <v>2685</v>
      </c>
      <c r="Z24" s="48"/>
      <c r="AA24" s="43" t="s">
        <v>83</v>
      </c>
      <c r="AB24" s="72" t="s">
        <v>362</v>
      </c>
    </row>
    <row r="25" spans="1:28" x14ac:dyDescent="0.3">
      <c r="A25" s="1"/>
      <c r="B25" s="1"/>
      <c r="C25" s="1"/>
      <c r="D25" s="1"/>
      <c r="F25" s="49" t="s">
        <v>41</v>
      </c>
      <c r="G25" s="50">
        <f>F24/G24</f>
        <v>0.52127659574468088</v>
      </c>
      <c r="H25" s="27"/>
      <c r="I25" s="1"/>
      <c r="J25" s="49" t="s">
        <v>42</v>
      </c>
      <c r="K25" s="51">
        <f>J24/K24</f>
        <v>0.66666666666666663</v>
      </c>
      <c r="L25" s="1"/>
      <c r="M25" s="39" t="s">
        <v>43</v>
      </c>
      <c r="N25" s="52">
        <v>5</v>
      </c>
      <c r="P25" s="1"/>
      <c r="Q25" s="1"/>
      <c r="R25" s="1"/>
      <c r="S25" s="1"/>
      <c r="T25" s="1"/>
      <c r="U25" s="1"/>
      <c r="V25" s="22"/>
      <c r="W25" s="22"/>
      <c r="X25" s="22"/>
      <c r="Y25" s="53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>
        <v>32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47</v>
      </c>
      <c r="D35" s="38">
        <v>52</v>
      </c>
      <c r="E35" s="27">
        <v>32</v>
      </c>
      <c r="F35" s="27">
        <v>13</v>
      </c>
      <c r="G35" s="27">
        <v>20</v>
      </c>
      <c r="H35" s="27"/>
      <c r="I35" s="27"/>
      <c r="J35" s="27">
        <v>2</v>
      </c>
      <c r="K35" s="27">
        <v>6</v>
      </c>
      <c r="L35" s="27">
        <v>3</v>
      </c>
      <c r="M35" s="27">
        <v>4</v>
      </c>
      <c r="N35" s="27">
        <f t="shared" ref="N35:N44" si="4">SUM(L35:M35)</f>
        <v>7</v>
      </c>
      <c r="O35" s="27">
        <v>0</v>
      </c>
      <c r="P35" s="39">
        <v>0</v>
      </c>
      <c r="Q35" s="27">
        <v>1</v>
      </c>
      <c r="R35" s="27">
        <v>1</v>
      </c>
      <c r="S35" s="27">
        <v>1</v>
      </c>
      <c r="T35" s="27">
        <f t="shared" ref="T35:T44" si="5">+(F35*2)+J35</f>
        <v>28</v>
      </c>
      <c r="U35" s="40">
        <f t="shared" ref="U35:U45" si="6">IFERROR(((T35+Q35+N35-R35)+(O35*2))/E35,"")</f>
        <v>1.09375</v>
      </c>
      <c r="V35" s="22">
        <v>485</v>
      </c>
      <c r="W35" s="22" t="s">
        <v>80</v>
      </c>
      <c r="X35" s="22" t="s">
        <v>95</v>
      </c>
      <c r="Y35" s="69">
        <v>2685</v>
      </c>
      <c r="Z35" s="41"/>
      <c r="AA35" s="1" t="s">
        <v>185</v>
      </c>
      <c r="AB35" s="28" t="s">
        <v>363</v>
      </c>
    </row>
    <row r="36" spans="1:28" x14ac:dyDescent="0.3">
      <c r="A36" s="1" t="s">
        <v>46</v>
      </c>
      <c r="B36" s="1" t="s">
        <v>67</v>
      </c>
      <c r="C36" s="27" t="s">
        <v>156</v>
      </c>
      <c r="D36" s="38">
        <v>22</v>
      </c>
      <c r="E36" s="27">
        <v>25</v>
      </c>
      <c r="F36" s="27">
        <v>3</v>
      </c>
      <c r="G36" s="27">
        <v>8</v>
      </c>
      <c r="H36" s="27"/>
      <c r="I36" s="27"/>
      <c r="J36" s="27">
        <v>2</v>
      </c>
      <c r="K36" s="27">
        <v>2</v>
      </c>
      <c r="L36" s="27">
        <v>0</v>
      </c>
      <c r="M36" s="27">
        <v>0</v>
      </c>
      <c r="N36" s="27">
        <f t="shared" si="4"/>
        <v>0</v>
      </c>
      <c r="O36" s="39">
        <v>2</v>
      </c>
      <c r="P36" s="39">
        <v>2</v>
      </c>
      <c r="Q36" s="39">
        <v>0</v>
      </c>
      <c r="R36" s="39">
        <v>6</v>
      </c>
      <c r="S36" s="39">
        <v>0</v>
      </c>
      <c r="T36" s="27">
        <f t="shared" si="5"/>
        <v>8</v>
      </c>
      <c r="U36" s="40">
        <f t="shared" si="6"/>
        <v>0.24</v>
      </c>
      <c r="V36" s="22">
        <v>485</v>
      </c>
      <c r="W36" s="22" t="s">
        <v>80</v>
      </c>
      <c r="X36" s="22" t="s">
        <v>95</v>
      </c>
      <c r="Y36" s="69">
        <v>2685</v>
      </c>
      <c r="Z36" s="41"/>
      <c r="AA36" s="1" t="s">
        <v>185</v>
      </c>
      <c r="AB36" s="28" t="s">
        <v>363</v>
      </c>
    </row>
    <row r="37" spans="1:28" x14ac:dyDescent="0.3">
      <c r="A37" s="1" t="s">
        <v>46</v>
      </c>
      <c r="B37" s="1" t="s">
        <v>67</v>
      </c>
      <c r="C37" s="27" t="s">
        <v>187</v>
      </c>
      <c r="D37" s="38">
        <v>7</v>
      </c>
      <c r="E37" s="27">
        <v>36</v>
      </c>
      <c r="F37" s="27">
        <v>3</v>
      </c>
      <c r="G37" s="27">
        <v>9</v>
      </c>
      <c r="H37" s="27"/>
      <c r="I37" s="27"/>
      <c r="J37" s="27">
        <v>2</v>
      </c>
      <c r="K37" s="27">
        <v>2</v>
      </c>
      <c r="L37" s="27">
        <v>2</v>
      </c>
      <c r="M37" s="27">
        <v>2</v>
      </c>
      <c r="N37" s="27">
        <f t="shared" si="4"/>
        <v>4</v>
      </c>
      <c r="O37" s="39">
        <v>8</v>
      </c>
      <c r="P37" s="39">
        <v>0</v>
      </c>
      <c r="Q37" s="39">
        <v>0</v>
      </c>
      <c r="R37" s="39">
        <v>3</v>
      </c>
      <c r="S37" s="39">
        <v>0</v>
      </c>
      <c r="T37" s="27">
        <f t="shared" si="5"/>
        <v>8</v>
      </c>
      <c r="U37" s="40">
        <f t="shared" si="6"/>
        <v>0.69444444444444442</v>
      </c>
      <c r="V37" s="22">
        <v>485</v>
      </c>
      <c r="W37" s="22" t="s">
        <v>80</v>
      </c>
      <c r="X37" s="22" t="s">
        <v>95</v>
      </c>
      <c r="Y37" s="69">
        <v>2685</v>
      </c>
      <c r="Z37" s="41"/>
      <c r="AA37" s="1" t="s">
        <v>185</v>
      </c>
      <c r="AB37" s="28" t="s">
        <v>363</v>
      </c>
    </row>
    <row r="38" spans="1:28" x14ac:dyDescent="0.3">
      <c r="A38" s="1" t="s">
        <v>46</v>
      </c>
      <c r="B38" s="1" t="s">
        <v>67</v>
      </c>
      <c r="C38" s="27" t="s">
        <v>195</v>
      </c>
      <c r="D38" s="38">
        <v>22</v>
      </c>
      <c r="E38" s="27" t="s">
        <v>486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27"/>
      <c r="U38" s="40"/>
      <c r="V38" s="22">
        <v>485</v>
      </c>
      <c r="W38" s="22" t="s">
        <v>80</v>
      </c>
      <c r="X38" s="22" t="s">
        <v>95</v>
      </c>
      <c r="Y38" s="69">
        <v>2685</v>
      </c>
      <c r="Z38" s="41"/>
      <c r="AA38" s="1" t="s">
        <v>185</v>
      </c>
      <c r="AB38" s="28" t="s">
        <v>363</v>
      </c>
    </row>
    <row r="39" spans="1:28" x14ac:dyDescent="0.3">
      <c r="A39" s="1" t="s">
        <v>46</v>
      </c>
      <c r="B39" s="1" t="s">
        <v>67</v>
      </c>
      <c r="C39" s="27" t="s">
        <v>188</v>
      </c>
      <c r="D39" s="38">
        <v>50</v>
      </c>
      <c r="E39" s="27">
        <v>12</v>
      </c>
      <c r="F39" s="27">
        <v>2</v>
      </c>
      <c r="G39" s="27">
        <v>7</v>
      </c>
      <c r="H39" s="27"/>
      <c r="I39" s="27"/>
      <c r="J39" s="27">
        <v>1</v>
      </c>
      <c r="K39" s="27">
        <v>2</v>
      </c>
      <c r="L39" s="27">
        <v>1</v>
      </c>
      <c r="M39" s="27">
        <v>4</v>
      </c>
      <c r="N39" s="27">
        <f t="shared" si="4"/>
        <v>5</v>
      </c>
      <c r="O39" s="39">
        <v>0</v>
      </c>
      <c r="P39" s="39">
        <v>1</v>
      </c>
      <c r="Q39" s="39">
        <v>0</v>
      </c>
      <c r="R39" s="39">
        <v>1</v>
      </c>
      <c r="S39" s="39">
        <v>1</v>
      </c>
      <c r="T39" s="27">
        <f t="shared" si="5"/>
        <v>5</v>
      </c>
      <c r="U39" s="40">
        <f t="shared" si="6"/>
        <v>0.75</v>
      </c>
      <c r="V39" s="22">
        <v>485</v>
      </c>
      <c r="W39" s="22" t="s">
        <v>80</v>
      </c>
      <c r="X39" s="22" t="s">
        <v>95</v>
      </c>
      <c r="Y39" s="69">
        <v>2685</v>
      </c>
      <c r="Z39" s="41"/>
      <c r="AA39" s="1" t="s">
        <v>185</v>
      </c>
      <c r="AB39" s="28" t="s">
        <v>363</v>
      </c>
    </row>
    <row r="40" spans="1:28" x14ac:dyDescent="0.3">
      <c r="A40" s="1" t="s">
        <v>46</v>
      </c>
      <c r="B40" s="1" t="s">
        <v>67</v>
      </c>
      <c r="C40" s="27" t="s">
        <v>189</v>
      </c>
      <c r="D40" s="38">
        <v>1</v>
      </c>
      <c r="E40" s="27">
        <v>35</v>
      </c>
      <c r="F40" s="27">
        <v>5</v>
      </c>
      <c r="G40" s="27">
        <v>10</v>
      </c>
      <c r="H40" s="27"/>
      <c r="I40" s="27"/>
      <c r="J40" s="27">
        <v>1</v>
      </c>
      <c r="K40" s="27">
        <v>2</v>
      </c>
      <c r="L40" s="27">
        <v>0</v>
      </c>
      <c r="M40" s="27">
        <v>5</v>
      </c>
      <c r="N40" s="27">
        <f t="shared" si="4"/>
        <v>5</v>
      </c>
      <c r="O40" s="39">
        <v>6</v>
      </c>
      <c r="P40" s="39">
        <v>5</v>
      </c>
      <c r="Q40" s="39">
        <v>3</v>
      </c>
      <c r="R40" s="39">
        <v>5</v>
      </c>
      <c r="S40" s="39">
        <v>0</v>
      </c>
      <c r="T40" s="27">
        <f t="shared" si="5"/>
        <v>11</v>
      </c>
      <c r="U40" s="40">
        <f t="shared" si="6"/>
        <v>0.74285714285714288</v>
      </c>
      <c r="V40" s="22">
        <v>485</v>
      </c>
      <c r="W40" s="22" t="s">
        <v>80</v>
      </c>
      <c r="X40" s="22" t="s">
        <v>95</v>
      </c>
      <c r="Y40" s="69">
        <v>2685</v>
      </c>
      <c r="Z40" s="41"/>
      <c r="AA40" s="1" t="s">
        <v>185</v>
      </c>
      <c r="AB40" s="28" t="s">
        <v>363</v>
      </c>
    </row>
    <row r="41" spans="1:28" x14ac:dyDescent="0.3">
      <c r="A41" s="1" t="s">
        <v>46</v>
      </c>
      <c r="B41" s="1" t="s">
        <v>67</v>
      </c>
      <c r="C41" s="27" t="s">
        <v>210</v>
      </c>
      <c r="D41" s="38">
        <v>55</v>
      </c>
      <c r="E41" s="27">
        <v>6</v>
      </c>
      <c r="F41" s="27">
        <v>3</v>
      </c>
      <c r="G41" s="27">
        <v>3</v>
      </c>
      <c r="H41" s="27"/>
      <c r="I41" s="27"/>
      <c r="J41" s="27">
        <v>0</v>
      </c>
      <c r="K41" s="27">
        <v>0</v>
      </c>
      <c r="L41" s="27">
        <v>0</v>
      </c>
      <c r="M41" s="27">
        <v>0</v>
      </c>
      <c r="N41" s="27">
        <f t="shared" si="4"/>
        <v>0</v>
      </c>
      <c r="O41" s="39">
        <v>0</v>
      </c>
      <c r="P41" s="39">
        <v>2</v>
      </c>
      <c r="Q41" s="39">
        <v>0</v>
      </c>
      <c r="R41" s="39">
        <v>0</v>
      </c>
      <c r="S41" s="39">
        <v>0</v>
      </c>
      <c r="T41" s="27">
        <f t="shared" si="5"/>
        <v>6</v>
      </c>
      <c r="U41" s="40">
        <f t="shared" si="6"/>
        <v>1</v>
      </c>
      <c r="V41" s="22">
        <v>485</v>
      </c>
      <c r="W41" s="22" t="s">
        <v>80</v>
      </c>
      <c r="X41" s="22" t="s">
        <v>95</v>
      </c>
      <c r="Y41" s="69">
        <v>2685</v>
      </c>
      <c r="Z41" s="41"/>
      <c r="AA41" s="1" t="s">
        <v>185</v>
      </c>
      <c r="AB41" s="28" t="s">
        <v>363</v>
      </c>
    </row>
    <row r="42" spans="1:28" x14ac:dyDescent="0.3">
      <c r="A42" s="1" t="s">
        <v>46</v>
      </c>
      <c r="B42" s="1" t="s">
        <v>67</v>
      </c>
      <c r="C42" s="27" t="s">
        <v>191</v>
      </c>
      <c r="D42" s="38">
        <v>12</v>
      </c>
      <c r="E42" s="27">
        <v>32</v>
      </c>
      <c r="F42" s="27">
        <v>2</v>
      </c>
      <c r="G42" s="27">
        <v>9</v>
      </c>
      <c r="H42" s="27"/>
      <c r="I42" s="27"/>
      <c r="J42" s="27">
        <v>2</v>
      </c>
      <c r="K42" s="27">
        <v>2</v>
      </c>
      <c r="L42" s="27">
        <v>2</v>
      </c>
      <c r="M42" s="27">
        <v>4</v>
      </c>
      <c r="N42" s="27">
        <f t="shared" si="4"/>
        <v>6</v>
      </c>
      <c r="O42" s="39">
        <v>7</v>
      </c>
      <c r="P42" s="39">
        <v>1</v>
      </c>
      <c r="Q42" s="39">
        <v>3</v>
      </c>
      <c r="R42" s="39">
        <v>3</v>
      </c>
      <c r="S42" s="39">
        <v>1</v>
      </c>
      <c r="T42" s="27">
        <f t="shared" si="5"/>
        <v>6</v>
      </c>
      <c r="U42" s="40">
        <f t="shared" si="6"/>
        <v>0.8125</v>
      </c>
      <c r="V42" s="22">
        <v>485</v>
      </c>
      <c r="W42" s="22" t="s">
        <v>80</v>
      </c>
      <c r="X42" s="22" t="s">
        <v>95</v>
      </c>
      <c r="Y42" s="69">
        <v>2685</v>
      </c>
      <c r="Z42" s="41"/>
      <c r="AA42" s="1" t="s">
        <v>185</v>
      </c>
      <c r="AB42" s="28" t="s">
        <v>363</v>
      </c>
    </row>
    <row r="43" spans="1:28" x14ac:dyDescent="0.3">
      <c r="A43" s="1" t="s">
        <v>46</v>
      </c>
      <c r="B43" s="1" t="s">
        <v>67</v>
      </c>
      <c r="C43" s="27" t="s">
        <v>192</v>
      </c>
      <c r="D43" s="38">
        <v>11</v>
      </c>
      <c r="E43" s="27">
        <v>16</v>
      </c>
      <c r="F43" s="27">
        <v>1</v>
      </c>
      <c r="G43" s="27">
        <v>4</v>
      </c>
      <c r="H43" s="27"/>
      <c r="I43" s="27"/>
      <c r="J43" s="27">
        <v>0</v>
      </c>
      <c r="K43" s="27">
        <v>0</v>
      </c>
      <c r="L43" s="27">
        <v>0</v>
      </c>
      <c r="M43" s="27">
        <v>0</v>
      </c>
      <c r="N43" s="27">
        <f t="shared" si="4"/>
        <v>0</v>
      </c>
      <c r="O43" s="39">
        <v>2</v>
      </c>
      <c r="P43" s="39">
        <v>1</v>
      </c>
      <c r="Q43" s="39">
        <v>3</v>
      </c>
      <c r="R43" s="39">
        <v>1</v>
      </c>
      <c r="S43" s="39">
        <v>0</v>
      </c>
      <c r="T43" s="27">
        <f t="shared" si="5"/>
        <v>2</v>
      </c>
      <c r="U43" s="40">
        <f t="shared" si="6"/>
        <v>0.5</v>
      </c>
      <c r="V43" s="22">
        <v>485</v>
      </c>
      <c r="W43" s="22" t="s">
        <v>80</v>
      </c>
      <c r="X43" s="22" t="s">
        <v>95</v>
      </c>
      <c r="Y43" s="69">
        <v>2685</v>
      </c>
      <c r="Z43" s="41"/>
      <c r="AA43" s="1" t="s">
        <v>185</v>
      </c>
      <c r="AB43" s="28" t="s">
        <v>363</v>
      </c>
    </row>
    <row r="44" spans="1:28" x14ac:dyDescent="0.3">
      <c r="A44" s="1" t="s">
        <v>46</v>
      </c>
      <c r="B44" s="1" t="s">
        <v>67</v>
      </c>
      <c r="C44" s="27" t="s">
        <v>193</v>
      </c>
      <c r="D44" s="38">
        <v>44</v>
      </c>
      <c r="E44" s="27">
        <v>46</v>
      </c>
      <c r="F44" s="27">
        <v>9</v>
      </c>
      <c r="G44" s="27">
        <v>16</v>
      </c>
      <c r="H44" s="27"/>
      <c r="I44" s="27"/>
      <c r="J44" s="27">
        <v>2</v>
      </c>
      <c r="K44" s="27">
        <v>2</v>
      </c>
      <c r="L44" s="27">
        <v>2</v>
      </c>
      <c r="M44" s="27">
        <v>10</v>
      </c>
      <c r="N44" s="27">
        <f t="shared" si="4"/>
        <v>12</v>
      </c>
      <c r="O44" s="39">
        <v>4</v>
      </c>
      <c r="P44" s="39">
        <v>2</v>
      </c>
      <c r="Q44" s="39">
        <v>3</v>
      </c>
      <c r="R44" s="39">
        <v>4</v>
      </c>
      <c r="S44" s="39">
        <v>0</v>
      </c>
      <c r="T44" s="27">
        <f t="shared" si="5"/>
        <v>20</v>
      </c>
      <c r="U44" s="40">
        <f t="shared" si="6"/>
        <v>0.84782608695652173</v>
      </c>
      <c r="V44" s="22">
        <v>485</v>
      </c>
      <c r="W44" s="22" t="s">
        <v>80</v>
      </c>
      <c r="X44" s="22" t="s">
        <v>95</v>
      </c>
      <c r="Y44" s="69">
        <v>2685</v>
      </c>
      <c r="Z44" s="41"/>
      <c r="AA44" s="1" t="s">
        <v>185</v>
      </c>
      <c r="AB44" s="28" t="s">
        <v>363</v>
      </c>
    </row>
    <row r="45" spans="1:28" x14ac:dyDescent="0.3">
      <c r="A45" s="1" t="s">
        <v>46</v>
      </c>
      <c r="B45" s="1" t="s">
        <v>67</v>
      </c>
      <c r="C45" s="27" t="s">
        <v>194</v>
      </c>
      <c r="D45" s="38">
        <v>10</v>
      </c>
      <c r="E45" s="27" t="s">
        <v>487</v>
      </c>
      <c r="F45" s="27"/>
      <c r="G45" s="27"/>
      <c r="H45" s="27"/>
      <c r="I45" s="27"/>
      <c r="J45" s="27"/>
      <c r="K45" s="27"/>
      <c r="L45" s="27"/>
      <c r="M45" s="27"/>
      <c r="N45" s="27"/>
      <c r="O45" s="39"/>
      <c r="P45" s="39"/>
      <c r="Q45" s="39"/>
      <c r="R45" s="39"/>
      <c r="S45" s="39"/>
      <c r="T45" s="27"/>
      <c r="U45" s="40" t="str">
        <f t="shared" si="6"/>
        <v/>
      </c>
      <c r="V45" s="22">
        <v>485</v>
      </c>
      <c r="W45" s="22" t="s">
        <v>80</v>
      </c>
      <c r="X45" s="22" t="s">
        <v>95</v>
      </c>
      <c r="Y45" s="69">
        <v>2685</v>
      </c>
      <c r="Z45" s="41"/>
      <c r="AA45" s="1" t="s">
        <v>185</v>
      </c>
      <c r="AB45" s="28" t="s">
        <v>363</v>
      </c>
    </row>
    <row r="46" spans="1:28" x14ac:dyDescent="0.3">
      <c r="A46" s="43" t="s">
        <v>46</v>
      </c>
      <c r="B46" s="43" t="s">
        <v>67</v>
      </c>
      <c r="C46" s="44" t="s">
        <v>40</v>
      </c>
      <c r="D46" s="43"/>
      <c r="E46" s="44">
        <f t="shared" ref="E46:T46" si="7">SUM(E35:E44)</f>
        <v>240</v>
      </c>
      <c r="F46" s="44">
        <f t="shared" si="7"/>
        <v>41</v>
      </c>
      <c r="G46" s="44">
        <f t="shared" si="7"/>
        <v>86</v>
      </c>
      <c r="H46" s="44">
        <f t="shared" si="7"/>
        <v>0</v>
      </c>
      <c r="I46" s="44">
        <f t="shared" si="7"/>
        <v>0</v>
      </c>
      <c r="J46" s="44">
        <f t="shared" si="7"/>
        <v>12</v>
      </c>
      <c r="K46" s="44">
        <f t="shared" si="7"/>
        <v>18</v>
      </c>
      <c r="L46" s="44">
        <f t="shared" si="7"/>
        <v>10</v>
      </c>
      <c r="M46" s="44">
        <f t="shared" si="7"/>
        <v>29</v>
      </c>
      <c r="N46" s="44">
        <f t="shared" si="7"/>
        <v>39</v>
      </c>
      <c r="O46" s="44">
        <f t="shared" si="7"/>
        <v>29</v>
      </c>
      <c r="P46" s="44">
        <f t="shared" si="7"/>
        <v>14</v>
      </c>
      <c r="Q46" s="44">
        <f t="shared" si="7"/>
        <v>13</v>
      </c>
      <c r="R46" s="44">
        <f t="shared" si="7"/>
        <v>24</v>
      </c>
      <c r="S46" s="44">
        <f t="shared" si="7"/>
        <v>3</v>
      </c>
      <c r="T46" s="44">
        <f t="shared" si="7"/>
        <v>94</v>
      </c>
      <c r="U46" s="45">
        <f>((T46+Q46+N46-R46)+(O46*2))/E46</f>
        <v>0.75</v>
      </c>
      <c r="V46" s="46">
        <v>485</v>
      </c>
      <c r="W46" s="46" t="s">
        <v>80</v>
      </c>
      <c r="X46" s="46" t="s">
        <v>95</v>
      </c>
      <c r="Y46" s="70">
        <v>2685</v>
      </c>
      <c r="Z46" s="48"/>
      <c r="AA46" s="43" t="s">
        <v>185</v>
      </c>
      <c r="AB46" s="72" t="s">
        <v>363</v>
      </c>
    </row>
    <row r="47" spans="1:28" x14ac:dyDescent="0.3">
      <c r="A47" s="1"/>
      <c r="B47" s="1"/>
      <c r="C47" s="1"/>
      <c r="D47" s="1"/>
      <c r="F47" s="49" t="s">
        <v>41</v>
      </c>
      <c r="G47" s="50">
        <f>F46/G46</f>
        <v>0.47674418604651164</v>
      </c>
      <c r="H47" s="27"/>
      <c r="I47" s="1"/>
      <c r="J47" s="49" t="s">
        <v>42</v>
      </c>
      <c r="K47" s="51">
        <f>J46/K46</f>
        <v>0.66666666666666663</v>
      </c>
      <c r="L47" s="1"/>
      <c r="M47" s="39" t="s">
        <v>43</v>
      </c>
      <c r="N47" s="52">
        <v>4</v>
      </c>
      <c r="P47" s="1"/>
      <c r="Q47" s="1"/>
      <c r="R47" s="1"/>
      <c r="S47" s="1"/>
      <c r="T47" s="1"/>
      <c r="U47" s="1"/>
      <c r="V47" s="22"/>
      <c r="W47" s="22"/>
      <c r="X47" s="22"/>
      <c r="Y47" s="53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3"/>
      <c r="Z48" s="41"/>
      <c r="AA48" s="1"/>
      <c r="AB48" s="28"/>
    </row>
    <row r="49" spans="28:28" x14ac:dyDescent="0.3">
      <c r="AB49" s="71"/>
    </row>
  </sheetData>
  <sheetProtection sheet="1" objects="1" scenarios="1"/>
  <sortState xmlns:xlrd2="http://schemas.microsoft.com/office/spreadsheetml/2017/richdata2" ref="A35:AB43">
    <sortCondition ref="C35:C43"/>
  </sortState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6F353-5474-4432-9CAA-690922F7B41D}">
  <sheetPr>
    <tabColor rgb="FF92D050"/>
  </sheetPr>
  <dimension ref="A1:AB47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369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29667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173</v>
      </c>
      <c r="D4" s="7" t="s">
        <v>5</v>
      </c>
      <c r="E4" s="8"/>
      <c r="F4" s="5"/>
      <c r="G4" s="1"/>
      <c r="J4" s="15" t="s">
        <v>365</v>
      </c>
      <c r="K4" s="16" t="s">
        <v>45</v>
      </c>
      <c r="L4" s="17"/>
      <c r="M4" s="18"/>
      <c r="N4" s="62"/>
      <c r="O4" s="62"/>
      <c r="P4" s="62"/>
      <c r="Q4" s="62"/>
      <c r="R4" s="19">
        <v>2</v>
      </c>
      <c r="S4" s="21">
        <f>SUM(N4:R4)</f>
        <v>2</v>
      </c>
      <c r="T4" s="22">
        <v>488</v>
      </c>
    </row>
    <row r="5" spans="1:28" x14ac:dyDescent="0.3">
      <c r="B5" s="1"/>
      <c r="C5" s="6" t="s">
        <v>317</v>
      </c>
      <c r="D5" s="7" t="s">
        <v>6</v>
      </c>
      <c r="E5" s="1"/>
      <c r="F5" s="1"/>
      <c r="G5" s="1"/>
      <c r="J5" s="15" t="s">
        <v>366</v>
      </c>
      <c r="K5" s="16" t="s">
        <v>74</v>
      </c>
      <c r="L5" s="17"/>
      <c r="M5" s="18"/>
      <c r="N5" s="62"/>
      <c r="O5" s="62"/>
      <c r="P5" s="62"/>
      <c r="Q5" s="62"/>
      <c r="R5" s="19">
        <v>0</v>
      </c>
      <c r="S5" s="21">
        <f>SUM(N5:R5)</f>
        <v>0</v>
      </c>
      <c r="T5" s="22">
        <v>488</v>
      </c>
      <c r="U5" s="1"/>
      <c r="V5" s="1"/>
      <c r="W5" s="1"/>
    </row>
    <row r="6" spans="1:28" x14ac:dyDescent="0.3">
      <c r="C6" s="63" t="s">
        <v>364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59" t="s">
        <v>364</v>
      </c>
      <c r="D7" s="7" t="s">
        <v>8</v>
      </c>
      <c r="G7" s="1"/>
      <c r="S7" s="1"/>
      <c r="T7" s="25" t="s">
        <v>9</v>
      </c>
      <c r="U7" s="1"/>
      <c r="V7" s="26">
        <v>488</v>
      </c>
      <c r="W7" s="1"/>
    </row>
    <row r="8" spans="1:28" x14ac:dyDescent="0.3">
      <c r="B8" s="1"/>
      <c r="C8" s="59" t="s">
        <v>364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 t="s">
        <v>364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  <c r="AB9" s="71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32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73</v>
      </c>
      <c r="B13" s="1" t="s">
        <v>46</v>
      </c>
      <c r="C13" s="27" t="s">
        <v>48</v>
      </c>
      <c r="D13" s="38">
        <v>11</v>
      </c>
      <c r="E13" s="60" t="s">
        <v>364</v>
      </c>
      <c r="F13" s="27"/>
      <c r="G13" s="27"/>
      <c r="H13" s="27"/>
      <c r="I13" s="27"/>
      <c r="J13" s="27"/>
      <c r="K13" s="27"/>
      <c r="L13" s="27"/>
      <c r="M13" s="27"/>
      <c r="N13" s="27">
        <f>SUM(L13:M13)</f>
        <v>0</v>
      </c>
      <c r="O13" s="27"/>
      <c r="P13" s="39"/>
      <c r="Q13" s="27"/>
      <c r="R13" s="27"/>
      <c r="S13" s="27"/>
      <c r="T13" s="27">
        <f>(H13*3)+((F13-H13)*2)+J13</f>
        <v>0</v>
      </c>
      <c r="U13" s="40" t="str">
        <f>IFERROR(((T13+Q13+N13-R13)+(O13*2))/E13,"")</f>
        <v/>
      </c>
      <c r="V13" s="22">
        <v>488</v>
      </c>
      <c r="W13" s="22" t="s">
        <v>81</v>
      </c>
      <c r="X13" s="22" t="s">
        <v>82</v>
      </c>
      <c r="Y13" s="69" t="s">
        <v>364</v>
      </c>
      <c r="Z13" s="41"/>
      <c r="AA13" s="1" t="s">
        <v>83</v>
      </c>
      <c r="AB13" s="28" t="s">
        <v>367</v>
      </c>
    </row>
    <row r="14" spans="1:28" x14ac:dyDescent="0.3">
      <c r="A14" s="1" t="s">
        <v>73</v>
      </c>
      <c r="B14" s="1" t="s">
        <v>46</v>
      </c>
      <c r="C14" s="27" t="s">
        <v>49</v>
      </c>
      <c r="D14" s="38">
        <v>22</v>
      </c>
      <c r="E14" s="60" t="s">
        <v>364</v>
      </c>
      <c r="F14" s="27"/>
      <c r="G14" s="27"/>
      <c r="H14" s="27"/>
      <c r="I14" s="27"/>
      <c r="J14" s="27"/>
      <c r="K14" s="27"/>
      <c r="L14" s="27"/>
      <c r="M14" s="27"/>
      <c r="N14" s="27">
        <f t="shared" ref="N14:N20" si="0">SUM(L14:M14)</f>
        <v>0</v>
      </c>
      <c r="O14" s="39"/>
      <c r="P14" s="39"/>
      <c r="Q14" s="39"/>
      <c r="R14" s="39"/>
      <c r="S14" s="39"/>
      <c r="T14" s="39">
        <f t="shared" ref="T14:T20" si="1">(H14*3)+((F14-H14)*2)+J14</f>
        <v>0</v>
      </c>
      <c r="U14" s="40" t="str">
        <f t="shared" ref="U14:U25" si="2">IFERROR(((T14+Q14+N14-R14)+(O14*2))/E14,"")</f>
        <v/>
      </c>
      <c r="V14" s="22">
        <v>488</v>
      </c>
      <c r="W14" s="22" t="s">
        <v>81</v>
      </c>
      <c r="X14" s="22" t="s">
        <v>82</v>
      </c>
      <c r="Y14" s="69" t="s">
        <v>364</v>
      </c>
      <c r="Z14" s="41"/>
      <c r="AA14" s="1" t="s">
        <v>83</v>
      </c>
      <c r="AB14" s="28" t="s">
        <v>367</v>
      </c>
    </row>
    <row r="15" spans="1:28" x14ac:dyDescent="0.3">
      <c r="A15" s="1" t="s">
        <v>73</v>
      </c>
      <c r="B15" s="1" t="s">
        <v>46</v>
      </c>
      <c r="C15" s="27" t="s">
        <v>255</v>
      </c>
      <c r="D15" s="38">
        <v>14</v>
      </c>
      <c r="E15" s="60" t="s">
        <v>364</v>
      </c>
      <c r="F15" s="27"/>
      <c r="G15" s="27"/>
      <c r="H15" s="27"/>
      <c r="I15" s="27"/>
      <c r="J15" s="27"/>
      <c r="K15" s="27"/>
      <c r="L15" s="27"/>
      <c r="M15" s="27"/>
      <c r="N15" s="27">
        <f t="shared" si="0"/>
        <v>0</v>
      </c>
      <c r="O15" s="39"/>
      <c r="P15" s="39"/>
      <c r="Q15" s="39"/>
      <c r="R15" s="39"/>
      <c r="S15" s="39"/>
      <c r="T15" s="39">
        <f t="shared" si="1"/>
        <v>0</v>
      </c>
      <c r="U15" s="40" t="str">
        <f t="shared" si="2"/>
        <v/>
      </c>
      <c r="V15" s="22">
        <v>488</v>
      </c>
      <c r="W15" s="22" t="s">
        <v>81</v>
      </c>
      <c r="X15" s="22" t="s">
        <v>82</v>
      </c>
      <c r="Y15" s="69" t="s">
        <v>364</v>
      </c>
      <c r="Z15" s="41"/>
      <c r="AA15" s="1" t="s">
        <v>83</v>
      </c>
      <c r="AB15" s="28" t="s">
        <v>367</v>
      </c>
    </row>
    <row r="16" spans="1:28" x14ac:dyDescent="0.3">
      <c r="A16" s="1" t="s">
        <v>73</v>
      </c>
      <c r="B16" s="1" t="s">
        <v>46</v>
      </c>
      <c r="C16" s="27" t="s">
        <v>52</v>
      </c>
      <c r="D16" s="38">
        <v>42</v>
      </c>
      <c r="E16" s="60" t="s">
        <v>364</v>
      </c>
      <c r="F16" s="27"/>
      <c r="G16" s="27"/>
      <c r="H16" s="27"/>
      <c r="I16" s="27"/>
      <c r="J16" s="27"/>
      <c r="K16" s="27"/>
      <c r="L16" s="27"/>
      <c r="M16" s="27"/>
      <c r="N16" s="27">
        <f t="shared" si="0"/>
        <v>0</v>
      </c>
      <c r="O16" s="39"/>
      <c r="P16" s="39"/>
      <c r="Q16" s="39"/>
      <c r="R16" s="39"/>
      <c r="S16" s="39"/>
      <c r="T16" s="39">
        <f t="shared" si="1"/>
        <v>0</v>
      </c>
      <c r="U16" s="40" t="str">
        <f t="shared" si="2"/>
        <v/>
      </c>
      <c r="V16" s="22">
        <v>488</v>
      </c>
      <c r="W16" s="22" t="s">
        <v>81</v>
      </c>
      <c r="X16" s="22" t="s">
        <v>82</v>
      </c>
      <c r="Y16" s="69" t="s">
        <v>364</v>
      </c>
      <c r="Z16" s="41"/>
      <c r="AA16" s="1" t="s">
        <v>83</v>
      </c>
      <c r="AB16" s="28" t="s">
        <v>367</v>
      </c>
    </row>
    <row r="17" spans="1:28" x14ac:dyDescent="0.3">
      <c r="A17" s="1" t="s">
        <v>73</v>
      </c>
      <c r="B17" s="1" t="s">
        <v>46</v>
      </c>
      <c r="C17" s="27" t="s">
        <v>172</v>
      </c>
      <c r="D17" s="38">
        <v>32</v>
      </c>
      <c r="E17" s="60" t="s">
        <v>364</v>
      </c>
      <c r="F17" s="27"/>
      <c r="G17" s="27"/>
      <c r="H17" s="27"/>
      <c r="I17" s="27"/>
      <c r="J17" s="27"/>
      <c r="K17" s="27"/>
      <c r="L17" s="27"/>
      <c r="M17" s="27"/>
      <c r="N17" s="27">
        <f>SUM(L16:M16)</f>
        <v>0</v>
      </c>
      <c r="O17" s="39"/>
      <c r="P17" s="39"/>
      <c r="Q17" s="39"/>
      <c r="R17" s="39"/>
      <c r="S17" s="39"/>
      <c r="T17" s="39">
        <f>(H16*3)+((F16-H16)*2)+J16</f>
        <v>0</v>
      </c>
      <c r="U17" s="40" t="str">
        <f t="shared" si="2"/>
        <v/>
      </c>
      <c r="V17" s="22">
        <v>488</v>
      </c>
      <c r="W17" s="22" t="s">
        <v>81</v>
      </c>
      <c r="X17" s="22" t="s">
        <v>82</v>
      </c>
      <c r="Y17" s="69" t="s">
        <v>364</v>
      </c>
      <c r="Z17" s="41"/>
      <c r="AA17" s="1" t="s">
        <v>83</v>
      </c>
      <c r="AB17" s="28" t="s">
        <v>367</v>
      </c>
    </row>
    <row r="18" spans="1:28" x14ac:dyDescent="0.3">
      <c r="A18" s="1" t="s">
        <v>73</v>
      </c>
      <c r="B18" s="1" t="s">
        <v>46</v>
      </c>
      <c r="C18" s="27" t="s">
        <v>53</v>
      </c>
      <c r="D18" s="38">
        <v>15</v>
      </c>
      <c r="E18" s="60" t="s">
        <v>364</v>
      </c>
      <c r="F18" s="27"/>
      <c r="G18" s="27"/>
      <c r="H18" s="27"/>
      <c r="I18" s="27"/>
      <c r="J18" s="27"/>
      <c r="K18" s="27"/>
      <c r="L18" s="27"/>
      <c r="M18" s="27"/>
      <c r="N18" s="27">
        <f t="shared" si="0"/>
        <v>0</v>
      </c>
      <c r="O18" s="39"/>
      <c r="P18" s="39"/>
      <c r="Q18" s="39"/>
      <c r="R18" s="39"/>
      <c r="S18" s="39"/>
      <c r="T18" s="39">
        <f t="shared" si="1"/>
        <v>0</v>
      </c>
      <c r="U18" s="40" t="str">
        <f t="shared" si="2"/>
        <v/>
      </c>
      <c r="V18" s="22">
        <v>488</v>
      </c>
      <c r="W18" s="22" t="s">
        <v>81</v>
      </c>
      <c r="X18" s="22" t="s">
        <v>82</v>
      </c>
      <c r="Y18" s="69" t="s">
        <v>364</v>
      </c>
      <c r="Z18" s="41"/>
      <c r="AA18" s="1" t="s">
        <v>83</v>
      </c>
      <c r="AB18" s="28" t="s">
        <v>367</v>
      </c>
    </row>
    <row r="19" spans="1:28" x14ac:dyDescent="0.3">
      <c r="A19" s="1" t="s">
        <v>73</v>
      </c>
      <c r="B19" s="1" t="s">
        <v>46</v>
      </c>
      <c r="C19" s="27" t="s">
        <v>54</v>
      </c>
      <c r="D19" s="38">
        <v>10</v>
      </c>
      <c r="E19" s="60" t="s">
        <v>364</v>
      </c>
      <c r="F19" s="27"/>
      <c r="G19" s="27"/>
      <c r="H19" s="27"/>
      <c r="I19" s="27"/>
      <c r="J19" s="27"/>
      <c r="K19" s="27"/>
      <c r="L19" s="27"/>
      <c r="M19" s="27"/>
      <c r="N19" s="27">
        <f t="shared" si="0"/>
        <v>0</v>
      </c>
      <c r="O19" s="39"/>
      <c r="P19" s="39"/>
      <c r="Q19" s="39"/>
      <c r="R19" s="39"/>
      <c r="S19" s="39"/>
      <c r="T19" s="39">
        <f t="shared" si="1"/>
        <v>0</v>
      </c>
      <c r="U19" s="40" t="str">
        <f t="shared" si="2"/>
        <v/>
      </c>
      <c r="V19" s="22">
        <v>488</v>
      </c>
      <c r="W19" s="22" t="s">
        <v>81</v>
      </c>
      <c r="X19" s="22" t="s">
        <v>82</v>
      </c>
      <c r="Y19" s="69" t="s">
        <v>364</v>
      </c>
      <c r="Z19" s="41"/>
      <c r="AA19" s="1" t="s">
        <v>83</v>
      </c>
      <c r="AB19" s="28" t="s">
        <v>367</v>
      </c>
    </row>
    <row r="20" spans="1:28" x14ac:dyDescent="0.3">
      <c r="A20" s="1" t="s">
        <v>73</v>
      </c>
      <c r="B20" s="1" t="s">
        <v>46</v>
      </c>
      <c r="C20" s="27" t="s">
        <v>55</v>
      </c>
      <c r="D20" s="38">
        <v>33</v>
      </c>
      <c r="E20" s="60" t="s">
        <v>364</v>
      </c>
      <c r="F20" s="27"/>
      <c r="G20" s="27"/>
      <c r="H20" s="27"/>
      <c r="I20" s="27"/>
      <c r="J20" s="27"/>
      <c r="K20" s="27"/>
      <c r="L20" s="27"/>
      <c r="M20" s="27"/>
      <c r="N20" s="27">
        <f t="shared" si="0"/>
        <v>0</v>
      </c>
      <c r="O20" s="39"/>
      <c r="P20" s="39"/>
      <c r="Q20" s="39"/>
      <c r="R20" s="39"/>
      <c r="S20" s="39"/>
      <c r="T20" s="39">
        <f t="shared" si="1"/>
        <v>0</v>
      </c>
      <c r="U20" s="40" t="str">
        <f t="shared" si="2"/>
        <v/>
      </c>
      <c r="V20" s="22">
        <v>488</v>
      </c>
      <c r="W20" s="22" t="s">
        <v>81</v>
      </c>
      <c r="X20" s="22" t="s">
        <v>82</v>
      </c>
      <c r="Y20" s="69" t="s">
        <v>364</v>
      </c>
      <c r="Z20" s="41"/>
      <c r="AA20" s="1" t="s">
        <v>83</v>
      </c>
      <c r="AB20" s="28" t="s">
        <v>367</v>
      </c>
    </row>
    <row r="21" spans="1:28" x14ac:dyDescent="0.3">
      <c r="A21" s="1" t="s">
        <v>73</v>
      </c>
      <c r="B21" s="1" t="s">
        <v>46</v>
      </c>
      <c r="C21" s="27" t="s">
        <v>56</v>
      </c>
      <c r="D21" s="38">
        <v>24</v>
      </c>
      <c r="E21" s="60" t="s">
        <v>364</v>
      </c>
      <c r="F21" s="27"/>
      <c r="G21" s="27"/>
      <c r="H21" s="27"/>
      <c r="I21" s="27"/>
      <c r="J21" s="27"/>
      <c r="K21" s="27"/>
      <c r="L21" s="27"/>
      <c r="M21" s="27"/>
      <c r="N21" s="27">
        <f>SUM(L21:M21)</f>
        <v>0</v>
      </c>
      <c r="O21" s="39"/>
      <c r="P21" s="39"/>
      <c r="Q21" s="39"/>
      <c r="R21" s="39"/>
      <c r="S21" s="39"/>
      <c r="T21" s="39">
        <f>(H21*3)+((F21-H21)*2)+J21</f>
        <v>0</v>
      </c>
      <c r="U21" s="40" t="str">
        <f t="shared" si="2"/>
        <v/>
      </c>
      <c r="V21" s="22">
        <v>488</v>
      </c>
      <c r="W21" s="22" t="s">
        <v>81</v>
      </c>
      <c r="X21" s="22" t="s">
        <v>82</v>
      </c>
      <c r="Y21" s="69" t="s">
        <v>364</v>
      </c>
      <c r="Z21" s="41"/>
      <c r="AA21" s="1" t="s">
        <v>83</v>
      </c>
      <c r="AB21" s="28" t="s">
        <v>367</v>
      </c>
    </row>
    <row r="22" spans="1:28" x14ac:dyDescent="0.3">
      <c r="A22" s="1" t="s">
        <v>73</v>
      </c>
      <c r="B22" s="1" t="s">
        <v>46</v>
      </c>
      <c r="C22" s="27" t="s">
        <v>57</v>
      </c>
      <c r="D22" s="38">
        <v>35</v>
      </c>
      <c r="E22" s="60" t="s">
        <v>364</v>
      </c>
      <c r="F22" s="27"/>
      <c r="G22" s="27"/>
      <c r="H22" s="27"/>
      <c r="I22" s="27"/>
      <c r="J22" s="27"/>
      <c r="K22" s="27"/>
      <c r="L22" s="27"/>
      <c r="M22" s="27"/>
      <c r="N22" s="27">
        <f>SUM(L22:M22)</f>
        <v>0</v>
      </c>
      <c r="O22" s="39"/>
      <c r="P22" s="39"/>
      <c r="Q22" s="39"/>
      <c r="R22" s="39"/>
      <c r="S22" s="39"/>
      <c r="T22" s="39">
        <f>(H22*3)+((F22-H22)*2)+J22</f>
        <v>0</v>
      </c>
      <c r="U22" s="40" t="str">
        <f t="shared" si="2"/>
        <v/>
      </c>
      <c r="V22" s="22">
        <v>488</v>
      </c>
      <c r="W22" s="22" t="s">
        <v>81</v>
      </c>
      <c r="X22" s="22" t="s">
        <v>82</v>
      </c>
      <c r="Y22" s="69" t="s">
        <v>364</v>
      </c>
      <c r="Z22" s="41"/>
      <c r="AA22" s="1" t="s">
        <v>83</v>
      </c>
      <c r="AB22" s="28" t="s">
        <v>367</v>
      </c>
    </row>
    <row r="23" spans="1:28" x14ac:dyDescent="0.3">
      <c r="A23" s="1" t="s">
        <v>73</v>
      </c>
      <c r="B23" s="1" t="s">
        <v>46</v>
      </c>
      <c r="C23" s="27" t="s">
        <v>58</v>
      </c>
      <c r="D23" s="38">
        <v>40</v>
      </c>
      <c r="E23" s="60" t="s">
        <v>364</v>
      </c>
      <c r="F23" s="27"/>
      <c r="G23" s="27"/>
      <c r="H23" s="27"/>
      <c r="I23" s="27"/>
      <c r="J23" s="27"/>
      <c r="K23" s="27"/>
      <c r="L23" s="27"/>
      <c r="M23" s="27"/>
      <c r="N23" s="27">
        <f>SUM(L23:M23)</f>
        <v>0</v>
      </c>
      <c r="O23" s="39"/>
      <c r="P23" s="39"/>
      <c r="Q23" s="39"/>
      <c r="R23" s="39"/>
      <c r="S23" s="39"/>
      <c r="T23" s="39">
        <f>(H23*3)+((F23-H23)*2)+J23</f>
        <v>0</v>
      </c>
      <c r="U23" s="40" t="str">
        <f t="shared" si="2"/>
        <v/>
      </c>
      <c r="V23" s="22">
        <v>488</v>
      </c>
      <c r="W23" s="22" t="s">
        <v>81</v>
      </c>
      <c r="X23" s="22" t="s">
        <v>82</v>
      </c>
      <c r="Y23" s="69" t="s">
        <v>364</v>
      </c>
      <c r="Z23" s="41"/>
      <c r="AA23" s="1" t="s">
        <v>83</v>
      </c>
      <c r="AB23" s="28" t="s">
        <v>367</v>
      </c>
    </row>
    <row r="24" spans="1:28" x14ac:dyDescent="0.3">
      <c r="A24" s="1" t="s">
        <v>73</v>
      </c>
      <c r="B24" s="1" t="s">
        <v>46</v>
      </c>
      <c r="C24" s="27" t="s">
        <v>57</v>
      </c>
      <c r="D24" s="38">
        <v>35</v>
      </c>
      <c r="E24" s="60" t="s">
        <v>364</v>
      </c>
      <c r="F24" s="27"/>
      <c r="G24" s="27"/>
      <c r="H24" s="27"/>
      <c r="I24" s="27"/>
      <c r="J24" s="27"/>
      <c r="K24" s="27"/>
      <c r="L24" s="27"/>
      <c r="M24" s="27"/>
      <c r="N24" s="27">
        <f>SUM(L24:M24)</f>
        <v>0</v>
      </c>
      <c r="O24" s="39"/>
      <c r="P24" s="39"/>
      <c r="Q24" s="39"/>
      <c r="R24" s="39"/>
      <c r="S24" s="39"/>
      <c r="T24" s="39">
        <f>(H24*3)+((F24-H24)*2)+J24</f>
        <v>0</v>
      </c>
      <c r="U24" s="40" t="str">
        <f t="shared" si="2"/>
        <v/>
      </c>
      <c r="V24" s="22">
        <v>488</v>
      </c>
      <c r="W24" s="22" t="s">
        <v>81</v>
      </c>
      <c r="X24" s="22" t="s">
        <v>82</v>
      </c>
      <c r="Y24" s="69" t="s">
        <v>364</v>
      </c>
      <c r="Z24" s="41"/>
      <c r="AA24" s="1" t="s">
        <v>83</v>
      </c>
      <c r="AB24" s="28" t="s">
        <v>367</v>
      </c>
    </row>
    <row r="25" spans="1:28" x14ac:dyDescent="0.3">
      <c r="A25" s="1" t="s">
        <v>73</v>
      </c>
      <c r="B25" s="1" t="s">
        <v>46</v>
      </c>
      <c r="C25" s="27" t="s">
        <v>58</v>
      </c>
      <c r="D25" s="38">
        <v>40</v>
      </c>
      <c r="E25" s="60" t="s">
        <v>364</v>
      </c>
      <c r="F25" s="27"/>
      <c r="G25" s="27"/>
      <c r="H25" s="27"/>
      <c r="I25" s="27"/>
      <c r="J25" s="27"/>
      <c r="K25" s="27"/>
      <c r="L25" s="27"/>
      <c r="M25" s="27"/>
      <c r="N25" s="27">
        <f>SUM(L25:M25)</f>
        <v>0</v>
      </c>
      <c r="O25" s="39"/>
      <c r="P25" s="39"/>
      <c r="Q25" s="39"/>
      <c r="R25" s="39"/>
      <c r="S25" s="39"/>
      <c r="T25" s="39">
        <f>(H25*3)+((F25-H25)*2)+J25</f>
        <v>0</v>
      </c>
      <c r="U25" s="40" t="str">
        <f t="shared" si="2"/>
        <v/>
      </c>
      <c r="V25" s="22">
        <v>488</v>
      </c>
      <c r="W25" s="22" t="s">
        <v>81</v>
      </c>
      <c r="X25" s="22" t="s">
        <v>82</v>
      </c>
      <c r="Y25" s="69" t="s">
        <v>364</v>
      </c>
      <c r="Z25" s="41"/>
      <c r="AA25" s="1" t="s">
        <v>83</v>
      </c>
      <c r="AB25" s="28" t="s">
        <v>367</v>
      </c>
    </row>
    <row r="26" spans="1:28" x14ac:dyDescent="0.3">
      <c r="A26" s="43" t="s">
        <v>73</v>
      </c>
      <c r="B26" s="43" t="s">
        <v>46</v>
      </c>
      <c r="C26" s="44" t="s">
        <v>40</v>
      </c>
      <c r="D26" s="43"/>
      <c r="E26" s="44">
        <f t="shared" ref="E26:T26" si="3">SUM(E13:E25)</f>
        <v>0</v>
      </c>
      <c r="F26" s="44">
        <f t="shared" si="3"/>
        <v>0</v>
      </c>
      <c r="G26" s="44">
        <f t="shared" si="3"/>
        <v>0</v>
      </c>
      <c r="H26" s="44">
        <f t="shared" si="3"/>
        <v>0</v>
      </c>
      <c r="I26" s="44">
        <f t="shared" si="3"/>
        <v>0</v>
      </c>
      <c r="J26" s="44">
        <f t="shared" si="3"/>
        <v>0</v>
      </c>
      <c r="K26" s="44">
        <f t="shared" si="3"/>
        <v>0</v>
      </c>
      <c r="L26" s="44">
        <f t="shared" si="3"/>
        <v>0</v>
      </c>
      <c r="M26" s="44">
        <f t="shared" si="3"/>
        <v>0</v>
      </c>
      <c r="N26" s="44">
        <f t="shared" si="3"/>
        <v>0</v>
      </c>
      <c r="O26" s="44">
        <f t="shared" si="3"/>
        <v>0</v>
      </c>
      <c r="P26" s="44">
        <f t="shared" si="3"/>
        <v>0</v>
      </c>
      <c r="Q26" s="44">
        <f t="shared" si="3"/>
        <v>0</v>
      </c>
      <c r="R26" s="44">
        <f t="shared" si="3"/>
        <v>0</v>
      </c>
      <c r="S26" s="44">
        <f t="shared" si="3"/>
        <v>0</v>
      </c>
      <c r="T26" s="44">
        <f t="shared" si="3"/>
        <v>0</v>
      </c>
      <c r="U26" s="45" t="e">
        <f>((T26+Q26+N26-R26)+(O26*2))/E26</f>
        <v>#DIV/0!</v>
      </c>
      <c r="V26" s="46">
        <v>488</v>
      </c>
      <c r="W26" s="46" t="s">
        <v>81</v>
      </c>
      <c r="X26" s="46" t="s">
        <v>82</v>
      </c>
      <c r="Y26" s="70" t="s">
        <v>364</v>
      </c>
      <c r="Z26" s="48"/>
      <c r="AA26" s="43" t="s">
        <v>83</v>
      </c>
      <c r="AB26" s="72" t="s">
        <v>367</v>
      </c>
    </row>
    <row r="27" spans="1:28" x14ac:dyDescent="0.3">
      <c r="A27" s="1"/>
      <c r="B27" s="1"/>
      <c r="C27" s="1"/>
      <c r="D27" s="1"/>
      <c r="F27" s="49" t="s">
        <v>41</v>
      </c>
      <c r="G27" s="50" t="e">
        <f>F26/G26</f>
        <v>#DIV/0!</v>
      </c>
      <c r="H27" s="27"/>
      <c r="I27" s="1"/>
      <c r="J27" s="49" t="s">
        <v>42</v>
      </c>
      <c r="K27" s="51" t="e">
        <f>J26/K26</f>
        <v>#DIV/0!</v>
      </c>
      <c r="L27" s="1"/>
      <c r="M27" s="39" t="s">
        <v>43</v>
      </c>
      <c r="N27" s="52"/>
      <c r="P27" s="1"/>
      <c r="Q27" s="1"/>
      <c r="R27" s="1"/>
      <c r="S27" s="1"/>
      <c r="T27" s="1"/>
      <c r="U27" s="1"/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74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>
        <v>32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73</v>
      </c>
      <c r="C35" s="27" t="s">
        <v>285</v>
      </c>
      <c r="D35" s="38">
        <v>10</v>
      </c>
      <c r="E35" s="60" t="s">
        <v>364</v>
      </c>
      <c r="F35" s="27"/>
      <c r="G35" s="27"/>
      <c r="H35" s="27"/>
      <c r="I35" s="27"/>
      <c r="J35" s="27"/>
      <c r="K35" s="27"/>
      <c r="L35" s="27"/>
      <c r="M35" s="27"/>
      <c r="N35" s="27">
        <f>SUM(L35:M35)</f>
        <v>0</v>
      </c>
      <c r="O35" s="27"/>
      <c r="P35" s="39"/>
      <c r="Q35" s="27"/>
      <c r="R35" s="27"/>
      <c r="S35" s="27"/>
      <c r="T35" s="27">
        <f>+(F35*2)+J35</f>
        <v>0</v>
      </c>
      <c r="U35" s="40" t="str">
        <f>IFERROR(((T35+Q35+N35-R35)+(O35*2))/E35,"")</f>
        <v/>
      </c>
      <c r="V35" s="22">
        <v>488</v>
      </c>
      <c r="W35" s="22" t="s">
        <v>80</v>
      </c>
      <c r="X35" s="22" t="s">
        <v>95</v>
      </c>
      <c r="Y35" s="69" t="s">
        <v>364</v>
      </c>
      <c r="Z35" s="41"/>
      <c r="AA35" s="1" t="s">
        <v>283</v>
      </c>
      <c r="AB35" s="28" t="s">
        <v>368</v>
      </c>
    </row>
    <row r="36" spans="1:28" x14ac:dyDescent="0.3">
      <c r="A36" s="1" t="s">
        <v>46</v>
      </c>
      <c r="B36" s="1" t="s">
        <v>73</v>
      </c>
      <c r="C36" s="27" t="s">
        <v>292</v>
      </c>
      <c r="D36" s="38">
        <v>24</v>
      </c>
      <c r="E36" s="60" t="s">
        <v>364</v>
      </c>
      <c r="F36" s="27"/>
      <c r="G36" s="27"/>
      <c r="H36" s="27"/>
      <c r="I36" s="27"/>
      <c r="J36" s="27"/>
      <c r="K36" s="27"/>
      <c r="L36" s="27"/>
      <c r="M36" s="27"/>
      <c r="N36" s="27">
        <f t="shared" ref="N36:N41" si="4">SUM(L36:M36)</f>
        <v>0</v>
      </c>
      <c r="O36" s="39"/>
      <c r="P36" s="39"/>
      <c r="Q36" s="39"/>
      <c r="R36" s="39"/>
      <c r="S36" s="39"/>
      <c r="T36" s="27">
        <f t="shared" ref="T36:T43" si="5">+(F36*2)+J36</f>
        <v>0</v>
      </c>
      <c r="U36" s="40" t="str">
        <f t="shared" ref="U36:U43" si="6">IFERROR(((T36+Q36+N36-R36)+(O36*2))/E36,"")</f>
        <v/>
      </c>
      <c r="V36" s="22">
        <v>488</v>
      </c>
      <c r="W36" s="22" t="s">
        <v>80</v>
      </c>
      <c r="X36" s="22" t="s">
        <v>95</v>
      </c>
      <c r="Y36" s="69" t="s">
        <v>364</v>
      </c>
      <c r="Z36" s="41"/>
      <c r="AA36" s="1" t="s">
        <v>283</v>
      </c>
      <c r="AB36" s="28" t="s">
        <v>368</v>
      </c>
    </row>
    <row r="37" spans="1:28" x14ac:dyDescent="0.3">
      <c r="A37" s="1" t="s">
        <v>46</v>
      </c>
      <c r="B37" s="1" t="s">
        <v>73</v>
      </c>
      <c r="C37" s="27" t="s">
        <v>286</v>
      </c>
      <c r="D37" s="38">
        <v>32</v>
      </c>
      <c r="E37" s="60" t="s">
        <v>364</v>
      </c>
      <c r="F37" s="27"/>
      <c r="G37" s="27"/>
      <c r="H37" s="27"/>
      <c r="I37" s="27"/>
      <c r="J37" s="27"/>
      <c r="K37" s="27"/>
      <c r="L37" s="27"/>
      <c r="M37" s="27"/>
      <c r="N37" s="27">
        <f t="shared" si="4"/>
        <v>0</v>
      </c>
      <c r="O37" s="39"/>
      <c r="P37" s="39"/>
      <c r="Q37" s="39"/>
      <c r="R37" s="39"/>
      <c r="S37" s="39"/>
      <c r="T37" s="27">
        <f t="shared" si="5"/>
        <v>0</v>
      </c>
      <c r="U37" s="40" t="str">
        <f t="shared" si="6"/>
        <v/>
      </c>
      <c r="V37" s="22">
        <v>488</v>
      </c>
      <c r="W37" s="22" t="s">
        <v>80</v>
      </c>
      <c r="X37" s="22" t="s">
        <v>95</v>
      </c>
      <c r="Y37" s="69" t="s">
        <v>364</v>
      </c>
      <c r="Z37" s="41"/>
      <c r="AA37" s="1" t="s">
        <v>283</v>
      </c>
      <c r="AB37" s="28" t="s">
        <v>368</v>
      </c>
    </row>
    <row r="38" spans="1:28" x14ac:dyDescent="0.3">
      <c r="A38" s="1" t="s">
        <v>46</v>
      </c>
      <c r="B38" s="1" t="s">
        <v>73</v>
      </c>
      <c r="C38" s="27" t="s">
        <v>136</v>
      </c>
      <c r="D38" s="38">
        <v>25</v>
      </c>
      <c r="E38" s="60" t="s">
        <v>364</v>
      </c>
      <c r="F38" s="27"/>
      <c r="G38" s="27"/>
      <c r="H38" s="27"/>
      <c r="I38" s="27"/>
      <c r="J38" s="27"/>
      <c r="K38" s="27"/>
      <c r="L38" s="27"/>
      <c r="M38" s="27"/>
      <c r="N38" s="27">
        <f t="shared" si="4"/>
        <v>0</v>
      </c>
      <c r="O38" s="39"/>
      <c r="P38" s="39"/>
      <c r="Q38" s="39"/>
      <c r="R38" s="39"/>
      <c r="S38" s="39"/>
      <c r="T38" s="27">
        <f t="shared" si="5"/>
        <v>0</v>
      </c>
      <c r="U38" s="40" t="str">
        <f t="shared" si="6"/>
        <v/>
      </c>
      <c r="V38" s="22">
        <v>488</v>
      </c>
      <c r="W38" s="22" t="s">
        <v>80</v>
      </c>
      <c r="X38" s="22" t="s">
        <v>95</v>
      </c>
      <c r="Y38" s="69" t="s">
        <v>364</v>
      </c>
      <c r="Z38" s="41"/>
      <c r="AA38" s="1" t="s">
        <v>283</v>
      </c>
      <c r="AB38" s="28" t="s">
        <v>368</v>
      </c>
    </row>
    <row r="39" spans="1:28" x14ac:dyDescent="0.3">
      <c r="A39" s="1" t="s">
        <v>46</v>
      </c>
      <c r="B39" s="1" t="s">
        <v>73</v>
      </c>
      <c r="C39" s="27" t="s">
        <v>293</v>
      </c>
      <c r="D39" s="38">
        <v>44</v>
      </c>
      <c r="E39" s="60" t="s">
        <v>364</v>
      </c>
      <c r="F39" s="27"/>
      <c r="G39" s="27"/>
      <c r="H39" s="27"/>
      <c r="I39" s="27"/>
      <c r="J39" s="27"/>
      <c r="K39" s="27"/>
      <c r="L39" s="27"/>
      <c r="M39" s="27"/>
      <c r="N39" s="27">
        <f t="shared" si="4"/>
        <v>0</v>
      </c>
      <c r="O39" s="39"/>
      <c r="P39" s="39"/>
      <c r="Q39" s="39"/>
      <c r="R39" s="39"/>
      <c r="S39" s="39"/>
      <c r="T39" s="27">
        <f t="shared" si="5"/>
        <v>0</v>
      </c>
      <c r="U39" s="40" t="str">
        <f t="shared" si="6"/>
        <v/>
      </c>
      <c r="V39" s="22">
        <v>488</v>
      </c>
      <c r="W39" s="22" t="s">
        <v>80</v>
      </c>
      <c r="X39" s="22" t="s">
        <v>95</v>
      </c>
      <c r="Y39" s="69" t="s">
        <v>364</v>
      </c>
      <c r="Z39" s="41"/>
      <c r="AA39" s="1" t="s">
        <v>283</v>
      </c>
      <c r="AB39" s="28" t="s">
        <v>368</v>
      </c>
    </row>
    <row r="40" spans="1:28" x14ac:dyDescent="0.3">
      <c r="A40" s="1" t="s">
        <v>46</v>
      </c>
      <c r="B40" s="1" t="s">
        <v>73</v>
      </c>
      <c r="C40" s="27" t="s">
        <v>287</v>
      </c>
      <c r="D40" s="38">
        <v>15</v>
      </c>
      <c r="E40" s="60" t="s">
        <v>364</v>
      </c>
      <c r="F40" s="27"/>
      <c r="G40" s="27"/>
      <c r="H40" s="27"/>
      <c r="I40" s="27"/>
      <c r="J40" s="27"/>
      <c r="K40" s="27"/>
      <c r="L40" s="27"/>
      <c r="M40" s="27"/>
      <c r="N40" s="27">
        <f t="shared" si="4"/>
        <v>0</v>
      </c>
      <c r="O40" s="39"/>
      <c r="P40" s="39"/>
      <c r="Q40" s="39"/>
      <c r="R40" s="39"/>
      <c r="S40" s="39"/>
      <c r="T40" s="27">
        <f t="shared" si="5"/>
        <v>0</v>
      </c>
      <c r="U40" s="40" t="str">
        <f t="shared" si="6"/>
        <v/>
      </c>
      <c r="V40" s="22">
        <v>488</v>
      </c>
      <c r="W40" s="22" t="s">
        <v>80</v>
      </c>
      <c r="X40" s="22" t="s">
        <v>95</v>
      </c>
      <c r="Y40" s="69" t="s">
        <v>364</v>
      </c>
      <c r="Z40" s="41"/>
      <c r="AA40" s="1" t="s">
        <v>283</v>
      </c>
      <c r="AB40" s="28" t="s">
        <v>368</v>
      </c>
    </row>
    <row r="41" spans="1:28" x14ac:dyDescent="0.3">
      <c r="A41" s="1" t="s">
        <v>46</v>
      </c>
      <c r="B41" s="1" t="s">
        <v>73</v>
      </c>
      <c r="C41" s="27" t="s">
        <v>289</v>
      </c>
      <c r="D41" s="38">
        <v>13</v>
      </c>
      <c r="E41" s="60" t="s">
        <v>364</v>
      </c>
      <c r="F41" s="27"/>
      <c r="G41" s="27"/>
      <c r="H41" s="27"/>
      <c r="I41" s="27"/>
      <c r="J41" s="27"/>
      <c r="K41" s="27"/>
      <c r="L41" s="27"/>
      <c r="M41" s="27"/>
      <c r="N41" s="27">
        <f t="shared" si="4"/>
        <v>0</v>
      </c>
      <c r="O41" s="39"/>
      <c r="P41" s="39"/>
      <c r="Q41" s="39"/>
      <c r="R41" s="39"/>
      <c r="S41" s="39"/>
      <c r="T41" s="27">
        <f t="shared" si="5"/>
        <v>0</v>
      </c>
      <c r="U41" s="40" t="str">
        <f t="shared" si="6"/>
        <v/>
      </c>
      <c r="V41" s="22">
        <v>488</v>
      </c>
      <c r="W41" s="22" t="s">
        <v>80</v>
      </c>
      <c r="X41" s="22" t="s">
        <v>95</v>
      </c>
      <c r="Y41" s="69" t="s">
        <v>364</v>
      </c>
      <c r="Z41" s="41"/>
      <c r="AA41" s="1" t="s">
        <v>283</v>
      </c>
      <c r="AB41" s="28" t="s">
        <v>368</v>
      </c>
    </row>
    <row r="42" spans="1:28" x14ac:dyDescent="0.3">
      <c r="A42" s="1" t="s">
        <v>46</v>
      </c>
      <c r="B42" s="1" t="s">
        <v>73</v>
      </c>
      <c r="C42" s="27" t="s">
        <v>142</v>
      </c>
      <c r="D42" s="38">
        <v>33</v>
      </c>
      <c r="E42" s="60" t="s">
        <v>364</v>
      </c>
      <c r="F42" s="27"/>
      <c r="G42" s="27"/>
      <c r="H42" s="27"/>
      <c r="I42" s="27"/>
      <c r="J42" s="27"/>
      <c r="K42" s="27"/>
      <c r="L42" s="27"/>
      <c r="M42" s="27"/>
      <c r="N42" s="27">
        <f>SUM(L42:M42)</f>
        <v>0</v>
      </c>
      <c r="O42" s="39"/>
      <c r="P42" s="39"/>
      <c r="Q42" s="39"/>
      <c r="R42" s="39"/>
      <c r="S42" s="39"/>
      <c r="T42" s="27">
        <f t="shared" si="5"/>
        <v>0</v>
      </c>
      <c r="U42" s="40" t="str">
        <f t="shared" si="6"/>
        <v/>
      </c>
      <c r="V42" s="22">
        <v>488</v>
      </c>
      <c r="W42" s="22" t="s">
        <v>80</v>
      </c>
      <c r="X42" s="22" t="s">
        <v>95</v>
      </c>
      <c r="Y42" s="69" t="s">
        <v>364</v>
      </c>
      <c r="Z42" s="41"/>
      <c r="AA42" s="1" t="s">
        <v>283</v>
      </c>
      <c r="AB42" s="28" t="s">
        <v>368</v>
      </c>
    </row>
    <row r="43" spans="1:28" x14ac:dyDescent="0.3">
      <c r="A43" s="1" t="s">
        <v>46</v>
      </c>
      <c r="B43" s="1" t="s">
        <v>73</v>
      </c>
      <c r="C43" s="27" t="s">
        <v>290</v>
      </c>
      <c r="D43" s="38">
        <v>11</v>
      </c>
      <c r="E43" s="60" t="s">
        <v>364</v>
      </c>
      <c r="F43" s="27"/>
      <c r="G43" s="27"/>
      <c r="H43" s="27"/>
      <c r="I43" s="27"/>
      <c r="J43" s="27"/>
      <c r="K43" s="27"/>
      <c r="L43" s="27"/>
      <c r="M43" s="27"/>
      <c r="N43" s="27">
        <f>SUM(L43:M43)</f>
        <v>0</v>
      </c>
      <c r="O43" s="39"/>
      <c r="P43" s="39"/>
      <c r="Q43" s="39"/>
      <c r="R43" s="39"/>
      <c r="S43" s="39"/>
      <c r="T43" s="27">
        <f t="shared" si="5"/>
        <v>0</v>
      </c>
      <c r="U43" s="40" t="str">
        <f t="shared" si="6"/>
        <v/>
      </c>
      <c r="V43" s="22">
        <v>488</v>
      </c>
      <c r="W43" s="22" t="s">
        <v>80</v>
      </c>
      <c r="X43" s="22" t="s">
        <v>95</v>
      </c>
      <c r="Y43" s="69" t="s">
        <v>364</v>
      </c>
      <c r="Z43" s="41"/>
      <c r="AA43" s="1" t="s">
        <v>283</v>
      </c>
      <c r="AB43" s="28" t="s">
        <v>368</v>
      </c>
    </row>
    <row r="44" spans="1:28" x14ac:dyDescent="0.3">
      <c r="A44" s="43" t="s">
        <v>46</v>
      </c>
      <c r="B44" s="43" t="s">
        <v>73</v>
      </c>
      <c r="C44" s="44" t="s">
        <v>40</v>
      </c>
      <c r="D44" s="43"/>
      <c r="E44" s="44">
        <f t="shared" ref="E44:T44" si="7">SUM(E35:E43)</f>
        <v>0</v>
      </c>
      <c r="F44" s="44">
        <f t="shared" si="7"/>
        <v>0</v>
      </c>
      <c r="G44" s="44">
        <f t="shared" si="7"/>
        <v>0</v>
      </c>
      <c r="H44" s="44">
        <f t="shared" si="7"/>
        <v>0</v>
      </c>
      <c r="I44" s="44">
        <f t="shared" si="7"/>
        <v>0</v>
      </c>
      <c r="J44" s="44">
        <f t="shared" si="7"/>
        <v>0</v>
      </c>
      <c r="K44" s="44">
        <f t="shared" si="7"/>
        <v>0</v>
      </c>
      <c r="L44" s="44">
        <f t="shared" si="7"/>
        <v>0</v>
      </c>
      <c r="M44" s="44">
        <f t="shared" si="7"/>
        <v>0</v>
      </c>
      <c r="N44" s="44">
        <f t="shared" si="7"/>
        <v>0</v>
      </c>
      <c r="O44" s="44">
        <f t="shared" si="7"/>
        <v>0</v>
      </c>
      <c r="P44" s="44">
        <f t="shared" si="7"/>
        <v>0</v>
      </c>
      <c r="Q44" s="44">
        <f t="shared" si="7"/>
        <v>0</v>
      </c>
      <c r="R44" s="44">
        <f t="shared" si="7"/>
        <v>0</v>
      </c>
      <c r="S44" s="44">
        <f t="shared" si="7"/>
        <v>0</v>
      </c>
      <c r="T44" s="44">
        <f t="shared" si="7"/>
        <v>0</v>
      </c>
      <c r="U44" s="45" t="e">
        <f>((T44+Q44+N44-R44)+(O44*2))/E44</f>
        <v>#DIV/0!</v>
      </c>
      <c r="V44" s="46">
        <v>488</v>
      </c>
      <c r="W44" s="46" t="s">
        <v>80</v>
      </c>
      <c r="X44" s="46" t="s">
        <v>95</v>
      </c>
      <c r="Y44" s="70" t="s">
        <v>364</v>
      </c>
      <c r="Z44" s="48"/>
      <c r="AA44" s="43" t="s">
        <v>283</v>
      </c>
      <c r="AB44" s="72" t="s">
        <v>368</v>
      </c>
    </row>
    <row r="45" spans="1:28" x14ac:dyDescent="0.3">
      <c r="A45" s="1"/>
      <c r="B45" s="1"/>
      <c r="C45" s="1"/>
      <c r="D45" s="1"/>
      <c r="F45" s="49" t="s">
        <v>41</v>
      </c>
      <c r="G45" s="50" t="e">
        <f>F44/G44</f>
        <v>#DIV/0!</v>
      </c>
      <c r="H45" s="27"/>
      <c r="I45" s="1"/>
      <c r="J45" s="49" t="s">
        <v>42</v>
      </c>
      <c r="K45" s="51" t="e">
        <f>J44/K44</f>
        <v>#DIV/0!</v>
      </c>
      <c r="L45" s="1"/>
      <c r="M45" s="39" t="s">
        <v>43</v>
      </c>
      <c r="N45" s="52"/>
      <c r="P45" s="1"/>
      <c r="Q45" s="1"/>
      <c r="R45" s="1"/>
      <c r="S45" s="1"/>
      <c r="T45" s="1"/>
      <c r="U45" s="1"/>
      <c r="V45" s="22"/>
      <c r="W45" s="22"/>
      <c r="X45" s="22"/>
      <c r="Y45" s="53"/>
      <c r="Z45" s="41"/>
      <c r="AA45" s="1"/>
      <c r="AB45" s="28"/>
    </row>
    <row r="46" spans="1:28" x14ac:dyDescent="0.3">
      <c r="A46" s="1"/>
      <c r="B46" s="1"/>
      <c r="C46" s="5" t="s">
        <v>44</v>
      </c>
      <c r="V46" s="22"/>
      <c r="W46" s="22"/>
      <c r="X46" s="22"/>
      <c r="Y46" s="53"/>
      <c r="Z46" s="41"/>
      <c r="AA46" s="1"/>
      <c r="AB46" s="28"/>
    </row>
    <row r="47" spans="1:28" x14ac:dyDescent="0.3">
      <c r="B47" s="1"/>
      <c r="C47" s="1"/>
      <c r="D47" s="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31"/>
      <c r="Z47" s="41"/>
      <c r="AA47" s="1"/>
      <c r="AB47" s="28"/>
    </row>
  </sheetData>
  <sheetProtection sheet="1" objects="1" scenarios="1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9F9FF-4140-4AED-A6EF-DAB7B1CA4BA6}">
  <sheetPr>
    <tabColor rgb="FF92D050"/>
  </sheetPr>
  <dimension ref="A1:AB47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66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29668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98</v>
      </c>
      <c r="D4" s="7" t="s">
        <v>5</v>
      </c>
      <c r="E4" s="8"/>
      <c r="F4" s="5"/>
      <c r="G4" s="1"/>
      <c r="J4" s="15" t="s">
        <v>370</v>
      </c>
      <c r="K4" s="16" t="s">
        <v>45</v>
      </c>
      <c r="L4" s="17"/>
      <c r="M4" s="18"/>
      <c r="N4" s="19">
        <v>24</v>
      </c>
      <c r="O4" s="19">
        <v>30</v>
      </c>
      <c r="P4" s="19">
        <v>28</v>
      </c>
      <c r="Q4" s="19">
        <v>36</v>
      </c>
      <c r="R4" s="20"/>
      <c r="S4" s="21">
        <f>SUM(N4:R4)</f>
        <v>118</v>
      </c>
      <c r="T4" s="22">
        <v>489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371</v>
      </c>
      <c r="K5" s="16" t="s">
        <v>70</v>
      </c>
      <c r="L5" s="17"/>
      <c r="M5" s="18"/>
      <c r="N5" s="19">
        <v>26</v>
      </c>
      <c r="O5" s="19">
        <v>11</v>
      </c>
      <c r="P5" s="19">
        <v>27</v>
      </c>
      <c r="Q5" s="19">
        <v>26</v>
      </c>
      <c r="R5" s="20"/>
      <c r="S5" s="21">
        <f>SUM(N5:R5)</f>
        <v>90</v>
      </c>
      <c r="T5" s="22">
        <v>489</v>
      </c>
      <c r="U5" s="1"/>
      <c r="V5" s="1"/>
      <c r="W5" s="1"/>
    </row>
    <row r="6" spans="1:28" x14ac:dyDescent="0.3">
      <c r="C6" s="23">
        <v>2301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353</v>
      </c>
      <c r="D7" s="7" t="s">
        <v>8</v>
      </c>
      <c r="G7" s="1"/>
      <c r="S7" s="1"/>
      <c r="T7" s="25" t="s">
        <v>9</v>
      </c>
      <c r="U7" s="1"/>
      <c r="V7" s="26">
        <v>489</v>
      </c>
      <c r="W7" s="1"/>
    </row>
    <row r="8" spans="1:28" x14ac:dyDescent="0.3">
      <c r="B8" s="1"/>
      <c r="C8" s="24" t="s">
        <v>167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8.3333333333333329E-2</v>
      </c>
      <c r="D9" s="7" t="s">
        <v>10</v>
      </c>
      <c r="F9" s="27"/>
      <c r="H9" s="1"/>
      <c r="I9" s="1"/>
      <c r="J9" s="25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33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69</v>
      </c>
      <c r="B13" s="1" t="s">
        <v>46</v>
      </c>
      <c r="C13" s="27" t="s">
        <v>48</v>
      </c>
      <c r="D13" s="38">
        <v>11</v>
      </c>
      <c r="E13" s="27">
        <v>10</v>
      </c>
      <c r="F13" s="27">
        <v>0</v>
      </c>
      <c r="G13" s="27">
        <v>2</v>
      </c>
      <c r="H13" s="27"/>
      <c r="I13" s="27"/>
      <c r="J13" s="27">
        <v>0</v>
      </c>
      <c r="K13" s="27">
        <v>0</v>
      </c>
      <c r="L13" s="27">
        <v>1</v>
      </c>
      <c r="M13" s="27">
        <v>0</v>
      </c>
      <c r="N13" s="27">
        <f t="shared" ref="N13:N24" si="0">SUM(L13:M13)</f>
        <v>1</v>
      </c>
      <c r="O13" s="27">
        <v>1</v>
      </c>
      <c r="P13" s="39">
        <v>0</v>
      </c>
      <c r="Q13" s="27">
        <v>2</v>
      </c>
      <c r="R13" s="27">
        <v>0</v>
      </c>
      <c r="S13" s="27">
        <v>0</v>
      </c>
      <c r="T13" s="27">
        <f t="shared" ref="T13:T24" si="1">(H13*3)+((F13-H13)*2)+J13</f>
        <v>0</v>
      </c>
      <c r="U13" s="40">
        <f t="shared" ref="U13:U24" si="2">IFERROR(((T13+Q13+N13-R13)+(O13*2))/E13,"")</f>
        <v>0.5</v>
      </c>
      <c r="V13" s="22">
        <v>489</v>
      </c>
      <c r="W13" s="22" t="s">
        <v>80</v>
      </c>
      <c r="X13" s="22" t="s">
        <v>82</v>
      </c>
      <c r="Y13" s="69">
        <v>2301</v>
      </c>
      <c r="Z13" s="41"/>
      <c r="AA13" s="1" t="s">
        <v>83</v>
      </c>
      <c r="AB13" s="28" t="s">
        <v>372</v>
      </c>
    </row>
    <row r="14" spans="1:28" x14ac:dyDescent="0.3">
      <c r="A14" s="1" t="s">
        <v>69</v>
      </c>
      <c r="B14" s="1" t="s">
        <v>46</v>
      </c>
      <c r="C14" s="27" t="s">
        <v>49</v>
      </c>
      <c r="D14" s="38">
        <v>22</v>
      </c>
      <c r="E14" s="27">
        <v>20</v>
      </c>
      <c r="F14" s="27">
        <v>2</v>
      </c>
      <c r="G14" s="27">
        <v>11</v>
      </c>
      <c r="H14" s="27"/>
      <c r="I14" s="27"/>
      <c r="J14" s="27">
        <v>6</v>
      </c>
      <c r="K14" s="27">
        <v>9</v>
      </c>
      <c r="L14" s="27">
        <v>1</v>
      </c>
      <c r="M14" s="27">
        <v>4</v>
      </c>
      <c r="N14" s="27">
        <f t="shared" si="0"/>
        <v>5</v>
      </c>
      <c r="O14" s="39">
        <v>3</v>
      </c>
      <c r="P14" s="39">
        <v>1</v>
      </c>
      <c r="Q14" s="39">
        <v>3</v>
      </c>
      <c r="R14" s="39">
        <v>1</v>
      </c>
      <c r="S14" s="39">
        <v>0</v>
      </c>
      <c r="T14" s="39">
        <f t="shared" si="1"/>
        <v>10</v>
      </c>
      <c r="U14" s="40">
        <f t="shared" si="2"/>
        <v>1.1499999999999999</v>
      </c>
      <c r="V14" s="22">
        <v>489</v>
      </c>
      <c r="W14" s="22" t="s">
        <v>80</v>
      </c>
      <c r="X14" s="22" t="s">
        <v>82</v>
      </c>
      <c r="Y14" s="69">
        <v>2301</v>
      </c>
      <c r="Z14" s="41"/>
      <c r="AA14" s="1" t="s">
        <v>83</v>
      </c>
      <c r="AB14" s="28" t="s">
        <v>372</v>
      </c>
    </row>
    <row r="15" spans="1:28" x14ac:dyDescent="0.3">
      <c r="A15" s="1" t="s">
        <v>69</v>
      </c>
      <c r="B15" s="1" t="s">
        <v>46</v>
      </c>
      <c r="C15" s="27" t="s">
        <v>255</v>
      </c>
      <c r="D15" s="38">
        <v>14</v>
      </c>
      <c r="E15" s="27">
        <v>31</v>
      </c>
      <c r="F15" s="27">
        <v>4</v>
      </c>
      <c r="G15" s="27">
        <v>13</v>
      </c>
      <c r="H15" s="27"/>
      <c r="I15" s="27"/>
      <c r="J15" s="27">
        <v>0</v>
      </c>
      <c r="K15" s="27">
        <v>0</v>
      </c>
      <c r="L15" s="27">
        <v>7</v>
      </c>
      <c r="M15" s="27">
        <v>6</v>
      </c>
      <c r="N15" s="27">
        <f t="shared" si="0"/>
        <v>13</v>
      </c>
      <c r="O15" s="39">
        <v>2</v>
      </c>
      <c r="P15" s="39">
        <v>3</v>
      </c>
      <c r="Q15" s="39">
        <v>4</v>
      </c>
      <c r="R15" s="39">
        <v>3</v>
      </c>
      <c r="S15" s="39">
        <v>0</v>
      </c>
      <c r="T15" s="39">
        <f t="shared" si="1"/>
        <v>8</v>
      </c>
      <c r="U15" s="40">
        <f t="shared" si="2"/>
        <v>0.83870967741935487</v>
      </c>
      <c r="V15" s="22">
        <v>489</v>
      </c>
      <c r="W15" s="22" t="s">
        <v>80</v>
      </c>
      <c r="X15" s="22" t="s">
        <v>82</v>
      </c>
      <c r="Y15" s="69">
        <v>2301</v>
      </c>
      <c r="Z15" s="41"/>
      <c r="AA15" s="1" t="s">
        <v>83</v>
      </c>
      <c r="AB15" s="28" t="s">
        <v>372</v>
      </c>
    </row>
    <row r="16" spans="1:28" x14ac:dyDescent="0.3">
      <c r="A16" s="1" t="s">
        <v>69</v>
      </c>
      <c r="B16" s="1" t="s">
        <v>46</v>
      </c>
      <c r="C16" s="27" t="s">
        <v>172</v>
      </c>
      <c r="D16" s="38">
        <v>32</v>
      </c>
      <c r="E16" s="27">
        <v>6</v>
      </c>
      <c r="F16" s="27">
        <v>1</v>
      </c>
      <c r="G16" s="27">
        <v>1</v>
      </c>
      <c r="H16" s="27"/>
      <c r="I16" s="27"/>
      <c r="J16" s="27">
        <v>1</v>
      </c>
      <c r="K16" s="27">
        <v>3</v>
      </c>
      <c r="L16" s="27">
        <v>1</v>
      </c>
      <c r="M16" s="27">
        <v>0</v>
      </c>
      <c r="N16" s="27">
        <f t="shared" si="0"/>
        <v>1</v>
      </c>
      <c r="O16" s="39">
        <v>0</v>
      </c>
      <c r="P16" s="39">
        <v>0</v>
      </c>
      <c r="Q16" s="39">
        <v>0</v>
      </c>
      <c r="R16" s="39">
        <v>1</v>
      </c>
      <c r="S16" s="39">
        <v>0</v>
      </c>
      <c r="T16" s="39">
        <f t="shared" si="1"/>
        <v>3</v>
      </c>
      <c r="U16" s="40">
        <f t="shared" si="2"/>
        <v>0.5</v>
      </c>
      <c r="V16" s="22">
        <v>489</v>
      </c>
      <c r="W16" s="22" t="s">
        <v>80</v>
      </c>
      <c r="X16" s="22" t="s">
        <v>82</v>
      </c>
      <c r="Y16" s="69">
        <v>2301</v>
      </c>
      <c r="Z16" s="41"/>
      <c r="AA16" s="1" t="s">
        <v>83</v>
      </c>
      <c r="AB16" s="28" t="s">
        <v>372</v>
      </c>
    </row>
    <row r="17" spans="1:28" x14ac:dyDescent="0.3">
      <c r="A17" s="1" t="s">
        <v>69</v>
      </c>
      <c r="B17" s="1" t="s">
        <v>46</v>
      </c>
      <c r="C17" s="27" t="s">
        <v>52</v>
      </c>
      <c r="D17" s="38">
        <v>42</v>
      </c>
      <c r="E17" s="27">
        <v>20</v>
      </c>
      <c r="F17" s="27">
        <v>3</v>
      </c>
      <c r="G17" s="27">
        <v>6</v>
      </c>
      <c r="H17" s="27"/>
      <c r="I17" s="27"/>
      <c r="J17" s="27">
        <v>0</v>
      </c>
      <c r="K17" s="27">
        <v>0</v>
      </c>
      <c r="L17" s="27">
        <v>1</v>
      </c>
      <c r="M17" s="27">
        <v>1</v>
      </c>
      <c r="N17" s="27">
        <f t="shared" si="0"/>
        <v>2</v>
      </c>
      <c r="O17" s="39">
        <v>0</v>
      </c>
      <c r="P17" s="39">
        <v>1</v>
      </c>
      <c r="Q17" s="39">
        <v>0</v>
      </c>
      <c r="R17" s="39">
        <v>0</v>
      </c>
      <c r="S17" s="39">
        <v>0</v>
      </c>
      <c r="T17" s="39">
        <f t="shared" si="1"/>
        <v>6</v>
      </c>
      <c r="U17" s="40">
        <f t="shared" si="2"/>
        <v>0.4</v>
      </c>
      <c r="V17" s="22">
        <v>489</v>
      </c>
      <c r="W17" s="22" t="s">
        <v>80</v>
      </c>
      <c r="X17" s="22" t="s">
        <v>82</v>
      </c>
      <c r="Y17" s="69">
        <v>2301</v>
      </c>
      <c r="Z17" s="41"/>
      <c r="AA17" s="1" t="s">
        <v>83</v>
      </c>
      <c r="AB17" s="28" t="s">
        <v>372</v>
      </c>
    </row>
    <row r="18" spans="1:28" x14ac:dyDescent="0.3">
      <c r="A18" s="1" t="s">
        <v>69</v>
      </c>
      <c r="B18" s="1" t="s">
        <v>46</v>
      </c>
      <c r="C18" s="27" t="s">
        <v>53</v>
      </c>
      <c r="D18" s="38">
        <v>15</v>
      </c>
      <c r="E18" s="27">
        <v>32</v>
      </c>
      <c r="F18" s="27">
        <v>4</v>
      </c>
      <c r="G18" s="27">
        <v>12</v>
      </c>
      <c r="H18" s="27"/>
      <c r="I18" s="27"/>
      <c r="J18" s="27">
        <v>7</v>
      </c>
      <c r="K18" s="27">
        <v>9</v>
      </c>
      <c r="L18" s="27">
        <v>4</v>
      </c>
      <c r="M18" s="27">
        <v>9</v>
      </c>
      <c r="N18" s="27">
        <f t="shared" si="0"/>
        <v>13</v>
      </c>
      <c r="O18" s="39">
        <v>6</v>
      </c>
      <c r="P18" s="39">
        <v>1</v>
      </c>
      <c r="Q18" s="39">
        <v>1</v>
      </c>
      <c r="R18" s="39">
        <v>5</v>
      </c>
      <c r="S18" s="39">
        <v>0</v>
      </c>
      <c r="T18" s="39">
        <f t="shared" si="1"/>
        <v>15</v>
      </c>
      <c r="U18" s="40">
        <f t="shared" si="2"/>
        <v>1.125</v>
      </c>
      <c r="V18" s="22">
        <v>489</v>
      </c>
      <c r="W18" s="22" t="s">
        <v>80</v>
      </c>
      <c r="X18" s="22" t="s">
        <v>82</v>
      </c>
      <c r="Y18" s="69">
        <v>2301</v>
      </c>
      <c r="Z18" s="41"/>
      <c r="AA18" s="1" t="s">
        <v>83</v>
      </c>
      <c r="AB18" s="28" t="s">
        <v>372</v>
      </c>
    </row>
    <row r="19" spans="1:28" x14ac:dyDescent="0.3">
      <c r="A19" s="1" t="s">
        <v>69</v>
      </c>
      <c r="B19" s="1" t="s">
        <v>46</v>
      </c>
      <c r="C19" s="27" t="s">
        <v>374</v>
      </c>
      <c r="D19" s="38">
        <v>54</v>
      </c>
      <c r="E19" s="27">
        <v>6</v>
      </c>
      <c r="F19" s="27">
        <v>1</v>
      </c>
      <c r="G19" s="27">
        <v>2</v>
      </c>
      <c r="H19" s="27"/>
      <c r="I19" s="27"/>
      <c r="J19" s="27">
        <v>0</v>
      </c>
      <c r="K19" s="27">
        <v>0</v>
      </c>
      <c r="L19" s="27">
        <v>1</v>
      </c>
      <c r="M19" s="27">
        <v>0</v>
      </c>
      <c r="N19" s="27">
        <f t="shared" si="0"/>
        <v>1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f t="shared" si="1"/>
        <v>2</v>
      </c>
      <c r="U19" s="40">
        <f t="shared" si="2"/>
        <v>0.5</v>
      </c>
      <c r="V19" s="22">
        <v>489</v>
      </c>
      <c r="W19" s="22" t="s">
        <v>80</v>
      </c>
      <c r="X19" s="22" t="s">
        <v>82</v>
      </c>
      <c r="Y19" s="69">
        <v>2301</v>
      </c>
      <c r="Z19" s="41"/>
      <c r="AA19" s="1" t="s">
        <v>83</v>
      </c>
      <c r="AB19" s="28" t="s">
        <v>372</v>
      </c>
    </row>
    <row r="20" spans="1:28" x14ac:dyDescent="0.3">
      <c r="A20" s="1" t="s">
        <v>69</v>
      </c>
      <c r="B20" s="1" t="s">
        <v>46</v>
      </c>
      <c r="C20" s="27" t="s">
        <v>54</v>
      </c>
      <c r="D20" s="38">
        <v>10</v>
      </c>
      <c r="E20" s="27">
        <v>34</v>
      </c>
      <c r="F20" s="27">
        <v>13</v>
      </c>
      <c r="G20" s="27">
        <v>26</v>
      </c>
      <c r="H20" s="27"/>
      <c r="I20" s="27"/>
      <c r="J20" s="27">
        <v>6</v>
      </c>
      <c r="K20" s="27">
        <v>7</v>
      </c>
      <c r="L20" s="27">
        <v>6</v>
      </c>
      <c r="M20" s="27">
        <v>6</v>
      </c>
      <c r="N20" s="27">
        <f t="shared" si="0"/>
        <v>12</v>
      </c>
      <c r="O20" s="39">
        <v>3</v>
      </c>
      <c r="P20" s="39">
        <v>2</v>
      </c>
      <c r="Q20" s="39">
        <v>5</v>
      </c>
      <c r="R20" s="39">
        <v>2</v>
      </c>
      <c r="S20" s="39">
        <v>1</v>
      </c>
      <c r="T20" s="39">
        <f t="shared" si="1"/>
        <v>32</v>
      </c>
      <c r="U20" s="40">
        <f t="shared" si="2"/>
        <v>1.5588235294117647</v>
      </c>
      <c r="V20" s="22">
        <v>489</v>
      </c>
      <c r="W20" s="22" t="s">
        <v>80</v>
      </c>
      <c r="X20" s="22" t="s">
        <v>82</v>
      </c>
      <c r="Y20" s="69">
        <v>2301</v>
      </c>
      <c r="Z20" s="41"/>
      <c r="AA20" s="1" t="s">
        <v>83</v>
      </c>
      <c r="AB20" s="28" t="s">
        <v>372</v>
      </c>
    </row>
    <row r="21" spans="1:28" x14ac:dyDescent="0.3">
      <c r="A21" s="1" t="s">
        <v>69</v>
      </c>
      <c r="B21" s="1" t="s">
        <v>46</v>
      </c>
      <c r="C21" s="27" t="s">
        <v>55</v>
      </c>
      <c r="D21" s="38">
        <v>33</v>
      </c>
      <c r="E21" s="27">
        <v>30</v>
      </c>
      <c r="F21" s="27">
        <v>3</v>
      </c>
      <c r="G21" s="27">
        <v>10</v>
      </c>
      <c r="H21" s="27"/>
      <c r="I21" s="27"/>
      <c r="J21" s="27">
        <v>5</v>
      </c>
      <c r="K21" s="27">
        <v>6</v>
      </c>
      <c r="L21" s="27">
        <v>4</v>
      </c>
      <c r="M21" s="27">
        <v>4</v>
      </c>
      <c r="N21" s="27">
        <f t="shared" si="0"/>
        <v>8</v>
      </c>
      <c r="O21" s="39">
        <v>0</v>
      </c>
      <c r="P21" s="39">
        <v>2</v>
      </c>
      <c r="Q21" s="39">
        <v>0</v>
      </c>
      <c r="R21" s="39">
        <v>1</v>
      </c>
      <c r="S21" s="39">
        <v>1</v>
      </c>
      <c r="T21" s="39">
        <f t="shared" si="1"/>
        <v>11</v>
      </c>
      <c r="U21" s="40">
        <f t="shared" si="2"/>
        <v>0.6</v>
      </c>
      <c r="V21" s="22">
        <v>489</v>
      </c>
      <c r="W21" s="22" t="s">
        <v>80</v>
      </c>
      <c r="X21" s="22" t="s">
        <v>82</v>
      </c>
      <c r="Y21" s="69">
        <v>2301</v>
      </c>
      <c r="Z21" s="41"/>
      <c r="AA21" s="1" t="s">
        <v>83</v>
      </c>
      <c r="AB21" s="28" t="s">
        <v>372</v>
      </c>
    </row>
    <row r="22" spans="1:28" x14ac:dyDescent="0.3">
      <c r="A22" s="1" t="s">
        <v>69</v>
      </c>
      <c r="B22" s="1" t="s">
        <v>46</v>
      </c>
      <c r="C22" s="27" t="s">
        <v>56</v>
      </c>
      <c r="D22" s="38">
        <v>24</v>
      </c>
      <c r="E22" s="27">
        <v>22</v>
      </c>
      <c r="F22" s="27">
        <v>6</v>
      </c>
      <c r="G22" s="27">
        <v>9</v>
      </c>
      <c r="H22" s="27"/>
      <c r="I22" s="27"/>
      <c r="J22" s="27">
        <v>5</v>
      </c>
      <c r="K22" s="27">
        <v>6</v>
      </c>
      <c r="L22" s="27">
        <v>4</v>
      </c>
      <c r="M22" s="27">
        <v>0</v>
      </c>
      <c r="N22" s="27">
        <f t="shared" si="0"/>
        <v>4</v>
      </c>
      <c r="O22" s="39">
        <v>0</v>
      </c>
      <c r="P22" s="39">
        <v>2</v>
      </c>
      <c r="Q22" s="39">
        <v>0</v>
      </c>
      <c r="R22" s="39">
        <v>0</v>
      </c>
      <c r="S22" s="39">
        <v>0</v>
      </c>
      <c r="T22" s="39">
        <f t="shared" si="1"/>
        <v>17</v>
      </c>
      <c r="U22" s="40">
        <f t="shared" si="2"/>
        <v>0.95454545454545459</v>
      </c>
      <c r="V22" s="22">
        <v>489</v>
      </c>
      <c r="W22" s="22" t="s">
        <v>80</v>
      </c>
      <c r="X22" s="22" t="s">
        <v>82</v>
      </c>
      <c r="Y22" s="69">
        <v>2301</v>
      </c>
      <c r="Z22" s="41"/>
      <c r="AA22" s="1" t="s">
        <v>83</v>
      </c>
      <c r="AB22" s="28" t="s">
        <v>372</v>
      </c>
    </row>
    <row r="23" spans="1:28" x14ac:dyDescent="0.3">
      <c r="A23" s="1" t="s">
        <v>69</v>
      </c>
      <c r="B23" s="1" t="s">
        <v>46</v>
      </c>
      <c r="C23" s="27" t="s">
        <v>57</v>
      </c>
      <c r="D23" s="38">
        <v>35</v>
      </c>
      <c r="E23" s="27">
        <v>17</v>
      </c>
      <c r="F23" s="27">
        <v>2</v>
      </c>
      <c r="G23" s="27">
        <v>6</v>
      </c>
      <c r="H23" s="27"/>
      <c r="I23" s="27"/>
      <c r="J23" s="27">
        <v>0</v>
      </c>
      <c r="K23" s="27">
        <v>0</v>
      </c>
      <c r="L23" s="27">
        <v>0</v>
      </c>
      <c r="M23" s="27">
        <v>3</v>
      </c>
      <c r="N23" s="27">
        <f t="shared" si="0"/>
        <v>3</v>
      </c>
      <c r="O23" s="39">
        <v>0</v>
      </c>
      <c r="P23" s="39">
        <v>5</v>
      </c>
      <c r="Q23" s="39">
        <v>1</v>
      </c>
      <c r="R23" s="39">
        <v>0</v>
      </c>
      <c r="S23" s="39">
        <v>0</v>
      </c>
      <c r="T23" s="39">
        <f t="shared" si="1"/>
        <v>4</v>
      </c>
      <c r="U23" s="40">
        <f t="shared" si="2"/>
        <v>0.47058823529411764</v>
      </c>
      <c r="V23" s="22">
        <v>489</v>
      </c>
      <c r="W23" s="22" t="s">
        <v>80</v>
      </c>
      <c r="X23" s="22" t="s">
        <v>82</v>
      </c>
      <c r="Y23" s="69">
        <v>2301</v>
      </c>
      <c r="Z23" s="41"/>
      <c r="AA23" s="1" t="s">
        <v>83</v>
      </c>
      <c r="AB23" s="28" t="s">
        <v>372</v>
      </c>
    </row>
    <row r="24" spans="1:28" x14ac:dyDescent="0.3">
      <c r="A24" s="1" t="s">
        <v>69</v>
      </c>
      <c r="B24" s="1" t="s">
        <v>46</v>
      </c>
      <c r="C24" s="27" t="s">
        <v>58</v>
      </c>
      <c r="D24" s="38">
        <v>40</v>
      </c>
      <c r="E24" s="27">
        <v>12</v>
      </c>
      <c r="F24" s="27">
        <v>3</v>
      </c>
      <c r="G24" s="27">
        <v>9</v>
      </c>
      <c r="H24" s="27"/>
      <c r="I24" s="27"/>
      <c r="J24" s="27">
        <v>4</v>
      </c>
      <c r="K24" s="27">
        <v>6</v>
      </c>
      <c r="L24" s="27">
        <v>2</v>
      </c>
      <c r="M24" s="27">
        <v>0</v>
      </c>
      <c r="N24" s="27">
        <f t="shared" si="0"/>
        <v>2</v>
      </c>
      <c r="O24" s="39">
        <v>0</v>
      </c>
      <c r="P24" s="39">
        <v>4</v>
      </c>
      <c r="Q24" s="39">
        <v>0</v>
      </c>
      <c r="R24" s="39">
        <v>1</v>
      </c>
      <c r="S24" s="39">
        <v>0</v>
      </c>
      <c r="T24" s="39">
        <f t="shared" si="1"/>
        <v>10</v>
      </c>
      <c r="U24" s="40">
        <f t="shared" si="2"/>
        <v>0.91666666666666663</v>
      </c>
      <c r="V24" s="22">
        <v>489</v>
      </c>
      <c r="W24" s="22" t="s">
        <v>80</v>
      </c>
      <c r="X24" s="22" t="s">
        <v>82</v>
      </c>
      <c r="Y24" s="69">
        <v>2301</v>
      </c>
      <c r="Z24" s="41"/>
      <c r="AA24" s="1" t="s">
        <v>83</v>
      </c>
      <c r="AB24" s="28" t="s">
        <v>372</v>
      </c>
    </row>
    <row r="25" spans="1:28" x14ac:dyDescent="0.3">
      <c r="A25" s="43" t="s">
        <v>69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42</v>
      </c>
      <c r="G25" s="44">
        <f t="shared" si="3"/>
        <v>107</v>
      </c>
      <c r="H25" s="44">
        <f t="shared" si="3"/>
        <v>0</v>
      </c>
      <c r="I25" s="44">
        <f t="shared" si="3"/>
        <v>0</v>
      </c>
      <c r="J25" s="44">
        <f t="shared" si="3"/>
        <v>34</v>
      </c>
      <c r="K25" s="44">
        <f t="shared" si="3"/>
        <v>46</v>
      </c>
      <c r="L25" s="44">
        <f t="shared" si="3"/>
        <v>32</v>
      </c>
      <c r="M25" s="44">
        <f t="shared" si="3"/>
        <v>33</v>
      </c>
      <c r="N25" s="44">
        <f t="shared" si="3"/>
        <v>65</v>
      </c>
      <c r="O25" s="44">
        <f t="shared" si="3"/>
        <v>15</v>
      </c>
      <c r="P25" s="44">
        <f t="shared" si="3"/>
        <v>21</v>
      </c>
      <c r="Q25" s="44">
        <f t="shared" si="3"/>
        <v>16</v>
      </c>
      <c r="R25" s="44">
        <f t="shared" si="3"/>
        <v>14</v>
      </c>
      <c r="S25" s="44">
        <f t="shared" si="3"/>
        <v>2</v>
      </c>
      <c r="T25" s="44">
        <f t="shared" si="3"/>
        <v>118</v>
      </c>
      <c r="U25" s="45">
        <f>((T25+Q25+N25-R25)+(O25*2))/E25</f>
        <v>0.89583333333333337</v>
      </c>
      <c r="V25" s="46">
        <v>489</v>
      </c>
      <c r="W25" s="46" t="s">
        <v>80</v>
      </c>
      <c r="X25" s="46" t="s">
        <v>82</v>
      </c>
      <c r="Y25" s="70">
        <v>2301</v>
      </c>
      <c r="Z25" s="48"/>
      <c r="AA25" s="43" t="s">
        <v>83</v>
      </c>
      <c r="AB25" s="72" t="s">
        <v>372</v>
      </c>
    </row>
    <row r="26" spans="1:28" x14ac:dyDescent="0.3">
      <c r="A26" s="1"/>
      <c r="B26" s="1"/>
      <c r="C26" s="1"/>
      <c r="D26" s="1"/>
      <c r="F26" s="49" t="s">
        <v>41</v>
      </c>
      <c r="G26" s="50">
        <f>F25/G25</f>
        <v>0.3925233644859813</v>
      </c>
      <c r="H26" s="27"/>
      <c r="I26" s="1"/>
      <c r="J26" s="49" t="s">
        <v>42</v>
      </c>
      <c r="K26" s="51">
        <f>J25/K25</f>
        <v>0.73913043478260865</v>
      </c>
      <c r="L26" s="1"/>
      <c r="M26" s="39" t="s">
        <v>43</v>
      </c>
      <c r="N26" s="52">
        <v>4</v>
      </c>
      <c r="P26" s="1"/>
      <c r="Q26" s="1"/>
      <c r="R26" s="1"/>
      <c r="S26" s="1"/>
      <c r="T26" s="1"/>
      <c r="U26" s="1"/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B32" s="1"/>
      <c r="C32" s="32" t="s">
        <v>70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11</v>
      </c>
      <c r="U32" s="1"/>
      <c r="V32" s="35">
        <v>33</v>
      </c>
      <c r="AB32" s="71"/>
    </row>
    <row r="33" spans="1:28" x14ac:dyDescent="0.3">
      <c r="A33" s="36" t="s">
        <v>12</v>
      </c>
      <c r="B33" s="37" t="s">
        <v>13</v>
      </c>
      <c r="C33" s="38" t="s">
        <v>14</v>
      </c>
      <c r="D33" s="38" t="s">
        <v>15</v>
      </c>
      <c r="E33" s="14" t="s">
        <v>16</v>
      </c>
      <c r="F33" s="14" t="s">
        <v>17</v>
      </c>
      <c r="G33" s="14" t="s">
        <v>18</v>
      </c>
      <c r="H33" s="14" t="s">
        <v>19</v>
      </c>
      <c r="I33" s="14" t="s">
        <v>20</v>
      </c>
      <c r="J33" s="14" t="s">
        <v>21</v>
      </c>
      <c r="K33" s="14" t="s">
        <v>22</v>
      </c>
      <c r="L33" s="14" t="s">
        <v>23</v>
      </c>
      <c r="M33" s="14" t="s">
        <v>24</v>
      </c>
      <c r="N33" s="14" t="s">
        <v>25</v>
      </c>
      <c r="O33" s="14" t="s">
        <v>26</v>
      </c>
      <c r="P33" s="14" t="s">
        <v>27</v>
      </c>
      <c r="Q33" s="14" t="s">
        <v>28</v>
      </c>
      <c r="R33" s="14" t="s">
        <v>29</v>
      </c>
      <c r="S33" s="14" t="s">
        <v>30</v>
      </c>
      <c r="T33" s="14" t="s">
        <v>31</v>
      </c>
      <c r="U33" s="14" t="s">
        <v>32</v>
      </c>
      <c r="V33" s="14" t="s">
        <v>4</v>
      </c>
      <c r="W33" s="14" t="s">
        <v>33</v>
      </c>
      <c r="X33" s="14" t="s">
        <v>34</v>
      </c>
      <c r="Y33" s="14" t="s">
        <v>35</v>
      </c>
      <c r="Z33" s="14" t="s">
        <v>36</v>
      </c>
      <c r="AA33" s="14" t="s">
        <v>37</v>
      </c>
      <c r="AB33" s="14" t="s">
        <v>38</v>
      </c>
    </row>
    <row r="34" spans="1:28" x14ac:dyDescent="0.3">
      <c r="A34" s="1" t="s">
        <v>46</v>
      </c>
      <c r="B34" s="1" t="s">
        <v>69</v>
      </c>
      <c r="C34" s="27" t="s">
        <v>202</v>
      </c>
      <c r="D34" s="38">
        <v>24</v>
      </c>
      <c r="E34" s="27">
        <v>35</v>
      </c>
      <c r="F34" s="27">
        <v>3</v>
      </c>
      <c r="G34" s="27">
        <v>8</v>
      </c>
      <c r="H34" s="27"/>
      <c r="I34" s="27"/>
      <c r="J34" s="27">
        <v>2</v>
      </c>
      <c r="K34" s="27">
        <v>5</v>
      </c>
      <c r="L34" s="27">
        <v>2</v>
      </c>
      <c r="M34" s="27">
        <v>2</v>
      </c>
      <c r="N34" s="27">
        <f>SUM(L34:M34)</f>
        <v>4</v>
      </c>
      <c r="O34" s="27">
        <v>1</v>
      </c>
      <c r="P34" s="39">
        <v>0</v>
      </c>
      <c r="Q34" s="27">
        <v>0</v>
      </c>
      <c r="R34" s="27">
        <v>1</v>
      </c>
      <c r="S34" s="27">
        <v>1</v>
      </c>
      <c r="T34" s="27">
        <f>+(F34*2)+J34</f>
        <v>8</v>
      </c>
      <c r="U34" s="40">
        <f>IFERROR(((T34+Q34+N34-R34)+(O34*2))/E34,"")</f>
        <v>0.37142857142857144</v>
      </c>
      <c r="V34" s="22">
        <v>489</v>
      </c>
      <c r="W34" s="22" t="s">
        <v>81</v>
      </c>
      <c r="X34" s="22" t="s">
        <v>95</v>
      </c>
      <c r="Y34" s="69">
        <v>2301</v>
      </c>
      <c r="Z34" s="41"/>
      <c r="AA34" s="1" t="s">
        <v>200</v>
      </c>
      <c r="AB34" s="28" t="s">
        <v>373</v>
      </c>
    </row>
    <row r="35" spans="1:28" x14ac:dyDescent="0.3">
      <c r="A35" s="1" t="s">
        <v>46</v>
      </c>
      <c r="B35" s="1" t="s">
        <v>69</v>
      </c>
      <c r="C35" s="27" t="s">
        <v>120</v>
      </c>
      <c r="D35" s="38">
        <v>22</v>
      </c>
      <c r="E35" s="27">
        <v>10</v>
      </c>
      <c r="F35" s="27">
        <v>4</v>
      </c>
      <c r="G35" s="27">
        <v>5</v>
      </c>
      <c r="H35" s="27"/>
      <c r="I35" s="27"/>
      <c r="J35" s="27">
        <v>1</v>
      </c>
      <c r="K35" s="27">
        <v>2</v>
      </c>
      <c r="L35" s="27">
        <v>0</v>
      </c>
      <c r="M35" s="27">
        <v>2</v>
      </c>
      <c r="N35" s="27">
        <f t="shared" ref="N35:N41" si="4">SUM(L35:M35)</f>
        <v>2</v>
      </c>
      <c r="O35" s="39">
        <v>0</v>
      </c>
      <c r="P35" s="39">
        <v>4</v>
      </c>
      <c r="Q35" s="39">
        <v>0</v>
      </c>
      <c r="R35" s="39">
        <v>1</v>
      </c>
      <c r="S35" s="39">
        <v>1</v>
      </c>
      <c r="T35" s="27">
        <f t="shared" ref="T35:T43" si="5">+(F35*2)+J35</f>
        <v>9</v>
      </c>
      <c r="U35" s="40">
        <f t="shared" ref="U35:U44" si="6">IFERROR(((T35+Q35+N35-R35)+(O35*2))/E35,"")</f>
        <v>1</v>
      </c>
      <c r="V35" s="22">
        <v>489</v>
      </c>
      <c r="W35" s="22" t="s">
        <v>81</v>
      </c>
      <c r="X35" s="22" t="s">
        <v>95</v>
      </c>
      <c r="Y35" s="69">
        <v>2301</v>
      </c>
      <c r="Z35" s="41"/>
      <c r="AA35" s="1" t="s">
        <v>200</v>
      </c>
      <c r="AB35" s="28" t="s">
        <v>373</v>
      </c>
    </row>
    <row r="36" spans="1:28" x14ac:dyDescent="0.3">
      <c r="A36" s="1" t="s">
        <v>46</v>
      </c>
      <c r="B36" s="1" t="s">
        <v>69</v>
      </c>
      <c r="C36" s="27" t="s">
        <v>203</v>
      </c>
      <c r="D36" s="38">
        <v>21</v>
      </c>
      <c r="E36" s="27" t="s">
        <v>470</v>
      </c>
      <c r="F36" s="27"/>
      <c r="G36" s="27"/>
      <c r="H36" s="27"/>
      <c r="I36" s="27"/>
      <c r="J36" s="27"/>
      <c r="K36" s="27"/>
      <c r="L36" s="27"/>
      <c r="M36" s="27"/>
      <c r="N36" s="27"/>
      <c r="O36" s="39"/>
      <c r="P36" s="39"/>
      <c r="Q36" s="39"/>
      <c r="R36" s="39"/>
      <c r="S36" s="39"/>
      <c r="T36" s="27"/>
      <c r="U36" s="40"/>
      <c r="V36" s="22">
        <v>489</v>
      </c>
      <c r="W36" s="22" t="s">
        <v>81</v>
      </c>
      <c r="X36" s="22" t="s">
        <v>95</v>
      </c>
      <c r="Y36" s="69">
        <v>2301</v>
      </c>
      <c r="Z36" s="41"/>
      <c r="AA36" s="1" t="s">
        <v>200</v>
      </c>
      <c r="AB36" s="28" t="s">
        <v>373</v>
      </c>
    </row>
    <row r="37" spans="1:28" x14ac:dyDescent="0.3">
      <c r="A37" s="1" t="s">
        <v>46</v>
      </c>
      <c r="B37" s="1" t="s">
        <v>69</v>
      </c>
      <c r="C37" s="27" t="s">
        <v>204</v>
      </c>
      <c r="D37" s="38">
        <v>15</v>
      </c>
      <c r="E37" s="27">
        <v>14</v>
      </c>
      <c r="F37" s="27">
        <v>0</v>
      </c>
      <c r="G37" s="27">
        <v>1</v>
      </c>
      <c r="H37" s="27"/>
      <c r="I37" s="27"/>
      <c r="J37" s="27">
        <v>0</v>
      </c>
      <c r="K37" s="27">
        <v>0</v>
      </c>
      <c r="L37" s="27">
        <v>0</v>
      </c>
      <c r="M37" s="27">
        <v>0</v>
      </c>
      <c r="N37" s="27">
        <f t="shared" si="4"/>
        <v>0</v>
      </c>
      <c r="O37" s="39">
        <v>4</v>
      </c>
      <c r="P37" s="56">
        <v>6</v>
      </c>
      <c r="Q37" s="39">
        <v>0</v>
      </c>
      <c r="R37" s="39">
        <v>1</v>
      </c>
      <c r="S37" s="39">
        <v>0</v>
      </c>
      <c r="T37" s="27">
        <f t="shared" si="5"/>
        <v>0</v>
      </c>
      <c r="U37" s="40">
        <f t="shared" si="6"/>
        <v>0.5</v>
      </c>
      <c r="V37" s="22">
        <v>489</v>
      </c>
      <c r="W37" s="22" t="s">
        <v>81</v>
      </c>
      <c r="X37" s="22" t="s">
        <v>95</v>
      </c>
      <c r="Y37" s="69">
        <v>2301</v>
      </c>
      <c r="Z37" s="41"/>
      <c r="AA37" s="1" t="s">
        <v>200</v>
      </c>
      <c r="AB37" s="28" t="s">
        <v>373</v>
      </c>
    </row>
    <row r="38" spans="1:28" x14ac:dyDescent="0.3">
      <c r="A38" s="1" t="s">
        <v>46</v>
      </c>
      <c r="B38" s="1" t="s">
        <v>69</v>
      </c>
      <c r="C38" s="27" t="s">
        <v>351</v>
      </c>
      <c r="D38" s="38">
        <v>10</v>
      </c>
      <c r="E38" s="27" t="s">
        <v>470</v>
      </c>
      <c r="F38" s="27"/>
      <c r="G38" s="27"/>
      <c r="H38" s="27"/>
      <c r="I38" s="27"/>
      <c r="J38" s="27"/>
      <c r="K38" s="27"/>
      <c r="L38" s="27"/>
      <c r="M38" s="27"/>
      <c r="N38" s="27">
        <f t="shared" si="4"/>
        <v>0</v>
      </c>
      <c r="O38" s="39"/>
      <c r="P38" s="56"/>
      <c r="Q38" s="39"/>
      <c r="R38" s="39"/>
      <c r="S38" s="39"/>
      <c r="T38" s="27">
        <f t="shared" si="5"/>
        <v>0</v>
      </c>
      <c r="U38" s="40" t="str">
        <f t="shared" si="6"/>
        <v/>
      </c>
      <c r="V38" s="22">
        <v>489</v>
      </c>
      <c r="W38" s="22" t="s">
        <v>81</v>
      </c>
      <c r="X38" s="22" t="s">
        <v>95</v>
      </c>
      <c r="Y38" s="69">
        <v>2301</v>
      </c>
      <c r="Z38" s="41"/>
      <c r="AA38" s="1" t="s">
        <v>200</v>
      </c>
      <c r="AB38" s="28" t="s">
        <v>373</v>
      </c>
    </row>
    <row r="39" spans="1:28" x14ac:dyDescent="0.3">
      <c r="A39" s="1" t="s">
        <v>46</v>
      </c>
      <c r="B39" s="1" t="s">
        <v>69</v>
      </c>
      <c r="C39" s="27" t="s">
        <v>205</v>
      </c>
      <c r="D39" s="38">
        <v>14</v>
      </c>
      <c r="E39" s="27">
        <v>19</v>
      </c>
      <c r="F39" s="27">
        <v>5</v>
      </c>
      <c r="G39" s="27">
        <v>13</v>
      </c>
      <c r="H39" s="27"/>
      <c r="I39" s="27"/>
      <c r="J39" s="27">
        <v>0</v>
      </c>
      <c r="K39" s="27">
        <v>0</v>
      </c>
      <c r="L39" s="27">
        <v>2</v>
      </c>
      <c r="M39" s="27">
        <v>2</v>
      </c>
      <c r="N39" s="27">
        <f t="shared" si="4"/>
        <v>4</v>
      </c>
      <c r="O39" s="39">
        <v>1</v>
      </c>
      <c r="P39" s="39">
        <v>3</v>
      </c>
      <c r="Q39" s="39">
        <v>0</v>
      </c>
      <c r="R39" s="39">
        <v>3</v>
      </c>
      <c r="S39" s="39">
        <v>0</v>
      </c>
      <c r="T39" s="27">
        <f t="shared" si="5"/>
        <v>10</v>
      </c>
      <c r="U39" s="40">
        <f t="shared" si="6"/>
        <v>0.68421052631578949</v>
      </c>
      <c r="V39" s="22">
        <v>489</v>
      </c>
      <c r="W39" s="22" t="s">
        <v>81</v>
      </c>
      <c r="X39" s="22" t="s">
        <v>95</v>
      </c>
      <c r="Y39" s="69">
        <v>2301</v>
      </c>
      <c r="Z39" s="41"/>
      <c r="AA39" s="1" t="s">
        <v>200</v>
      </c>
      <c r="AB39" s="28" t="s">
        <v>373</v>
      </c>
    </row>
    <row r="40" spans="1:28" x14ac:dyDescent="0.3">
      <c r="A40" s="1" t="s">
        <v>46</v>
      </c>
      <c r="B40" s="1" t="s">
        <v>69</v>
      </c>
      <c r="C40" s="27" t="s">
        <v>121</v>
      </c>
      <c r="D40" s="38">
        <v>44</v>
      </c>
      <c r="E40" s="27">
        <v>31</v>
      </c>
      <c r="F40" s="27">
        <v>5</v>
      </c>
      <c r="G40" s="27">
        <v>10</v>
      </c>
      <c r="H40" s="27"/>
      <c r="I40" s="27"/>
      <c r="J40" s="27">
        <v>0</v>
      </c>
      <c r="K40" s="27">
        <v>0</v>
      </c>
      <c r="L40" s="27">
        <v>2</v>
      </c>
      <c r="M40" s="27">
        <v>6</v>
      </c>
      <c r="N40" s="27">
        <f t="shared" si="4"/>
        <v>8</v>
      </c>
      <c r="O40" s="39">
        <v>1</v>
      </c>
      <c r="P40" s="39">
        <v>5</v>
      </c>
      <c r="Q40" s="39">
        <v>2</v>
      </c>
      <c r="R40" s="39">
        <v>2</v>
      </c>
      <c r="S40" s="39">
        <v>0</v>
      </c>
      <c r="T40" s="27">
        <f t="shared" si="5"/>
        <v>10</v>
      </c>
      <c r="U40" s="40">
        <f t="shared" si="6"/>
        <v>0.64516129032258063</v>
      </c>
      <c r="V40" s="22">
        <v>489</v>
      </c>
      <c r="W40" s="22" t="s">
        <v>81</v>
      </c>
      <c r="X40" s="22" t="s">
        <v>95</v>
      </c>
      <c r="Y40" s="69">
        <v>2301</v>
      </c>
      <c r="Z40" s="41"/>
      <c r="AA40" s="1" t="s">
        <v>200</v>
      </c>
      <c r="AB40" s="28" t="s">
        <v>373</v>
      </c>
    </row>
    <row r="41" spans="1:28" x14ac:dyDescent="0.3">
      <c r="A41" s="1" t="s">
        <v>46</v>
      </c>
      <c r="B41" s="1" t="s">
        <v>69</v>
      </c>
      <c r="C41" s="27" t="s">
        <v>502</v>
      </c>
      <c r="D41" s="38">
        <v>12</v>
      </c>
      <c r="E41" s="27">
        <v>29</v>
      </c>
      <c r="F41" s="27">
        <v>4</v>
      </c>
      <c r="G41" s="27">
        <v>8</v>
      </c>
      <c r="H41" s="27"/>
      <c r="I41" s="27"/>
      <c r="J41" s="27">
        <v>2</v>
      </c>
      <c r="K41" s="27">
        <v>2</v>
      </c>
      <c r="L41" s="27">
        <v>0</v>
      </c>
      <c r="M41" s="27">
        <v>1</v>
      </c>
      <c r="N41" s="27">
        <f t="shared" si="4"/>
        <v>1</v>
      </c>
      <c r="O41" s="39">
        <v>4</v>
      </c>
      <c r="P41" s="39">
        <v>4</v>
      </c>
      <c r="Q41" s="39">
        <v>1</v>
      </c>
      <c r="R41" s="39">
        <v>2</v>
      </c>
      <c r="S41" s="39">
        <v>0</v>
      </c>
      <c r="T41" s="27">
        <f t="shared" si="5"/>
        <v>10</v>
      </c>
      <c r="U41" s="40">
        <f t="shared" si="6"/>
        <v>0.62068965517241381</v>
      </c>
      <c r="V41" s="22">
        <v>489</v>
      </c>
      <c r="W41" s="22" t="s">
        <v>81</v>
      </c>
      <c r="X41" s="22" t="s">
        <v>95</v>
      </c>
      <c r="Y41" s="69">
        <v>2301</v>
      </c>
      <c r="Z41" s="41"/>
      <c r="AA41" s="1" t="s">
        <v>200</v>
      </c>
      <c r="AB41" s="28" t="s">
        <v>373</v>
      </c>
    </row>
    <row r="42" spans="1:28" x14ac:dyDescent="0.3">
      <c r="A42" s="1" t="s">
        <v>46</v>
      </c>
      <c r="B42" s="1" t="s">
        <v>69</v>
      </c>
      <c r="C42" s="27" t="s">
        <v>207</v>
      </c>
      <c r="D42" s="38">
        <v>25</v>
      </c>
      <c r="E42" s="27">
        <v>9</v>
      </c>
      <c r="F42" s="27">
        <v>4</v>
      </c>
      <c r="G42" s="27">
        <v>12</v>
      </c>
      <c r="H42" s="27"/>
      <c r="I42" s="27"/>
      <c r="J42" s="27">
        <v>2</v>
      </c>
      <c r="K42" s="27">
        <v>2</v>
      </c>
      <c r="L42" s="27">
        <v>1</v>
      </c>
      <c r="M42" s="27">
        <v>2</v>
      </c>
      <c r="N42" s="27">
        <f>SUM(L42:M42)</f>
        <v>3</v>
      </c>
      <c r="O42" s="39">
        <v>1</v>
      </c>
      <c r="P42" s="39">
        <v>2</v>
      </c>
      <c r="Q42" s="39">
        <v>3</v>
      </c>
      <c r="R42" s="39">
        <v>2</v>
      </c>
      <c r="S42" s="39">
        <v>0</v>
      </c>
      <c r="T42" s="27">
        <f t="shared" si="5"/>
        <v>10</v>
      </c>
      <c r="U42" s="40">
        <f t="shared" si="6"/>
        <v>1.7777777777777777</v>
      </c>
      <c r="V42" s="22">
        <v>489</v>
      </c>
      <c r="W42" s="22" t="s">
        <v>81</v>
      </c>
      <c r="X42" s="22" t="s">
        <v>95</v>
      </c>
      <c r="Y42" s="69">
        <v>2301</v>
      </c>
      <c r="Z42" s="41"/>
      <c r="AA42" s="1" t="s">
        <v>200</v>
      </c>
      <c r="AB42" s="28" t="s">
        <v>373</v>
      </c>
    </row>
    <row r="43" spans="1:28" x14ac:dyDescent="0.3">
      <c r="A43" s="1" t="s">
        <v>46</v>
      </c>
      <c r="B43" s="1" t="s">
        <v>69</v>
      </c>
      <c r="C43" s="27" t="s">
        <v>208</v>
      </c>
      <c r="D43" s="38">
        <v>42</v>
      </c>
      <c r="E43" s="27">
        <v>46</v>
      </c>
      <c r="F43" s="27">
        <v>9</v>
      </c>
      <c r="G43" s="27">
        <v>28</v>
      </c>
      <c r="H43" s="27"/>
      <c r="I43" s="27"/>
      <c r="J43" s="27">
        <v>1</v>
      </c>
      <c r="K43" s="27">
        <v>2</v>
      </c>
      <c r="L43" s="27">
        <v>7</v>
      </c>
      <c r="M43" s="27">
        <v>15</v>
      </c>
      <c r="N43" s="27">
        <f>SUM(L43:M43)</f>
        <v>22</v>
      </c>
      <c r="O43" s="39">
        <v>1</v>
      </c>
      <c r="P43" s="39">
        <v>4</v>
      </c>
      <c r="Q43" s="39">
        <v>0</v>
      </c>
      <c r="R43" s="39">
        <v>9</v>
      </c>
      <c r="S43" s="39">
        <v>4</v>
      </c>
      <c r="T43" s="27">
        <f t="shared" si="5"/>
        <v>19</v>
      </c>
      <c r="U43" s="40">
        <f t="shared" si="6"/>
        <v>0.73913043478260865</v>
      </c>
      <c r="V43" s="22">
        <v>489</v>
      </c>
      <c r="W43" s="22" t="s">
        <v>81</v>
      </c>
      <c r="X43" s="22" t="s">
        <v>95</v>
      </c>
      <c r="Y43" s="69">
        <v>2301</v>
      </c>
      <c r="Z43" s="41"/>
      <c r="AA43" s="1" t="s">
        <v>200</v>
      </c>
      <c r="AB43" s="28" t="s">
        <v>373</v>
      </c>
    </row>
    <row r="44" spans="1:28" x14ac:dyDescent="0.3">
      <c r="A44" s="1" t="s">
        <v>46</v>
      </c>
      <c r="B44" s="1" t="s">
        <v>69</v>
      </c>
      <c r="C44" s="27" t="s">
        <v>209</v>
      </c>
      <c r="D44" s="38">
        <v>20</v>
      </c>
      <c r="E44" s="27">
        <v>32</v>
      </c>
      <c r="F44" s="27">
        <v>6</v>
      </c>
      <c r="G44" s="27">
        <v>10</v>
      </c>
      <c r="H44" s="27">
        <v>1</v>
      </c>
      <c r="I44" s="27">
        <v>1</v>
      </c>
      <c r="J44" s="27">
        <v>1</v>
      </c>
      <c r="K44" s="27">
        <v>2</v>
      </c>
      <c r="L44" s="27">
        <v>3</v>
      </c>
      <c r="M44" s="27">
        <v>2</v>
      </c>
      <c r="N44" s="27">
        <f>SUM(L44:M44)</f>
        <v>5</v>
      </c>
      <c r="O44" s="39">
        <v>3</v>
      </c>
      <c r="P44" s="39">
        <v>5</v>
      </c>
      <c r="Q44" s="39">
        <v>0</v>
      </c>
      <c r="R44" s="39">
        <v>0</v>
      </c>
      <c r="S44" s="39">
        <v>0</v>
      </c>
      <c r="T44" s="27">
        <f>+(F44*2)+J44+H44</f>
        <v>14</v>
      </c>
      <c r="U44" s="40">
        <f t="shared" si="6"/>
        <v>0.78125</v>
      </c>
      <c r="V44" s="22">
        <v>489</v>
      </c>
      <c r="W44" s="22" t="s">
        <v>81</v>
      </c>
      <c r="X44" s="22" t="s">
        <v>95</v>
      </c>
      <c r="Y44" s="69">
        <v>2301</v>
      </c>
      <c r="Z44" s="41"/>
      <c r="AA44" s="1" t="s">
        <v>200</v>
      </c>
      <c r="AB44" s="28" t="s">
        <v>373</v>
      </c>
    </row>
    <row r="45" spans="1:28" x14ac:dyDescent="0.3">
      <c r="A45" s="43" t="s">
        <v>46</v>
      </c>
      <c r="B45" s="43" t="s">
        <v>69</v>
      </c>
      <c r="C45" s="44" t="s">
        <v>40</v>
      </c>
      <c r="D45" s="43"/>
      <c r="E45" s="44">
        <f t="shared" ref="E45:T45" si="7">SUM(E34:E44)</f>
        <v>225</v>
      </c>
      <c r="F45" s="44">
        <f t="shared" si="7"/>
        <v>40</v>
      </c>
      <c r="G45" s="44">
        <f t="shared" si="7"/>
        <v>95</v>
      </c>
      <c r="H45" s="44">
        <f t="shared" si="7"/>
        <v>1</v>
      </c>
      <c r="I45" s="44">
        <f t="shared" si="7"/>
        <v>1</v>
      </c>
      <c r="J45" s="44">
        <f t="shared" si="7"/>
        <v>9</v>
      </c>
      <c r="K45" s="44">
        <f t="shared" si="7"/>
        <v>15</v>
      </c>
      <c r="L45" s="44">
        <f t="shared" si="7"/>
        <v>17</v>
      </c>
      <c r="M45" s="44">
        <f t="shared" si="7"/>
        <v>32</v>
      </c>
      <c r="N45" s="44">
        <f t="shared" si="7"/>
        <v>49</v>
      </c>
      <c r="O45" s="44">
        <f t="shared" si="7"/>
        <v>16</v>
      </c>
      <c r="P45" s="44">
        <f t="shared" si="7"/>
        <v>33</v>
      </c>
      <c r="Q45" s="44">
        <f t="shared" si="7"/>
        <v>6</v>
      </c>
      <c r="R45" s="44">
        <f t="shared" si="7"/>
        <v>21</v>
      </c>
      <c r="S45" s="44">
        <f t="shared" si="7"/>
        <v>6</v>
      </c>
      <c r="T45" s="44">
        <f t="shared" si="7"/>
        <v>90</v>
      </c>
      <c r="U45" s="45">
        <f>((T45+Q45+N45-R45)+(O45*2))/E45</f>
        <v>0.69333333333333336</v>
      </c>
      <c r="V45" s="46">
        <v>489</v>
      </c>
      <c r="W45" s="46" t="s">
        <v>81</v>
      </c>
      <c r="X45" s="46" t="s">
        <v>95</v>
      </c>
      <c r="Y45" s="70">
        <v>2301</v>
      </c>
      <c r="Z45" s="48"/>
      <c r="AA45" s="43" t="s">
        <v>200</v>
      </c>
      <c r="AB45" s="72" t="s">
        <v>373</v>
      </c>
    </row>
    <row r="46" spans="1:28" x14ac:dyDescent="0.3">
      <c r="A46" s="1"/>
      <c r="B46" s="1"/>
      <c r="C46" s="1"/>
      <c r="D46" s="1"/>
      <c r="F46" s="49" t="s">
        <v>41</v>
      </c>
      <c r="G46" s="50">
        <f>F45/G45</f>
        <v>0.42105263157894735</v>
      </c>
      <c r="H46" s="27"/>
      <c r="I46" s="1"/>
      <c r="J46" s="49" t="s">
        <v>42</v>
      </c>
      <c r="K46" s="51">
        <f>J45/K45</f>
        <v>0.6</v>
      </c>
      <c r="L46" s="1"/>
      <c r="M46" s="39" t="s">
        <v>43</v>
      </c>
      <c r="N46" s="52">
        <v>5</v>
      </c>
      <c r="P46" s="1"/>
      <c r="Q46" s="1"/>
      <c r="R46" s="1"/>
      <c r="S46" s="1"/>
      <c r="T46" s="1"/>
      <c r="U46" s="1"/>
      <c r="V46" s="22"/>
      <c r="W46" s="22"/>
      <c r="X46" s="22"/>
      <c r="Y46" s="53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3"/>
      <c r="Z47" s="41"/>
      <c r="AA47" s="1"/>
      <c r="AB47" s="28"/>
    </row>
  </sheetData>
  <sheetProtection sheet="1" objects="1" scenarios="1"/>
  <sortState xmlns:xlrd2="http://schemas.microsoft.com/office/spreadsheetml/2017/richdata2" ref="A13:AB24">
    <sortCondition ref="C13:C2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BF13A-E3C4-476A-AA65-719D8BD8BE75}">
  <sheetPr>
    <tabColor rgb="FFFF0000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777343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466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29551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107</v>
      </c>
      <c r="D4" s="7" t="s">
        <v>5</v>
      </c>
      <c r="E4" s="8"/>
      <c r="F4" s="5"/>
      <c r="G4" s="1"/>
      <c r="J4" s="81" t="s">
        <v>197</v>
      </c>
      <c r="K4" s="16" t="s">
        <v>45</v>
      </c>
      <c r="L4" s="17"/>
      <c r="M4" s="18"/>
      <c r="N4" s="19">
        <v>14</v>
      </c>
      <c r="O4" s="19">
        <v>23</v>
      </c>
      <c r="P4" s="19">
        <v>22</v>
      </c>
      <c r="Q4" s="19">
        <v>21</v>
      </c>
      <c r="R4" s="20"/>
      <c r="S4" s="21">
        <f>SUM(N4:R4)</f>
        <v>80</v>
      </c>
      <c r="T4" s="82"/>
    </row>
    <row r="5" spans="1:28" x14ac:dyDescent="0.3">
      <c r="B5" s="1"/>
      <c r="C5" s="6" t="s">
        <v>465</v>
      </c>
      <c r="D5" s="7" t="s">
        <v>6</v>
      </c>
      <c r="E5" s="1"/>
      <c r="F5" s="1"/>
      <c r="G5" s="1"/>
      <c r="J5" s="81" t="s">
        <v>198</v>
      </c>
      <c r="K5" s="16" t="s">
        <v>70</v>
      </c>
      <c r="L5" s="17"/>
      <c r="M5" s="18"/>
      <c r="N5" s="19">
        <v>16</v>
      </c>
      <c r="O5" s="19">
        <v>11</v>
      </c>
      <c r="P5" s="19">
        <v>17</v>
      </c>
      <c r="Q5" s="19">
        <v>22</v>
      </c>
      <c r="R5" s="20"/>
      <c r="S5" s="21">
        <f>SUM(N5:R5)</f>
        <v>66</v>
      </c>
      <c r="T5" s="82"/>
      <c r="U5" s="1"/>
      <c r="V5" s="1"/>
      <c r="W5" s="1"/>
    </row>
    <row r="6" spans="1:28" x14ac:dyDescent="0.3">
      <c r="C6" s="23">
        <v>4616</v>
      </c>
      <c r="D6" s="7" t="s">
        <v>7</v>
      </c>
      <c r="F6" s="1"/>
      <c r="J6" t="s">
        <v>467</v>
      </c>
      <c r="T6" s="1"/>
      <c r="U6" s="1"/>
      <c r="V6" s="1"/>
      <c r="W6" s="1"/>
    </row>
    <row r="7" spans="1:28" x14ac:dyDescent="0.3">
      <c r="B7" s="1"/>
      <c r="C7" s="80"/>
      <c r="D7" s="7" t="s">
        <v>8</v>
      </c>
      <c r="G7" s="1"/>
      <c r="S7" s="1"/>
      <c r="T7" s="25" t="s">
        <v>9</v>
      </c>
      <c r="U7" s="1"/>
      <c r="V7" s="26">
        <v>395</v>
      </c>
      <c r="W7" s="1"/>
    </row>
    <row r="8" spans="1:28" x14ac:dyDescent="0.3">
      <c r="B8" s="1"/>
      <c r="C8" s="80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9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69</v>
      </c>
      <c r="B13" s="1" t="s">
        <v>46</v>
      </c>
      <c r="C13" s="27" t="s">
        <v>47</v>
      </c>
      <c r="D13" s="38"/>
      <c r="E13" s="83"/>
      <c r="F13" s="27">
        <v>3</v>
      </c>
      <c r="G13" s="27"/>
      <c r="H13" s="27"/>
      <c r="I13" s="27"/>
      <c r="J13" s="27">
        <v>3</v>
      </c>
      <c r="K13" s="27">
        <v>4</v>
      </c>
      <c r="L13" s="83"/>
      <c r="M13" s="27"/>
      <c r="N13" s="27">
        <f>SUM(L13:M13)</f>
        <v>0</v>
      </c>
      <c r="O13" s="83"/>
      <c r="P13" s="84"/>
      <c r="Q13" s="83"/>
      <c r="R13" s="83"/>
      <c r="S13" s="83"/>
      <c r="T13" s="27">
        <f>(H13*3)+((F13-H13)*2)+J13</f>
        <v>9</v>
      </c>
      <c r="U13" s="40" t="str">
        <f>IFERROR(((T13+Q13+N13-R13)+(O13*2))/E13,"")</f>
        <v/>
      </c>
      <c r="V13" s="22"/>
      <c r="W13" s="22"/>
      <c r="X13" s="22" t="s">
        <v>82</v>
      </c>
      <c r="Y13" s="69">
        <v>4616</v>
      </c>
      <c r="Z13" s="41"/>
      <c r="AA13" s="1" t="s">
        <v>83</v>
      </c>
      <c r="AB13" s="28"/>
    </row>
    <row r="14" spans="1:28" x14ac:dyDescent="0.3">
      <c r="A14" s="1" t="s">
        <v>69</v>
      </c>
      <c r="B14" s="1" t="s">
        <v>46</v>
      </c>
      <c r="C14" s="27" t="s">
        <v>48</v>
      </c>
      <c r="D14" s="38"/>
      <c r="E14" s="83"/>
      <c r="F14" s="27">
        <v>2</v>
      </c>
      <c r="G14" s="27"/>
      <c r="H14" s="27"/>
      <c r="I14" s="27"/>
      <c r="J14" s="27">
        <v>7</v>
      </c>
      <c r="K14" s="27">
        <v>9</v>
      </c>
      <c r="L14" s="83"/>
      <c r="M14" s="27"/>
      <c r="N14" s="27">
        <f t="shared" ref="N14:N19" si="0">SUM(L14:M14)</f>
        <v>0</v>
      </c>
      <c r="O14" s="84"/>
      <c r="P14" s="84"/>
      <c r="Q14" s="84"/>
      <c r="R14" s="84"/>
      <c r="S14" s="84"/>
      <c r="T14" s="39">
        <f t="shared" ref="T14:T19" si="1">(H14*3)+((F14-H14)*2)+J14</f>
        <v>11</v>
      </c>
      <c r="U14" s="40" t="str">
        <f t="shared" ref="U14:U24" si="2">IFERROR(((T14+Q14+N14-R14)+(O14*2))/E14,"")</f>
        <v/>
      </c>
      <c r="V14" s="22"/>
      <c r="W14" s="22"/>
      <c r="X14" s="22" t="s">
        <v>82</v>
      </c>
      <c r="Y14" s="69">
        <v>4616</v>
      </c>
      <c r="Z14" s="41"/>
      <c r="AA14" s="1" t="s">
        <v>83</v>
      </c>
      <c r="AB14" s="28"/>
    </row>
    <row r="15" spans="1:28" x14ac:dyDescent="0.3">
      <c r="A15" s="1" t="s">
        <v>69</v>
      </c>
      <c r="B15" s="1" t="s">
        <v>46</v>
      </c>
      <c r="C15" s="27" t="s">
        <v>49</v>
      </c>
      <c r="D15" s="38"/>
      <c r="E15" s="83"/>
      <c r="F15" s="27">
        <v>1</v>
      </c>
      <c r="G15" s="27"/>
      <c r="H15" s="27"/>
      <c r="I15" s="27"/>
      <c r="J15" s="27">
        <v>5</v>
      </c>
      <c r="K15" s="27">
        <v>6</v>
      </c>
      <c r="L15" s="83"/>
      <c r="M15" s="27"/>
      <c r="N15" s="27">
        <f t="shared" si="0"/>
        <v>0</v>
      </c>
      <c r="O15" s="84"/>
      <c r="P15" s="84"/>
      <c r="Q15" s="84"/>
      <c r="R15" s="84"/>
      <c r="S15" s="84"/>
      <c r="T15" s="39">
        <f t="shared" si="1"/>
        <v>7</v>
      </c>
      <c r="U15" s="40" t="str">
        <f t="shared" si="2"/>
        <v/>
      </c>
      <c r="V15" s="22"/>
      <c r="W15" s="22"/>
      <c r="X15" s="22" t="s">
        <v>82</v>
      </c>
      <c r="Y15" s="69">
        <v>4616</v>
      </c>
      <c r="Z15" s="41"/>
      <c r="AA15" s="1" t="s">
        <v>83</v>
      </c>
      <c r="AB15" s="28"/>
    </row>
    <row r="16" spans="1:28" x14ac:dyDescent="0.3">
      <c r="A16" s="1" t="s">
        <v>69</v>
      </c>
      <c r="B16" s="1" t="s">
        <v>46</v>
      </c>
      <c r="C16" s="27" t="s">
        <v>50</v>
      </c>
      <c r="D16" s="38"/>
      <c r="E16" s="83"/>
      <c r="F16" s="27">
        <v>1</v>
      </c>
      <c r="G16" s="27"/>
      <c r="H16" s="27"/>
      <c r="I16" s="27"/>
      <c r="J16" s="27">
        <v>2</v>
      </c>
      <c r="K16" s="27">
        <v>3</v>
      </c>
      <c r="L16" s="83"/>
      <c r="M16" s="27"/>
      <c r="N16" s="27">
        <f t="shared" si="0"/>
        <v>0</v>
      </c>
      <c r="O16" s="84"/>
      <c r="P16" s="84"/>
      <c r="Q16" s="84"/>
      <c r="R16" s="84"/>
      <c r="S16" s="84"/>
      <c r="T16" s="39">
        <f t="shared" si="1"/>
        <v>4</v>
      </c>
      <c r="U16" s="40" t="str">
        <f t="shared" si="2"/>
        <v/>
      </c>
      <c r="V16" s="22"/>
      <c r="W16" s="22"/>
      <c r="X16" s="22" t="s">
        <v>82</v>
      </c>
      <c r="Y16" s="69">
        <v>4616</v>
      </c>
      <c r="Z16" s="41"/>
      <c r="AA16" s="1" t="s">
        <v>83</v>
      </c>
      <c r="AB16" s="28"/>
    </row>
    <row r="17" spans="1:28" x14ac:dyDescent="0.3">
      <c r="A17" s="1" t="s">
        <v>69</v>
      </c>
      <c r="B17" s="1" t="s">
        <v>46</v>
      </c>
      <c r="C17" s="27" t="s">
        <v>51</v>
      </c>
      <c r="D17" s="38"/>
      <c r="E17" s="83"/>
      <c r="F17" s="27">
        <v>1</v>
      </c>
      <c r="G17" s="27"/>
      <c r="H17" s="27"/>
      <c r="I17" s="27"/>
      <c r="J17" s="27">
        <v>1</v>
      </c>
      <c r="K17" s="27">
        <v>2</v>
      </c>
      <c r="L17" s="83"/>
      <c r="M17" s="27"/>
      <c r="N17" s="27">
        <f t="shared" si="0"/>
        <v>0</v>
      </c>
      <c r="O17" s="84"/>
      <c r="P17" s="84"/>
      <c r="Q17" s="84"/>
      <c r="R17" s="84"/>
      <c r="S17" s="84"/>
      <c r="T17" s="39">
        <f t="shared" si="1"/>
        <v>3</v>
      </c>
      <c r="U17" s="40" t="str">
        <f t="shared" si="2"/>
        <v/>
      </c>
      <c r="V17" s="22"/>
      <c r="W17" s="22"/>
      <c r="X17" s="22" t="s">
        <v>82</v>
      </c>
      <c r="Y17" s="69">
        <v>4616</v>
      </c>
      <c r="Z17" s="41"/>
      <c r="AA17" s="1" t="s">
        <v>83</v>
      </c>
      <c r="AB17" s="28"/>
    </row>
    <row r="18" spans="1:28" x14ac:dyDescent="0.3">
      <c r="A18" s="1" t="s">
        <v>69</v>
      </c>
      <c r="B18" s="1" t="s">
        <v>46</v>
      </c>
      <c r="C18" s="27" t="s">
        <v>52</v>
      </c>
      <c r="D18" s="38"/>
      <c r="E18" s="83"/>
      <c r="F18" s="27">
        <v>1</v>
      </c>
      <c r="G18" s="27"/>
      <c r="H18" s="27"/>
      <c r="I18" s="27"/>
      <c r="J18" s="27">
        <v>0</v>
      </c>
      <c r="K18" s="27">
        <v>0</v>
      </c>
      <c r="L18" s="83"/>
      <c r="M18" s="27"/>
      <c r="N18" s="27">
        <f t="shared" si="0"/>
        <v>0</v>
      </c>
      <c r="O18" s="84"/>
      <c r="P18" s="84"/>
      <c r="Q18" s="84"/>
      <c r="R18" s="84"/>
      <c r="S18" s="84"/>
      <c r="T18" s="39">
        <f t="shared" si="1"/>
        <v>2</v>
      </c>
      <c r="U18" s="40" t="str">
        <f t="shared" si="2"/>
        <v/>
      </c>
      <c r="V18" s="22"/>
      <c r="W18" s="22"/>
      <c r="X18" s="22" t="s">
        <v>82</v>
      </c>
      <c r="Y18" s="69">
        <v>4616</v>
      </c>
      <c r="Z18" s="41"/>
      <c r="AA18" s="1" t="s">
        <v>83</v>
      </c>
      <c r="AB18" s="28"/>
    </row>
    <row r="19" spans="1:28" x14ac:dyDescent="0.3">
      <c r="A19" s="1" t="s">
        <v>69</v>
      </c>
      <c r="B19" s="1" t="s">
        <v>46</v>
      </c>
      <c r="C19" s="27" t="s">
        <v>53</v>
      </c>
      <c r="D19" s="38"/>
      <c r="E19" s="83"/>
      <c r="F19" s="27">
        <v>2</v>
      </c>
      <c r="G19" s="27"/>
      <c r="H19" s="27"/>
      <c r="I19" s="27"/>
      <c r="J19" s="27">
        <v>2</v>
      </c>
      <c r="K19" s="27">
        <v>2</v>
      </c>
      <c r="L19" s="83"/>
      <c r="M19" s="27"/>
      <c r="N19" s="27">
        <f t="shared" si="0"/>
        <v>0</v>
      </c>
      <c r="O19" s="84"/>
      <c r="P19" s="84"/>
      <c r="Q19" s="84"/>
      <c r="R19" s="84"/>
      <c r="S19" s="84"/>
      <c r="T19" s="39">
        <f t="shared" si="1"/>
        <v>6</v>
      </c>
      <c r="U19" s="40" t="str">
        <f t="shared" si="2"/>
        <v/>
      </c>
      <c r="V19" s="22"/>
      <c r="W19" s="22"/>
      <c r="X19" s="22" t="s">
        <v>82</v>
      </c>
      <c r="Y19" s="69">
        <v>4616</v>
      </c>
      <c r="Z19" s="41"/>
      <c r="AA19" s="1" t="s">
        <v>83</v>
      </c>
      <c r="AB19" s="28"/>
    </row>
    <row r="20" spans="1:28" x14ac:dyDescent="0.3">
      <c r="A20" s="1" t="s">
        <v>69</v>
      </c>
      <c r="B20" s="1" t="s">
        <v>46</v>
      </c>
      <c r="C20" s="27" t="s">
        <v>54</v>
      </c>
      <c r="D20" s="38">
        <v>10</v>
      </c>
      <c r="E20" s="83"/>
      <c r="F20" s="27">
        <v>7</v>
      </c>
      <c r="G20" s="27"/>
      <c r="H20" s="27"/>
      <c r="I20" s="27"/>
      <c r="J20" s="27">
        <v>6</v>
      </c>
      <c r="K20" s="27">
        <v>9</v>
      </c>
      <c r="L20" s="83"/>
      <c r="M20" s="27">
        <v>15</v>
      </c>
      <c r="N20" s="27">
        <f>SUM(L20:M20)</f>
        <v>15</v>
      </c>
      <c r="O20" s="39">
        <v>5</v>
      </c>
      <c r="P20" s="84"/>
      <c r="Q20" s="39">
        <v>5</v>
      </c>
      <c r="R20" s="84"/>
      <c r="S20" s="84"/>
      <c r="T20" s="39">
        <f>(H20*3)+((F20-H20)*2)+J20</f>
        <v>20</v>
      </c>
      <c r="U20" s="40" t="str">
        <f t="shared" si="2"/>
        <v/>
      </c>
      <c r="V20" s="22"/>
      <c r="W20" s="22"/>
      <c r="X20" s="22" t="s">
        <v>82</v>
      </c>
      <c r="Y20" s="69">
        <v>4616</v>
      </c>
      <c r="Z20" s="41"/>
      <c r="AA20" s="1" t="s">
        <v>83</v>
      </c>
      <c r="AB20" s="28"/>
    </row>
    <row r="21" spans="1:28" x14ac:dyDescent="0.3">
      <c r="A21" s="1" t="s">
        <v>69</v>
      </c>
      <c r="B21" s="1" t="s">
        <v>46</v>
      </c>
      <c r="C21" s="27" t="s">
        <v>55</v>
      </c>
      <c r="D21" s="38"/>
      <c r="E21" s="83"/>
      <c r="F21" s="27"/>
      <c r="G21" s="27"/>
      <c r="H21" s="27"/>
      <c r="I21" s="27"/>
      <c r="J21" s="27"/>
      <c r="K21" s="27"/>
      <c r="L21" s="83"/>
      <c r="M21" s="27"/>
      <c r="N21" s="27">
        <f>SUM(L21:M21)</f>
        <v>0</v>
      </c>
      <c r="O21" s="84"/>
      <c r="P21" s="84"/>
      <c r="Q21" s="84"/>
      <c r="R21" s="84"/>
      <c r="S21" s="84"/>
      <c r="T21" s="39">
        <f>(H21*3)+((F21-H21)*2)+J21</f>
        <v>0</v>
      </c>
      <c r="U21" s="40" t="str">
        <f t="shared" si="2"/>
        <v/>
      </c>
      <c r="V21" s="22"/>
      <c r="W21" s="22"/>
      <c r="X21" s="22" t="s">
        <v>82</v>
      </c>
      <c r="Y21" s="69">
        <v>4616</v>
      </c>
      <c r="Z21" s="41"/>
      <c r="AA21" s="1" t="s">
        <v>83</v>
      </c>
      <c r="AB21" s="28"/>
    </row>
    <row r="22" spans="1:28" x14ac:dyDescent="0.3">
      <c r="A22" s="1" t="s">
        <v>69</v>
      </c>
      <c r="B22" s="1" t="s">
        <v>46</v>
      </c>
      <c r="C22" s="27" t="s">
        <v>56</v>
      </c>
      <c r="D22" s="38"/>
      <c r="E22" s="83"/>
      <c r="F22" s="27">
        <v>3</v>
      </c>
      <c r="G22" s="27"/>
      <c r="H22" s="27"/>
      <c r="I22" s="27"/>
      <c r="J22" s="27">
        <v>1</v>
      </c>
      <c r="K22" s="27">
        <v>2</v>
      </c>
      <c r="L22" s="83"/>
      <c r="M22" s="27"/>
      <c r="N22" s="27">
        <f>SUM(L22:M22)</f>
        <v>0</v>
      </c>
      <c r="O22" s="84"/>
      <c r="P22" s="84"/>
      <c r="Q22" s="84"/>
      <c r="R22" s="84"/>
      <c r="S22" s="84"/>
      <c r="T22" s="39">
        <f>(H22*3)+((F22-H22)*2)+J22</f>
        <v>7</v>
      </c>
      <c r="U22" s="40" t="str">
        <f t="shared" si="2"/>
        <v/>
      </c>
      <c r="V22" s="22"/>
      <c r="W22" s="22"/>
      <c r="X22" s="22" t="s">
        <v>82</v>
      </c>
      <c r="Y22" s="69">
        <v>4616</v>
      </c>
      <c r="Z22" s="41"/>
      <c r="AA22" s="1" t="s">
        <v>83</v>
      </c>
      <c r="AB22" s="28"/>
    </row>
    <row r="23" spans="1:28" x14ac:dyDescent="0.3">
      <c r="A23" s="1" t="s">
        <v>69</v>
      </c>
      <c r="B23" s="1" t="s">
        <v>46</v>
      </c>
      <c r="C23" s="27" t="s">
        <v>57</v>
      </c>
      <c r="D23" s="38"/>
      <c r="E23" s="83"/>
      <c r="F23" s="27">
        <v>1</v>
      </c>
      <c r="G23" s="27"/>
      <c r="H23" s="27"/>
      <c r="I23" s="27"/>
      <c r="J23" s="27">
        <v>3</v>
      </c>
      <c r="K23" s="27">
        <v>3</v>
      </c>
      <c r="L23" s="83"/>
      <c r="M23" s="27"/>
      <c r="N23" s="27">
        <f>SUM(L23:M23)</f>
        <v>0</v>
      </c>
      <c r="O23" s="84"/>
      <c r="P23" s="84"/>
      <c r="Q23" s="84"/>
      <c r="R23" s="84"/>
      <c r="S23" s="84"/>
      <c r="T23" s="39">
        <f>(H23*3)+((F23-H23)*2)+J23</f>
        <v>5</v>
      </c>
      <c r="U23" s="40" t="str">
        <f t="shared" si="2"/>
        <v/>
      </c>
      <c r="V23" s="22"/>
      <c r="W23" s="22"/>
      <c r="X23" s="22" t="s">
        <v>82</v>
      </c>
      <c r="Y23" s="69">
        <v>4616</v>
      </c>
      <c r="Z23" s="41"/>
      <c r="AA23" s="1" t="s">
        <v>83</v>
      </c>
      <c r="AB23" s="28"/>
    </row>
    <row r="24" spans="1:28" x14ac:dyDescent="0.3">
      <c r="A24" s="1" t="s">
        <v>69</v>
      </c>
      <c r="B24" s="1" t="s">
        <v>46</v>
      </c>
      <c r="C24" s="27" t="s">
        <v>58</v>
      </c>
      <c r="D24" s="38"/>
      <c r="E24" s="83"/>
      <c r="F24" s="27">
        <v>2</v>
      </c>
      <c r="G24" s="27"/>
      <c r="H24" s="27"/>
      <c r="I24" s="27"/>
      <c r="J24" s="27">
        <v>2</v>
      </c>
      <c r="K24" s="27">
        <v>4</v>
      </c>
      <c r="L24" s="83"/>
      <c r="M24" s="27"/>
      <c r="N24" s="27">
        <f>SUM(L24:M24)</f>
        <v>0</v>
      </c>
      <c r="O24" s="84"/>
      <c r="P24" s="84"/>
      <c r="Q24" s="84"/>
      <c r="R24" s="84"/>
      <c r="S24" s="84"/>
      <c r="T24" s="39">
        <f>(H24*3)+((F24-H24)*2)+J24</f>
        <v>6</v>
      </c>
      <c r="U24" s="40" t="str">
        <f t="shared" si="2"/>
        <v/>
      </c>
      <c r="V24" s="22"/>
      <c r="W24" s="22"/>
      <c r="X24" s="22" t="s">
        <v>82</v>
      </c>
      <c r="Y24" s="69">
        <v>4616</v>
      </c>
      <c r="Z24" s="41"/>
      <c r="AA24" s="1" t="s">
        <v>83</v>
      </c>
      <c r="AB24" s="28"/>
    </row>
    <row r="25" spans="1:28" x14ac:dyDescent="0.3">
      <c r="A25" s="1" t="s">
        <v>69</v>
      </c>
      <c r="B25" s="1" t="s">
        <v>46</v>
      </c>
      <c r="C25" s="56" t="s">
        <v>39</v>
      </c>
      <c r="D25" s="38"/>
      <c r="E25" s="56">
        <v>200</v>
      </c>
      <c r="F25" s="27"/>
      <c r="G25" s="56">
        <v>87</v>
      </c>
      <c r="H25" s="27"/>
      <c r="I25" s="27"/>
      <c r="J25" s="27"/>
      <c r="K25" s="27"/>
      <c r="L25" s="27"/>
      <c r="M25" s="27"/>
      <c r="N25" s="27"/>
      <c r="O25" s="39"/>
      <c r="P25" s="39"/>
      <c r="Q25" s="39"/>
      <c r="R25" s="39"/>
      <c r="S25" s="39"/>
      <c r="T25" s="39"/>
      <c r="U25" s="40"/>
      <c r="V25" s="22"/>
      <c r="W25" s="22"/>
      <c r="X25" s="22" t="s">
        <v>82</v>
      </c>
      <c r="Y25" s="69">
        <v>4616</v>
      </c>
      <c r="Z25" s="41"/>
      <c r="AA25" s="1" t="s">
        <v>83</v>
      </c>
      <c r="AB25" s="28"/>
    </row>
    <row r="26" spans="1:28" x14ac:dyDescent="0.3">
      <c r="A26" s="43" t="s">
        <v>69</v>
      </c>
      <c r="B26" s="43" t="s">
        <v>46</v>
      </c>
      <c r="C26" s="44" t="s">
        <v>40</v>
      </c>
      <c r="D26" s="43"/>
      <c r="E26" s="44">
        <f t="shared" ref="E26:F26" si="3">SUM(E13:E25)</f>
        <v>200</v>
      </c>
      <c r="F26" s="44">
        <f t="shared" si="3"/>
        <v>24</v>
      </c>
      <c r="G26" s="44">
        <f>SUM(G13:G25)</f>
        <v>87</v>
      </c>
      <c r="H26" s="44">
        <f t="shared" ref="H26:T26" si="4">SUM(H13:H25)</f>
        <v>0</v>
      </c>
      <c r="I26" s="44">
        <f t="shared" si="4"/>
        <v>0</v>
      </c>
      <c r="J26" s="44">
        <f t="shared" si="4"/>
        <v>32</v>
      </c>
      <c r="K26" s="44">
        <f t="shared" si="4"/>
        <v>44</v>
      </c>
      <c r="L26" s="44">
        <f t="shared" si="4"/>
        <v>0</v>
      </c>
      <c r="M26" s="44">
        <f t="shared" si="4"/>
        <v>15</v>
      </c>
      <c r="N26" s="44">
        <f t="shared" si="4"/>
        <v>15</v>
      </c>
      <c r="O26" s="44">
        <f t="shared" si="4"/>
        <v>5</v>
      </c>
      <c r="P26" s="44">
        <f t="shared" si="4"/>
        <v>0</v>
      </c>
      <c r="Q26" s="44">
        <f t="shared" si="4"/>
        <v>5</v>
      </c>
      <c r="R26" s="44">
        <f t="shared" si="4"/>
        <v>0</v>
      </c>
      <c r="S26" s="44">
        <f t="shared" si="4"/>
        <v>0</v>
      </c>
      <c r="T26" s="44">
        <f t="shared" si="4"/>
        <v>80</v>
      </c>
      <c r="U26" s="45">
        <f>((T26+Q26+N26-R26)+(O26*2))/E26</f>
        <v>0.55000000000000004</v>
      </c>
      <c r="V26" s="46"/>
      <c r="W26" s="46"/>
      <c r="X26" s="46" t="s">
        <v>82</v>
      </c>
      <c r="Y26" s="70">
        <v>4616</v>
      </c>
      <c r="Z26" s="48"/>
      <c r="AA26" s="43" t="s">
        <v>83</v>
      </c>
      <c r="AB26" s="72"/>
    </row>
    <row r="27" spans="1:28" x14ac:dyDescent="0.3">
      <c r="A27" s="1"/>
      <c r="B27" s="1"/>
      <c r="C27" s="1"/>
      <c r="D27" s="1"/>
      <c r="F27" s="49" t="s">
        <v>41</v>
      </c>
      <c r="G27" s="51">
        <f>F26/G26</f>
        <v>0.27586206896551724</v>
      </c>
      <c r="H27" s="27"/>
      <c r="I27" s="1"/>
      <c r="J27" s="49" t="s">
        <v>42</v>
      </c>
      <c r="K27" s="51">
        <f>J26/K26</f>
        <v>0.72727272727272729</v>
      </c>
      <c r="L27" s="1"/>
      <c r="M27" s="39" t="s">
        <v>43</v>
      </c>
      <c r="N27" s="52"/>
      <c r="P27" s="1"/>
      <c r="Q27" s="1"/>
      <c r="R27" s="1"/>
      <c r="S27" s="1"/>
      <c r="T27" s="1"/>
      <c r="U27" s="1"/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70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>
        <v>9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69</v>
      </c>
      <c r="C35" s="27" t="s">
        <v>202</v>
      </c>
      <c r="D35" s="38">
        <v>24</v>
      </c>
      <c r="E35" s="27"/>
      <c r="F35" s="27">
        <v>3</v>
      </c>
      <c r="G35" s="27"/>
      <c r="H35" s="27"/>
      <c r="I35" s="27"/>
      <c r="J35" s="27">
        <v>4</v>
      </c>
      <c r="K35" s="27">
        <v>8</v>
      </c>
      <c r="L35" s="27"/>
      <c r="M35" s="27"/>
      <c r="N35" s="27">
        <f t="shared" ref="N35:N45" si="5">SUM(L35:M35)</f>
        <v>0</v>
      </c>
      <c r="O35" s="27"/>
      <c r="P35" s="56"/>
      <c r="Q35" s="27"/>
      <c r="R35" s="27"/>
      <c r="S35" s="27"/>
      <c r="T35" s="27">
        <f t="shared" ref="T35:T45" si="6">+(F35*2)+J35</f>
        <v>10</v>
      </c>
      <c r="U35" s="40" t="str">
        <f t="shared" ref="U35:U45" si="7">IFERROR(((T35+Q35+N35-R35)+(O35*2))/E35,"")</f>
        <v/>
      </c>
      <c r="V35" s="22">
        <v>395</v>
      </c>
      <c r="W35" s="22"/>
      <c r="X35" s="22" t="s">
        <v>95</v>
      </c>
      <c r="Y35" s="69">
        <v>4616</v>
      </c>
      <c r="Z35" s="41"/>
      <c r="AA35" s="1" t="s">
        <v>200</v>
      </c>
      <c r="AB35" s="28"/>
    </row>
    <row r="36" spans="1:28" x14ac:dyDescent="0.3">
      <c r="A36" s="1" t="s">
        <v>46</v>
      </c>
      <c r="B36" s="1" t="s">
        <v>69</v>
      </c>
      <c r="C36" s="27" t="s">
        <v>203</v>
      </c>
      <c r="D36" s="38">
        <v>21</v>
      </c>
      <c r="E36" s="27"/>
      <c r="F36" s="27">
        <v>1</v>
      </c>
      <c r="G36" s="27"/>
      <c r="H36" s="27"/>
      <c r="I36" s="27"/>
      <c r="J36" s="27">
        <v>0</v>
      </c>
      <c r="K36" s="27">
        <v>0</v>
      </c>
      <c r="L36" s="27"/>
      <c r="M36" s="27"/>
      <c r="N36" s="27">
        <f t="shared" si="5"/>
        <v>0</v>
      </c>
      <c r="O36" s="39"/>
      <c r="P36" s="39"/>
      <c r="Q36" s="39"/>
      <c r="R36" s="39"/>
      <c r="S36" s="39"/>
      <c r="T36" s="27">
        <f t="shared" si="6"/>
        <v>2</v>
      </c>
      <c r="U36" s="40" t="str">
        <f t="shared" si="7"/>
        <v/>
      </c>
      <c r="V36" s="22">
        <v>395</v>
      </c>
      <c r="W36" s="22"/>
      <c r="X36" s="22" t="s">
        <v>95</v>
      </c>
      <c r="Y36" s="69">
        <v>4616</v>
      </c>
      <c r="Z36" s="41"/>
      <c r="AA36" s="1" t="s">
        <v>200</v>
      </c>
      <c r="AB36" s="28"/>
    </row>
    <row r="37" spans="1:28" x14ac:dyDescent="0.3">
      <c r="A37" s="1" t="s">
        <v>46</v>
      </c>
      <c r="B37" s="1" t="s">
        <v>69</v>
      </c>
      <c r="C37" s="27" t="s">
        <v>204</v>
      </c>
      <c r="D37" s="38">
        <v>15</v>
      </c>
      <c r="E37" s="27"/>
      <c r="F37" s="27">
        <v>1</v>
      </c>
      <c r="G37" s="27"/>
      <c r="H37" s="27"/>
      <c r="I37" s="27"/>
      <c r="J37" s="27">
        <v>0</v>
      </c>
      <c r="K37" s="27">
        <v>0</v>
      </c>
      <c r="L37" s="27"/>
      <c r="M37" s="27"/>
      <c r="N37" s="27">
        <f t="shared" si="5"/>
        <v>0</v>
      </c>
      <c r="O37" s="39"/>
      <c r="P37" s="39"/>
      <c r="Q37" s="39"/>
      <c r="R37" s="39"/>
      <c r="S37" s="39"/>
      <c r="T37" s="27">
        <f t="shared" si="6"/>
        <v>2</v>
      </c>
      <c r="U37" s="40" t="str">
        <f t="shared" si="7"/>
        <v/>
      </c>
      <c r="V37" s="22">
        <v>395</v>
      </c>
      <c r="W37" s="22"/>
      <c r="X37" s="22" t="s">
        <v>95</v>
      </c>
      <c r="Y37" s="69">
        <v>4616</v>
      </c>
      <c r="Z37" s="41"/>
      <c r="AA37" s="1" t="s">
        <v>200</v>
      </c>
      <c r="AB37" s="28"/>
    </row>
    <row r="38" spans="1:28" x14ac:dyDescent="0.3">
      <c r="A38" s="1" t="s">
        <v>46</v>
      </c>
      <c r="B38" s="1" t="s">
        <v>69</v>
      </c>
      <c r="C38" s="27" t="s">
        <v>351</v>
      </c>
      <c r="D38" s="38">
        <v>10</v>
      </c>
      <c r="E38" s="27"/>
      <c r="F38" s="27">
        <v>1</v>
      </c>
      <c r="G38" s="27"/>
      <c r="H38" s="27"/>
      <c r="I38" s="27"/>
      <c r="J38" s="27">
        <v>0</v>
      </c>
      <c r="K38" s="27">
        <v>0</v>
      </c>
      <c r="L38" s="27"/>
      <c r="M38" s="27"/>
      <c r="N38" s="27">
        <f t="shared" si="5"/>
        <v>0</v>
      </c>
      <c r="O38" s="39"/>
      <c r="P38" s="39"/>
      <c r="Q38" s="39"/>
      <c r="R38" s="39"/>
      <c r="S38" s="39"/>
      <c r="T38" s="27">
        <f t="shared" si="6"/>
        <v>2</v>
      </c>
      <c r="U38" s="40" t="str">
        <f t="shared" si="7"/>
        <v/>
      </c>
      <c r="V38" s="22">
        <v>395</v>
      </c>
      <c r="W38" s="22"/>
      <c r="X38" s="22" t="s">
        <v>95</v>
      </c>
      <c r="Y38" s="69">
        <v>4616</v>
      </c>
      <c r="Z38" s="41"/>
      <c r="AA38" s="1" t="s">
        <v>200</v>
      </c>
      <c r="AB38" s="28"/>
    </row>
    <row r="39" spans="1:28" x14ac:dyDescent="0.3">
      <c r="A39" s="1" t="s">
        <v>46</v>
      </c>
      <c r="B39" s="1" t="s">
        <v>69</v>
      </c>
      <c r="C39" s="27" t="s">
        <v>205</v>
      </c>
      <c r="D39" s="38">
        <v>14</v>
      </c>
      <c r="E39" s="27"/>
      <c r="F39" s="27">
        <v>2</v>
      </c>
      <c r="G39" s="27"/>
      <c r="H39" s="27"/>
      <c r="I39" s="27"/>
      <c r="J39" s="27">
        <v>3</v>
      </c>
      <c r="K39" s="27">
        <v>4</v>
      </c>
      <c r="L39" s="27"/>
      <c r="M39" s="27"/>
      <c r="N39" s="27">
        <f t="shared" si="5"/>
        <v>0</v>
      </c>
      <c r="O39" s="39"/>
      <c r="P39" s="39"/>
      <c r="Q39" s="39"/>
      <c r="R39" s="39"/>
      <c r="S39" s="39"/>
      <c r="T39" s="27">
        <f t="shared" si="6"/>
        <v>7</v>
      </c>
      <c r="U39" s="40" t="str">
        <f t="shared" si="7"/>
        <v/>
      </c>
      <c r="V39" s="22">
        <v>395</v>
      </c>
      <c r="W39" s="22"/>
      <c r="X39" s="22" t="s">
        <v>95</v>
      </c>
      <c r="Y39" s="69">
        <v>4616</v>
      </c>
      <c r="Z39" s="41"/>
      <c r="AA39" s="1" t="s">
        <v>200</v>
      </c>
      <c r="AB39" s="28"/>
    </row>
    <row r="40" spans="1:28" x14ac:dyDescent="0.3">
      <c r="A40" s="1" t="s">
        <v>46</v>
      </c>
      <c r="B40" s="1" t="s">
        <v>69</v>
      </c>
      <c r="C40" s="27" t="s">
        <v>293</v>
      </c>
      <c r="D40" s="38">
        <v>44</v>
      </c>
      <c r="E40" s="27"/>
      <c r="F40" s="27">
        <v>1</v>
      </c>
      <c r="G40" s="27"/>
      <c r="H40" s="27"/>
      <c r="I40" s="27"/>
      <c r="J40" s="27">
        <v>0</v>
      </c>
      <c r="K40" s="27">
        <v>0</v>
      </c>
      <c r="L40" s="27"/>
      <c r="M40" s="27"/>
      <c r="N40" s="27">
        <f t="shared" si="5"/>
        <v>0</v>
      </c>
      <c r="O40" s="39"/>
      <c r="P40" s="39"/>
      <c r="Q40" s="39"/>
      <c r="R40" s="39"/>
      <c r="S40" s="39"/>
      <c r="T40" s="27">
        <f t="shared" si="6"/>
        <v>2</v>
      </c>
      <c r="U40" s="40" t="str">
        <f t="shared" si="7"/>
        <v/>
      </c>
      <c r="V40" s="22">
        <v>395</v>
      </c>
      <c r="W40" s="22"/>
      <c r="X40" s="22" t="s">
        <v>95</v>
      </c>
      <c r="Y40" s="69">
        <v>4616</v>
      </c>
      <c r="Z40" s="41"/>
      <c r="AA40" s="1" t="s">
        <v>200</v>
      </c>
      <c r="AB40" s="28"/>
    </row>
    <row r="41" spans="1:28" x14ac:dyDescent="0.3">
      <c r="A41" s="1" t="s">
        <v>46</v>
      </c>
      <c r="B41" s="1" t="s">
        <v>69</v>
      </c>
      <c r="C41" s="27" t="s">
        <v>211</v>
      </c>
      <c r="D41" s="38">
        <v>11</v>
      </c>
      <c r="E41" s="27"/>
      <c r="F41" s="27">
        <v>1</v>
      </c>
      <c r="G41" s="27"/>
      <c r="H41" s="27"/>
      <c r="I41" s="27"/>
      <c r="J41" s="27">
        <v>0</v>
      </c>
      <c r="K41" s="27">
        <v>0</v>
      </c>
      <c r="L41" s="27"/>
      <c r="M41" s="27"/>
      <c r="N41" s="27">
        <f t="shared" si="5"/>
        <v>0</v>
      </c>
      <c r="O41" s="39"/>
      <c r="P41" s="39"/>
      <c r="Q41" s="39"/>
      <c r="R41" s="39"/>
      <c r="S41" s="39"/>
      <c r="T41" s="27">
        <f t="shared" si="6"/>
        <v>2</v>
      </c>
      <c r="U41" s="40" t="str">
        <f t="shared" si="7"/>
        <v/>
      </c>
      <c r="V41" s="22">
        <v>395</v>
      </c>
      <c r="W41" s="22"/>
      <c r="X41" s="22" t="s">
        <v>95</v>
      </c>
      <c r="Y41" s="69">
        <v>4616</v>
      </c>
      <c r="Z41" s="41"/>
      <c r="AA41" s="1" t="s">
        <v>200</v>
      </c>
      <c r="AB41" s="28"/>
    </row>
    <row r="42" spans="1:28" x14ac:dyDescent="0.3">
      <c r="A42" s="1" t="s">
        <v>46</v>
      </c>
      <c r="B42" s="1" t="s">
        <v>69</v>
      </c>
      <c r="C42" s="27" t="s">
        <v>206</v>
      </c>
      <c r="D42" s="38">
        <v>12</v>
      </c>
      <c r="E42" s="27"/>
      <c r="F42" s="27">
        <v>2</v>
      </c>
      <c r="G42" s="27"/>
      <c r="H42" s="27"/>
      <c r="I42" s="27"/>
      <c r="J42" s="27">
        <v>7</v>
      </c>
      <c r="K42" s="27">
        <v>9</v>
      </c>
      <c r="L42" s="27"/>
      <c r="M42" s="27"/>
      <c r="N42" s="27">
        <f t="shared" si="5"/>
        <v>0</v>
      </c>
      <c r="O42" s="39"/>
      <c r="P42" s="39"/>
      <c r="Q42" s="39"/>
      <c r="R42" s="39"/>
      <c r="S42" s="39"/>
      <c r="T42" s="27">
        <f t="shared" si="6"/>
        <v>11</v>
      </c>
      <c r="U42" s="40" t="str">
        <f t="shared" si="7"/>
        <v/>
      </c>
      <c r="V42" s="22">
        <v>395</v>
      </c>
      <c r="W42" s="22"/>
      <c r="X42" s="22" t="s">
        <v>95</v>
      </c>
      <c r="Y42" s="69">
        <v>4616</v>
      </c>
      <c r="Z42" s="41"/>
      <c r="AA42" s="1" t="s">
        <v>200</v>
      </c>
      <c r="AB42" s="28"/>
    </row>
    <row r="43" spans="1:28" x14ac:dyDescent="0.3">
      <c r="A43" s="1" t="s">
        <v>46</v>
      </c>
      <c r="B43" s="1" t="s">
        <v>69</v>
      </c>
      <c r="C43" s="27" t="s">
        <v>207</v>
      </c>
      <c r="D43" s="38">
        <v>25</v>
      </c>
      <c r="E43" s="27"/>
      <c r="F43" s="27">
        <v>4</v>
      </c>
      <c r="G43" s="27"/>
      <c r="H43" s="27"/>
      <c r="I43" s="27"/>
      <c r="J43" s="27">
        <v>0</v>
      </c>
      <c r="K43" s="27">
        <v>0</v>
      </c>
      <c r="L43" s="27"/>
      <c r="M43" s="27"/>
      <c r="N43" s="27">
        <f t="shared" si="5"/>
        <v>0</v>
      </c>
      <c r="O43" s="39"/>
      <c r="P43" s="39"/>
      <c r="Q43" s="39"/>
      <c r="R43" s="39"/>
      <c r="S43" s="39"/>
      <c r="T43" s="27">
        <f t="shared" si="6"/>
        <v>8</v>
      </c>
      <c r="U43" s="40" t="str">
        <f t="shared" si="7"/>
        <v/>
      </c>
      <c r="V43" s="22">
        <v>395</v>
      </c>
      <c r="W43" s="22"/>
      <c r="X43" s="22" t="s">
        <v>95</v>
      </c>
      <c r="Y43" s="69">
        <v>4616</v>
      </c>
      <c r="Z43" s="41"/>
      <c r="AA43" s="1" t="s">
        <v>200</v>
      </c>
      <c r="AB43" s="28"/>
    </row>
    <row r="44" spans="1:28" x14ac:dyDescent="0.3">
      <c r="A44" s="1" t="s">
        <v>46</v>
      </c>
      <c r="B44" s="1" t="s">
        <v>69</v>
      </c>
      <c r="C44" s="27" t="s">
        <v>208</v>
      </c>
      <c r="D44" s="38">
        <v>42</v>
      </c>
      <c r="E44" s="27"/>
      <c r="F44" s="27">
        <v>7</v>
      </c>
      <c r="G44" s="27"/>
      <c r="H44" s="27"/>
      <c r="I44" s="27"/>
      <c r="J44" s="27">
        <v>4</v>
      </c>
      <c r="K44" s="27">
        <v>4</v>
      </c>
      <c r="L44" s="27"/>
      <c r="M44" s="27">
        <v>14</v>
      </c>
      <c r="N44" s="27">
        <f t="shared" si="5"/>
        <v>14</v>
      </c>
      <c r="O44" s="39"/>
      <c r="P44" s="39"/>
      <c r="Q44" s="39"/>
      <c r="R44" s="39"/>
      <c r="S44" s="39"/>
      <c r="T44" s="27">
        <f t="shared" si="6"/>
        <v>18</v>
      </c>
      <c r="U44" s="40" t="str">
        <f t="shared" si="7"/>
        <v/>
      </c>
      <c r="V44" s="22">
        <v>395</v>
      </c>
      <c r="W44" s="22"/>
      <c r="X44" s="22" t="s">
        <v>95</v>
      </c>
      <c r="Y44" s="69">
        <v>4616</v>
      </c>
      <c r="Z44" s="41"/>
      <c r="AA44" s="1" t="s">
        <v>200</v>
      </c>
      <c r="AB44" s="28"/>
    </row>
    <row r="45" spans="1:28" x14ac:dyDescent="0.3">
      <c r="A45" s="1" t="s">
        <v>46</v>
      </c>
      <c r="B45" s="1" t="s">
        <v>69</v>
      </c>
      <c r="C45" s="27" t="s">
        <v>209</v>
      </c>
      <c r="D45" s="38">
        <v>20</v>
      </c>
      <c r="E45" s="27"/>
      <c r="F45" s="27">
        <v>1</v>
      </c>
      <c r="G45" s="27"/>
      <c r="H45" s="27"/>
      <c r="I45" s="27"/>
      <c r="J45" s="27">
        <v>0</v>
      </c>
      <c r="K45" s="27">
        <v>0</v>
      </c>
      <c r="L45" s="27"/>
      <c r="M45" s="27"/>
      <c r="N45" s="27">
        <f t="shared" si="5"/>
        <v>0</v>
      </c>
      <c r="O45" s="39"/>
      <c r="P45" s="39"/>
      <c r="Q45" s="39"/>
      <c r="R45" s="39"/>
      <c r="S45" s="39"/>
      <c r="T45" s="27">
        <f t="shared" si="6"/>
        <v>2</v>
      </c>
      <c r="U45" s="40" t="str">
        <f t="shared" si="7"/>
        <v/>
      </c>
      <c r="V45" s="22">
        <v>395</v>
      </c>
      <c r="W45" s="22"/>
      <c r="X45" s="22" t="s">
        <v>95</v>
      </c>
      <c r="Y45" s="69">
        <v>4616</v>
      </c>
      <c r="Z45" s="41"/>
      <c r="AA45" s="1" t="s">
        <v>200</v>
      </c>
      <c r="AB45" s="28"/>
    </row>
    <row r="46" spans="1:28" x14ac:dyDescent="0.3">
      <c r="A46" s="1" t="s">
        <v>46</v>
      </c>
      <c r="B46" s="1" t="s">
        <v>69</v>
      </c>
      <c r="C46" s="56" t="s">
        <v>39</v>
      </c>
      <c r="D46" s="38"/>
      <c r="E46" s="27"/>
      <c r="F46" s="27"/>
      <c r="G46" s="56">
        <v>73</v>
      </c>
      <c r="H46" s="27"/>
      <c r="I46" s="27"/>
      <c r="J46" s="27"/>
      <c r="K46" s="27"/>
      <c r="L46" s="27"/>
      <c r="M46" s="27"/>
      <c r="N46" s="27"/>
      <c r="O46" s="39"/>
      <c r="P46" s="39"/>
      <c r="Q46" s="39"/>
      <c r="R46" s="39"/>
      <c r="S46" s="39"/>
      <c r="T46" s="27"/>
      <c r="U46" s="40"/>
      <c r="V46" s="22">
        <v>395</v>
      </c>
      <c r="W46" s="22"/>
      <c r="X46" s="22" t="s">
        <v>95</v>
      </c>
      <c r="Y46" s="69">
        <v>4616</v>
      </c>
      <c r="Z46" s="41"/>
      <c r="AA46" s="1" t="s">
        <v>200</v>
      </c>
      <c r="AB46" s="28"/>
    </row>
    <row r="47" spans="1:28" x14ac:dyDescent="0.3">
      <c r="A47" s="43" t="s">
        <v>46</v>
      </c>
      <c r="B47" s="43" t="s">
        <v>69</v>
      </c>
      <c r="C47" s="44" t="s">
        <v>40</v>
      </c>
      <c r="D47" s="43"/>
      <c r="E47" s="44">
        <f t="shared" ref="E47:T47" si="8">SUM(E35:E45)</f>
        <v>0</v>
      </c>
      <c r="F47" s="44">
        <f t="shared" si="8"/>
        <v>24</v>
      </c>
      <c r="G47" s="44">
        <f>SUM(G35:G46)</f>
        <v>73</v>
      </c>
      <c r="H47" s="44">
        <f t="shared" si="8"/>
        <v>0</v>
      </c>
      <c r="I47" s="44">
        <f t="shared" si="8"/>
        <v>0</v>
      </c>
      <c r="J47" s="44">
        <f t="shared" si="8"/>
        <v>18</v>
      </c>
      <c r="K47" s="44">
        <f t="shared" si="8"/>
        <v>25</v>
      </c>
      <c r="L47" s="44">
        <f t="shared" si="8"/>
        <v>0</v>
      </c>
      <c r="M47" s="44">
        <f t="shared" si="8"/>
        <v>14</v>
      </c>
      <c r="N47" s="44">
        <f t="shared" si="8"/>
        <v>14</v>
      </c>
      <c r="O47" s="44">
        <f t="shared" si="8"/>
        <v>0</v>
      </c>
      <c r="P47" s="44">
        <f t="shared" si="8"/>
        <v>0</v>
      </c>
      <c r="Q47" s="44">
        <f t="shared" si="8"/>
        <v>0</v>
      </c>
      <c r="R47" s="44">
        <f t="shared" si="8"/>
        <v>0</v>
      </c>
      <c r="S47" s="44">
        <f t="shared" si="8"/>
        <v>0</v>
      </c>
      <c r="T47" s="44">
        <f t="shared" si="8"/>
        <v>66</v>
      </c>
      <c r="U47" s="45" t="e">
        <f>((T47+Q47+N47-R47)+(O47*2))/E47</f>
        <v>#DIV/0!</v>
      </c>
      <c r="V47" s="46">
        <v>395</v>
      </c>
      <c r="W47" s="46"/>
      <c r="X47" s="46" t="s">
        <v>95</v>
      </c>
      <c r="Y47" s="70">
        <v>4616</v>
      </c>
      <c r="Z47" s="48"/>
      <c r="AA47" s="43" t="s">
        <v>200</v>
      </c>
      <c r="AB47" s="72"/>
    </row>
    <row r="48" spans="1:28" x14ac:dyDescent="0.3">
      <c r="A48" s="1"/>
      <c r="B48" s="1"/>
      <c r="C48" s="1"/>
      <c r="D48" s="1"/>
      <c r="F48" s="49" t="s">
        <v>41</v>
      </c>
      <c r="G48" s="51">
        <f>F47/G47</f>
        <v>0.32876712328767121</v>
      </c>
      <c r="H48" s="27"/>
      <c r="I48" s="1"/>
      <c r="J48" s="49" t="s">
        <v>42</v>
      </c>
      <c r="K48" s="51">
        <f>J47/K47</f>
        <v>0.72</v>
      </c>
      <c r="L48" s="1"/>
      <c r="M48" s="39" t="s">
        <v>43</v>
      </c>
      <c r="N48" s="52"/>
      <c r="P48" s="1"/>
      <c r="Q48" s="1"/>
      <c r="R48" s="1"/>
      <c r="S48" s="1"/>
      <c r="T48" s="1"/>
      <c r="U48" s="1"/>
      <c r="V48" s="22"/>
      <c r="W48" s="22"/>
      <c r="X48" s="22"/>
      <c r="Y48" s="53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3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sheetProtection sheet="1" objects="1" scenarios="1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44397-16A1-4E4C-A0A2-9AB06C293C3E}">
  <sheetPr>
    <tabColor rgb="FF92D050"/>
  </sheetPr>
  <dimension ref="A1:AB51"/>
  <sheetViews>
    <sheetView workbookViewId="0">
      <selection activeCell="A28" sqref="A28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66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29671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249</v>
      </c>
      <c r="D4" s="7" t="s">
        <v>5</v>
      </c>
      <c r="E4" s="8"/>
      <c r="F4" s="5"/>
      <c r="G4" s="1"/>
      <c r="J4" s="15" t="s">
        <v>375</v>
      </c>
      <c r="K4" s="16" t="s">
        <v>45</v>
      </c>
      <c r="L4" s="17"/>
      <c r="M4" s="18"/>
      <c r="N4" s="19">
        <v>35</v>
      </c>
      <c r="O4" s="19">
        <v>25</v>
      </c>
      <c r="P4" s="19">
        <v>40</v>
      </c>
      <c r="Q4" s="19">
        <v>33</v>
      </c>
      <c r="R4" s="20"/>
      <c r="S4" s="21">
        <f>SUM(N4:R4)</f>
        <v>133</v>
      </c>
      <c r="T4" s="22">
        <v>496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376</v>
      </c>
      <c r="K5" s="16" t="s">
        <v>68</v>
      </c>
      <c r="L5" s="17"/>
      <c r="M5" s="18"/>
      <c r="N5" s="19">
        <v>24</v>
      </c>
      <c r="O5" s="19">
        <v>29</v>
      </c>
      <c r="P5" s="19">
        <v>32</v>
      </c>
      <c r="Q5" s="19">
        <v>30</v>
      </c>
      <c r="R5" s="20"/>
      <c r="S5" s="21">
        <f>SUM(N5:R5)</f>
        <v>115</v>
      </c>
      <c r="T5" s="22">
        <v>496</v>
      </c>
      <c r="U5" s="1"/>
      <c r="V5" s="1"/>
      <c r="W5" s="1"/>
    </row>
    <row r="6" spans="1:28" x14ac:dyDescent="0.3">
      <c r="C6" s="23">
        <v>2457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77</v>
      </c>
      <c r="D7" s="7" t="s">
        <v>8</v>
      </c>
      <c r="G7" s="1"/>
      <c r="S7" s="1"/>
      <c r="T7" s="25" t="s">
        <v>9</v>
      </c>
      <c r="U7" s="1"/>
      <c r="V7" s="26">
        <v>496</v>
      </c>
      <c r="W7" s="1"/>
    </row>
    <row r="8" spans="1:28" x14ac:dyDescent="0.3">
      <c r="B8" s="1"/>
      <c r="C8" s="24" t="s">
        <v>353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9.0277777777777776E-2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34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48</v>
      </c>
      <c r="D13" s="38">
        <v>11</v>
      </c>
      <c r="E13" s="27">
        <v>16</v>
      </c>
      <c r="F13" s="27">
        <v>3</v>
      </c>
      <c r="G13" s="27">
        <v>6</v>
      </c>
      <c r="H13" s="27"/>
      <c r="I13" s="27"/>
      <c r="J13" s="27">
        <v>0</v>
      </c>
      <c r="K13" s="27">
        <v>1</v>
      </c>
      <c r="L13" s="27">
        <v>1</v>
      </c>
      <c r="M13" s="27">
        <v>3</v>
      </c>
      <c r="N13" s="27">
        <f t="shared" ref="N13:N24" si="0">SUM(L13:M13)</f>
        <v>4</v>
      </c>
      <c r="O13" s="27">
        <v>1</v>
      </c>
      <c r="P13" s="39">
        <v>1</v>
      </c>
      <c r="Q13" s="27">
        <v>1</v>
      </c>
      <c r="R13" s="27">
        <v>2</v>
      </c>
      <c r="S13" s="27">
        <v>0</v>
      </c>
      <c r="T13" s="27">
        <f t="shared" ref="T13:T24" si="1">(H13*3)+((F13-H13)*2)+J13</f>
        <v>6</v>
      </c>
      <c r="U13" s="40">
        <f t="shared" ref="U13:U24" si="2">IFERROR(((T13+Q13+N13-R13)+(O13*2))/E13,"")</f>
        <v>0.6875</v>
      </c>
      <c r="V13" s="22">
        <v>496</v>
      </c>
      <c r="W13" s="22" t="s">
        <v>80</v>
      </c>
      <c r="X13" s="22" t="s">
        <v>82</v>
      </c>
      <c r="Y13" s="69">
        <v>2457</v>
      </c>
      <c r="Z13" s="41"/>
      <c r="AA13" s="1" t="s">
        <v>83</v>
      </c>
      <c r="AB13" s="28" t="s">
        <v>377</v>
      </c>
    </row>
    <row r="14" spans="1:28" x14ac:dyDescent="0.3">
      <c r="A14" s="1" t="s">
        <v>67</v>
      </c>
      <c r="B14" s="1" t="s">
        <v>46</v>
      </c>
      <c r="C14" s="27" t="s">
        <v>49</v>
      </c>
      <c r="D14" s="38">
        <v>22</v>
      </c>
      <c r="E14" s="27">
        <v>16</v>
      </c>
      <c r="F14" s="27">
        <v>2</v>
      </c>
      <c r="G14" s="27">
        <v>4</v>
      </c>
      <c r="H14" s="27"/>
      <c r="I14" s="27"/>
      <c r="J14" s="27">
        <v>0</v>
      </c>
      <c r="K14" s="27">
        <v>0</v>
      </c>
      <c r="L14" s="27">
        <v>0</v>
      </c>
      <c r="M14" s="27">
        <v>2</v>
      </c>
      <c r="N14" s="27">
        <f t="shared" si="0"/>
        <v>2</v>
      </c>
      <c r="O14" s="39">
        <v>0</v>
      </c>
      <c r="P14" s="39">
        <v>1</v>
      </c>
      <c r="Q14" s="39">
        <v>0</v>
      </c>
      <c r="R14" s="39">
        <v>1</v>
      </c>
      <c r="S14" s="39">
        <v>0</v>
      </c>
      <c r="T14" s="39">
        <f t="shared" si="1"/>
        <v>4</v>
      </c>
      <c r="U14" s="40">
        <f t="shared" si="2"/>
        <v>0.3125</v>
      </c>
      <c r="V14" s="22">
        <v>496</v>
      </c>
      <c r="W14" s="22" t="s">
        <v>80</v>
      </c>
      <c r="X14" s="22" t="s">
        <v>82</v>
      </c>
      <c r="Y14" s="69">
        <v>2457</v>
      </c>
      <c r="Z14" s="41"/>
      <c r="AA14" s="1" t="s">
        <v>83</v>
      </c>
      <c r="AB14" s="28" t="s">
        <v>377</v>
      </c>
    </row>
    <row r="15" spans="1:28" x14ac:dyDescent="0.3">
      <c r="A15" s="1" t="s">
        <v>67</v>
      </c>
      <c r="B15" s="1" t="s">
        <v>46</v>
      </c>
      <c r="C15" s="27" t="s">
        <v>255</v>
      </c>
      <c r="D15" s="38">
        <v>14</v>
      </c>
      <c r="E15" s="27">
        <v>26</v>
      </c>
      <c r="F15" s="27">
        <v>6</v>
      </c>
      <c r="G15" s="27">
        <v>9</v>
      </c>
      <c r="H15" s="27"/>
      <c r="I15" s="27"/>
      <c r="J15" s="27">
        <v>1</v>
      </c>
      <c r="K15" s="27">
        <v>2</v>
      </c>
      <c r="L15" s="27">
        <v>2</v>
      </c>
      <c r="M15" s="27">
        <v>5</v>
      </c>
      <c r="N15" s="27">
        <f t="shared" si="0"/>
        <v>7</v>
      </c>
      <c r="O15" s="39">
        <v>5</v>
      </c>
      <c r="P15" s="39">
        <v>2</v>
      </c>
      <c r="Q15" s="39">
        <v>4</v>
      </c>
      <c r="R15" s="39">
        <v>4</v>
      </c>
      <c r="S15" s="39">
        <v>0</v>
      </c>
      <c r="T15" s="39">
        <f t="shared" si="1"/>
        <v>13</v>
      </c>
      <c r="U15" s="40">
        <f t="shared" si="2"/>
        <v>1.1538461538461537</v>
      </c>
      <c r="V15" s="22">
        <v>496</v>
      </c>
      <c r="W15" s="22" t="s">
        <v>80</v>
      </c>
      <c r="X15" s="22" t="s">
        <v>82</v>
      </c>
      <c r="Y15" s="69">
        <v>2457</v>
      </c>
      <c r="Z15" s="41"/>
      <c r="AA15" s="1" t="s">
        <v>83</v>
      </c>
      <c r="AB15" s="28" t="s">
        <v>377</v>
      </c>
    </row>
    <row r="16" spans="1:28" x14ac:dyDescent="0.3">
      <c r="A16" s="1" t="s">
        <v>67</v>
      </c>
      <c r="B16" s="1" t="s">
        <v>46</v>
      </c>
      <c r="C16" s="27" t="s">
        <v>172</v>
      </c>
      <c r="D16" s="38">
        <v>32</v>
      </c>
      <c r="E16" s="27">
        <v>3</v>
      </c>
      <c r="F16" s="27">
        <v>0</v>
      </c>
      <c r="G16" s="27">
        <v>1</v>
      </c>
      <c r="H16" s="27">
        <v>0</v>
      </c>
      <c r="I16" s="27">
        <v>1</v>
      </c>
      <c r="J16" s="27">
        <v>0</v>
      </c>
      <c r="K16" s="27">
        <v>0</v>
      </c>
      <c r="L16" s="27">
        <v>0</v>
      </c>
      <c r="M16" s="27">
        <v>0</v>
      </c>
      <c r="N16" s="27">
        <f t="shared" si="0"/>
        <v>0</v>
      </c>
      <c r="O16" s="39">
        <v>2</v>
      </c>
      <c r="P16" s="39">
        <v>1</v>
      </c>
      <c r="Q16" s="39">
        <v>2</v>
      </c>
      <c r="R16" s="39">
        <v>2</v>
      </c>
      <c r="S16" s="39">
        <v>0</v>
      </c>
      <c r="T16" s="39">
        <f t="shared" si="1"/>
        <v>0</v>
      </c>
      <c r="U16" s="40">
        <f t="shared" si="2"/>
        <v>1.3333333333333333</v>
      </c>
      <c r="V16" s="22">
        <v>496</v>
      </c>
      <c r="W16" s="22" t="s">
        <v>80</v>
      </c>
      <c r="X16" s="22" t="s">
        <v>82</v>
      </c>
      <c r="Y16" s="69">
        <v>2457</v>
      </c>
      <c r="Z16" s="41"/>
      <c r="AA16" s="1" t="s">
        <v>83</v>
      </c>
      <c r="AB16" s="28" t="s">
        <v>377</v>
      </c>
    </row>
    <row r="17" spans="1:28" x14ac:dyDescent="0.3">
      <c r="A17" s="1" t="s">
        <v>67</v>
      </c>
      <c r="B17" s="1" t="s">
        <v>46</v>
      </c>
      <c r="C17" s="27" t="s">
        <v>52</v>
      </c>
      <c r="D17" s="38">
        <v>42</v>
      </c>
      <c r="E17" s="27">
        <v>25</v>
      </c>
      <c r="F17" s="27">
        <v>6</v>
      </c>
      <c r="G17" s="27">
        <v>10</v>
      </c>
      <c r="H17" s="27"/>
      <c r="I17" s="27"/>
      <c r="J17" s="27">
        <v>7</v>
      </c>
      <c r="K17" s="27">
        <v>10</v>
      </c>
      <c r="L17" s="27">
        <v>1</v>
      </c>
      <c r="M17" s="27">
        <v>0</v>
      </c>
      <c r="N17" s="27">
        <f t="shared" si="0"/>
        <v>1</v>
      </c>
      <c r="O17" s="39">
        <v>0</v>
      </c>
      <c r="P17" s="39">
        <v>3</v>
      </c>
      <c r="Q17" s="39">
        <v>0</v>
      </c>
      <c r="R17" s="39">
        <v>1</v>
      </c>
      <c r="S17" s="39">
        <v>0</v>
      </c>
      <c r="T17" s="39">
        <f t="shared" si="1"/>
        <v>19</v>
      </c>
      <c r="U17" s="40">
        <f t="shared" si="2"/>
        <v>0.76</v>
      </c>
      <c r="V17" s="22">
        <v>496</v>
      </c>
      <c r="W17" s="22" t="s">
        <v>80</v>
      </c>
      <c r="X17" s="22" t="s">
        <v>82</v>
      </c>
      <c r="Y17" s="69">
        <v>2457</v>
      </c>
      <c r="Z17" s="41"/>
      <c r="AA17" s="1" t="s">
        <v>83</v>
      </c>
      <c r="AB17" s="28" t="s">
        <v>377</v>
      </c>
    </row>
    <row r="18" spans="1:28" x14ac:dyDescent="0.3">
      <c r="A18" s="1" t="s">
        <v>67</v>
      </c>
      <c r="B18" s="1" t="s">
        <v>46</v>
      </c>
      <c r="C18" s="27" t="s">
        <v>53</v>
      </c>
      <c r="D18" s="38">
        <v>15</v>
      </c>
      <c r="E18" s="27">
        <v>28</v>
      </c>
      <c r="F18" s="27">
        <v>5</v>
      </c>
      <c r="G18" s="27">
        <v>8</v>
      </c>
      <c r="H18" s="27"/>
      <c r="I18" s="27"/>
      <c r="J18" s="27">
        <v>3</v>
      </c>
      <c r="K18" s="27">
        <v>6</v>
      </c>
      <c r="L18" s="27">
        <v>0</v>
      </c>
      <c r="M18" s="27">
        <v>2</v>
      </c>
      <c r="N18" s="27">
        <f t="shared" si="0"/>
        <v>2</v>
      </c>
      <c r="O18" s="39">
        <v>4</v>
      </c>
      <c r="P18" s="39">
        <v>2</v>
      </c>
      <c r="Q18" s="39">
        <v>2</v>
      </c>
      <c r="R18" s="39">
        <v>2</v>
      </c>
      <c r="S18" s="39">
        <v>0</v>
      </c>
      <c r="T18" s="39">
        <f t="shared" si="1"/>
        <v>13</v>
      </c>
      <c r="U18" s="40">
        <f t="shared" si="2"/>
        <v>0.8214285714285714</v>
      </c>
      <c r="V18" s="22">
        <v>496</v>
      </c>
      <c r="W18" s="22" t="s">
        <v>80</v>
      </c>
      <c r="X18" s="22" t="s">
        <v>82</v>
      </c>
      <c r="Y18" s="69">
        <v>2457</v>
      </c>
      <c r="Z18" s="41"/>
      <c r="AA18" s="1" t="s">
        <v>83</v>
      </c>
      <c r="AB18" s="28" t="s">
        <v>377</v>
      </c>
    </row>
    <row r="19" spans="1:28" x14ac:dyDescent="0.3">
      <c r="A19" s="1" t="s">
        <v>67</v>
      </c>
      <c r="B19" s="1" t="s">
        <v>46</v>
      </c>
      <c r="C19" s="27" t="s">
        <v>374</v>
      </c>
      <c r="D19" s="38">
        <v>54</v>
      </c>
      <c r="E19" s="27">
        <v>5</v>
      </c>
      <c r="F19" s="27">
        <v>0</v>
      </c>
      <c r="G19" s="27">
        <v>2</v>
      </c>
      <c r="H19" s="27"/>
      <c r="I19" s="27"/>
      <c r="J19" s="27">
        <v>1</v>
      </c>
      <c r="K19" s="27">
        <v>3</v>
      </c>
      <c r="L19" s="27">
        <v>0</v>
      </c>
      <c r="M19" s="27">
        <v>0</v>
      </c>
      <c r="N19" s="27">
        <f t="shared" si="0"/>
        <v>0</v>
      </c>
      <c r="O19" s="39">
        <v>0</v>
      </c>
      <c r="P19" s="39">
        <v>0</v>
      </c>
      <c r="Q19" s="39">
        <v>1</v>
      </c>
      <c r="R19" s="39">
        <v>0</v>
      </c>
      <c r="S19" s="39">
        <v>0</v>
      </c>
      <c r="T19" s="39">
        <f t="shared" si="1"/>
        <v>1</v>
      </c>
      <c r="U19" s="40">
        <f t="shared" si="2"/>
        <v>0.4</v>
      </c>
      <c r="V19" s="22">
        <v>496</v>
      </c>
      <c r="W19" s="22" t="s">
        <v>80</v>
      </c>
      <c r="X19" s="22" t="s">
        <v>82</v>
      </c>
      <c r="Y19" s="69">
        <v>2457</v>
      </c>
      <c r="Z19" s="41"/>
      <c r="AA19" s="1" t="s">
        <v>83</v>
      </c>
      <c r="AB19" s="28" t="s">
        <v>377</v>
      </c>
    </row>
    <row r="20" spans="1:28" x14ac:dyDescent="0.3">
      <c r="A20" s="1" t="s">
        <v>67</v>
      </c>
      <c r="B20" s="1" t="s">
        <v>46</v>
      </c>
      <c r="C20" s="27" t="s">
        <v>54</v>
      </c>
      <c r="D20" s="38">
        <v>10</v>
      </c>
      <c r="E20" s="27">
        <v>35</v>
      </c>
      <c r="F20" s="27">
        <v>11</v>
      </c>
      <c r="G20" s="27">
        <v>18</v>
      </c>
      <c r="H20" s="27"/>
      <c r="I20" s="27"/>
      <c r="J20" s="27">
        <v>10</v>
      </c>
      <c r="K20" s="27">
        <v>12</v>
      </c>
      <c r="L20" s="27">
        <v>1</v>
      </c>
      <c r="M20" s="27">
        <v>5</v>
      </c>
      <c r="N20" s="27">
        <f t="shared" si="0"/>
        <v>6</v>
      </c>
      <c r="O20" s="39">
        <v>11</v>
      </c>
      <c r="P20" s="39">
        <v>3</v>
      </c>
      <c r="Q20" s="39">
        <v>8</v>
      </c>
      <c r="R20" s="39">
        <v>7</v>
      </c>
      <c r="S20" s="39">
        <v>0</v>
      </c>
      <c r="T20" s="39">
        <f t="shared" si="1"/>
        <v>32</v>
      </c>
      <c r="U20" s="40">
        <f t="shared" si="2"/>
        <v>1.7428571428571429</v>
      </c>
      <c r="V20" s="22">
        <v>496</v>
      </c>
      <c r="W20" s="22" t="s">
        <v>80</v>
      </c>
      <c r="X20" s="22" t="s">
        <v>82</v>
      </c>
      <c r="Y20" s="69">
        <v>2457</v>
      </c>
      <c r="Z20" s="41"/>
      <c r="AA20" s="1" t="s">
        <v>83</v>
      </c>
      <c r="AB20" s="28" t="s">
        <v>377</v>
      </c>
    </row>
    <row r="21" spans="1:28" x14ac:dyDescent="0.3">
      <c r="A21" s="1" t="s">
        <v>67</v>
      </c>
      <c r="B21" s="1" t="s">
        <v>46</v>
      </c>
      <c r="C21" s="27" t="s">
        <v>55</v>
      </c>
      <c r="D21" s="38">
        <v>33</v>
      </c>
      <c r="E21" s="27">
        <v>26</v>
      </c>
      <c r="F21" s="27">
        <v>3</v>
      </c>
      <c r="G21" s="27">
        <v>7</v>
      </c>
      <c r="H21" s="27"/>
      <c r="I21" s="27"/>
      <c r="J21" s="27">
        <v>6</v>
      </c>
      <c r="K21" s="27">
        <v>6</v>
      </c>
      <c r="L21" s="27">
        <v>1</v>
      </c>
      <c r="M21" s="27">
        <v>2</v>
      </c>
      <c r="N21" s="27">
        <f t="shared" si="0"/>
        <v>3</v>
      </c>
      <c r="O21" s="39">
        <v>0</v>
      </c>
      <c r="P21" s="39">
        <v>4</v>
      </c>
      <c r="Q21" s="39">
        <v>1</v>
      </c>
      <c r="R21" s="39">
        <v>2</v>
      </c>
      <c r="S21" s="39">
        <v>0</v>
      </c>
      <c r="T21" s="39">
        <f t="shared" si="1"/>
        <v>12</v>
      </c>
      <c r="U21" s="40">
        <f t="shared" si="2"/>
        <v>0.53846153846153844</v>
      </c>
      <c r="V21" s="22">
        <v>496</v>
      </c>
      <c r="W21" s="22" t="s">
        <v>80</v>
      </c>
      <c r="X21" s="22" t="s">
        <v>82</v>
      </c>
      <c r="Y21" s="69">
        <v>2457</v>
      </c>
      <c r="Z21" s="41"/>
      <c r="AA21" s="1" t="s">
        <v>83</v>
      </c>
      <c r="AB21" s="28" t="s">
        <v>377</v>
      </c>
    </row>
    <row r="22" spans="1:28" x14ac:dyDescent="0.3">
      <c r="A22" s="1" t="s">
        <v>67</v>
      </c>
      <c r="B22" s="1" t="s">
        <v>46</v>
      </c>
      <c r="C22" s="27" t="s">
        <v>56</v>
      </c>
      <c r="D22" s="38">
        <v>24</v>
      </c>
      <c r="E22" s="27">
        <v>12</v>
      </c>
      <c r="F22" s="27">
        <v>4</v>
      </c>
      <c r="G22" s="27">
        <v>7</v>
      </c>
      <c r="H22" s="27">
        <v>0</v>
      </c>
      <c r="I22" s="27">
        <v>1</v>
      </c>
      <c r="J22" s="27">
        <v>3</v>
      </c>
      <c r="K22" s="27">
        <v>4</v>
      </c>
      <c r="L22" s="27">
        <v>2</v>
      </c>
      <c r="M22" s="27">
        <v>1</v>
      </c>
      <c r="N22" s="27">
        <f t="shared" si="0"/>
        <v>3</v>
      </c>
      <c r="O22" s="39">
        <v>0</v>
      </c>
      <c r="P22" s="39">
        <v>1</v>
      </c>
      <c r="Q22" s="39">
        <v>1</v>
      </c>
      <c r="R22" s="39">
        <v>2</v>
      </c>
      <c r="S22" s="39">
        <v>0</v>
      </c>
      <c r="T22" s="39">
        <f t="shared" si="1"/>
        <v>11</v>
      </c>
      <c r="U22" s="40">
        <f t="shared" si="2"/>
        <v>1.0833333333333333</v>
      </c>
      <c r="V22" s="22">
        <v>496</v>
      </c>
      <c r="W22" s="22" t="s">
        <v>80</v>
      </c>
      <c r="X22" s="22" t="s">
        <v>82</v>
      </c>
      <c r="Y22" s="69">
        <v>2457</v>
      </c>
      <c r="Z22" s="41"/>
      <c r="AA22" s="1" t="s">
        <v>83</v>
      </c>
      <c r="AB22" s="28" t="s">
        <v>377</v>
      </c>
    </row>
    <row r="23" spans="1:28" x14ac:dyDescent="0.3">
      <c r="A23" s="1" t="s">
        <v>67</v>
      </c>
      <c r="B23" s="1" t="s">
        <v>46</v>
      </c>
      <c r="C23" s="27" t="s">
        <v>57</v>
      </c>
      <c r="D23" s="38">
        <v>35</v>
      </c>
      <c r="E23" s="27">
        <v>22</v>
      </c>
      <c r="F23" s="27">
        <v>3</v>
      </c>
      <c r="G23" s="27">
        <v>6</v>
      </c>
      <c r="H23" s="27"/>
      <c r="I23" s="27"/>
      <c r="J23" s="27">
        <v>0</v>
      </c>
      <c r="K23" s="27">
        <v>1</v>
      </c>
      <c r="L23" s="27">
        <v>0</v>
      </c>
      <c r="M23" s="27">
        <v>1</v>
      </c>
      <c r="N23" s="27">
        <f t="shared" si="0"/>
        <v>1</v>
      </c>
      <c r="O23" s="39">
        <v>1</v>
      </c>
      <c r="P23" s="39">
        <v>5</v>
      </c>
      <c r="Q23" s="39">
        <v>1</v>
      </c>
      <c r="R23" s="39">
        <v>1</v>
      </c>
      <c r="S23" s="39">
        <v>0</v>
      </c>
      <c r="T23" s="39">
        <f t="shared" si="1"/>
        <v>6</v>
      </c>
      <c r="U23" s="40">
        <f t="shared" si="2"/>
        <v>0.40909090909090912</v>
      </c>
      <c r="V23" s="22">
        <v>496</v>
      </c>
      <c r="W23" s="22" t="s">
        <v>80</v>
      </c>
      <c r="X23" s="22" t="s">
        <v>82</v>
      </c>
      <c r="Y23" s="69">
        <v>2457</v>
      </c>
      <c r="Z23" s="41"/>
      <c r="AA23" s="1" t="s">
        <v>83</v>
      </c>
      <c r="AB23" s="28" t="s">
        <v>377</v>
      </c>
    </row>
    <row r="24" spans="1:28" x14ac:dyDescent="0.3">
      <c r="A24" s="1" t="s">
        <v>67</v>
      </c>
      <c r="B24" s="1" t="s">
        <v>46</v>
      </c>
      <c r="C24" s="27" t="s">
        <v>58</v>
      </c>
      <c r="D24" s="38">
        <v>40</v>
      </c>
      <c r="E24" s="27">
        <v>26</v>
      </c>
      <c r="F24" s="27">
        <v>5</v>
      </c>
      <c r="G24" s="27">
        <v>11</v>
      </c>
      <c r="H24" s="27"/>
      <c r="I24" s="27"/>
      <c r="J24" s="27">
        <v>6</v>
      </c>
      <c r="K24" s="27">
        <v>8</v>
      </c>
      <c r="L24" s="27">
        <v>2</v>
      </c>
      <c r="M24" s="27">
        <v>4</v>
      </c>
      <c r="N24" s="27">
        <f t="shared" si="0"/>
        <v>6</v>
      </c>
      <c r="O24" s="39">
        <v>2</v>
      </c>
      <c r="P24" s="39">
        <v>2</v>
      </c>
      <c r="Q24" s="39">
        <v>0</v>
      </c>
      <c r="R24" s="39">
        <v>1</v>
      </c>
      <c r="S24" s="39">
        <v>0</v>
      </c>
      <c r="T24" s="39">
        <f t="shared" si="1"/>
        <v>16</v>
      </c>
      <c r="U24" s="40">
        <f t="shared" si="2"/>
        <v>0.96153846153846156</v>
      </c>
      <c r="V24" s="22">
        <v>496</v>
      </c>
      <c r="W24" s="22" t="s">
        <v>80</v>
      </c>
      <c r="X24" s="22" t="s">
        <v>82</v>
      </c>
      <c r="Y24" s="69">
        <v>2457</v>
      </c>
      <c r="Z24" s="41"/>
      <c r="AA24" s="1" t="s">
        <v>83</v>
      </c>
      <c r="AB24" s="28" t="s">
        <v>377</v>
      </c>
    </row>
    <row r="25" spans="1:28" x14ac:dyDescent="0.3">
      <c r="A25" s="43" t="s">
        <v>67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48</v>
      </c>
      <c r="G25" s="44">
        <f t="shared" si="3"/>
        <v>89</v>
      </c>
      <c r="H25" s="44">
        <f t="shared" si="3"/>
        <v>0</v>
      </c>
      <c r="I25" s="44">
        <f t="shared" si="3"/>
        <v>2</v>
      </c>
      <c r="J25" s="44">
        <f t="shared" si="3"/>
        <v>37</v>
      </c>
      <c r="K25" s="44">
        <f t="shared" si="3"/>
        <v>53</v>
      </c>
      <c r="L25" s="44">
        <f t="shared" si="3"/>
        <v>10</v>
      </c>
      <c r="M25" s="44">
        <f t="shared" si="3"/>
        <v>25</v>
      </c>
      <c r="N25" s="44">
        <f t="shared" si="3"/>
        <v>35</v>
      </c>
      <c r="O25" s="44">
        <f t="shared" si="3"/>
        <v>26</v>
      </c>
      <c r="P25" s="44">
        <f t="shared" si="3"/>
        <v>25</v>
      </c>
      <c r="Q25" s="44">
        <f t="shared" si="3"/>
        <v>21</v>
      </c>
      <c r="R25" s="44">
        <f t="shared" si="3"/>
        <v>25</v>
      </c>
      <c r="S25" s="44">
        <f t="shared" si="3"/>
        <v>0</v>
      </c>
      <c r="T25" s="44">
        <f t="shared" si="3"/>
        <v>133</v>
      </c>
      <c r="U25" s="45">
        <f>((T25+Q25+N25-R25)+(O25*2))/E25</f>
        <v>0.9</v>
      </c>
      <c r="V25" s="46">
        <v>496</v>
      </c>
      <c r="W25" s="46" t="s">
        <v>80</v>
      </c>
      <c r="X25" s="46" t="s">
        <v>82</v>
      </c>
      <c r="Y25" s="70">
        <v>2457</v>
      </c>
      <c r="Z25" s="48"/>
      <c r="AA25" s="43" t="s">
        <v>83</v>
      </c>
      <c r="AB25" s="72" t="s">
        <v>377</v>
      </c>
    </row>
    <row r="26" spans="1:28" x14ac:dyDescent="0.3">
      <c r="A26" s="1"/>
      <c r="B26" s="1"/>
      <c r="C26" s="1"/>
      <c r="D26" s="1"/>
      <c r="F26" s="49" t="s">
        <v>41</v>
      </c>
      <c r="G26" s="50">
        <f>F25/G25</f>
        <v>0.5393258426966292</v>
      </c>
      <c r="H26" s="27"/>
      <c r="I26" s="1"/>
      <c r="J26" s="49" t="s">
        <v>42</v>
      </c>
      <c r="K26" s="51">
        <f>J25/K25</f>
        <v>0.69811320754716977</v>
      </c>
      <c r="L26" s="1"/>
      <c r="M26" s="39" t="s">
        <v>43</v>
      </c>
      <c r="N26" s="52">
        <v>8</v>
      </c>
      <c r="P26" s="1"/>
      <c r="Q26" s="1"/>
      <c r="R26" s="1"/>
      <c r="S26" s="1"/>
      <c r="T26" s="1"/>
      <c r="U26" s="1"/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>
        <v>35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47</v>
      </c>
      <c r="D35" s="38">
        <v>52</v>
      </c>
      <c r="E35" s="27">
        <v>42</v>
      </c>
      <c r="F35" s="27">
        <v>16</v>
      </c>
      <c r="G35" s="27">
        <v>22</v>
      </c>
      <c r="H35" s="27"/>
      <c r="I35" s="27"/>
      <c r="J35" s="27">
        <v>8</v>
      </c>
      <c r="K35" s="27">
        <v>18</v>
      </c>
      <c r="L35" s="27">
        <v>5</v>
      </c>
      <c r="M35" s="27">
        <v>5</v>
      </c>
      <c r="N35" s="27">
        <f>SUM(L35:M35)</f>
        <v>10</v>
      </c>
      <c r="O35" s="27">
        <v>1</v>
      </c>
      <c r="P35" s="39">
        <v>3</v>
      </c>
      <c r="Q35" s="27">
        <v>2</v>
      </c>
      <c r="R35" s="27">
        <v>4</v>
      </c>
      <c r="S35" s="27">
        <v>1</v>
      </c>
      <c r="T35" s="27">
        <f>+(F35*2)+J35</f>
        <v>40</v>
      </c>
      <c r="U35" s="40">
        <f>IFERROR(((T35+Q35+N35-R35)+(O35*2))/E35,"")</f>
        <v>1.1904761904761905</v>
      </c>
      <c r="V35" s="22">
        <v>496</v>
      </c>
      <c r="W35" s="22" t="s">
        <v>81</v>
      </c>
      <c r="X35" s="22" t="s">
        <v>95</v>
      </c>
      <c r="Y35" s="69">
        <v>2457</v>
      </c>
      <c r="Z35" s="41"/>
      <c r="AA35" s="1" t="s">
        <v>185</v>
      </c>
      <c r="AB35" s="28" t="s">
        <v>378</v>
      </c>
    </row>
    <row r="36" spans="1:28" x14ac:dyDescent="0.3">
      <c r="A36" s="1" t="s">
        <v>46</v>
      </c>
      <c r="B36" s="1" t="s">
        <v>67</v>
      </c>
      <c r="C36" s="27" t="s">
        <v>156</v>
      </c>
      <c r="D36" s="38">
        <v>20</v>
      </c>
      <c r="E36" s="27">
        <v>28</v>
      </c>
      <c r="F36" s="27">
        <v>3</v>
      </c>
      <c r="G36" s="27">
        <v>7</v>
      </c>
      <c r="H36" s="27"/>
      <c r="I36" s="27"/>
      <c r="J36" s="27">
        <v>2</v>
      </c>
      <c r="K36" s="27">
        <v>2</v>
      </c>
      <c r="L36" s="27">
        <v>2</v>
      </c>
      <c r="M36" s="27">
        <v>0</v>
      </c>
      <c r="N36" s="27">
        <f t="shared" ref="N36:N42" si="4">SUM(L36:M36)</f>
        <v>2</v>
      </c>
      <c r="O36" s="39">
        <v>5</v>
      </c>
      <c r="P36" s="39">
        <v>3</v>
      </c>
      <c r="Q36" s="39">
        <v>4</v>
      </c>
      <c r="R36" s="39">
        <v>5</v>
      </c>
      <c r="S36" s="39">
        <v>0</v>
      </c>
      <c r="T36" s="27">
        <f t="shared" ref="T36:T44" si="5">+(F36*2)+J36</f>
        <v>8</v>
      </c>
      <c r="U36" s="40">
        <f t="shared" ref="U36:U44" si="6">IFERROR(((T36+Q36+N36-R36)+(O36*2))/E36,"")</f>
        <v>0.6785714285714286</v>
      </c>
      <c r="V36" s="22">
        <v>496</v>
      </c>
      <c r="W36" s="22" t="s">
        <v>81</v>
      </c>
      <c r="X36" s="22" t="s">
        <v>95</v>
      </c>
      <c r="Y36" s="69">
        <v>2457</v>
      </c>
      <c r="Z36" s="41"/>
      <c r="AA36" s="1" t="s">
        <v>185</v>
      </c>
      <c r="AB36" s="28" t="s">
        <v>378</v>
      </c>
    </row>
    <row r="37" spans="1:28" x14ac:dyDescent="0.3">
      <c r="A37" s="1" t="s">
        <v>46</v>
      </c>
      <c r="B37" s="1" t="s">
        <v>67</v>
      </c>
      <c r="C37" s="27" t="s">
        <v>187</v>
      </c>
      <c r="D37" s="38">
        <v>7</v>
      </c>
      <c r="E37" s="27">
        <v>17</v>
      </c>
      <c r="F37" s="27">
        <v>3</v>
      </c>
      <c r="G37" s="27">
        <v>6</v>
      </c>
      <c r="H37" s="27"/>
      <c r="I37" s="27"/>
      <c r="J37" s="27">
        <v>2</v>
      </c>
      <c r="K37" s="27">
        <v>2</v>
      </c>
      <c r="L37" s="27">
        <v>0</v>
      </c>
      <c r="M37" s="27">
        <v>0</v>
      </c>
      <c r="N37" s="27">
        <f t="shared" si="4"/>
        <v>0</v>
      </c>
      <c r="O37" s="39">
        <v>1</v>
      </c>
      <c r="P37" s="39">
        <v>4</v>
      </c>
      <c r="Q37" s="39">
        <v>0</v>
      </c>
      <c r="R37" s="39">
        <v>1</v>
      </c>
      <c r="S37" s="39">
        <v>1</v>
      </c>
      <c r="T37" s="27">
        <f t="shared" si="5"/>
        <v>8</v>
      </c>
      <c r="U37" s="40">
        <f t="shared" si="6"/>
        <v>0.52941176470588236</v>
      </c>
      <c r="V37" s="22">
        <v>496</v>
      </c>
      <c r="W37" s="22" t="s">
        <v>81</v>
      </c>
      <c r="X37" s="22" t="s">
        <v>95</v>
      </c>
      <c r="Y37" s="69">
        <v>2457</v>
      </c>
      <c r="Z37" s="41"/>
      <c r="AA37" s="1" t="s">
        <v>185</v>
      </c>
      <c r="AB37" s="28" t="s">
        <v>378</v>
      </c>
    </row>
    <row r="38" spans="1:28" x14ac:dyDescent="0.3">
      <c r="A38" s="1" t="s">
        <v>46</v>
      </c>
      <c r="B38" s="1" t="s">
        <v>67</v>
      </c>
      <c r="C38" s="27" t="s">
        <v>195</v>
      </c>
      <c r="D38" s="38">
        <v>22</v>
      </c>
      <c r="E38" s="27" t="s">
        <v>486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27"/>
      <c r="U38" s="40"/>
      <c r="V38" s="22">
        <v>496</v>
      </c>
      <c r="W38" s="22" t="s">
        <v>81</v>
      </c>
      <c r="X38" s="22" t="s">
        <v>95</v>
      </c>
      <c r="Y38" s="69">
        <v>2457</v>
      </c>
      <c r="Z38" s="41"/>
      <c r="AA38" s="1" t="s">
        <v>185</v>
      </c>
      <c r="AB38" s="28" t="s">
        <v>378</v>
      </c>
    </row>
    <row r="39" spans="1:28" x14ac:dyDescent="0.3">
      <c r="A39" s="1" t="s">
        <v>46</v>
      </c>
      <c r="B39" s="1" t="s">
        <v>67</v>
      </c>
      <c r="C39" s="27" t="s">
        <v>188</v>
      </c>
      <c r="D39" s="38">
        <v>50</v>
      </c>
      <c r="E39" s="27">
        <v>13</v>
      </c>
      <c r="F39" s="27">
        <v>5</v>
      </c>
      <c r="G39" s="27">
        <v>7</v>
      </c>
      <c r="H39" s="27"/>
      <c r="I39" s="27"/>
      <c r="J39" s="27">
        <v>1</v>
      </c>
      <c r="K39" s="27">
        <v>2</v>
      </c>
      <c r="L39" s="27">
        <v>4</v>
      </c>
      <c r="M39" s="27">
        <v>3</v>
      </c>
      <c r="N39" s="27">
        <f t="shared" si="4"/>
        <v>7</v>
      </c>
      <c r="O39" s="39">
        <v>1</v>
      </c>
      <c r="P39" s="39">
        <v>3</v>
      </c>
      <c r="Q39" s="39">
        <v>1</v>
      </c>
      <c r="R39" s="39">
        <v>2</v>
      </c>
      <c r="S39" s="39">
        <v>0</v>
      </c>
      <c r="T39" s="27">
        <f t="shared" si="5"/>
        <v>11</v>
      </c>
      <c r="U39" s="40">
        <f t="shared" si="6"/>
        <v>1.4615384615384615</v>
      </c>
      <c r="V39" s="22">
        <v>496</v>
      </c>
      <c r="W39" s="22" t="s">
        <v>81</v>
      </c>
      <c r="X39" s="22" t="s">
        <v>95</v>
      </c>
      <c r="Y39" s="69">
        <v>2457</v>
      </c>
      <c r="Z39" s="41"/>
      <c r="AA39" s="1" t="s">
        <v>185</v>
      </c>
      <c r="AB39" s="28" t="s">
        <v>378</v>
      </c>
    </row>
    <row r="40" spans="1:28" x14ac:dyDescent="0.3">
      <c r="A40" s="1" t="s">
        <v>46</v>
      </c>
      <c r="B40" s="1" t="s">
        <v>67</v>
      </c>
      <c r="C40" s="27" t="s">
        <v>189</v>
      </c>
      <c r="D40" s="38">
        <v>1</v>
      </c>
      <c r="E40" s="27">
        <v>41</v>
      </c>
      <c r="F40" s="27">
        <v>4</v>
      </c>
      <c r="G40" s="27">
        <v>8</v>
      </c>
      <c r="H40" s="27">
        <v>0</v>
      </c>
      <c r="I40" s="27">
        <v>1</v>
      </c>
      <c r="J40" s="27">
        <v>2</v>
      </c>
      <c r="K40" s="27">
        <v>3</v>
      </c>
      <c r="L40" s="27">
        <v>0</v>
      </c>
      <c r="M40" s="27">
        <v>4</v>
      </c>
      <c r="N40" s="27">
        <f t="shared" si="4"/>
        <v>4</v>
      </c>
      <c r="O40" s="39">
        <v>8</v>
      </c>
      <c r="P40" s="56">
        <v>6</v>
      </c>
      <c r="Q40" s="39">
        <v>1</v>
      </c>
      <c r="R40" s="39">
        <v>6</v>
      </c>
      <c r="S40" s="39">
        <v>0</v>
      </c>
      <c r="T40" s="27">
        <f t="shared" si="5"/>
        <v>10</v>
      </c>
      <c r="U40" s="40">
        <f t="shared" si="6"/>
        <v>0.6097560975609756</v>
      </c>
      <c r="V40" s="22">
        <v>496</v>
      </c>
      <c r="W40" s="22" t="s">
        <v>81</v>
      </c>
      <c r="X40" s="22" t="s">
        <v>95</v>
      </c>
      <c r="Y40" s="69">
        <v>2457</v>
      </c>
      <c r="Z40" s="41"/>
      <c r="AA40" s="1" t="s">
        <v>185</v>
      </c>
      <c r="AB40" s="28" t="s">
        <v>378</v>
      </c>
    </row>
    <row r="41" spans="1:28" x14ac:dyDescent="0.3">
      <c r="A41" s="1" t="s">
        <v>46</v>
      </c>
      <c r="B41" s="1" t="s">
        <v>67</v>
      </c>
      <c r="C41" s="27" t="s">
        <v>210</v>
      </c>
      <c r="D41" s="38">
        <v>55</v>
      </c>
      <c r="E41" s="27">
        <v>30</v>
      </c>
      <c r="F41" s="27">
        <v>5</v>
      </c>
      <c r="G41" s="27">
        <v>13</v>
      </c>
      <c r="H41" s="27"/>
      <c r="I41" s="27"/>
      <c r="J41" s="27">
        <v>1</v>
      </c>
      <c r="K41" s="27">
        <v>2</v>
      </c>
      <c r="L41" s="27">
        <v>0</v>
      </c>
      <c r="M41" s="27">
        <v>9</v>
      </c>
      <c r="N41" s="27">
        <f t="shared" si="4"/>
        <v>9</v>
      </c>
      <c r="O41" s="39">
        <v>0</v>
      </c>
      <c r="P41" s="56">
        <v>6</v>
      </c>
      <c r="Q41" s="39">
        <v>1</v>
      </c>
      <c r="R41" s="39">
        <v>2</v>
      </c>
      <c r="S41" s="39">
        <v>0</v>
      </c>
      <c r="T41" s="27">
        <f t="shared" si="5"/>
        <v>11</v>
      </c>
      <c r="U41" s="40">
        <f t="shared" si="6"/>
        <v>0.6333333333333333</v>
      </c>
      <c r="V41" s="22">
        <v>496</v>
      </c>
      <c r="W41" s="22" t="s">
        <v>81</v>
      </c>
      <c r="X41" s="22" t="s">
        <v>95</v>
      </c>
      <c r="Y41" s="69">
        <v>2457</v>
      </c>
      <c r="Z41" s="41"/>
      <c r="AA41" s="1" t="s">
        <v>185</v>
      </c>
      <c r="AB41" s="28" t="s">
        <v>378</v>
      </c>
    </row>
    <row r="42" spans="1:28" x14ac:dyDescent="0.3">
      <c r="A42" s="1" t="s">
        <v>46</v>
      </c>
      <c r="B42" s="1" t="s">
        <v>67</v>
      </c>
      <c r="C42" s="27" t="s">
        <v>191</v>
      </c>
      <c r="D42" s="38">
        <v>12</v>
      </c>
      <c r="E42" s="27">
        <v>34</v>
      </c>
      <c r="F42" s="27">
        <v>5</v>
      </c>
      <c r="G42" s="27">
        <v>11</v>
      </c>
      <c r="H42" s="27">
        <v>0</v>
      </c>
      <c r="I42" s="27">
        <v>1</v>
      </c>
      <c r="J42" s="27">
        <v>1</v>
      </c>
      <c r="K42" s="27">
        <v>2</v>
      </c>
      <c r="L42" s="27">
        <v>0</v>
      </c>
      <c r="M42" s="27">
        <v>3</v>
      </c>
      <c r="N42" s="27">
        <f t="shared" si="4"/>
        <v>3</v>
      </c>
      <c r="O42" s="39">
        <v>7</v>
      </c>
      <c r="P42" s="39">
        <v>4</v>
      </c>
      <c r="Q42" s="39">
        <v>4</v>
      </c>
      <c r="R42" s="39">
        <v>6</v>
      </c>
      <c r="S42" s="39">
        <v>1</v>
      </c>
      <c r="T42" s="27">
        <f t="shared" si="5"/>
        <v>11</v>
      </c>
      <c r="U42" s="40">
        <f t="shared" si="6"/>
        <v>0.76470588235294112</v>
      </c>
      <c r="V42" s="22">
        <v>496</v>
      </c>
      <c r="W42" s="22" t="s">
        <v>81</v>
      </c>
      <c r="X42" s="22" t="s">
        <v>95</v>
      </c>
      <c r="Y42" s="69">
        <v>2457</v>
      </c>
      <c r="Z42" s="41"/>
      <c r="AA42" s="1" t="s">
        <v>185</v>
      </c>
      <c r="AB42" s="28" t="s">
        <v>378</v>
      </c>
    </row>
    <row r="43" spans="1:28" x14ac:dyDescent="0.3">
      <c r="A43" s="1" t="s">
        <v>46</v>
      </c>
      <c r="B43" s="1" t="s">
        <v>67</v>
      </c>
      <c r="C43" s="27" t="s">
        <v>192</v>
      </c>
      <c r="D43" s="38">
        <v>11</v>
      </c>
      <c r="E43" s="27" t="s">
        <v>470</v>
      </c>
      <c r="F43" s="27"/>
      <c r="G43" s="27"/>
      <c r="H43" s="27"/>
      <c r="I43" s="27"/>
      <c r="J43" s="27"/>
      <c r="K43" s="27"/>
      <c r="L43" s="27"/>
      <c r="M43" s="27"/>
      <c r="N43" s="27"/>
      <c r="O43" s="39"/>
      <c r="P43" s="39"/>
      <c r="Q43" s="39"/>
      <c r="R43" s="39"/>
      <c r="S43" s="39"/>
      <c r="T43" s="27"/>
      <c r="U43" s="40"/>
      <c r="V43" s="22">
        <v>496</v>
      </c>
      <c r="W43" s="22" t="s">
        <v>81</v>
      </c>
      <c r="X43" s="22" t="s">
        <v>95</v>
      </c>
      <c r="Y43" s="69">
        <v>2457</v>
      </c>
      <c r="Z43" s="41"/>
      <c r="AA43" s="1" t="s">
        <v>185</v>
      </c>
      <c r="AB43" s="28" t="s">
        <v>378</v>
      </c>
    </row>
    <row r="44" spans="1:28" x14ac:dyDescent="0.3">
      <c r="A44" s="1" t="s">
        <v>46</v>
      </c>
      <c r="B44" s="1" t="s">
        <v>67</v>
      </c>
      <c r="C44" s="27" t="s">
        <v>193</v>
      </c>
      <c r="D44" s="38">
        <v>44</v>
      </c>
      <c r="E44" s="27">
        <v>35</v>
      </c>
      <c r="F44" s="27">
        <v>7</v>
      </c>
      <c r="G44" s="27">
        <v>8</v>
      </c>
      <c r="H44" s="27"/>
      <c r="I44" s="27"/>
      <c r="J44" s="27">
        <v>2</v>
      </c>
      <c r="K44" s="27">
        <v>4</v>
      </c>
      <c r="L44" s="27">
        <v>2</v>
      </c>
      <c r="M44" s="27">
        <v>5</v>
      </c>
      <c r="N44" s="27">
        <f>SUM(L44:M44)</f>
        <v>7</v>
      </c>
      <c r="O44" s="39">
        <v>5</v>
      </c>
      <c r="P44" s="39">
        <v>4</v>
      </c>
      <c r="Q44" s="39">
        <v>3</v>
      </c>
      <c r="R44" s="39">
        <v>4</v>
      </c>
      <c r="S44" s="39">
        <v>0</v>
      </c>
      <c r="T44" s="27">
        <f t="shared" si="5"/>
        <v>16</v>
      </c>
      <c r="U44" s="40">
        <f t="shared" si="6"/>
        <v>0.91428571428571426</v>
      </c>
      <c r="V44" s="22">
        <v>496</v>
      </c>
      <c r="W44" s="22" t="s">
        <v>81</v>
      </c>
      <c r="X44" s="22" t="s">
        <v>95</v>
      </c>
      <c r="Y44" s="69">
        <v>2457</v>
      </c>
      <c r="Z44" s="41"/>
      <c r="AA44" s="1" t="s">
        <v>185</v>
      </c>
      <c r="AB44" s="28" t="s">
        <v>378</v>
      </c>
    </row>
    <row r="45" spans="1:28" x14ac:dyDescent="0.3">
      <c r="A45" s="1" t="s">
        <v>46</v>
      </c>
      <c r="B45" s="1" t="s">
        <v>67</v>
      </c>
      <c r="C45" s="27" t="s">
        <v>194</v>
      </c>
      <c r="D45" s="38">
        <v>10</v>
      </c>
      <c r="E45" s="27" t="s">
        <v>487</v>
      </c>
      <c r="F45" s="27"/>
      <c r="G45" s="27"/>
      <c r="H45" s="27"/>
      <c r="I45" s="27"/>
      <c r="J45" s="27"/>
      <c r="K45" s="27"/>
      <c r="L45" s="27"/>
      <c r="M45" s="27"/>
      <c r="N45" s="27"/>
      <c r="O45" s="39"/>
      <c r="P45" s="39"/>
      <c r="Q45" s="39"/>
      <c r="R45" s="39"/>
      <c r="S45" s="39"/>
      <c r="T45" s="27"/>
      <c r="U45" s="40"/>
      <c r="V45" s="22">
        <v>496</v>
      </c>
      <c r="W45" s="22" t="s">
        <v>81</v>
      </c>
      <c r="X45" s="22" t="s">
        <v>95</v>
      </c>
      <c r="Y45" s="69">
        <v>2457</v>
      </c>
      <c r="Z45" s="41"/>
      <c r="AA45" s="1" t="s">
        <v>185</v>
      </c>
      <c r="AB45" s="28" t="s">
        <v>378</v>
      </c>
    </row>
    <row r="46" spans="1:28" x14ac:dyDescent="0.3">
      <c r="A46" s="43" t="s">
        <v>46</v>
      </c>
      <c r="B46" s="43" t="s">
        <v>67</v>
      </c>
      <c r="C46" s="44" t="s">
        <v>40</v>
      </c>
      <c r="D46" s="43"/>
      <c r="E46" s="44">
        <f t="shared" ref="E46:T46" si="7">SUM(E35:E44)</f>
        <v>240</v>
      </c>
      <c r="F46" s="44">
        <f t="shared" si="7"/>
        <v>48</v>
      </c>
      <c r="G46" s="44">
        <f t="shared" si="7"/>
        <v>82</v>
      </c>
      <c r="H46" s="44">
        <f t="shared" si="7"/>
        <v>0</v>
      </c>
      <c r="I46" s="44">
        <f t="shared" si="7"/>
        <v>2</v>
      </c>
      <c r="J46" s="44">
        <f t="shared" si="7"/>
        <v>19</v>
      </c>
      <c r="K46" s="44">
        <f t="shared" si="7"/>
        <v>35</v>
      </c>
      <c r="L46" s="44">
        <f t="shared" si="7"/>
        <v>13</v>
      </c>
      <c r="M46" s="44">
        <f t="shared" si="7"/>
        <v>29</v>
      </c>
      <c r="N46" s="44">
        <f t="shared" si="7"/>
        <v>42</v>
      </c>
      <c r="O46" s="44">
        <f t="shared" si="7"/>
        <v>28</v>
      </c>
      <c r="P46" s="44">
        <f t="shared" si="7"/>
        <v>33</v>
      </c>
      <c r="Q46" s="44">
        <f t="shared" si="7"/>
        <v>16</v>
      </c>
      <c r="R46" s="44">
        <f t="shared" si="7"/>
        <v>30</v>
      </c>
      <c r="S46" s="44">
        <f t="shared" si="7"/>
        <v>3</v>
      </c>
      <c r="T46" s="44">
        <f t="shared" si="7"/>
        <v>115</v>
      </c>
      <c r="U46" s="45">
        <f>((T46+Q46+N46-R46)+(O46*2))/E46</f>
        <v>0.82916666666666672</v>
      </c>
      <c r="V46" s="46">
        <v>496</v>
      </c>
      <c r="W46" s="46" t="s">
        <v>81</v>
      </c>
      <c r="X46" s="46" t="s">
        <v>95</v>
      </c>
      <c r="Y46" s="70">
        <v>2457</v>
      </c>
      <c r="Z46" s="48"/>
      <c r="AA46" s="43" t="s">
        <v>185</v>
      </c>
      <c r="AB46" s="72" t="s">
        <v>378</v>
      </c>
    </row>
    <row r="47" spans="1:28" x14ac:dyDescent="0.3">
      <c r="A47" s="1"/>
      <c r="B47" s="1"/>
      <c r="C47" s="1"/>
      <c r="D47" s="1"/>
      <c r="F47" s="49" t="s">
        <v>41</v>
      </c>
      <c r="G47" s="50">
        <f>F46/G46</f>
        <v>0.58536585365853655</v>
      </c>
      <c r="H47" s="27"/>
      <c r="I47" s="1"/>
      <c r="J47" s="49" t="s">
        <v>42</v>
      </c>
      <c r="K47" s="51">
        <f>J46/K46</f>
        <v>0.54285714285714282</v>
      </c>
      <c r="L47" s="1"/>
      <c r="M47" s="39" t="s">
        <v>43</v>
      </c>
      <c r="N47" s="52">
        <v>7</v>
      </c>
      <c r="P47" s="1"/>
      <c r="Q47" s="1"/>
      <c r="R47" s="1"/>
      <c r="S47" s="1"/>
      <c r="T47" s="1"/>
      <c r="U47" s="1"/>
      <c r="V47" s="22"/>
      <c r="W47" s="22"/>
      <c r="X47" s="22"/>
      <c r="Y47" s="53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3"/>
      <c r="Z48" s="41"/>
      <c r="AA48" s="1"/>
      <c r="AB48" s="28"/>
    </row>
    <row r="49" spans="2:28" x14ac:dyDescent="0.3">
      <c r="B49" s="1"/>
      <c r="C49" s="1" t="s">
        <v>488</v>
      </c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  <row r="50" spans="2:28" x14ac:dyDescent="0.3">
      <c r="C50" s="1" t="s">
        <v>489</v>
      </c>
      <c r="AB50" s="71"/>
    </row>
    <row r="51" spans="2:28" x14ac:dyDescent="0.3">
      <c r="AB51" s="71"/>
    </row>
  </sheetData>
  <sheetProtection sheet="1" objects="1" scenarios="1"/>
  <sortState xmlns:xlrd2="http://schemas.microsoft.com/office/spreadsheetml/2017/richdata2" ref="A13:AB24">
    <sortCondition ref="C13:C24"/>
  </sortState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70CFC-0D23-4CA2-A3BD-FFB81979D890}">
  <sheetPr>
    <tabColor rgb="FF92D05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777343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29673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166</v>
      </c>
      <c r="D4" s="7" t="s">
        <v>5</v>
      </c>
      <c r="E4" s="8"/>
      <c r="F4" s="5"/>
      <c r="G4" s="1"/>
      <c r="J4" s="15" t="s">
        <v>379</v>
      </c>
      <c r="K4" s="16" t="s">
        <v>45</v>
      </c>
      <c r="L4" s="17"/>
      <c r="M4" s="18"/>
      <c r="N4" s="19">
        <v>28</v>
      </c>
      <c r="O4" s="19">
        <v>32</v>
      </c>
      <c r="P4" s="19">
        <v>22</v>
      </c>
      <c r="Q4" s="19">
        <v>32</v>
      </c>
      <c r="R4" s="20"/>
      <c r="S4" s="21">
        <f>SUM(N4:R4)</f>
        <v>114</v>
      </c>
      <c r="T4" s="22">
        <v>497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380</v>
      </c>
      <c r="K5" s="16" t="s">
        <v>74</v>
      </c>
      <c r="L5" s="17"/>
      <c r="M5" s="18"/>
      <c r="N5" s="19">
        <v>18</v>
      </c>
      <c r="O5" s="19">
        <v>25</v>
      </c>
      <c r="P5" s="19">
        <v>7</v>
      </c>
      <c r="Q5" s="19">
        <v>20</v>
      </c>
      <c r="R5" s="20"/>
      <c r="S5" s="21">
        <f>SUM(N5:R5)</f>
        <v>70</v>
      </c>
      <c r="T5" s="22">
        <v>497</v>
      </c>
      <c r="U5" s="1"/>
      <c r="V5" s="1"/>
      <c r="W5" s="1"/>
    </row>
    <row r="6" spans="1:28" x14ac:dyDescent="0.3">
      <c r="C6" s="23">
        <v>1967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77</v>
      </c>
      <c r="D7" s="7" t="s">
        <v>8</v>
      </c>
      <c r="G7" s="1"/>
      <c r="S7" s="1"/>
      <c r="T7" s="25" t="s">
        <v>9</v>
      </c>
      <c r="U7" s="1"/>
      <c r="V7" s="26">
        <v>497</v>
      </c>
      <c r="W7" s="1"/>
    </row>
    <row r="8" spans="1:28" x14ac:dyDescent="0.3">
      <c r="B8" s="1"/>
      <c r="C8" s="24" t="s">
        <v>196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8.6805555555555566E-2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  <c r="AB9" s="71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35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73</v>
      </c>
      <c r="B13" s="1" t="s">
        <v>46</v>
      </c>
      <c r="C13" s="27" t="s">
        <v>48</v>
      </c>
      <c r="D13" s="38">
        <v>11</v>
      </c>
      <c r="E13" s="27">
        <v>30</v>
      </c>
      <c r="F13" s="27">
        <v>3</v>
      </c>
      <c r="G13" s="27">
        <v>10</v>
      </c>
      <c r="H13" s="27">
        <v>0</v>
      </c>
      <c r="I13" s="27">
        <v>1</v>
      </c>
      <c r="J13" s="27">
        <v>0</v>
      </c>
      <c r="K13" s="27">
        <v>0</v>
      </c>
      <c r="L13" s="27">
        <v>1</v>
      </c>
      <c r="M13" s="27">
        <v>2</v>
      </c>
      <c r="N13" s="27">
        <f t="shared" ref="N13:N24" si="0">SUM(L13:M13)</f>
        <v>3</v>
      </c>
      <c r="O13" s="27">
        <v>5</v>
      </c>
      <c r="P13" s="39">
        <v>4</v>
      </c>
      <c r="Q13" s="27">
        <v>4</v>
      </c>
      <c r="R13" s="27">
        <v>3</v>
      </c>
      <c r="S13" s="27">
        <v>0</v>
      </c>
      <c r="T13" s="27">
        <f t="shared" ref="T13:T24" si="1">(H13*3)+((F13-H13)*2)+J13</f>
        <v>6</v>
      </c>
      <c r="U13" s="40">
        <f t="shared" ref="U13:U24" si="2">IFERROR(((T13+Q13+N13-R13)+(O13*2))/E13,"")</f>
        <v>0.66666666666666663</v>
      </c>
      <c r="V13" s="22">
        <v>497</v>
      </c>
      <c r="W13" s="22" t="s">
        <v>80</v>
      </c>
      <c r="X13" s="22" t="s">
        <v>82</v>
      </c>
      <c r="Y13" s="69">
        <v>1967</v>
      </c>
      <c r="Z13" s="41"/>
      <c r="AA13" s="1" t="s">
        <v>83</v>
      </c>
      <c r="AB13" s="28" t="s">
        <v>381</v>
      </c>
    </row>
    <row r="14" spans="1:28" x14ac:dyDescent="0.3">
      <c r="A14" s="1" t="s">
        <v>73</v>
      </c>
      <c r="B14" s="1" t="s">
        <v>46</v>
      </c>
      <c r="C14" s="27" t="s">
        <v>49</v>
      </c>
      <c r="D14" s="38">
        <v>22</v>
      </c>
      <c r="E14" s="27">
        <v>19</v>
      </c>
      <c r="F14" s="27">
        <v>1</v>
      </c>
      <c r="G14" s="27">
        <v>5</v>
      </c>
      <c r="H14" s="27"/>
      <c r="I14" s="27"/>
      <c r="J14" s="27">
        <v>2</v>
      </c>
      <c r="K14" s="27">
        <v>3</v>
      </c>
      <c r="L14" s="27">
        <v>0</v>
      </c>
      <c r="M14" s="27">
        <v>2</v>
      </c>
      <c r="N14" s="27">
        <f t="shared" si="0"/>
        <v>2</v>
      </c>
      <c r="O14" s="39">
        <v>3</v>
      </c>
      <c r="P14" s="56">
        <v>6</v>
      </c>
      <c r="Q14" s="39">
        <v>1</v>
      </c>
      <c r="R14" s="39">
        <v>2</v>
      </c>
      <c r="S14" s="39">
        <v>0</v>
      </c>
      <c r="T14" s="39">
        <f t="shared" si="1"/>
        <v>4</v>
      </c>
      <c r="U14" s="40">
        <f t="shared" si="2"/>
        <v>0.57894736842105265</v>
      </c>
      <c r="V14" s="22">
        <v>497</v>
      </c>
      <c r="W14" s="22" t="s">
        <v>80</v>
      </c>
      <c r="X14" s="22" t="s">
        <v>82</v>
      </c>
      <c r="Y14" s="69">
        <v>1967</v>
      </c>
      <c r="Z14" s="41"/>
      <c r="AA14" s="1" t="s">
        <v>83</v>
      </c>
      <c r="AB14" s="28" t="s">
        <v>381</v>
      </c>
    </row>
    <row r="15" spans="1:28" x14ac:dyDescent="0.3">
      <c r="A15" s="1" t="s">
        <v>73</v>
      </c>
      <c r="B15" s="1" t="s">
        <v>46</v>
      </c>
      <c r="C15" s="27" t="s">
        <v>255</v>
      </c>
      <c r="D15" s="38">
        <v>14</v>
      </c>
      <c r="E15" s="27">
        <v>22</v>
      </c>
      <c r="F15" s="27">
        <v>7</v>
      </c>
      <c r="G15" s="27">
        <v>12</v>
      </c>
      <c r="H15" s="27"/>
      <c r="I15" s="27"/>
      <c r="J15" s="27">
        <v>0</v>
      </c>
      <c r="K15" s="27">
        <v>0</v>
      </c>
      <c r="L15" s="27">
        <v>2</v>
      </c>
      <c r="M15" s="27">
        <v>5</v>
      </c>
      <c r="N15" s="27">
        <f t="shared" si="0"/>
        <v>7</v>
      </c>
      <c r="O15" s="39">
        <v>4</v>
      </c>
      <c r="P15" s="39">
        <v>3</v>
      </c>
      <c r="Q15" s="39">
        <v>1</v>
      </c>
      <c r="R15" s="39">
        <v>2</v>
      </c>
      <c r="S15" s="39">
        <v>0</v>
      </c>
      <c r="T15" s="39">
        <f t="shared" si="1"/>
        <v>14</v>
      </c>
      <c r="U15" s="40">
        <f t="shared" si="2"/>
        <v>1.2727272727272727</v>
      </c>
      <c r="V15" s="22">
        <v>497</v>
      </c>
      <c r="W15" s="22" t="s">
        <v>80</v>
      </c>
      <c r="X15" s="22" t="s">
        <v>82</v>
      </c>
      <c r="Y15" s="69">
        <v>1967</v>
      </c>
      <c r="Z15" s="41"/>
      <c r="AA15" s="1" t="s">
        <v>83</v>
      </c>
      <c r="AB15" s="28" t="s">
        <v>381</v>
      </c>
    </row>
    <row r="16" spans="1:28" x14ac:dyDescent="0.3">
      <c r="A16" s="1" t="s">
        <v>73</v>
      </c>
      <c r="B16" s="1" t="s">
        <v>46</v>
      </c>
      <c r="C16" s="27" t="s">
        <v>172</v>
      </c>
      <c r="D16" s="38">
        <v>32</v>
      </c>
      <c r="E16" s="27">
        <v>31</v>
      </c>
      <c r="F16" s="27">
        <v>9</v>
      </c>
      <c r="G16" s="27">
        <v>13</v>
      </c>
      <c r="H16" s="27"/>
      <c r="I16" s="27"/>
      <c r="J16" s="27">
        <v>0</v>
      </c>
      <c r="K16" s="27">
        <v>0</v>
      </c>
      <c r="L16" s="27">
        <v>1</v>
      </c>
      <c r="M16" s="27">
        <v>3</v>
      </c>
      <c r="N16" s="27">
        <f t="shared" si="0"/>
        <v>4</v>
      </c>
      <c r="O16" s="39">
        <v>7</v>
      </c>
      <c r="P16" s="39">
        <v>0</v>
      </c>
      <c r="Q16" s="39">
        <v>1</v>
      </c>
      <c r="R16" s="39">
        <v>0</v>
      </c>
      <c r="S16" s="39">
        <v>0</v>
      </c>
      <c r="T16" s="39">
        <f t="shared" si="1"/>
        <v>18</v>
      </c>
      <c r="U16" s="40">
        <f t="shared" si="2"/>
        <v>1.1935483870967742</v>
      </c>
      <c r="V16" s="22">
        <v>497</v>
      </c>
      <c r="W16" s="22" t="s">
        <v>80</v>
      </c>
      <c r="X16" s="22" t="s">
        <v>82</v>
      </c>
      <c r="Y16" s="69">
        <v>1967</v>
      </c>
      <c r="Z16" s="41"/>
      <c r="AA16" s="1" t="s">
        <v>83</v>
      </c>
      <c r="AB16" s="28" t="s">
        <v>381</v>
      </c>
    </row>
    <row r="17" spans="1:28" x14ac:dyDescent="0.3">
      <c r="A17" s="1" t="s">
        <v>73</v>
      </c>
      <c r="B17" s="1" t="s">
        <v>46</v>
      </c>
      <c r="C17" s="27" t="s">
        <v>52</v>
      </c>
      <c r="D17" s="38">
        <v>42</v>
      </c>
      <c r="E17" s="27">
        <v>24</v>
      </c>
      <c r="F17" s="27">
        <v>10</v>
      </c>
      <c r="G17" s="27">
        <v>17</v>
      </c>
      <c r="H17" s="27"/>
      <c r="I17" s="27"/>
      <c r="J17" s="27">
        <v>5</v>
      </c>
      <c r="K17" s="27">
        <v>7</v>
      </c>
      <c r="L17" s="27">
        <v>6</v>
      </c>
      <c r="M17" s="27">
        <v>7</v>
      </c>
      <c r="N17" s="27">
        <f t="shared" si="0"/>
        <v>13</v>
      </c>
      <c r="O17" s="39">
        <v>1</v>
      </c>
      <c r="P17" s="39">
        <v>2</v>
      </c>
      <c r="Q17" s="39">
        <v>2</v>
      </c>
      <c r="R17" s="39">
        <v>3</v>
      </c>
      <c r="S17" s="39">
        <v>0</v>
      </c>
      <c r="T17" s="39">
        <f t="shared" si="1"/>
        <v>25</v>
      </c>
      <c r="U17" s="40">
        <f t="shared" si="2"/>
        <v>1.625</v>
      </c>
      <c r="V17" s="22">
        <v>497</v>
      </c>
      <c r="W17" s="22" t="s">
        <v>80</v>
      </c>
      <c r="X17" s="22" t="s">
        <v>82</v>
      </c>
      <c r="Y17" s="69">
        <v>1967</v>
      </c>
      <c r="Z17" s="41"/>
      <c r="AA17" s="1" t="s">
        <v>83</v>
      </c>
      <c r="AB17" s="28" t="s">
        <v>381</v>
      </c>
    </row>
    <row r="18" spans="1:28" x14ac:dyDescent="0.3">
      <c r="A18" s="1" t="s">
        <v>73</v>
      </c>
      <c r="B18" s="1" t="s">
        <v>46</v>
      </c>
      <c r="C18" s="27" t="s">
        <v>53</v>
      </c>
      <c r="D18" s="38">
        <v>15</v>
      </c>
      <c r="E18" s="27" t="s">
        <v>480</v>
      </c>
      <c r="F18" s="27"/>
      <c r="G18" s="27"/>
      <c r="H18" s="27"/>
      <c r="I18" s="27"/>
      <c r="J18" s="27"/>
      <c r="K18" s="27"/>
      <c r="L18" s="27"/>
      <c r="M18" s="27"/>
      <c r="N18" s="27"/>
      <c r="O18" s="39"/>
      <c r="P18" s="39"/>
      <c r="Q18" s="39"/>
      <c r="R18" s="39"/>
      <c r="S18" s="39"/>
      <c r="T18" s="39"/>
      <c r="U18" s="40"/>
      <c r="V18" s="22">
        <v>497</v>
      </c>
      <c r="W18" s="22" t="s">
        <v>80</v>
      </c>
      <c r="X18" s="22" t="s">
        <v>82</v>
      </c>
      <c r="Y18" s="69">
        <v>1967</v>
      </c>
      <c r="Z18" s="41"/>
      <c r="AA18" s="1" t="s">
        <v>83</v>
      </c>
      <c r="AB18" s="28" t="s">
        <v>381</v>
      </c>
    </row>
    <row r="19" spans="1:28" x14ac:dyDescent="0.3">
      <c r="A19" s="1" t="s">
        <v>73</v>
      </c>
      <c r="B19" s="1" t="s">
        <v>46</v>
      </c>
      <c r="C19" s="27" t="s">
        <v>374</v>
      </c>
      <c r="D19" s="38">
        <v>54</v>
      </c>
      <c r="E19" s="27">
        <v>22</v>
      </c>
      <c r="F19" s="27">
        <v>2</v>
      </c>
      <c r="G19" s="27">
        <v>7</v>
      </c>
      <c r="H19" s="27"/>
      <c r="I19" s="27"/>
      <c r="J19" s="27">
        <v>1</v>
      </c>
      <c r="K19" s="27">
        <v>3</v>
      </c>
      <c r="L19" s="27">
        <v>5</v>
      </c>
      <c r="M19" s="27">
        <v>2</v>
      </c>
      <c r="N19" s="27">
        <f t="shared" si="0"/>
        <v>7</v>
      </c>
      <c r="O19" s="39">
        <v>1</v>
      </c>
      <c r="P19" s="39">
        <v>3</v>
      </c>
      <c r="Q19" s="39">
        <v>0</v>
      </c>
      <c r="R19" s="39">
        <v>1</v>
      </c>
      <c r="S19" s="39">
        <v>1</v>
      </c>
      <c r="T19" s="39">
        <f t="shared" si="1"/>
        <v>5</v>
      </c>
      <c r="U19" s="40">
        <f t="shared" si="2"/>
        <v>0.59090909090909094</v>
      </c>
      <c r="V19" s="22">
        <v>497</v>
      </c>
      <c r="W19" s="22" t="s">
        <v>80</v>
      </c>
      <c r="X19" s="22" t="s">
        <v>82</v>
      </c>
      <c r="Y19" s="69">
        <v>1967</v>
      </c>
      <c r="Z19" s="41"/>
      <c r="AA19" s="1" t="s">
        <v>83</v>
      </c>
      <c r="AB19" s="28" t="s">
        <v>381</v>
      </c>
    </row>
    <row r="20" spans="1:28" x14ac:dyDescent="0.3">
      <c r="A20" s="1" t="s">
        <v>73</v>
      </c>
      <c r="B20" s="1" t="s">
        <v>46</v>
      </c>
      <c r="C20" s="27" t="s">
        <v>54</v>
      </c>
      <c r="D20" s="38">
        <v>10</v>
      </c>
      <c r="E20" s="27" t="s">
        <v>480</v>
      </c>
      <c r="F20" s="27"/>
      <c r="G20" s="27"/>
      <c r="H20" s="27"/>
      <c r="I20" s="27"/>
      <c r="J20" s="27"/>
      <c r="K20" s="27"/>
      <c r="L20" s="27"/>
      <c r="M20" s="27"/>
      <c r="N20" s="27"/>
      <c r="O20" s="39"/>
      <c r="P20" s="39"/>
      <c r="Q20" s="39"/>
      <c r="R20" s="39"/>
      <c r="S20" s="39"/>
      <c r="T20" s="39"/>
      <c r="U20" s="40"/>
      <c r="V20" s="22">
        <v>497</v>
      </c>
      <c r="W20" s="22" t="s">
        <v>80</v>
      </c>
      <c r="X20" s="22" t="s">
        <v>82</v>
      </c>
      <c r="Y20" s="69">
        <v>1967</v>
      </c>
      <c r="Z20" s="41"/>
      <c r="AA20" s="1" t="s">
        <v>83</v>
      </c>
      <c r="AB20" s="28" t="s">
        <v>381</v>
      </c>
    </row>
    <row r="21" spans="1:28" x14ac:dyDescent="0.3">
      <c r="A21" s="1" t="s">
        <v>73</v>
      </c>
      <c r="B21" s="1" t="s">
        <v>46</v>
      </c>
      <c r="C21" s="27" t="s">
        <v>55</v>
      </c>
      <c r="D21" s="38">
        <v>33</v>
      </c>
      <c r="E21" s="27">
        <v>30</v>
      </c>
      <c r="F21" s="27">
        <v>7</v>
      </c>
      <c r="G21" s="27">
        <v>12</v>
      </c>
      <c r="H21" s="27"/>
      <c r="I21" s="27"/>
      <c r="J21" s="27">
        <v>2</v>
      </c>
      <c r="K21" s="27">
        <v>4</v>
      </c>
      <c r="L21" s="27">
        <v>5</v>
      </c>
      <c r="M21" s="27">
        <v>7</v>
      </c>
      <c r="N21" s="27">
        <f t="shared" si="0"/>
        <v>12</v>
      </c>
      <c r="O21" s="39">
        <v>2</v>
      </c>
      <c r="P21" s="39">
        <v>4</v>
      </c>
      <c r="Q21" s="39">
        <v>2</v>
      </c>
      <c r="R21" s="39">
        <v>3</v>
      </c>
      <c r="S21" s="39">
        <v>1</v>
      </c>
      <c r="T21" s="39">
        <f t="shared" si="1"/>
        <v>16</v>
      </c>
      <c r="U21" s="40">
        <f t="shared" si="2"/>
        <v>1.0333333333333334</v>
      </c>
      <c r="V21" s="22">
        <v>497</v>
      </c>
      <c r="W21" s="22" t="s">
        <v>80</v>
      </c>
      <c r="X21" s="22" t="s">
        <v>82</v>
      </c>
      <c r="Y21" s="69">
        <v>1967</v>
      </c>
      <c r="Z21" s="41"/>
      <c r="AA21" s="1" t="s">
        <v>83</v>
      </c>
      <c r="AB21" s="28" t="s">
        <v>381</v>
      </c>
    </row>
    <row r="22" spans="1:28" x14ac:dyDescent="0.3">
      <c r="A22" s="1" t="s">
        <v>73</v>
      </c>
      <c r="B22" s="1" t="s">
        <v>46</v>
      </c>
      <c r="C22" s="27" t="s">
        <v>56</v>
      </c>
      <c r="D22" s="38">
        <v>24</v>
      </c>
      <c r="E22" s="27">
        <v>29</v>
      </c>
      <c r="F22" s="27">
        <v>8</v>
      </c>
      <c r="G22" s="27">
        <v>16</v>
      </c>
      <c r="H22" s="27"/>
      <c r="I22" s="27"/>
      <c r="J22" s="27">
        <v>0</v>
      </c>
      <c r="K22" s="27">
        <v>2</v>
      </c>
      <c r="L22" s="27">
        <v>4</v>
      </c>
      <c r="M22" s="27">
        <v>4</v>
      </c>
      <c r="N22" s="27">
        <f t="shared" si="0"/>
        <v>8</v>
      </c>
      <c r="O22" s="39">
        <v>4</v>
      </c>
      <c r="P22" s="39">
        <v>3</v>
      </c>
      <c r="Q22" s="39">
        <v>4</v>
      </c>
      <c r="R22" s="39">
        <v>5</v>
      </c>
      <c r="S22" s="39">
        <v>0</v>
      </c>
      <c r="T22" s="39">
        <f t="shared" si="1"/>
        <v>16</v>
      </c>
      <c r="U22" s="40">
        <f t="shared" si="2"/>
        <v>1.0689655172413792</v>
      </c>
      <c r="V22" s="22">
        <v>497</v>
      </c>
      <c r="W22" s="22" t="s">
        <v>80</v>
      </c>
      <c r="X22" s="22" t="s">
        <v>82</v>
      </c>
      <c r="Y22" s="69">
        <v>1967</v>
      </c>
      <c r="Z22" s="41"/>
      <c r="AA22" s="1" t="s">
        <v>83</v>
      </c>
      <c r="AB22" s="28" t="s">
        <v>381</v>
      </c>
    </row>
    <row r="23" spans="1:28" x14ac:dyDescent="0.3">
      <c r="A23" s="1" t="s">
        <v>73</v>
      </c>
      <c r="B23" s="1" t="s">
        <v>46</v>
      </c>
      <c r="C23" s="27" t="s">
        <v>57</v>
      </c>
      <c r="D23" s="38">
        <v>35</v>
      </c>
      <c r="E23" s="27">
        <v>17</v>
      </c>
      <c r="F23" s="27">
        <v>3</v>
      </c>
      <c r="G23" s="27">
        <v>4</v>
      </c>
      <c r="H23" s="27"/>
      <c r="I23" s="27"/>
      <c r="J23" s="27">
        <v>0</v>
      </c>
      <c r="K23" s="27">
        <v>3</v>
      </c>
      <c r="L23" s="27">
        <v>0</v>
      </c>
      <c r="M23" s="27">
        <v>3</v>
      </c>
      <c r="N23" s="27">
        <f t="shared" si="0"/>
        <v>3</v>
      </c>
      <c r="O23" s="39">
        <v>1</v>
      </c>
      <c r="P23" s="39">
        <v>1</v>
      </c>
      <c r="Q23" s="39">
        <v>3</v>
      </c>
      <c r="R23" s="39">
        <v>0</v>
      </c>
      <c r="S23" s="39">
        <v>1</v>
      </c>
      <c r="T23" s="39">
        <f t="shared" si="1"/>
        <v>6</v>
      </c>
      <c r="U23" s="40">
        <f t="shared" si="2"/>
        <v>0.82352941176470584</v>
      </c>
      <c r="V23" s="22">
        <v>497</v>
      </c>
      <c r="W23" s="22" t="s">
        <v>80</v>
      </c>
      <c r="X23" s="22" t="s">
        <v>82</v>
      </c>
      <c r="Y23" s="69">
        <v>1967</v>
      </c>
      <c r="Z23" s="41"/>
      <c r="AA23" s="1" t="s">
        <v>83</v>
      </c>
      <c r="AB23" s="28" t="s">
        <v>381</v>
      </c>
    </row>
    <row r="24" spans="1:28" x14ac:dyDescent="0.3">
      <c r="A24" s="1" t="s">
        <v>73</v>
      </c>
      <c r="B24" s="1" t="s">
        <v>46</v>
      </c>
      <c r="C24" s="27" t="s">
        <v>58</v>
      </c>
      <c r="D24" s="38">
        <v>40</v>
      </c>
      <c r="E24" s="27">
        <v>16</v>
      </c>
      <c r="F24" s="27">
        <v>1</v>
      </c>
      <c r="G24" s="27">
        <v>3</v>
      </c>
      <c r="H24" s="27"/>
      <c r="I24" s="27"/>
      <c r="J24" s="27">
        <v>2</v>
      </c>
      <c r="K24" s="27">
        <v>2</v>
      </c>
      <c r="L24" s="27">
        <v>1</v>
      </c>
      <c r="M24" s="27">
        <v>2</v>
      </c>
      <c r="N24" s="27">
        <f t="shared" si="0"/>
        <v>3</v>
      </c>
      <c r="O24" s="39">
        <v>2</v>
      </c>
      <c r="P24" s="39">
        <v>2</v>
      </c>
      <c r="Q24" s="39">
        <v>2</v>
      </c>
      <c r="R24" s="39">
        <v>2</v>
      </c>
      <c r="S24" s="39">
        <v>2</v>
      </c>
      <c r="T24" s="39">
        <f t="shared" si="1"/>
        <v>4</v>
      </c>
      <c r="U24" s="40">
        <f t="shared" si="2"/>
        <v>0.6875</v>
      </c>
      <c r="V24" s="22">
        <v>497</v>
      </c>
      <c r="W24" s="22" t="s">
        <v>80</v>
      </c>
      <c r="X24" s="22" t="s">
        <v>82</v>
      </c>
      <c r="Y24" s="69">
        <v>1967</v>
      </c>
      <c r="Z24" s="41"/>
      <c r="AA24" s="1" t="s">
        <v>83</v>
      </c>
      <c r="AB24" s="28" t="s">
        <v>381</v>
      </c>
    </row>
    <row r="25" spans="1:28" x14ac:dyDescent="0.3">
      <c r="A25" s="43" t="s">
        <v>73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51</v>
      </c>
      <c r="G25" s="44">
        <f t="shared" si="3"/>
        <v>99</v>
      </c>
      <c r="H25" s="44">
        <f t="shared" si="3"/>
        <v>0</v>
      </c>
      <c r="I25" s="44">
        <f t="shared" si="3"/>
        <v>1</v>
      </c>
      <c r="J25" s="44">
        <f t="shared" si="3"/>
        <v>12</v>
      </c>
      <c r="K25" s="44">
        <f t="shared" si="3"/>
        <v>24</v>
      </c>
      <c r="L25" s="44">
        <f t="shared" si="3"/>
        <v>25</v>
      </c>
      <c r="M25" s="44">
        <f t="shared" si="3"/>
        <v>37</v>
      </c>
      <c r="N25" s="44">
        <f t="shared" si="3"/>
        <v>62</v>
      </c>
      <c r="O25" s="44">
        <f t="shared" si="3"/>
        <v>30</v>
      </c>
      <c r="P25" s="44">
        <f t="shared" si="3"/>
        <v>28</v>
      </c>
      <c r="Q25" s="44">
        <f t="shared" si="3"/>
        <v>20</v>
      </c>
      <c r="R25" s="44">
        <f t="shared" si="3"/>
        <v>21</v>
      </c>
      <c r="S25" s="44">
        <f t="shared" si="3"/>
        <v>5</v>
      </c>
      <c r="T25" s="44">
        <f t="shared" si="3"/>
        <v>114</v>
      </c>
      <c r="U25" s="45">
        <f>((T25+Q25+N25-R25)+(O25*2))/E25</f>
        <v>0.97916666666666663</v>
      </c>
      <c r="V25" s="46">
        <v>497</v>
      </c>
      <c r="W25" s="46" t="s">
        <v>80</v>
      </c>
      <c r="X25" s="46" t="s">
        <v>82</v>
      </c>
      <c r="Y25" s="70">
        <v>1967</v>
      </c>
      <c r="Z25" s="73" t="s">
        <v>397</v>
      </c>
      <c r="AA25" s="43" t="s">
        <v>83</v>
      </c>
      <c r="AB25" s="74" t="s">
        <v>381</v>
      </c>
    </row>
    <row r="26" spans="1:28" x14ac:dyDescent="0.3">
      <c r="A26" s="1"/>
      <c r="B26" s="1"/>
      <c r="C26" s="1"/>
      <c r="D26" s="1"/>
      <c r="F26" s="49" t="s">
        <v>41</v>
      </c>
      <c r="G26" s="50">
        <f>F25/G25</f>
        <v>0.51515151515151514</v>
      </c>
      <c r="H26" s="27"/>
      <c r="I26" s="1"/>
      <c r="J26" s="49" t="s">
        <v>42</v>
      </c>
      <c r="K26" s="51">
        <f>J25/K25</f>
        <v>0.5</v>
      </c>
      <c r="L26" s="1"/>
      <c r="M26" s="39" t="s">
        <v>43</v>
      </c>
      <c r="N26" s="52">
        <v>3</v>
      </c>
      <c r="P26" s="1"/>
      <c r="Q26" s="1"/>
      <c r="R26" s="1"/>
      <c r="S26" s="1"/>
      <c r="T26" s="1"/>
      <c r="U26" s="1"/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 t="s">
        <v>445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74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>
        <v>35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73</v>
      </c>
      <c r="C35" s="27" t="s">
        <v>383</v>
      </c>
      <c r="D35" s="38">
        <v>12</v>
      </c>
      <c r="E35" s="27">
        <v>18</v>
      </c>
      <c r="F35" s="27">
        <v>1</v>
      </c>
      <c r="G35" s="27">
        <v>6</v>
      </c>
      <c r="H35" s="27"/>
      <c r="I35" s="27"/>
      <c r="J35" s="27">
        <v>2</v>
      </c>
      <c r="K35" s="27">
        <v>2</v>
      </c>
      <c r="L35" s="27">
        <v>1</v>
      </c>
      <c r="M35" s="27">
        <v>2</v>
      </c>
      <c r="N35" s="27">
        <f>SUM(L35:M35)</f>
        <v>3</v>
      </c>
      <c r="O35" s="27">
        <v>1</v>
      </c>
      <c r="P35" s="39">
        <v>2</v>
      </c>
      <c r="Q35" s="27">
        <v>1</v>
      </c>
      <c r="R35" s="27">
        <v>1</v>
      </c>
      <c r="S35" s="27">
        <v>0</v>
      </c>
      <c r="T35" s="27">
        <f>+(F35*2)+J35</f>
        <v>4</v>
      </c>
      <c r="U35" s="40">
        <f>IFERROR(((T35+Q35+N35-R35)+(O35*2))/E35,"")</f>
        <v>0.5</v>
      </c>
      <c r="V35" s="22">
        <v>497</v>
      </c>
      <c r="W35" s="22" t="s">
        <v>81</v>
      </c>
      <c r="X35" s="22" t="s">
        <v>95</v>
      </c>
      <c r="Y35" s="69">
        <v>1967</v>
      </c>
      <c r="Z35" s="41"/>
      <c r="AA35" s="1" t="s">
        <v>461</v>
      </c>
      <c r="AB35" s="28" t="s">
        <v>382</v>
      </c>
    </row>
    <row r="36" spans="1:28" x14ac:dyDescent="0.3">
      <c r="A36" s="1" t="s">
        <v>46</v>
      </c>
      <c r="B36" s="1" t="s">
        <v>73</v>
      </c>
      <c r="C36" s="27" t="s">
        <v>389</v>
      </c>
      <c r="D36" s="38">
        <v>42</v>
      </c>
      <c r="E36" s="27">
        <v>11</v>
      </c>
      <c r="F36" s="27">
        <v>1</v>
      </c>
      <c r="G36" s="27">
        <v>6</v>
      </c>
      <c r="H36" s="27"/>
      <c r="I36" s="27"/>
      <c r="J36" s="27">
        <v>0</v>
      </c>
      <c r="K36" s="27">
        <v>0</v>
      </c>
      <c r="L36" s="27">
        <v>1</v>
      </c>
      <c r="M36" s="27">
        <v>2</v>
      </c>
      <c r="N36" s="27">
        <f t="shared" ref="N36:N41" si="4">SUM(L36:M36)</f>
        <v>3</v>
      </c>
      <c r="O36" s="39">
        <v>0</v>
      </c>
      <c r="P36" s="39">
        <v>1</v>
      </c>
      <c r="Q36" s="39">
        <v>0</v>
      </c>
      <c r="R36" s="39">
        <v>1</v>
      </c>
      <c r="S36" s="39">
        <v>0</v>
      </c>
      <c r="T36" s="27">
        <f t="shared" ref="T36:T42" si="5">+(F36*2)+J36</f>
        <v>2</v>
      </c>
      <c r="U36" s="40">
        <f t="shared" ref="U36:U42" si="6">IFERROR(((T36+Q36+N36-R36)+(O36*2))/E36,"")</f>
        <v>0.36363636363636365</v>
      </c>
      <c r="V36" s="22">
        <v>497</v>
      </c>
      <c r="W36" s="22" t="s">
        <v>81</v>
      </c>
      <c r="X36" s="22" t="s">
        <v>95</v>
      </c>
      <c r="Y36" s="69">
        <v>1967</v>
      </c>
      <c r="Z36" s="41"/>
      <c r="AA36" s="1" t="s">
        <v>461</v>
      </c>
      <c r="AB36" s="28" t="s">
        <v>382</v>
      </c>
    </row>
    <row r="37" spans="1:28" x14ac:dyDescent="0.3">
      <c r="A37" s="1" t="s">
        <v>46</v>
      </c>
      <c r="B37" s="1" t="s">
        <v>73</v>
      </c>
      <c r="C37" s="27" t="s">
        <v>388</v>
      </c>
      <c r="D37" s="38">
        <v>53</v>
      </c>
      <c r="E37" s="27">
        <v>32</v>
      </c>
      <c r="F37" s="27">
        <v>1</v>
      </c>
      <c r="G37" s="27">
        <v>4</v>
      </c>
      <c r="H37" s="27"/>
      <c r="I37" s="27"/>
      <c r="J37" s="27">
        <v>0</v>
      </c>
      <c r="K37" s="27">
        <v>0</v>
      </c>
      <c r="L37" s="27">
        <v>1</v>
      </c>
      <c r="M37" s="27">
        <v>3</v>
      </c>
      <c r="N37" s="27">
        <f t="shared" si="4"/>
        <v>4</v>
      </c>
      <c r="O37" s="39">
        <v>3</v>
      </c>
      <c r="P37" s="39">
        <v>4</v>
      </c>
      <c r="Q37" s="39">
        <v>2</v>
      </c>
      <c r="R37" s="39">
        <v>7</v>
      </c>
      <c r="S37" s="39">
        <v>0</v>
      </c>
      <c r="T37" s="27">
        <f t="shared" si="5"/>
        <v>2</v>
      </c>
      <c r="U37" s="40">
        <f t="shared" si="6"/>
        <v>0.21875</v>
      </c>
      <c r="V37" s="22">
        <v>497</v>
      </c>
      <c r="W37" s="22" t="s">
        <v>81</v>
      </c>
      <c r="X37" s="22" t="s">
        <v>95</v>
      </c>
      <c r="Y37" s="69">
        <v>1967</v>
      </c>
      <c r="Z37" s="41"/>
      <c r="AA37" s="1" t="s">
        <v>461</v>
      </c>
      <c r="AB37" s="28" t="s">
        <v>382</v>
      </c>
    </row>
    <row r="38" spans="1:28" x14ac:dyDescent="0.3">
      <c r="A38" s="1" t="s">
        <v>46</v>
      </c>
      <c r="B38" s="1" t="s">
        <v>73</v>
      </c>
      <c r="C38" s="27" t="s">
        <v>387</v>
      </c>
      <c r="D38" s="38">
        <v>32</v>
      </c>
      <c r="E38" s="27">
        <v>38</v>
      </c>
      <c r="F38" s="27">
        <v>9</v>
      </c>
      <c r="G38" s="27">
        <v>25</v>
      </c>
      <c r="H38" s="27"/>
      <c r="I38" s="27"/>
      <c r="J38" s="27">
        <v>6</v>
      </c>
      <c r="K38" s="27">
        <v>10</v>
      </c>
      <c r="L38" s="27">
        <v>2</v>
      </c>
      <c r="M38" s="27">
        <v>5</v>
      </c>
      <c r="N38" s="27">
        <f t="shared" si="4"/>
        <v>7</v>
      </c>
      <c r="O38" s="39">
        <v>1</v>
      </c>
      <c r="P38" s="39">
        <v>2</v>
      </c>
      <c r="Q38" s="39">
        <v>1</v>
      </c>
      <c r="R38" s="39">
        <v>6</v>
      </c>
      <c r="S38" s="39">
        <v>0</v>
      </c>
      <c r="T38" s="27">
        <f t="shared" si="5"/>
        <v>24</v>
      </c>
      <c r="U38" s="40">
        <f t="shared" si="6"/>
        <v>0.73684210526315785</v>
      </c>
      <c r="V38" s="22">
        <v>497</v>
      </c>
      <c r="W38" s="22" t="s">
        <v>81</v>
      </c>
      <c r="X38" s="22" t="s">
        <v>95</v>
      </c>
      <c r="Y38" s="69">
        <v>1967</v>
      </c>
      <c r="Z38" s="41"/>
      <c r="AA38" s="1" t="s">
        <v>461</v>
      </c>
      <c r="AB38" s="28" t="s">
        <v>382</v>
      </c>
    </row>
    <row r="39" spans="1:28" x14ac:dyDescent="0.3">
      <c r="A39" s="1" t="s">
        <v>46</v>
      </c>
      <c r="B39" s="1" t="s">
        <v>73</v>
      </c>
      <c r="C39" s="27" t="s">
        <v>386</v>
      </c>
      <c r="D39" s="38">
        <v>45</v>
      </c>
      <c r="E39" s="27">
        <v>44</v>
      </c>
      <c r="F39" s="27">
        <v>5</v>
      </c>
      <c r="G39" s="27">
        <v>19</v>
      </c>
      <c r="H39" s="27"/>
      <c r="I39" s="27"/>
      <c r="J39" s="27">
        <v>6</v>
      </c>
      <c r="K39" s="27">
        <v>7</v>
      </c>
      <c r="L39" s="27">
        <v>4</v>
      </c>
      <c r="M39" s="27">
        <v>4</v>
      </c>
      <c r="N39" s="27">
        <f t="shared" si="4"/>
        <v>8</v>
      </c>
      <c r="O39" s="39">
        <v>0</v>
      </c>
      <c r="P39" s="39">
        <v>4</v>
      </c>
      <c r="Q39" s="39">
        <v>1</v>
      </c>
      <c r="R39" s="39">
        <v>6</v>
      </c>
      <c r="S39" s="39">
        <v>0</v>
      </c>
      <c r="T39" s="27">
        <f t="shared" si="5"/>
        <v>16</v>
      </c>
      <c r="U39" s="40">
        <f t="shared" si="6"/>
        <v>0.43181818181818182</v>
      </c>
      <c r="V39" s="22">
        <v>497</v>
      </c>
      <c r="W39" s="22" t="s">
        <v>81</v>
      </c>
      <c r="X39" s="22" t="s">
        <v>95</v>
      </c>
      <c r="Y39" s="69">
        <v>1967</v>
      </c>
      <c r="Z39" s="41"/>
      <c r="AA39" s="1" t="s">
        <v>461</v>
      </c>
      <c r="AB39" s="28" t="s">
        <v>382</v>
      </c>
    </row>
    <row r="40" spans="1:28" x14ac:dyDescent="0.3">
      <c r="A40" s="1" t="s">
        <v>46</v>
      </c>
      <c r="B40" s="1" t="s">
        <v>73</v>
      </c>
      <c r="C40" s="27" t="s">
        <v>385</v>
      </c>
      <c r="D40" s="38">
        <v>11</v>
      </c>
      <c r="E40" s="27">
        <v>44</v>
      </c>
      <c r="F40" s="27">
        <v>2</v>
      </c>
      <c r="G40" s="27">
        <v>3</v>
      </c>
      <c r="H40" s="27"/>
      <c r="I40" s="27"/>
      <c r="J40" s="27">
        <v>5</v>
      </c>
      <c r="K40" s="27">
        <v>7</v>
      </c>
      <c r="L40" s="27">
        <v>5</v>
      </c>
      <c r="M40" s="27">
        <v>4</v>
      </c>
      <c r="N40" s="27">
        <f t="shared" si="4"/>
        <v>9</v>
      </c>
      <c r="O40" s="39">
        <v>5</v>
      </c>
      <c r="P40" s="39">
        <v>0</v>
      </c>
      <c r="Q40" s="39">
        <v>3</v>
      </c>
      <c r="R40" s="39">
        <v>5</v>
      </c>
      <c r="S40" s="39">
        <v>0</v>
      </c>
      <c r="T40" s="27">
        <f t="shared" si="5"/>
        <v>9</v>
      </c>
      <c r="U40" s="40">
        <f t="shared" si="6"/>
        <v>0.59090909090909094</v>
      </c>
      <c r="V40" s="22">
        <v>497</v>
      </c>
      <c r="W40" s="22" t="s">
        <v>81</v>
      </c>
      <c r="X40" s="22" t="s">
        <v>95</v>
      </c>
      <c r="Y40" s="69">
        <v>1967</v>
      </c>
      <c r="Z40" s="41"/>
      <c r="AA40" s="1" t="s">
        <v>461</v>
      </c>
      <c r="AB40" s="28" t="s">
        <v>382</v>
      </c>
    </row>
    <row r="41" spans="1:28" x14ac:dyDescent="0.3">
      <c r="A41" s="1" t="s">
        <v>46</v>
      </c>
      <c r="B41" s="1" t="s">
        <v>73</v>
      </c>
      <c r="C41" s="27" t="s">
        <v>384</v>
      </c>
      <c r="D41" s="38">
        <v>55</v>
      </c>
      <c r="E41" s="27">
        <v>13</v>
      </c>
      <c r="F41" s="27">
        <v>1</v>
      </c>
      <c r="G41" s="27">
        <v>2</v>
      </c>
      <c r="H41" s="27"/>
      <c r="I41" s="27"/>
      <c r="J41" s="27">
        <v>1</v>
      </c>
      <c r="K41" s="27">
        <v>1</v>
      </c>
      <c r="L41" s="27">
        <v>2</v>
      </c>
      <c r="M41" s="27">
        <v>1</v>
      </c>
      <c r="N41" s="27">
        <f t="shared" si="4"/>
        <v>3</v>
      </c>
      <c r="O41" s="39">
        <v>0</v>
      </c>
      <c r="P41" s="39">
        <v>1</v>
      </c>
      <c r="Q41" s="39">
        <v>0</v>
      </c>
      <c r="R41" s="39">
        <v>1</v>
      </c>
      <c r="S41" s="39">
        <v>0</v>
      </c>
      <c r="T41" s="27">
        <f t="shared" si="5"/>
        <v>3</v>
      </c>
      <c r="U41" s="40">
        <f t="shared" si="6"/>
        <v>0.38461538461538464</v>
      </c>
      <c r="V41" s="22">
        <v>497</v>
      </c>
      <c r="W41" s="22" t="s">
        <v>81</v>
      </c>
      <c r="X41" s="22" t="s">
        <v>95</v>
      </c>
      <c r="Y41" s="69">
        <v>1967</v>
      </c>
      <c r="Z41" s="41"/>
      <c r="AA41" s="1" t="s">
        <v>461</v>
      </c>
      <c r="AB41" s="28" t="s">
        <v>382</v>
      </c>
    </row>
    <row r="42" spans="1:28" x14ac:dyDescent="0.3">
      <c r="A42" s="1" t="s">
        <v>46</v>
      </c>
      <c r="B42" s="1" t="s">
        <v>73</v>
      </c>
      <c r="C42" s="27" t="s">
        <v>501</v>
      </c>
      <c r="D42" s="38">
        <v>15</v>
      </c>
      <c r="E42" s="27">
        <v>40</v>
      </c>
      <c r="F42" s="27">
        <v>4</v>
      </c>
      <c r="G42" s="27">
        <v>14</v>
      </c>
      <c r="H42" s="27"/>
      <c r="I42" s="27"/>
      <c r="J42" s="27">
        <v>2</v>
      </c>
      <c r="K42" s="27">
        <v>2</v>
      </c>
      <c r="L42" s="27">
        <v>3</v>
      </c>
      <c r="M42" s="27">
        <v>4</v>
      </c>
      <c r="N42" s="27">
        <f>SUM(L42:M42)</f>
        <v>7</v>
      </c>
      <c r="O42" s="39">
        <v>1</v>
      </c>
      <c r="P42" s="39">
        <v>2</v>
      </c>
      <c r="Q42" s="39">
        <v>1</v>
      </c>
      <c r="R42" s="39">
        <v>4</v>
      </c>
      <c r="S42" s="39">
        <v>0</v>
      </c>
      <c r="T42" s="27">
        <f t="shared" si="5"/>
        <v>10</v>
      </c>
      <c r="U42" s="40">
        <f t="shared" si="6"/>
        <v>0.4</v>
      </c>
      <c r="V42" s="22">
        <v>497</v>
      </c>
      <c r="W42" s="22" t="s">
        <v>81</v>
      </c>
      <c r="X42" s="22" t="s">
        <v>95</v>
      </c>
      <c r="Y42" s="69">
        <v>1967</v>
      </c>
      <c r="Z42" s="41"/>
      <c r="AA42" s="1" t="s">
        <v>461</v>
      </c>
      <c r="AB42" s="28" t="s">
        <v>382</v>
      </c>
    </row>
    <row r="43" spans="1:28" x14ac:dyDescent="0.3">
      <c r="A43" s="43" t="s">
        <v>46</v>
      </c>
      <c r="B43" s="43" t="s">
        <v>73</v>
      </c>
      <c r="C43" s="44" t="s">
        <v>40</v>
      </c>
      <c r="D43" s="43"/>
      <c r="E43" s="44">
        <f t="shared" ref="E43:T43" si="7">SUM(E35:E42)</f>
        <v>240</v>
      </c>
      <c r="F43" s="44">
        <f t="shared" si="7"/>
        <v>24</v>
      </c>
      <c r="G43" s="44">
        <f t="shared" si="7"/>
        <v>79</v>
      </c>
      <c r="H43" s="44">
        <f t="shared" si="7"/>
        <v>0</v>
      </c>
      <c r="I43" s="44">
        <f t="shared" si="7"/>
        <v>0</v>
      </c>
      <c r="J43" s="44">
        <f t="shared" si="7"/>
        <v>22</v>
      </c>
      <c r="K43" s="44">
        <f t="shared" si="7"/>
        <v>29</v>
      </c>
      <c r="L43" s="44">
        <f t="shared" si="7"/>
        <v>19</v>
      </c>
      <c r="M43" s="44">
        <f t="shared" si="7"/>
        <v>25</v>
      </c>
      <c r="N43" s="44">
        <f t="shared" si="7"/>
        <v>44</v>
      </c>
      <c r="O43" s="44">
        <f t="shared" si="7"/>
        <v>11</v>
      </c>
      <c r="P43" s="44">
        <f t="shared" si="7"/>
        <v>16</v>
      </c>
      <c r="Q43" s="44">
        <f t="shared" si="7"/>
        <v>9</v>
      </c>
      <c r="R43" s="44">
        <f t="shared" si="7"/>
        <v>31</v>
      </c>
      <c r="S43" s="44">
        <f t="shared" si="7"/>
        <v>0</v>
      </c>
      <c r="T43" s="44">
        <f t="shared" si="7"/>
        <v>70</v>
      </c>
      <c r="U43" s="45">
        <f>((T43+Q43+N43-R43)+(O43*2))/E43</f>
        <v>0.47499999999999998</v>
      </c>
      <c r="V43" s="46">
        <v>497</v>
      </c>
      <c r="W43" s="46" t="s">
        <v>81</v>
      </c>
      <c r="X43" s="46" t="s">
        <v>95</v>
      </c>
      <c r="Y43" s="70">
        <v>1967</v>
      </c>
      <c r="Z43" s="48"/>
      <c r="AA43" s="43" t="s">
        <v>461</v>
      </c>
      <c r="AB43" s="72" t="s">
        <v>382</v>
      </c>
    </row>
    <row r="44" spans="1:28" x14ac:dyDescent="0.3">
      <c r="A44" s="1"/>
      <c r="B44" s="1"/>
      <c r="C44" s="1"/>
      <c r="D44" s="1"/>
      <c r="F44" s="49" t="s">
        <v>41</v>
      </c>
      <c r="G44" s="50">
        <f>F43/G43</f>
        <v>0.30379746835443039</v>
      </c>
      <c r="H44" s="27"/>
      <c r="I44" s="1"/>
      <c r="J44" s="49" t="s">
        <v>42</v>
      </c>
      <c r="K44" s="51">
        <f>J43/K43</f>
        <v>0.75862068965517238</v>
      </c>
      <c r="L44" s="1"/>
      <c r="M44" s="39" t="s">
        <v>43</v>
      </c>
      <c r="N44" s="52">
        <v>4</v>
      </c>
      <c r="P44" s="1"/>
      <c r="Q44" s="1"/>
      <c r="R44" s="1"/>
      <c r="S44" s="1"/>
      <c r="T44" s="1"/>
      <c r="U44" s="1"/>
      <c r="V44" s="22"/>
      <c r="W44" s="22"/>
      <c r="X44" s="22"/>
      <c r="Y44" s="53"/>
      <c r="Z44" s="41"/>
      <c r="AA44" s="1"/>
      <c r="AB44" s="28"/>
    </row>
    <row r="45" spans="1:28" x14ac:dyDescent="0.3">
      <c r="A45" s="1"/>
      <c r="B45" s="1"/>
      <c r="C45" s="5" t="s">
        <v>44</v>
      </c>
      <c r="V45" s="22"/>
      <c r="W45" s="22"/>
      <c r="X45" s="22"/>
      <c r="Y45" s="53"/>
      <c r="Z45" s="41"/>
      <c r="AA45" s="1"/>
      <c r="AB45" s="28"/>
    </row>
    <row r="46" spans="1:28" x14ac:dyDescent="0.3">
      <c r="AB46" s="71"/>
    </row>
    <row r="47" spans="1:28" x14ac:dyDescent="0.3">
      <c r="AB47" s="71"/>
    </row>
    <row r="48" spans="1:28" x14ac:dyDescent="0.3">
      <c r="AB48" s="71"/>
    </row>
    <row r="49" spans="28:28" x14ac:dyDescent="0.3">
      <c r="AB49" s="71"/>
    </row>
  </sheetData>
  <sheetProtection sheet="1" objects="1" scenarios="1"/>
  <sortState xmlns:xlrd2="http://schemas.microsoft.com/office/spreadsheetml/2017/richdata2" ref="A13:AB24">
    <sortCondition ref="C13:C24"/>
  </sortState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5E28A-7D17-4DEE-950A-88AD94A4B577}">
  <sheetPr>
    <tabColor rgb="FF92D050"/>
  </sheetPr>
  <dimension ref="A1:AB49"/>
  <sheetViews>
    <sheetView workbookViewId="0">
      <selection activeCell="J6" sqref="J6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29675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98</v>
      </c>
      <c r="D4" s="7" t="s">
        <v>5</v>
      </c>
      <c r="E4" s="8"/>
      <c r="F4" s="5"/>
      <c r="G4" s="1"/>
      <c r="J4" s="15" t="s">
        <v>390</v>
      </c>
      <c r="K4" s="16" t="s">
        <v>45</v>
      </c>
      <c r="L4" s="17"/>
      <c r="M4" s="18"/>
      <c r="N4" s="19">
        <v>26</v>
      </c>
      <c r="O4" s="19">
        <v>29</v>
      </c>
      <c r="P4" s="19">
        <v>21</v>
      </c>
      <c r="Q4" s="19">
        <v>32</v>
      </c>
      <c r="R4" s="20"/>
      <c r="S4" s="21">
        <f>SUM(N4:R4)</f>
        <v>108</v>
      </c>
      <c r="T4" s="22">
        <v>501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379</v>
      </c>
      <c r="K5" s="16" t="s">
        <v>72</v>
      </c>
      <c r="L5" s="17"/>
      <c r="M5" s="18"/>
      <c r="N5" s="19">
        <v>25</v>
      </c>
      <c r="O5" s="19">
        <v>20</v>
      </c>
      <c r="P5" s="19">
        <v>24</v>
      </c>
      <c r="Q5" s="19">
        <v>16</v>
      </c>
      <c r="R5" s="20"/>
      <c r="S5" s="21">
        <f>SUM(N5:R5)</f>
        <v>85</v>
      </c>
      <c r="T5" s="22">
        <v>501</v>
      </c>
      <c r="U5" s="1"/>
      <c r="V5" s="1"/>
      <c r="W5" s="1"/>
    </row>
    <row r="6" spans="1:28" x14ac:dyDescent="0.3">
      <c r="C6" s="23">
        <v>1385</v>
      </c>
      <c r="D6" s="7" t="s">
        <v>7</v>
      </c>
      <c r="F6" s="1"/>
      <c r="J6" t="s">
        <v>503</v>
      </c>
      <c r="T6" s="1"/>
      <c r="U6" s="1"/>
      <c r="V6" s="1"/>
      <c r="W6" s="1"/>
    </row>
    <row r="7" spans="1:28" x14ac:dyDescent="0.3">
      <c r="B7" s="1"/>
      <c r="C7" s="24" t="s">
        <v>353</v>
      </c>
      <c r="D7" s="7" t="s">
        <v>8</v>
      </c>
      <c r="G7" s="1"/>
      <c r="S7" s="1"/>
      <c r="T7" s="25" t="s">
        <v>9</v>
      </c>
      <c r="U7" s="1"/>
      <c r="V7" s="26">
        <v>501</v>
      </c>
      <c r="W7" s="1"/>
    </row>
    <row r="8" spans="1:28" x14ac:dyDescent="0.3">
      <c r="B8" s="1"/>
      <c r="C8" s="24" t="s">
        <v>167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0.10069444444444443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36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71</v>
      </c>
      <c r="B13" s="1" t="s">
        <v>46</v>
      </c>
      <c r="C13" s="27" t="s">
        <v>48</v>
      </c>
      <c r="D13" s="38">
        <v>11</v>
      </c>
      <c r="E13" s="27">
        <v>16</v>
      </c>
      <c r="F13" s="27">
        <v>5</v>
      </c>
      <c r="G13" s="27">
        <v>9</v>
      </c>
      <c r="H13" s="27"/>
      <c r="I13" s="27"/>
      <c r="J13" s="27">
        <v>0</v>
      </c>
      <c r="K13" s="27">
        <v>0</v>
      </c>
      <c r="L13" s="27">
        <v>2</v>
      </c>
      <c r="M13" s="27">
        <v>0</v>
      </c>
      <c r="N13" s="27">
        <f>SUM(L13:M13)</f>
        <v>2</v>
      </c>
      <c r="O13" s="27">
        <v>1</v>
      </c>
      <c r="P13" s="39">
        <v>1</v>
      </c>
      <c r="Q13" s="27">
        <v>0</v>
      </c>
      <c r="R13" s="27">
        <v>1</v>
      </c>
      <c r="S13" s="27">
        <v>0</v>
      </c>
      <c r="T13" s="27">
        <f>(H13*3)+((F13-H13)*2)+J13</f>
        <v>10</v>
      </c>
      <c r="U13" s="40">
        <f>IFERROR(((T13+Q13+N13-R13)+(O13*2))/E13,"")</f>
        <v>0.8125</v>
      </c>
      <c r="V13" s="22">
        <v>501</v>
      </c>
      <c r="W13" s="22" t="s">
        <v>80</v>
      </c>
      <c r="X13" s="22" t="s">
        <v>82</v>
      </c>
      <c r="Y13" s="69">
        <v>1385</v>
      </c>
      <c r="Z13" s="41"/>
      <c r="AA13" s="1" t="s">
        <v>83</v>
      </c>
      <c r="AB13" s="28" t="s">
        <v>391</v>
      </c>
    </row>
    <row r="14" spans="1:28" x14ac:dyDescent="0.3">
      <c r="A14" s="1" t="s">
        <v>71</v>
      </c>
      <c r="B14" s="1" t="s">
        <v>46</v>
      </c>
      <c r="C14" s="27" t="s">
        <v>49</v>
      </c>
      <c r="D14" s="38">
        <v>22</v>
      </c>
      <c r="E14" s="27">
        <v>13</v>
      </c>
      <c r="F14" s="27">
        <v>0</v>
      </c>
      <c r="G14" s="27">
        <v>4</v>
      </c>
      <c r="H14" s="27"/>
      <c r="I14" s="27"/>
      <c r="J14" s="27">
        <v>0</v>
      </c>
      <c r="K14" s="27">
        <v>0</v>
      </c>
      <c r="L14" s="27">
        <v>0</v>
      </c>
      <c r="M14" s="27">
        <v>2</v>
      </c>
      <c r="N14" s="27">
        <f t="shared" ref="N14:N20" si="0">SUM(L14:M14)</f>
        <v>2</v>
      </c>
      <c r="O14" s="39">
        <v>3</v>
      </c>
      <c r="P14" s="39">
        <v>1</v>
      </c>
      <c r="Q14" s="39">
        <v>2</v>
      </c>
      <c r="R14" s="39">
        <v>4</v>
      </c>
      <c r="S14" s="39">
        <v>0</v>
      </c>
      <c r="T14" s="39">
        <f t="shared" ref="T14:T20" si="1">(H14*3)+((F14-H14)*2)+J14</f>
        <v>0</v>
      </c>
      <c r="U14" s="40">
        <f t="shared" ref="U14:U24" si="2">IFERROR(((T14+Q14+N14-R14)+(O14*2))/E14,"")</f>
        <v>0.46153846153846156</v>
      </c>
      <c r="V14" s="22">
        <v>501</v>
      </c>
      <c r="W14" s="22" t="s">
        <v>80</v>
      </c>
      <c r="X14" s="22" t="s">
        <v>82</v>
      </c>
      <c r="Y14" s="69">
        <v>1385</v>
      </c>
      <c r="Z14" s="41"/>
      <c r="AA14" s="1" t="s">
        <v>83</v>
      </c>
      <c r="AB14" s="28" t="s">
        <v>391</v>
      </c>
    </row>
    <row r="15" spans="1:28" x14ac:dyDescent="0.3">
      <c r="A15" s="1" t="s">
        <v>71</v>
      </c>
      <c r="B15" s="1" t="s">
        <v>46</v>
      </c>
      <c r="C15" s="27" t="s">
        <v>255</v>
      </c>
      <c r="D15" s="38">
        <v>14</v>
      </c>
      <c r="E15" s="27">
        <v>32</v>
      </c>
      <c r="F15" s="27">
        <v>4</v>
      </c>
      <c r="G15" s="27">
        <v>11</v>
      </c>
      <c r="H15" s="27">
        <v>0</v>
      </c>
      <c r="I15" s="27">
        <v>1</v>
      </c>
      <c r="J15" s="27">
        <v>6</v>
      </c>
      <c r="K15" s="27">
        <v>6</v>
      </c>
      <c r="L15" s="27">
        <v>3</v>
      </c>
      <c r="M15" s="27">
        <v>1</v>
      </c>
      <c r="N15" s="27">
        <f t="shared" si="0"/>
        <v>4</v>
      </c>
      <c r="O15" s="39">
        <v>3</v>
      </c>
      <c r="P15" s="39">
        <v>2</v>
      </c>
      <c r="Q15" s="39">
        <v>2</v>
      </c>
      <c r="R15" s="39">
        <v>3</v>
      </c>
      <c r="S15" s="39">
        <v>0</v>
      </c>
      <c r="T15" s="39">
        <f t="shared" si="1"/>
        <v>14</v>
      </c>
      <c r="U15" s="40">
        <f t="shared" si="2"/>
        <v>0.71875</v>
      </c>
      <c r="V15" s="22">
        <v>501</v>
      </c>
      <c r="W15" s="22" t="s">
        <v>80</v>
      </c>
      <c r="X15" s="22" t="s">
        <v>82</v>
      </c>
      <c r="Y15" s="69">
        <v>1385</v>
      </c>
      <c r="Z15" s="41"/>
      <c r="AA15" s="1" t="s">
        <v>83</v>
      </c>
      <c r="AB15" s="28" t="s">
        <v>391</v>
      </c>
    </row>
    <row r="16" spans="1:28" x14ac:dyDescent="0.3">
      <c r="A16" s="1" t="s">
        <v>71</v>
      </c>
      <c r="B16" s="1" t="s">
        <v>46</v>
      </c>
      <c r="C16" s="27" t="s">
        <v>172</v>
      </c>
      <c r="D16" s="38">
        <v>32</v>
      </c>
      <c r="E16" s="27">
        <v>2</v>
      </c>
      <c r="F16" s="27">
        <v>0</v>
      </c>
      <c r="G16" s="27">
        <v>2</v>
      </c>
      <c r="H16" s="27">
        <v>0</v>
      </c>
      <c r="I16" s="27">
        <v>1</v>
      </c>
      <c r="J16" s="27">
        <v>0</v>
      </c>
      <c r="K16" s="27">
        <v>0</v>
      </c>
      <c r="L16" s="27">
        <v>0</v>
      </c>
      <c r="M16" s="27">
        <v>0</v>
      </c>
      <c r="N16" s="27">
        <f t="shared" si="0"/>
        <v>0</v>
      </c>
      <c r="O16" s="39">
        <v>0</v>
      </c>
      <c r="P16" s="39">
        <v>0</v>
      </c>
      <c r="Q16" s="39">
        <v>0</v>
      </c>
      <c r="R16" s="39">
        <v>1</v>
      </c>
      <c r="S16" s="39">
        <v>0</v>
      </c>
      <c r="T16" s="39">
        <f t="shared" si="1"/>
        <v>0</v>
      </c>
      <c r="U16" s="85">
        <f t="shared" si="2"/>
        <v>-0.5</v>
      </c>
      <c r="V16" s="22">
        <v>501</v>
      </c>
      <c r="W16" s="22" t="s">
        <v>80</v>
      </c>
      <c r="X16" s="22" t="s">
        <v>82</v>
      </c>
      <c r="Y16" s="69">
        <v>1385</v>
      </c>
      <c r="Z16" s="41"/>
      <c r="AA16" s="1" t="s">
        <v>83</v>
      </c>
      <c r="AB16" s="28" t="s">
        <v>391</v>
      </c>
    </row>
    <row r="17" spans="1:28" x14ac:dyDescent="0.3">
      <c r="A17" s="1" t="s">
        <v>71</v>
      </c>
      <c r="B17" s="1" t="s">
        <v>46</v>
      </c>
      <c r="C17" s="27" t="s">
        <v>52</v>
      </c>
      <c r="D17" s="38">
        <v>42</v>
      </c>
      <c r="E17" s="27">
        <v>24</v>
      </c>
      <c r="F17" s="27">
        <v>4</v>
      </c>
      <c r="G17" s="27">
        <v>7</v>
      </c>
      <c r="H17" s="27"/>
      <c r="I17" s="27"/>
      <c r="J17" s="27">
        <v>0</v>
      </c>
      <c r="K17" s="27">
        <v>0</v>
      </c>
      <c r="L17" s="27">
        <v>1</v>
      </c>
      <c r="M17" s="27">
        <v>7</v>
      </c>
      <c r="N17" s="27">
        <f t="shared" si="0"/>
        <v>8</v>
      </c>
      <c r="O17" s="39">
        <v>0</v>
      </c>
      <c r="P17" s="39">
        <v>3</v>
      </c>
      <c r="Q17" s="39">
        <v>0</v>
      </c>
      <c r="R17" s="39">
        <v>2</v>
      </c>
      <c r="S17" s="39">
        <v>0</v>
      </c>
      <c r="T17" s="39">
        <f t="shared" si="1"/>
        <v>8</v>
      </c>
      <c r="U17" s="40">
        <f t="shared" si="2"/>
        <v>0.58333333333333337</v>
      </c>
      <c r="V17" s="22">
        <v>501</v>
      </c>
      <c r="W17" s="22" t="s">
        <v>80</v>
      </c>
      <c r="X17" s="22" t="s">
        <v>82</v>
      </c>
      <c r="Y17" s="69">
        <v>1385</v>
      </c>
      <c r="Z17" s="41"/>
      <c r="AA17" s="1" t="s">
        <v>83</v>
      </c>
      <c r="AB17" s="28" t="s">
        <v>391</v>
      </c>
    </row>
    <row r="18" spans="1:28" x14ac:dyDescent="0.3">
      <c r="A18" s="1" t="s">
        <v>71</v>
      </c>
      <c r="B18" s="1" t="s">
        <v>46</v>
      </c>
      <c r="C18" s="27" t="s">
        <v>53</v>
      </c>
      <c r="D18" s="38">
        <v>15</v>
      </c>
      <c r="E18" s="27">
        <v>27</v>
      </c>
      <c r="F18" s="27">
        <v>6</v>
      </c>
      <c r="G18" s="27">
        <v>10</v>
      </c>
      <c r="H18" s="27"/>
      <c r="I18" s="27"/>
      <c r="J18" s="27">
        <v>3</v>
      </c>
      <c r="K18" s="27">
        <v>4</v>
      </c>
      <c r="L18" s="27">
        <v>1</v>
      </c>
      <c r="M18" s="27">
        <v>3</v>
      </c>
      <c r="N18" s="27">
        <f t="shared" si="0"/>
        <v>4</v>
      </c>
      <c r="O18" s="39">
        <v>1</v>
      </c>
      <c r="P18" s="39">
        <v>5</v>
      </c>
      <c r="Q18" s="39">
        <v>1</v>
      </c>
      <c r="R18" s="39">
        <v>1</v>
      </c>
      <c r="S18" s="39">
        <v>0</v>
      </c>
      <c r="T18" s="39">
        <f t="shared" si="1"/>
        <v>15</v>
      </c>
      <c r="U18" s="40">
        <f t="shared" si="2"/>
        <v>0.77777777777777779</v>
      </c>
      <c r="V18" s="22">
        <v>501</v>
      </c>
      <c r="W18" s="22" t="s">
        <v>80</v>
      </c>
      <c r="X18" s="22" t="s">
        <v>82</v>
      </c>
      <c r="Y18" s="69">
        <v>1385</v>
      </c>
      <c r="Z18" s="41"/>
      <c r="AA18" s="1" t="s">
        <v>83</v>
      </c>
      <c r="AB18" s="28" t="s">
        <v>391</v>
      </c>
    </row>
    <row r="19" spans="1:28" x14ac:dyDescent="0.3">
      <c r="A19" s="1" t="s">
        <v>71</v>
      </c>
      <c r="B19" s="1" t="s">
        <v>46</v>
      </c>
      <c r="C19" s="27" t="s">
        <v>374</v>
      </c>
      <c r="D19" s="38">
        <v>54</v>
      </c>
      <c r="E19" s="27" t="s">
        <v>470</v>
      </c>
      <c r="F19" s="27"/>
      <c r="G19" s="27"/>
      <c r="H19" s="27"/>
      <c r="I19" s="27"/>
      <c r="J19" s="27"/>
      <c r="K19" s="27"/>
      <c r="L19" s="27"/>
      <c r="M19" s="27"/>
      <c r="N19" s="27"/>
      <c r="O19" s="39"/>
      <c r="P19" s="39"/>
      <c r="Q19" s="39"/>
      <c r="R19" s="39"/>
      <c r="S19" s="39"/>
      <c r="T19" s="39"/>
      <c r="U19" s="40"/>
      <c r="V19" s="22">
        <v>501</v>
      </c>
      <c r="W19" s="22" t="s">
        <v>80</v>
      </c>
      <c r="X19" s="22" t="s">
        <v>82</v>
      </c>
      <c r="Y19" s="69">
        <v>1385</v>
      </c>
      <c r="Z19" s="41"/>
      <c r="AA19" s="1" t="s">
        <v>83</v>
      </c>
      <c r="AB19" s="28" t="s">
        <v>391</v>
      </c>
    </row>
    <row r="20" spans="1:28" x14ac:dyDescent="0.3">
      <c r="A20" s="1" t="s">
        <v>71</v>
      </c>
      <c r="B20" s="1" t="s">
        <v>46</v>
      </c>
      <c r="C20" s="27" t="s">
        <v>54</v>
      </c>
      <c r="D20" s="38">
        <v>10</v>
      </c>
      <c r="E20" s="27">
        <v>35</v>
      </c>
      <c r="F20" s="27">
        <v>7</v>
      </c>
      <c r="G20" s="27">
        <v>14</v>
      </c>
      <c r="H20" s="27">
        <v>1</v>
      </c>
      <c r="I20" s="27">
        <v>2</v>
      </c>
      <c r="J20" s="27">
        <v>9</v>
      </c>
      <c r="K20" s="27">
        <v>11</v>
      </c>
      <c r="L20" s="27">
        <v>3</v>
      </c>
      <c r="M20" s="27">
        <v>1</v>
      </c>
      <c r="N20" s="27">
        <f t="shared" si="0"/>
        <v>4</v>
      </c>
      <c r="O20" s="39">
        <v>4</v>
      </c>
      <c r="P20" s="39">
        <v>3</v>
      </c>
      <c r="Q20" s="39">
        <v>3</v>
      </c>
      <c r="R20" s="39">
        <v>4</v>
      </c>
      <c r="S20" s="39">
        <v>2</v>
      </c>
      <c r="T20" s="39">
        <f t="shared" si="1"/>
        <v>24</v>
      </c>
      <c r="U20" s="40">
        <f t="shared" si="2"/>
        <v>1</v>
      </c>
      <c r="V20" s="22">
        <v>501</v>
      </c>
      <c r="W20" s="22" t="s">
        <v>80</v>
      </c>
      <c r="X20" s="22" t="s">
        <v>82</v>
      </c>
      <c r="Y20" s="69">
        <v>1385</v>
      </c>
      <c r="Z20" s="41"/>
      <c r="AA20" s="1" t="s">
        <v>83</v>
      </c>
      <c r="AB20" s="28" t="s">
        <v>391</v>
      </c>
    </row>
    <row r="21" spans="1:28" x14ac:dyDescent="0.3">
      <c r="A21" s="1" t="s">
        <v>71</v>
      </c>
      <c r="B21" s="1" t="s">
        <v>46</v>
      </c>
      <c r="C21" s="27" t="s">
        <v>55</v>
      </c>
      <c r="D21" s="38">
        <v>33</v>
      </c>
      <c r="E21" s="27">
        <v>18</v>
      </c>
      <c r="F21" s="27">
        <v>4</v>
      </c>
      <c r="G21" s="27">
        <v>7</v>
      </c>
      <c r="H21" s="27"/>
      <c r="I21" s="27"/>
      <c r="J21" s="27">
        <v>0</v>
      </c>
      <c r="K21" s="27">
        <v>2</v>
      </c>
      <c r="L21" s="27">
        <v>3</v>
      </c>
      <c r="M21" s="27">
        <v>4</v>
      </c>
      <c r="N21" s="27">
        <f>SUM(L21:M21)</f>
        <v>7</v>
      </c>
      <c r="O21" s="39">
        <v>3</v>
      </c>
      <c r="P21" s="39">
        <v>3</v>
      </c>
      <c r="Q21" s="39">
        <v>0</v>
      </c>
      <c r="R21" s="39">
        <v>2</v>
      </c>
      <c r="S21" s="39">
        <v>0</v>
      </c>
      <c r="T21" s="39">
        <f>(H21*3)+((F21-H21)*2)+J21</f>
        <v>8</v>
      </c>
      <c r="U21" s="40">
        <f t="shared" si="2"/>
        <v>1.0555555555555556</v>
      </c>
      <c r="V21" s="22">
        <v>501</v>
      </c>
      <c r="W21" s="22" t="s">
        <v>80</v>
      </c>
      <c r="X21" s="22" t="s">
        <v>82</v>
      </c>
      <c r="Y21" s="69">
        <v>1385</v>
      </c>
      <c r="Z21" s="41"/>
      <c r="AA21" s="1" t="s">
        <v>83</v>
      </c>
      <c r="AB21" s="28" t="s">
        <v>391</v>
      </c>
    </row>
    <row r="22" spans="1:28" x14ac:dyDescent="0.3">
      <c r="A22" s="1" t="s">
        <v>71</v>
      </c>
      <c r="B22" s="1" t="s">
        <v>46</v>
      </c>
      <c r="C22" s="27" t="s">
        <v>56</v>
      </c>
      <c r="D22" s="38">
        <v>24</v>
      </c>
      <c r="E22" s="27">
        <v>25</v>
      </c>
      <c r="F22" s="27">
        <v>4</v>
      </c>
      <c r="G22" s="27">
        <v>9</v>
      </c>
      <c r="H22" s="27"/>
      <c r="I22" s="27"/>
      <c r="J22" s="27">
        <v>2</v>
      </c>
      <c r="K22" s="27">
        <v>3</v>
      </c>
      <c r="L22" s="27">
        <v>0</v>
      </c>
      <c r="M22" s="27">
        <v>2</v>
      </c>
      <c r="N22" s="27">
        <f>SUM(L22:M22)</f>
        <v>2</v>
      </c>
      <c r="O22" s="39">
        <v>3</v>
      </c>
      <c r="P22" s="39">
        <v>1</v>
      </c>
      <c r="Q22" s="39">
        <v>2</v>
      </c>
      <c r="R22" s="39">
        <v>1</v>
      </c>
      <c r="S22" s="39">
        <v>0</v>
      </c>
      <c r="T22" s="39">
        <f>(H22*3)+((F22-H22)*2)+J22</f>
        <v>10</v>
      </c>
      <c r="U22" s="40">
        <f t="shared" si="2"/>
        <v>0.76</v>
      </c>
      <c r="V22" s="22">
        <v>501</v>
      </c>
      <c r="W22" s="22" t="s">
        <v>80</v>
      </c>
      <c r="X22" s="22" t="s">
        <v>82</v>
      </c>
      <c r="Y22" s="69">
        <v>1385</v>
      </c>
      <c r="Z22" s="41"/>
      <c r="AA22" s="1" t="s">
        <v>83</v>
      </c>
      <c r="AB22" s="28" t="s">
        <v>391</v>
      </c>
    </row>
    <row r="23" spans="1:28" x14ac:dyDescent="0.3">
      <c r="A23" s="1" t="s">
        <v>71</v>
      </c>
      <c r="B23" s="1" t="s">
        <v>46</v>
      </c>
      <c r="C23" s="27" t="s">
        <v>57</v>
      </c>
      <c r="D23" s="38">
        <v>35</v>
      </c>
      <c r="E23" s="27">
        <v>25</v>
      </c>
      <c r="F23" s="27">
        <v>1</v>
      </c>
      <c r="G23" s="27">
        <v>1</v>
      </c>
      <c r="H23" s="27"/>
      <c r="I23" s="27"/>
      <c r="J23" s="27">
        <v>4</v>
      </c>
      <c r="K23" s="27">
        <v>8</v>
      </c>
      <c r="L23" s="27">
        <v>1</v>
      </c>
      <c r="M23" s="27">
        <v>1</v>
      </c>
      <c r="N23" s="27">
        <f>SUM(L23:M23)</f>
        <v>2</v>
      </c>
      <c r="O23" s="39">
        <v>0</v>
      </c>
      <c r="P23" s="39">
        <v>2</v>
      </c>
      <c r="Q23" s="39">
        <v>2</v>
      </c>
      <c r="R23" s="39">
        <v>1</v>
      </c>
      <c r="S23" s="39">
        <v>1</v>
      </c>
      <c r="T23" s="39">
        <f>(H23*3)+((F23-H23)*2)+J23</f>
        <v>6</v>
      </c>
      <c r="U23" s="40">
        <f t="shared" si="2"/>
        <v>0.36</v>
      </c>
      <c r="V23" s="22">
        <v>501</v>
      </c>
      <c r="W23" s="22" t="s">
        <v>80</v>
      </c>
      <c r="X23" s="22" t="s">
        <v>82</v>
      </c>
      <c r="Y23" s="69">
        <v>1385</v>
      </c>
      <c r="Z23" s="41"/>
      <c r="AA23" s="1" t="s">
        <v>83</v>
      </c>
      <c r="AB23" s="28" t="s">
        <v>391</v>
      </c>
    </row>
    <row r="24" spans="1:28" x14ac:dyDescent="0.3">
      <c r="A24" s="1" t="s">
        <v>71</v>
      </c>
      <c r="B24" s="1" t="s">
        <v>46</v>
      </c>
      <c r="C24" s="27" t="s">
        <v>58</v>
      </c>
      <c r="D24" s="38">
        <v>40</v>
      </c>
      <c r="E24" s="27">
        <v>23</v>
      </c>
      <c r="F24" s="27">
        <v>5</v>
      </c>
      <c r="G24" s="27">
        <v>8</v>
      </c>
      <c r="H24" s="27">
        <v>1</v>
      </c>
      <c r="I24" s="27">
        <v>1</v>
      </c>
      <c r="J24" s="27">
        <v>2</v>
      </c>
      <c r="K24" s="27">
        <v>2</v>
      </c>
      <c r="L24" s="27">
        <v>1</v>
      </c>
      <c r="M24" s="27">
        <v>6</v>
      </c>
      <c r="N24" s="27">
        <f>SUM(L24:M24)</f>
        <v>7</v>
      </c>
      <c r="O24" s="39">
        <v>0</v>
      </c>
      <c r="P24" s="56">
        <v>6</v>
      </c>
      <c r="Q24" s="39">
        <v>0</v>
      </c>
      <c r="R24" s="39">
        <v>3</v>
      </c>
      <c r="S24" s="39">
        <v>2</v>
      </c>
      <c r="T24" s="39">
        <f>(H24*3)+((F24-H24)*2)+J24</f>
        <v>13</v>
      </c>
      <c r="U24" s="40">
        <f t="shared" si="2"/>
        <v>0.73913043478260865</v>
      </c>
      <c r="V24" s="22">
        <v>501</v>
      </c>
      <c r="W24" s="22" t="s">
        <v>80</v>
      </c>
      <c r="X24" s="22" t="s">
        <v>82</v>
      </c>
      <c r="Y24" s="69">
        <v>1385</v>
      </c>
      <c r="Z24" s="41"/>
      <c r="AA24" s="1" t="s">
        <v>83</v>
      </c>
      <c r="AB24" s="28" t="s">
        <v>391</v>
      </c>
    </row>
    <row r="25" spans="1:28" x14ac:dyDescent="0.3">
      <c r="A25" s="43" t="s">
        <v>71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40</v>
      </c>
      <c r="G25" s="44">
        <f t="shared" si="3"/>
        <v>82</v>
      </c>
      <c r="H25" s="44">
        <f t="shared" si="3"/>
        <v>2</v>
      </c>
      <c r="I25" s="44">
        <f t="shared" si="3"/>
        <v>5</v>
      </c>
      <c r="J25" s="44">
        <f t="shared" si="3"/>
        <v>26</v>
      </c>
      <c r="K25" s="44">
        <f t="shared" si="3"/>
        <v>36</v>
      </c>
      <c r="L25" s="44">
        <f t="shared" si="3"/>
        <v>15</v>
      </c>
      <c r="M25" s="44">
        <f t="shared" si="3"/>
        <v>27</v>
      </c>
      <c r="N25" s="44">
        <f t="shared" si="3"/>
        <v>42</v>
      </c>
      <c r="O25" s="44">
        <f t="shared" si="3"/>
        <v>18</v>
      </c>
      <c r="P25" s="44">
        <f t="shared" si="3"/>
        <v>27</v>
      </c>
      <c r="Q25" s="44">
        <f t="shared" si="3"/>
        <v>12</v>
      </c>
      <c r="R25" s="44">
        <f t="shared" si="3"/>
        <v>23</v>
      </c>
      <c r="S25" s="44">
        <f t="shared" si="3"/>
        <v>5</v>
      </c>
      <c r="T25" s="44">
        <f t="shared" si="3"/>
        <v>108</v>
      </c>
      <c r="U25" s="45">
        <f>((T25+Q25+N25-R25)+(O25*2))/E25</f>
        <v>0.72916666666666663</v>
      </c>
      <c r="V25" s="46">
        <v>501</v>
      </c>
      <c r="W25" s="46" t="s">
        <v>80</v>
      </c>
      <c r="X25" s="46" t="s">
        <v>82</v>
      </c>
      <c r="Y25" s="70">
        <v>1385</v>
      </c>
      <c r="Z25" s="48"/>
      <c r="AA25" s="43" t="s">
        <v>83</v>
      </c>
      <c r="AB25" s="72" t="s">
        <v>391</v>
      </c>
    </row>
    <row r="26" spans="1:28" x14ac:dyDescent="0.3">
      <c r="A26" s="1"/>
      <c r="B26" s="1"/>
      <c r="C26" s="1"/>
      <c r="D26" s="1"/>
      <c r="F26" s="49" t="s">
        <v>41</v>
      </c>
      <c r="G26" s="50">
        <f>F25/G25</f>
        <v>0.48780487804878048</v>
      </c>
      <c r="H26" s="27"/>
      <c r="I26" s="1"/>
      <c r="J26" s="49" t="s">
        <v>42</v>
      </c>
      <c r="K26" s="51">
        <f>J25/K25</f>
        <v>0.72222222222222221</v>
      </c>
      <c r="L26" s="1"/>
      <c r="M26" s="39" t="s">
        <v>43</v>
      </c>
      <c r="N26" s="52">
        <v>6</v>
      </c>
      <c r="P26" s="1"/>
      <c r="Q26" s="1"/>
      <c r="R26" s="1"/>
      <c r="S26" s="1"/>
      <c r="T26" s="1"/>
      <c r="U26" s="1"/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32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35</v>
      </c>
      <c r="AB33" s="7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71</v>
      </c>
      <c r="C35" s="27" t="s">
        <v>229</v>
      </c>
      <c r="D35" s="38">
        <v>34</v>
      </c>
      <c r="E35" s="27">
        <v>19</v>
      </c>
      <c r="F35" s="27">
        <v>1</v>
      </c>
      <c r="G35" s="27">
        <v>6</v>
      </c>
      <c r="H35" s="27"/>
      <c r="I35" s="27"/>
      <c r="J35" s="27">
        <v>1</v>
      </c>
      <c r="K35" s="27">
        <v>2</v>
      </c>
      <c r="L35" s="27">
        <v>1</v>
      </c>
      <c r="M35" s="27">
        <v>4</v>
      </c>
      <c r="N35" s="27">
        <f>SUM(L35:M35)</f>
        <v>5</v>
      </c>
      <c r="O35" s="27">
        <v>2</v>
      </c>
      <c r="P35" s="39">
        <v>2</v>
      </c>
      <c r="Q35" s="27">
        <v>0</v>
      </c>
      <c r="R35" s="27">
        <v>4</v>
      </c>
      <c r="S35" s="27">
        <v>0</v>
      </c>
      <c r="T35" s="27">
        <f>+(F35*2)+J35</f>
        <v>3</v>
      </c>
      <c r="U35" s="40">
        <f>IFERROR(((T35+Q35+N35-R35)+(O35*2))/E35,"")</f>
        <v>0.42105263157894735</v>
      </c>
      <c r="V35" s="22">
        <v>501</v>
      </c>
      <c r="W35" s="22" t="s">
        <v>81</v>
      </c>
      <c r="X35" s="22" t="s">
        <v>95</v>
      </c>
      <c r="Y35" s="69">
        <v>1385</v>
      </c>
      <c r="Z35" s="41"/>
      <c r="AA35" s="1" t="s">
        <v>227</v>
      </c>
      <c r="AB35" s="28" t="s">
        <v>381</v>
      </c>
    </row>
    <row r="36" spans="1:28" x14ac:dyDescent="0.3">
      <c r="A36" s="1" t="s">
        <v>46</v>
      </c>
      <c r="B36" s="1" t="s">
        <v>71</v>
      </c>
      <c r="C36" s="27" t="s">
        <v>230</v>
      </c>
      <c r="D36" s="38">
        <v>10</v>
      </c>
      <c r="E36" s="27">
        <v>44</v>
      </c>
      <c r="F36" s="27">
        <v>6</v>
      </c>
      <c r="G36" s="27">
        <v>12</v>
      </c>
      <c r="H36" s="27"/>
      <c r="I36" s="27"/>
      <c r="J36" s="27">
        <v>0</v>
      </c>
      <c r="K36" s="27">
        <v>0</v>
      </c>
      <c r="L36" s="27">
        <v>1</v>
      </c>
      <c r="M36" s="27">
        <v>1</v>
      </c>
      <c r="N36" s="27">
        <f t="shared" ref="N36:N42" si="4">SUM(L36:M36)</f>
        <v>2</v>
      </c>
      <c r="O36" s="39">
        <v>0</v>
      </c>
      <c r="P36" s="39">
        <v>1</v>
      </c>
      <c r="Q36" s="39">
        <v>5</v>
      </c>
      <c r="R36" s="39">
        <v>1</v>
      </c>
      <c r="S36" s="39">
        <v>0</v>
      </c>
      <c r="T36" s="27">
        <f t="shared" ref="T36:T45" si="5">+(F36*2)+J36</f>
        <v>12</v>
      </c>
      <c r="U36" s="40">
        <f t="shared" ref="U36:U45" si="6">IFERROR(((T36+Q36+N36-R36)+(O36*2))/E36,"")</f>
        <v>0.40909090909090912</v>
      </c>
      <c r="V36" s="22">
        <v>501</v>
      </c>
      <c r="W36" s="22" t="s">
        <v>81</v>
      </c>
      <c r="X36" s="22" t="s">
        <v>95</v>
      </c>
      <c r="Y36" s="69">
        <v>1385</v>
      </c>
      <c r="Z36" s="41"/>
      <c r="AA36" s="1" t="s">
        <v>227</v>
      </c>
      <c r="AB36" s="28" t="s">
        <v>381</v>
      </c>
    </row>
    <row r="37" spans="1:28" x14ac:dyDescent="0.3">
      <c r="A37" s="1" t="s">
        <v>46</v>
      </c>
      <c r="B37" s="1" t="s">
        <v>71</v>
      </c>
      <c r="C37" s="27" t="s">
        <v>231</v>
      </c>
      <c r="D37" s="38">
        <v>32</v>
      </c>
      <c r="E37" s="27">
        <v>20</v>
      </c>
      <c r="F37" s="27">
        <v>2</v>
      </c>
      <c r="G37" s="27">
        <v>11</v>
      </c>
      <c r="H37" s="27"/>
      <c r="I37" s="27"/>
      <c r="J37" s="27">
        <v>2</v>
      </c>
      <c r="K37" s="27">
        <v>4</v>
      </c>
      <c r="L37" s="27">
        <v>1</v>
      </c>
      <c r="M37" s="27">
        <v>3</v>
      </c>
      <c r="N37" s="27">
        <f t="shared" si="4"/>
        <v>4</v>
      </c>
      <c r="O37" s="39">
        <v>2</v>
      </c>
      <c r="P37" s="56">
        <v>6</v>
      </c>
      <c r="Q37" s="39">
        <v>1</v>
      </c>
      <c r="R37" s="39">
        <v>5</v>
      </c>
      <c r="S37" s="39">
        <v>0</v>
      </c>
      <c r="T37" s="27">
        <f t="shared" si="5"/>
        <v>6</v>
      </c>
      <c r="U37" s="40">
        <f t="shared" si="6"/>
        <v>0.5</v>
      </c>
      <c r="V37" s="22">
        <v>501</v>
      </c>
      <c r="W37" s="22" t="s">
        <v>81</v>
      </c>
      <c r="X37" s="22" t="s">
        <v>95</v>
      </c>
      <c r="Y37" s="69">
        <v>1385</v>
      </c>
      <c r="Z37" s="41"/>
      <c r="AA37" s="1" t="s">
        <v>227</v>
      </c>
      <c r="AB37" s="28" t="s">
        <v>381</v>
      </c>
    </row>
    <row r="38" spans="1:28" x14ac:dyDescent="0.3">
      <c r="A38" s="1" t="s">
        <v>46</v>
      </c>
      <c r="B38" s="1" t="s">
        <v>71</v>
      </c>
      <c r="C38" s="27" t="s">
        <v>232</v>
      </c>
      <c r="D38" s="38">
        <v>14</v>
      </c>
      <c r="E38" s="27">
        <v>4</v>
      </c>
      <c r="F38" s="27">
        <v>0</v>
      </c>
      <c r="G38" s="27">
        <v>1</v>
      </c>
      <c r="H38" s="27"/>
      <c r="I38" s="27"/>
      <c r="J38" s="27">
        <v>0</v>
      </c>
      <c r="K38" s="27">
        <v>0</v>
      </c>
      <c r="L38" s="27">
        <v>0</v>
      </c>
      <c r="M38" s="27">
        <v>0</v>
      </c>
      <c r="N38" s="27">
        <f t="shared" si="4"/>
        <v>0</v>
      </c>
      <c r="O38" s="39">
        <v>1</v>
      </c>
      <c r="P38" s="39">
        <v>1</v>
      </c>
      <c r="Q38" s="39">
        <v>1</v>
      </c>
      <c r="R38" s="39">
        <v>1</v>
      </c>
      <c r="S38" s="39">
        <v>0</v>
      </c>
      <c r="T38" s="27">
        <f t="shared" si="5"/>
        <v>0</v>
      </c>
      <c r="U38" s="40">
        <f t="shared" si="6"/>
        <v>0.5</v>
      </c>
      <c r="V38" s="22">
        <v>501</v>
      </c>
      <c r="W38" s="22" t="s">
        <v>81</v>
      </c>
      <c r="X38" s="22" t="s">
        <v>95</v>
      </c>
      <c r="Y38" s="69">
        <v>1385</v>
      </c>
      <c r="Z38" s="41"/>
      <c r="AA38" s="1" t="s">
        <v>227</v>
      </c>
      <c r="AB38" s="28" t="s">
        <v>381</v>
      </c>
    </row>
    <row r="39" spans="1:28" x14ac:dyDescent="0.3">
      <c r="A39" s="1" t="s">
        <v>46</v>
      </c>
      <c r="B39" s="1" t="s">
        <v>71</v>
      </c>
      <c r="C39" s="27" t="s">
        <v>288</v>
      </c>
      <c r="D39" s="38">
        <v>52</v>
      </c>
      <c r="E39" s="27">
        <v>15</v>
      </c>
      <c r="F39" s="27">
        <v>4</v>
      </c>
      <c r="G39" s="27">
        <v>6</v>
      </c>
      <c r="H39" s="27"/>
      <c r="I39" s="27"/>
      <c r="J39" s="27">
        <v>0</v>
      </c>
      <c r="K39" s="27">
        <v>0</v>
      </c>
      <c r="L39" s="27">
        <v>0</v>
      </c>
      <c r="M39" s="27">
        <v>1</v>
      </c>
      <c r="N39" s="27">
        <f t="shared" si="4"/>
        <v>1</v>
      </c>
      <c r="O39" s="39">
        <v>1</v>
      </c>
      <c r="P39" s="39">
        <v>3</v>
      </c>
      <c r="Q39" s="39">
        <v>1</v>
      </c>
      <c r="R39" s="39">
        <v>2</v>
      </c>
      <c r="S39" s="39">
        <v>2</v>
      </c>
      <c r="T39" s="27">
        <f t="shared" si="5"/>
        <v>8</v>
      </c>
      <c r="U39" s="40">
        <f t="shared" si="6"/>
        <v>0.66666666666666663</v>
      </c>
      <c r="V39" s="22">
        <v>501</v>
      </c>
      <c r="W39" s="22" t="s">
        <v>81</v>
      </c>
      <c r="X39" s="22" t="s">
        <v>95</v>
      </c>
      <c r="Y39" s="69">
        <v>1385</v>
      </c>
      <c r="Z39" s="41"/>
      <c r="AA39" s="1" t="s">
        <v>227</v>
      </c>
      <c r="AB39" s="28" t="s">
        <v>381</v>
      </c>
    </row>
    <row r="40" spans="1:28" x14ac:dyDescent="0.3">
      <c r="A40" s="1" t="s">
        <v>46</v>
      </c>
      <c r="B40" s="1" t="s">
        <v>71</v>
      </c>
      <c r="C40" s="27" t="s">
        <v>235</v>
      </c>
      <c r="D40" s="38">
        <v>50</v>
      </c>
      <c r="E40" s="27">
        <v>17</v>
      </c>
      <c r="F40" s="27">
        <v>2</v>
      </c>
      <c r="G40" s="27">
        <v>7</v>
      </c>
      <c r="H40" s="27"/>
      <c r="I40" s="27"/>
      <c r="J40" s="27">
        <v>2</v>
      </c>
      <c r="K40" s="27">
        <v>2</v>
      </c>
      <c r="L40" s="27">
        <v>0</v>
      </c>
      <c r="M40" s="27">
        <v>4</v>
      </c>
      <c r="N40" s="27">
        <f t="shared" si="4"/>
        <v>4</v>
      </c>
      <c r="O40" s="39">
        <v>2</v>
      </c>
      <c r="P40" s="39">
        <v>5</v>
      </c>
      <c r="Q40" s="39">
        <v>0</v>
      </c>
      <c r="R40" s="39">
        <v>2</v>
      </c>
      <c r="S40" s="39">
        <v>0</v>
      </c>
      <c r="T40" s="27">
        <f t="shared" si="5"/>
        <v>6</v>
      </c>
      <c r="U40" s="40">
        <f t="shared" si="6"/>
        <v>0.70588235294117652</v>
      </c>
      <c r="V40" s="22">
        <v>501</v>
      </c>
      <c r="W40" s="22" t="s">
        <v>81</v>
      </c>
      <c r="X40" s="22" t="s">
        <v>95</v>
      </c>
      <c r="Y40" s="69">
        <v>1385</v>
      </c>
      <c r="Z40" s="41"/>
      <c r="AA40" s="1" t="s">
        <v>227</v>
      </c>
      <c r="AB40" s="28" t="s">
        <v>381</v>
      </c>
    </row>
    <row r="41" spans="1:28" x14ac:dyDescent="0.3">
      <c r="A41" s="1" t="s">
        <v>46</v>
      </c>
      <c r="B41" s="1" t="s">
        <v>71</v>
      </c>
      <c r="C41" s="27" t="s">
        <v>236</v>
      </c>
      <c r="D41" s="38">
        <v>20</v>
      </c>
      <c r="E41" s="27" t="s">
        <v>479</v>
      </c>
      <c r="F41" s="27"/>
      <c r="G41" s="27"/>
      <c r="H41" s="27"/>
      <c r="I41" s="27"/>
      <c r="J41" s="27"/>
      <c r="K41" s="27"/>
      <c r="L41" s="27"/>
      <c r="M41" s="27"/>
      <c r="N41" s="27"/>
      <c r="O41" s="39"/>
      <c r="P41" s="39"/>
      <c r="Q41" s="39"/>
      <c r="R41" s="39"/>
      <c r="S41" s="39"/>
      <c r="T41" s="27"/>
      <c r="U41" s="40"/>
      <c r="V41" s="22">
        <v>501</v>
      </c>
      <c r="W41" s="22" t="s">
        <v>81</v>
      </c>
      <c r="X41" s="22" t="s">
        <v>95</v>
      </c>
      <c r="Y41" s="69">
        <v>1385</v>
      </c>
      <c r="Z41" s="41"/>
      <c r="AA41" s="1" t="s">
        <v>227</v>
      </c>
      <c r="AB41" s="28" t="s">
        <v>381</v>
      </c>
    </row>
    <row r="42" spans="1:28" x14ac:dyDescent="0.3">
      <c r="A42" s="1" t="s">
        <v>46</v>
      </c>
      <c r="B42" s="1" t="s">
        <v>71</v>
      </c>
      <c r="C42" s="27" t="s">
        <v>237</v>
      </c>
      <c r="D42" s="38">
        <v>24</v>
      </c>
      <c r="E42" s="27">
        <v>28</v>
      </c>
      <c r="F42" s="27">
        <v>4</v>
      </c>
      <c r="G42" s="27">
        <v>10</v>
      </c>
      <c r="H42" s="27"/>
      <c r="I42" s="27"/>
      <c r="J42" s="27">
        <v>0</v>
      </c>
      <c r="K42" s="27">
        <v>0</v>
      </c>
      <c r="L42" s="27">
        <v>3</v>
      </c>
      <c r="M42" s="27">
        <v>2</v>
      </c>
      <c r="N42" s="27">
        <f t="shared" si="4"/>
        <v>5</v>
      </c>
      <c r="O42" s="39">
        <v>3</v>
      </c>
      <c r="P42" s="39">
        <v>4</v>
      </c>
      <c r="Q42" s="39">
        <v>2</v>
      </c>
      <c r="R42" s="39">
        <v>1</v>
      </c>
      <c r="S42" s="39">
        <v>0</v>
      </c>
      <c r="T42" s="27">
        <f t="shared" si="5"/>
        <v>8</v>
      </c>
      <c r="U42" s="40">
        <f t="shared" si="6"/>
        <v>0.7142857142857143</v>
      </c>
      <c r="V42" s="22">
        <v>501</v>
      </c>
      <c r="W42" s="22" t="s">
        <v>81</v>
      </c>
      <c r="X42" s="22" t="s">
        <v>95</v>
      </c>
      <c r="Y42" s="69">
        <v>1385</v>
      </c>
      <c r="Z42" s="41"/>
      <c r="AA42" s="1" t="s">
        <v>227</v>
      </c>
      <c r="AB42" s="28" t="s">
        <v>381</v>
      </c>
    </row>
    <row r="43" spans="1:28" x14ac:dyDescent="0.3">
      <c r="A43" s="1" t="s">
        <v>46</v>
      </c>
      <c r="B43" s="1" t="s">
        <v>71</v>
      </c>
      <c r="C43" s="27" t="s">
        <v>238</v>
      </c>
      <c r="D43" s="38">
        <v>40</v>
      </c>
      <c r="E43" s="27">
        <v>46</v>
      </c>
      <c r="F43" s="27">
        <v>10</v>
      </c>
      <c r="G43" s="27">
        <v>13</v>
      </c>
      <c r="H43" s="27"/>
      <c r="I43" s="27"/>
      <c r="J43" s="27">
        <v>7</v>
      </c>
      <c r="K43" s="27">
        <v>11</v>
      </c>
      <c r="L43" s="27">
        <v>5</v>
      </c>
      <c r="M43" s="27">
        <v>7</v>
      </c>
      <c r="N43" s="27">
        <f>SUM(L43:M43)</f>
        <v>12</v>
      </c>
      <c r="O43" s="39">
        <v>4</v>
      </c>
      <c r="P43" s="39">
        <v>3</v>
      </c>
      <c r="Q43" s="39">
        <v>2</v>
      </c>
      <c r="R43" s="39">
        <v>8</v>
      </c>
      <c r="S43" s="39">
        <v>0</v>
      </c>
      <c r="T43" s="27">
        <f t="shared" si="5"/>
        <v>27</v>
      </c>
      <c r="U43" s="40">
        <f t="shared" si="6"/>
        <v>0.89130434782608692</v>
      </c>
      <c r="V43" s="22">
        <v>501</v>
      </c>
      <c r="W43" s="22" t="s">
        <v>81</v>
      </c>
      <c r="X43" s="22" t="s">
        <v>95</v>
      </c>
      <c r="Y43" s="69">
        <v>1385</v>
      </c>
      <c r="Z43" s="41"/>
      <c r="AA43" s="1" t="s">
        <v>227</v>
      </c>
      <c r="AB43" s="28" t="s">
        <v>381</v>
      </c>
    </row>
    <row r="44" spans="1:28" x14ac:dyDescent="0.3">
      <c r="A44" s="1" t="s">
        <v>46</v>
      </c>
      <c r="B44" s="1" t="s">
        <v>71</v>
      </c>
      <c r="C44" s="27" t="s">
        <v>239</v>
      </c>
      <c r="D44" s="38">
        <v>22</v>
      </c>
      <c r="E44" s="27">
        <v>27</v>
      </c>
      <c r="F44" s="27">
        <v>2</v>
      </c>
      <c r="G44" s="27">
        <v>4</v>
      </c>
      <c r="H44" s="27"/>
      <c r="I44" s="27"/>
      <c r="J44" s="27">
        <v>6</v>
      </c>
      <c r="K44" s="27">
        <v>12</v>
      </c>
      <c r="L44" s="27">
        <v>0</v>
      </c>
      <c r="M44" s="27">
        <v>1</v>
      </c>
      <c r="N44" s="27">
        <f>SUM(L44:M44)</f>
        <v>1</v>
      </c>
      <c r="O44" s="39">
        <v>5</v>
      </c>
      <c r="P44" s="39">
        <v>2</v>
      </c>
      <c r="Q44" s="39">
        <v>1</v>
      </c>
      <c r="R44" s="39">
        <v>3</v>
      </c>
      <c r="S44" s="39">
        <v>0</v>
      </c>
      <c r="T44" s="27">
        <f t="shared" si="5"/>
        <v>10</v>
      </c>
      <c r="U44" s="40">
        <f t="shared" si="6"/>
        <v>0.70370370370370372</v>
      </c>
      <c r="V44" s="22">
        <v>501</v>
      </c>
      <c r="W44" s="22" t="s">
        <v>81</v>
      </c>
      <c r="X44" s="22" t="s">
        <v>95</v>
      </c>
      <c r="Y44" s="69">
        <v>1385</v>
      </c>
      <c r="Z44" s="41"/>
      <c r="AA44" s="1" t="s">
        <v>227</v>
      </c>
      <c r="AB44" s="28" t="s">
        <v>381</v>
      </c>
    </row>
    <row r="45" spans="1:28" x14ac:dyDescent="0.3">
      <c r="A45" s="1" t="s">
        <v>46</v>
      </c>
      <c r="B45" s="1" t="s">
        <v>71</v>
      </c>
      <c r="C45" s="27" t="s">
        <v>240</v>
      </c>
      <c r="D45" s="38">
        <v>42</v>
      </c>
      <c r="E45" s="27">
        <v>20</v>
      </c>
      <c r="F45" s="27">
        <v>1</v>
      </c>
      <c r="G45" s="27">
        <v>2</v>
      </c>
      <c r="H45" s="27"/>
      <c r="I45" s="27"/>
      <c r="J45" s="27">
        <v>3</v>
      </c>
      <c r="K45" s="27">
        <v>4</v>
      </c>
      <c r="L45" s="27">
        <v>1</v>
      </c>
      <c r="M45" s="27">
        <v>2</v>
      </c>
      <c r="N45" s="27">
        <f>SUM(L45:M45)</f>
        <v>3</v>
      </c>
      <c r="O45" s="39">
        <v>0</v>
      </c>
      <c r="P45" s="39">
        <v>3</v>
      </c>
      <c r="Q45" s="39">
        <v>1</v>
      </c>
      <c r="R45" s="39">
        <v>4</v>
      </c>
      <c r="S45" s="39">
        <v>0</v>
      </c>
      <c r="T45" s="27">
        <f t="shared" si="5"/>
        <v>5</v>
      </c>
      <c r="U45" s="40">
        <f t="shared" si="6"/>
        <v>0.25</v>
      </c>
      <c r="V45" s="22">
        <v>501</v>
      </c>
      <c r="W45" s="22" t="s">
        <v>81</v>
      </c>
      <c r="X45" s="22" t="s">
        <v>95</v>
      </c>
      <c r="Y45" s="69">
        <v>1385</v>
      </c>
      <c r="Z45" s="41"/>
      <c r="AA45" s="1" t="s">
        <v>227</v>
      </c>
      <c r="AB45" s="28" t="s">
        <v>381</v>
      </c>
    </row>
    <row r="46" spans="1:28" x14ac:dyDescent="0.3">
      <c r="A46" s="43" t="s">
        <v>46</v>
      </c>
      <c r="B46" s="43" t="s">
        <v>71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32</v>
      </c>
      <c r="G46" s="44">
        <f t="shared" si="7"/>
        <v>72</v>
      </c>
      <c r="H46" s="44">
        <f t="shared" si="7"/>
        <v>0</v>
      </c>
      <c r="I46" s="44">
        <f t="shared" si="7"/>
        <v>0</v>
      </c>
      <c r="J46" s="44">
        <f t="shared" si="7"/>
        <v>21</v>
      </c>
      <c r="K46" s="44">
        <f t="shared" si="7"/>
        <v>35</v>
      </c>
      <c r="L46" s="44">
        <f t="shared" si="7"/>
        <v>12</v>
      </c>
      <c r="M46" s="44">
        <f t="shared" si="7"/>
        <v>25</v>
      </c>
      <c r="N46" s="44">
        <f t="shared" si="7"/>
        <v>37</v>
      </c>
      <c r="O46" s="44">
        <f t="shared" si="7"/>
        <v>20</v>
      </c>
      <c r="P46" s="44">
        <f t="shared" si="7"/>
        <v>30</v>
      </c>
      <c r="Q46" s="44">
        <f t="shared" si="7"/>
        <v>14</v>
      </c>
      <c r="R46" s="44">
        <f t="shared" si="7"/>
        <v>31</v>
      </c>
      <c r="S46" s="44">
        <f t="shared" si="7"/>
        <v>2</v>
      </c>
      <c r="T46" s="44">
        <f t="shared" si="7"/>
        <v>85</v>
      </c>
      <c r="U46" s="45">
        <f>((T46+Q46+N46-R46)+(O46*2))/E46</f>
        <v>0.60416666666666663</v>
      </c>
      <c r="V46" s="46">
        <v>501</v>
      </c>
      <c r="W46" s="46" t="s">
        <v>81</v>
      </c>
      <c r="X46" s="46" t="s">
        <v>95</v>
      </c>
      <c r="Y46" s="70">
        <v>1385</v>
      </c>
      <c r="Z46" s="73" t="s">
        <v>499</v>
      </c>
      <c r="AA46" s="43" t="s">
        <v>227</v>
      </c>
      <c r="AB46" s="72" t="s">
        <v>381</v>
      </c>
    </row>
    <row r="47" spans="1:28" x14ac:dyDescent="0.3">
      <c r="A47" s="1"/>
      <c r="B47" s="1"/>
      <c r="C47" s="1"/>
      <c r="D47" s="1"/>
      <c r="F47" s="49" t="s">
        <v>41</v>
      </c>
      <c r="G47" s="50">
        <f>F46/G46</f>
        <v>0.44444444444444442</v>
      </c>
      <c r="H47" s="27"/>
      <c r="I47" s="1"/>
      <c r="J47" s="49" t="s">
        <v>42</v>
      </c>
      <c r="K47" s="51">
        <f>J46/K46</f>
        <v>0.6</v>
      </c>
      <c r="L47" s="1"/>
      <c r="M47" s="39" t="s">
        <v>43</v>
      </c>
      <c r="N47" s="52">
        <v>5</v>
      </c>
      <c r="P47" s="1"/>
      <c r="Q47" s="1"/>
      <c r="R47" s="1"/>
      <c r="S47" s="1"/>
      <c r="T47" s="1"/>
      <c r="U47" s="1"/>
      <c r="V47" s="22"/>
      <c r="W47" s="22"/>
      <c r="X47" s="22"/>
      <c r="Y47" s="53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3"/>
      <c r="Z48" s="41"/>
      <c r="AA48" s="1"/>
      <c r="AB48" s="28"/>
    </row>
    <row r="49" spans="1:28" x14ac:dyDescent="0.3">
      <c r="A49" s="1"/>
      <c r="B49" s="1"/>
      <c r="C49" s="1" t="s">
        <v>500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53"/>
      <c r="Z49" s="41"/>
      <c r="AA49" s="1"/>
      <c r="AB49" s="28"/>
    </row>
  </sheetData>
  <sheetProtection sheet="1" objects="1" scenarios="1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E77A2-8434-4081-9D64-1944516D489C}">
  <sheetPr>
    <tabColor rgb="FF92D050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401</v>
      </c>
      <c r="E2" s="4"/>
      <c r="F2" s="6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29679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79</v>
      </c>
      <c r="K4" s="16" t="s">
        <v>45</v>
      </c>
      <c r="L4" s="17"/>
      <c r="M4" s="18"/>
      <c r="N4" s="19">
        <v>21</v>
      </c>
      <c r="O4" s="19">
        <v>24</v>
      </c>
      <c r="P4" s="19">
        <v>20</v>
      </c>
      <c r="Q4" s="19">
        <v>21</v>
      </c>
      <c r="R4" s="20"/>
      <c r="S4" s="21">
        <f>SUM(N4:R4)</f>
        <v>86</v>
      </c>
      <c r="T4" s="22" t="s">
        <v>403</v>
      </c>
    </row>
    <row r="5" spans="1:28" x14ac:dyDescent="0.3">
      <c r="B5" s="1"/>
      <c r="C5" s="6" t="s">
        <v>405</v>
      </c>
      <c r="D5" s="7" t="s">
        <v>6</v>
      </c>
      <c r="E5" s="1"/>
      <c r="F5" s="1"/>
      <c r="G5" s="1"/>
      <c r="J5" s="15" t="s">
        <v>78</v>
      </c>
      <c r="K5" s="16" t="s">
        <v>60</v>
      </c>
      <c r="L5" s="17"/>
      <c r="M5" s="18"/>
      <c r="N5" s="19">
        <v>27</v>
      </c>
      <c r="O5" s="19">
        <v>13</v>
      </c>
      <c r="P5" s="19">
        <v>30</v>
      </c>
      <c r="Q5" s="19">
        <v>21</v>
      </c>
      <c r="R5" s="20"/>
      <c r="S5" s="21">
        <f>SUM(N5:R5)</f>
        <v>91</v>
      </c>
      <c r="T5" s="22" t="s">
        <v>403</v>
      </c>
      <c r="U5" s="1"/>
      <c r="V5" s="1"/>
      <c r="W5" s="1"/>
    </row>
    <row r="6" spans="1:28" x14ac:dyDescent="0.3">
      <c r="C6" s="23">
        <v>1683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100</v>
      </c>
      <c r="D7" s="7" t="s">
        <v>8</v>
      </c>
      <c r="G7" s="1"/>
      <c r="S7" s="1"/>
      <c r="T7" s="25" t="s">
        <v>402</v>
      </c>
      <c r="U7" s="1"/>
      <c r="V7" s="26" t="s">
        <v>403</v>
      </c>
      <c r="W7" s="1"/>
    </row>
    <row r="8" spans="1:28" x14ac:dyDescent="0.3">
      <c r="B8" s="1"/>
      <c r="C8" s="24" t="s">
        <v>101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 t="s">
        <v>404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406</v>
      </c>
      <c r="C13" s="27" t="s">
        <v>48</v>
      </c>
      <c r="D13" s="38">
        <v>11</v>
      </c>
      <c r="E13" s="27">
        <v>12</v>
      </c>
      <c r="F13" s="27">
        <v>0</v>
      </c>
      <c r="G13" s="27">
        <v>2</v>
      </c>
      <c r="H13" s="27"/>
      <c r="I13" s="27"/>
      <c r="J13" s="27">
        <v>0</v>
      </c>
      <c r="K13" s="27">
        <v>0</v>
      </c>
      <c r="L13" s="27">
        <v>0</v>
      </c>
      <c r="M13" s="27">
        <v>0</v>
      </c>
      <c r="N13" s="27">
        <f>SUM(L13:M13)</f>
        <v>0</v>
      </c>
      <c r="O13" s="27">
        <v>3</v>
      </c>
      <c r="P13" s="39">
        <v>2</v>
      </c>
      <c r="Q13" s="27">
        <v>0</v>
      </c>
      <c r="R13" s="27">
        <v>1</v>
      </c>
      <c r="S13" s="27">
        <v>0</v>
      </c>
      <c r="T13" s="27">
        <f>(H13*3)+((F13-H13)*2)+J13</f>
        <v>0</v>
      </c>
      <c r="U13" s="40">
        <f>IFERROR(((T13+Q13+N13-R13)+(O13*2))/E13,"")</f>
        <v>0.41666666666666669</v>
      </c>
      <c r="V13" s="22" t="s">
        <v>403</v>
      </c>
      <c r="W13" s="22" t="s">
        <v>81</v>
      </c>
      <c r="X13" s="22" t="s">
        <v>95</v>
      </c>
      <c r="Y13" s="69">
        <v>1683</v>
      </c>
      <c r="Z13" s="41"/>
      <c r="AA13" s="1" t="s">
        <v>83</v>
      </c>
      <c r="AB13" s="28" t="s">
        <v>97</v>
      </c>
    </row>
    <row r="14" spans="1:28" x14ac:dyDescent="0.3">
      <c r="A14" s="1" t="s">
        <v>59</v>
      </c>
      <c r="B14" s="1" t="s">
        <v>406</v>
      </c>
      <c r="C14" s="27" t="s">
        <v>49</v>
      </c>
      <c r="D14" s="38">
        <v>22</v>
      </c>
      <c r="E14" s="27">
        <v>11</v>
      </c>
      <c r="F14" s="27">
        <v>3</v>
      </c>
      <c r="G14" s="27">
        <v>4</v>
      </c>
      <c r="H14" s="27"/>
      <c r="I14" s="27"/>
      <c r="J14" s="27">
        <v>0</v>
      </c>
      <c r="K14" s="27">
        <v>0</v>
      </c>
      <c r="L14" s="27">
        <v>0</v>
      </c>
      <c r="M14" s="27">
        <v>1</v>
      </c>
      <c r="N14" s="27">
        <f t="shared" ref="N14:N21" si="0">SUM(L14:M14)</f>
        <v>1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f t="shared" ref="T14:T21" si="1">(H14*3)+((F14-H14)*2)+J14</f>
        <v>6</v>
      </c>
      <c r="U14" s="40">
        <f t="shared" ref="U14:U24" si="2">IFERROR(((T14+Q14+N14-R14)+(O14*2))/E14,"")</f>
        <v>0.63636363636363635</v>
      </c>
      <c r="V14" s="22" t="s">
        <v>403</v>
      </c>
      <c r="W14" s="22" t="s">
        <v>81</v>
      </c>
      <c r="X14" s="22" t="s">
        <v>95</v>
      </c>
      <c r="Y14" s="69">
        <v>1683</v>
      </c>
      <c r="Z14" s="41"/>
      <c r="AA14" s="1" t="s">
        <v>83</v>
      </c>
      <c r="AB14" s="28" t="s">
        <v>97</v>
      </c>
    </row>
    <row r="15" spans="1:28" x14ac:dyDescent="0.3">
      <c r="A15" s="1" t="s">
        <v>59</v>
      </c>
      <c r="B15" s="1" t="s">
        <v>406</v>
      </c>
      <c r="C15" s="27" t="s">
        <v>255</v>
      </c>
      <c r="D15" s="38">
        <v>14</v>
      </c>
      <c r="E15" s="27">
        <v>30</v>
      </c>
      <c r="F15" s="27">
        <v>2</v>
      </c>
      <c r="G15" s="27">
        <v>8</v>
      </c>
      <c r="H15" s="27"/>
      <c r="I15" s="27"/>
      <c r="J15" s="27">
        <v>3</v>
      </c>
      <c r="K15" s="27">
        <v>6</v>
      </c>
      <c r="L15" s="27">
        <v>0</v>
      </c>
      <c r="M15" s="27">
        <v>1</v>
      </c>
      <c r="N15" s="27">
        <f t="shared" si="0"/>
        <v>1</v>
      </c>
      <c r="O15" s="39">
        <v>2</v>
      </c>
      <c r="P15" s="39">
        <v>5</v>
      </c>
      <c r="Q15" s="39">
        <v>0</v>
      </c>
      <c r="R15" s="39">
        <v>2</v>
      </c>
      <c r="S15" s="39">
        <v>0</v>
      </c>
      <c r="T15" s="39">
        <f t="shared" si="1"/>
        <v>7</v>
      </c>
      <c r="U15" s="40">
        <f t="shared" si="2"/>
        <v>0.33333333333333331</v>
      </c>
      <c r="V15" s="22" t="s">
        <v>403</v>
      </c>
      <c r="W15" s="22" t="s">
        <v>81</v>
      </c>
      <c r="X15" s="22" t="s">
        <v>95</v>
      </c>
      <c r="Y15" s="69">
        <v>1683</v>
      </c>
      <c r="Z15" s="41"/>
      <c r="AA15" s="1" t="s">
        <v>83</v>
      </c>
      <c r="AB15" s="28" t="s">
        <v>97</v>
      </c>
    </row>
    <row r="16" spans="1:28" x14ac:dyDescent="0.3">
      <c r="A16" s="1" t="s">
        <v>59</v>
      </c>
      <c r="B16" s="1" t="s">
        <v>406</v>
      </c>
      <c r="C16" s="27" t="s">
        <v>52</v>
      </c>
      <c r="D16" s="38">
        <v>42</v>
      </c>
      <c r="E16" s="27">
        <v>12</v>
      </c>
      <c r="F16" s="27">
        <v>3</v>
      </c>
      <c r="G16" s="27">
        <v>7</v>
      </c>
      <c r="H16" s="27"/>
      <c r="I16" s="27"/>
      <c r="J16" s="27">
        <v>0</v>
      </c>
      <c r="K16" s="27">
        <v>0</v>
      </c>
      <c r="L16" s="27">
        <v>0</v>
      </c>
      <c r="M16" s="27">
        <v>0</v>
      </c>
      <c r="N16" s="27">
        <f t="shared" si="0"/>
        <v>0</v>
      </c>
      <c r="O16" s="39">
        <v>0</v>
      </c>
      <c r="P16" s="39">
        <v>2</v>
      </c>
      <c r="Q16" s="39">
        <v>0</v>
      </c>
      <c r="R16" s="39">
        <v>1</v>
      </c>
      <c r="S16" s="39">
        <v>0</v>
      </c>
      <c r="T16" s="39">
        <f t="shared" si="1"/>
        <v>6</v>
      </c>
      <c r="U16" s="40">
        <f t="shared" si="2"/>
        <v>0.41666666666666669</v>
      </c>
      <c r="V16" s="22" t="s">
        <v>403</v>
      </c>
      <c r="W16" s="22" t="s">
        <v>81</v>
      </c>
      <c r="X16" s="22" t="s">
        <v>95</v>
      </c>
      <c r="Y16" s="69">
        <v>1683</v>
      </c>
      <c r="Z16" s="41"/>
      <c r="AA16" s="1" t="s">
        <v>83</v>
      </c>
      <c r="AB16" s="28" t="s">
        <v>97</v>
      </c>
    </row>
    <row r="17" spans="1:28" x14ac:dyDescent="0.3">
      <c r="A17" s="1" t="s">
        <v>59</v>
      </c>
      <c r="B17" s="1" t="s">
        <v>406</v>
      </c>
      <c r="C17" s="27" t="s">
        <v>172</v>
      </c>
      <c r="D17" s="38">
        <v>32</v>
      </c>
      <c r="E17" s="27" t="s">
        <v>479</v>
      </c>
      <c r="F17" s="27"/>
      <c r="G17" s="27"/>
      <c r="H17" s="27"/>
      <c r="I17" s="27"/>
      <c r="J17" s="27"/>
      <c r="K17" s="27"/>
      <c r="L17" s="27"/>
      <c r="M17" s="27"/>
      <c r="N17" s="27"/>
      <c r="O17" s="39"/>
      <c r="P17" s="39"/>
      <c r="Q17" s="39"/>
      <c r="R17" s="39"/>
      <c r="S17" s="39"/>
      <c r="T17" s="39"/>
      <c r="U17" s="40"/>
      <c r="V17" s="22" t="s">
        <v>403</v>
      </c>
      <c r="W17" s="22" t="s">
        <v>81</v>
      </c>
      <c r="X17" s="22" t="s">
        <v>95</v>
      </c>
      <c r="Y17" s="69">
        <v>1683</v>
      </c>
      <c r="Z17" s="41"/>
      <c r="AA17" s="1" t="s">
        <v>83</v>
      </c>
      <c r="AB17" s="28" t="s">
        <v>97</v>
      </c>
    </row>
    <row r="18" spans="1:28" x14ac:dyDescent="0.3">
      <c r="A18" s="1" t="s">
        <v>59</v>
      </c>
      <c r="B18" s="1" t="s">
        <v>406</v>
      </c>
      <c r="C18" s="27" t="s">
        <v>53</v>
      </c>
      <c r="D18" s="38">
        <v>15</v>
      </c>
      <c r="E18" s="27">
        <v>35</v>
      </c>
      <c r="F18" s="27">
        <v>3</v>
      </c>
      <c r="G18" s="27">
        <v>8</v>
      </c>
      <c r="H18" s="27"/>
      <c r="I18" s="27"/>
      <c r="J18" s="27">
        <v>0</v>
      </c>
      <c r="K18" s="27">
        <v>0</v>
      </c>
      <c r="L18" s="27">
        <v>3</v>
      </c>
      <c r="M18" s="27">
        <v>2</v>
      </c>
      <c r="N18" s="27">
        <f t="shared" si="0"/>
        <v>5</v>
      </c>
      <c r="O18" s="39">
        <v>6</v>
      </c>
      <c r="P18" s="39">
        <v>2</v>
      </c>
      <c r="Q18" s="39">
        <v>2</v>
      </c>
      <c r="R18" s="39">
        <v>3</v>
      </c>
      <c r="S18" s="39">
        <v>0</v>
      </c>
      <c r="T18" s="39">
        <f t="shared" si="1"/>
        <v>6</v>
      </c>
      <c r="U18" s="40">
        <f t="shared" si="2"/>
        <v>0.62857142857142856</v>
      </c>
      <c r="V18" s="22" t="s">
        <v>403</v>
      </c>
      <c r="W18" s="22" t="s">
        <v>81</v>
      </c>
      <c r="X18" s="22" t="s">
        <v>95</v>
      </c>
      <c r="Y18" s="69">
        <v>1683</v>
      </c>
      <c r="Z18" s="41"/>
      <c r="AA18" s="1" t="s">
        <v>83</v>
      </c>
      <c r="AB18" s="28" t="s">
        <v>97</v>
      </c>
    </row>
    <row r="19" spans="1:28" x14ac:dyDescent="0.3">
      <c r="A19" s="1" t="s">
        <v>59</v>
      </c>
      <c r="B19" s="1" t="s">
        <v>406</v>
      </c>
      <c r="C19" s="27" t="s">
        <v>374</v>
      </c>
      <c r="D19" s="38">
        <v>54</v>
      </c>
      <c r="E19" s="27" t="s">
        <v>479</v>
      </c>
      <c r="F19" s="27"/>
      <c r="G19" s="27"/>
      <c r="H19" s="27"/>
      <c r="I19" s="27"/>
      <c r="J19" s="27"/>
      <c r="K19" s="27"/>
      <c r="L19" s="27"/>
      <c r="M19" s="27"/>
      <c r="N19" s="27"/>
      <c r="O19" s="39"/>
      <c r="P19" s="39"/>
      <c r="Q19" s="39"/>
      <c r="R19" s="39"/>
      <c r="S19" s="39"/>
      <c r="T19" s="39"/>
      <c r="U19" s="40"/>
      <c r="V19" s="22" t="s">
        <v>403</v>
      </c>
      <c r="W19" s="22" t="s">
        <v>81</v>
      </c>
      <c r="X19" s="22" t="s">
        <v>95</v>
      </c>
      <c r="Y19" s="69">
        <v>1683</v>
      </c>
      <c r="Z19" s="41"/>
      <c r="AA19" s="1" t="s">
        <v>83</v>
      </c>
      <c r="AB19" s="28" t="s">
        <v>97</v>
      </c>
    </row>
    <row r="20" spans="1:28" x14ac:dyDescent="0.3">
      <c r="A20" s="1" t="s">
        <v>59</v>
      </c>
      <c r="B20" s="1" t="s">
        <v>406</v>
      </c>
      <c r="C20" s="27" t="s">
        <v>54</v>
      </c>
      <c r="D20" s="38">
        <v>10</v>
      </c>
      <c r="E20" s="27">
        <v>41</v>
      </c>
      <c r="F20" s="27">
        <v>15</v>
      </c>
      <c r="G20" s="27">
        <v>28</v>
      </c>
      <c r="H20" s="27">
        <v>0</v>
      </c>
      <c r="I20" s="27">
        <v>1</v>
      </c>
      <c r="J20" s="27">
        <v>3</v>
      </c>
      <c r="K20" s="27">
        <v>3</v>
      </c>
      <c r="L20" s="27">
        <v>4</v>
      </c>
      <c r="M20" s="27">
        <v>12</v>
      </c>
      <c r="N20" s="27">
        <f t="shared" si="0"/>
        <v>16</v>
      </c>
      <c r="O20" s="39">
        <v>7</v>
      </c>
      <c r="P20" s="39">
        <v>3</v>
      </c>
      <c r="Q20" s="39">
        <v>3</v>
      </c>
      <c r="R20" s="39">
        <v>5</v>
      </c>
      <c r="S20" s="39">
        <v>0</v>
      </c>
      <c r="T20" s="39">
        <f t="shared" si="1"/>
        <v>33</v>
      </c>
      <c r="U20" s="40">
        <f t="shared" si="2"/>
        <v>1.4878048780487805</v>
      </c>
      <c r="V20" s="22" t="s">
        <v>403</v>
      </c>
      <c r="W20" s="22" t="s">
        <v>81</v>
      </c>
      <c r="X20" s="22" t="s">
        <v>95</v>
      </c>
      <c r="Y20" s="69">
        <v>1683</v>
      </c>
      <c r="Z20" s="41"/>
      <c r="AA20" s="1" t="s">
        <v>83</v>
      </c>
      <c r="AB20" s="28" t="s">
        <v>97</v>
      </c>
    </row>
    <row r="21" spans="1:28" x14ac:dyDescent="0.3">
      <c r="A21" s="1" t="s">
        <v>59</v>
      </c>
      <c r="B21" s="1" t="s">
        <v>406</v>
      </c>
      <c r="C21" s="27" t="s">
        <v>55</v>
      </c>
      <c r="D21" s="38">
        <v>33</v>
      </c>
      <c r="E21" s="27">
        <v>25</v>
      </c>
      <c r="F21" s="27">
        <v>4</v>
      </c>
      <c r="G21" s="27">
        <v>6</v>
      </c>
      <c r="H21" s="27"/>
      <c r="I21" s="27"/>
      <c r="J21" s="27">
        <v>0</v>
      </c>
      <c r="K21" s="27">
        <v>0</v>
      </c>
      <c r="L21" s="27">
        <v>2</v>
      </c>
      <c r="M21" s="27">
        <v>2</v>
      </c>
      <c r="N21" s="27">
        <f t="shared" si="0"/>
        <v>4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f t="shared" si="1"/>
        <v>8</v>
      </c>
      <c r="U21" s="40">
        <f t="shared" si="2"/>
        <v>0.48</v>
      </c>
      <c r="V21" s="22" t="s">
        <v>403</v>
      </c>
      <c r="W21" s="22" t="s">
        <v>81</v>
      </c>
      <c r="X21" s="22" t="s">
        <v>95</v>
      </c>
      <c r="Y21" s="69">
        <v>1683</v>
      </c>
      <c r="Z21" s="41"/>
      <c r="AA21" s="1" t="s">
        <v>83</v>
      </c>
      <c r="AB21" s="28" t="s">
        <v>97</v>
      </c>
    </row>
    <row r="22" spans="1:28" x14ac:dyDescent="0.3">
      <c r="A22" s="1" t="s">
        <v>59</v>
      </c>
      <c r="B22" s="1" t="s">
        <v>406</v>
      </c>
      <c r="C22" s="27" t="s">
        <v>56</v>
      </c>
      <c r="D22" s="38">
        <v>24</v>
      </c>
      <c r="E22" s="27">
        <v>23</v>
      </c>
      <c r="F22" s="27">
        <v>2</v>
      </c>
      <c r="G22" s="27">
        <v>6</v>
      </c>
      <c r="H22" s="27"/>
      <c r="I22" s="27"/>
      <c r="J22" s="27">
        <v>0</v>
      </c>
      <c r="K22" s="27">
        <v>0</v>
      </c>
      <c r="L22" s="27">
        <v>1</v>
      </c>
      <c r="M22" s="27">
        <v>0</v>
      </c>
      <c r="N22" s="27">
        <f>SUM(L22:M22)</f>
        <v>1</v>
      </c>
      <c r="O22" s="39">
        <v>1</v>
      </c>
      <c r="P22" s="39">
        <v>2</v>
      </c>
      <c r="Q22" s="39">
        <v>0</v>
      </c>
      <c r="R22" s="39">
        <v>2</v>
      </c>
      <c r="S22" s="39">
        <v>0</v>
      </c>
      <c r="T22" s="39">
        <f>(H22*3)+((F22-H22)*2)+J22</f>
        <v>4</v>
      </c>
      <c r="U22" s="40">
        <f t="shared" si="2"/>
        <v>0.21739130434782608</v>
      </c>
      <c r="V22" s="22" t="s">
        <v>403</v>
      </c>
      <c r="W22" s="22" t="s">
        <v>81</v>
      </c>
      <c r="X22" s="22" t="s">
        <v>95</v>
      </c>
      <c r="Y22" s="69">
        <v>1683</v>
      </c>
      <c r="Z22" s="41"/>
      <c r="AA22" s="1" t="s">
        <v>83</v>
      </c>
      <c r="AB22" s="28" t="s">
        <v>97</v>
      </c>
    </row>
    <row r="23" spans="1:28" x14ac:dyDescent="0.3">
      <c r="A23" s="1" t="s">
        <v>59</v>
      </c>
      <c r="B23" s="1" t="s">
        <v>406</v>
      </c>
      <c r="C23" s="27" t="s">
        <v>57</v>
      </c>
      <c r="D23" s="38">
        <v>35</v>
      </c>
      <c r="E23" s="27">
        <v>29</v>
      </c>
      <c r="F23" s="27">
        <v>4</v>
      </c>
      <c r="G23" s="27">
        <v>8</v>
      </c>
      <c r="H23" s="27"/>
      <c r="I23" s="27"/>
      <c r="J23" s="27">
        <v>0</v>
      </c>
      <c r="K23" s="27">
        <v>0</v>
      </c>
      <c r="L23" s="27">
        <v>2</v>
      </c>
      <c r="M23" s="27">
        <v>6</v>
      </c>
      <c r="N23" s="27">
        <f>SUM(L23:M23)</f>
        <v>8</v>
      </c>
      <c r="O23" s="39">
        <v>1</v>
      </c>
      <c r="P23" s="39">
        <v>4</v>
      </c>
      <c r="Q23" s="39">
        <v>1</v>
      </c>
      <c r="R23" s="39">
        <v>1</v>
      </c>
      <c r="S23" s="39">
        <v>2</v>
      </c>
      <c r="T23" s="39">
        <f>(H23*3)+((F23-H23)*2)+J23</f>
        <v>8</v>
      </c>
      <c r="U23" s="40">
        <f t="shared" si="2"/>
        <v>0.62068965517241381</v>
      </c>
      <c r="V23" s="22" t="s">
        <v>403</v>
      </c>
      <c r="W23" s="22" t="s">
        <v>81</v>
      </c>
      <c r="X23" s="22" t="s">
        <v>95</v>
      </c>
      <c r="Y23" s="69">
        <v>1683</v>
      </c>
      <c r="Z23" s="41"/>
      <c r="AA23" s="1" t="s">
        <v>83</v>
      </c>
      <c r="AB23" s="28" t="s">
        <v>97</v>
      </c>
    </row>
    <row r="24" spans="1:28" x14ac:dyDescent="0.3">
      <c r="A24" s="1" t="s">
        <v>59</v>
      </c>
      <c r="B24" s="1" t="s">
        <v>406</v>
      </c>
      <c r="C24" s="27" t="s">
        <v>58</v>
      </c>
      <c r="D24" s="38">
        <v>40</v>
      </c>
      <c r="E24" s="27">
        <v>22</v>
      </c>
      <c r="F24" s="27">
        <v>4</v>
      </c>
      <c r="G24" s="27">
        <v>11</v>
      </c>
      <c r="H24" s="27"/>
      <c r="I24" s="27"/>
      <c r="J24" s="27">
        <v>0</v>
      </c>
      <c r="K24" s="27">
        <v>0</v>
      </c>
      <c r="L24" s="27">
        <v>1</v>
      </c>
      <c r="M24" s="27">
        <v>1</v>
      </c>
      <c r="N24" s="27">
        <f>SUM(L24:M24)</f>
        <v>2</v>
      </c>
      <c r="O24" s="39">
        <v>0</v>
      </c>
      <c r="P24" s="39">
        <v>3</v>
      </c>
      <c r="Q24" s="39">
        <v>1</v>
      </c>
      <c r="R24" s="39">
        <v>0</v>
      </c>
      <c r="S24" s="39">
        <v>0</v>
      </c>
      <c r="T24" s="39">
        <f>(H24*3)+((F24-H24)*2)+J24</f>
        <v>8</v>
      </c>
      <c r="U24" s="40">
        <f t="shared" si="2"/>
        <v>0.5</v>
      </c>
      <c r="V24" s="22" t="s">
        <v>403</v>
      </c>
      <c r="W24" s="22" t="s">
        <v>81</v>
      </c>
      <c r="X24" s="22" t="s">
        <v>95</v>
      </c>
      <c r="Y24" s="69">
        <v>1683</v>
      </c>
      <c r="Z24" s="41"/>
      <c r="AA24" s="1" t="s">
        <v>83</v>
      </c>
      <c r="AB24" s="28" t="s">
        <v>97</v>
      </c>
    </row>
    <row r="25" spans="1:28" x14ac:dyDescent="0.3">
      <c r="A25" s="43" t="s">
        <v>59</v>
      </c>
      <c r="B25" s="43" t="s">
        <v>406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40</v>
      </c>
      <c r="G25" s="44">
        <f t="shared" si="3"/>
        <v>88</v>
      </c>
      <c r="H25" s="44">
        <f t="shared" si="3"/>
        <v>0</v>
      </c>
      <c r="I25" s="44">
        <f t="shared" si="3"/>
        <v>1</v>
      </c>
      <c r="J25" s="44">
        <f t="shared" si="3"/>
        <v>6</v>
      </c>
      <c r="K25" s="44">
        <f t="shared" si="3"/>
        <v>9</v>
      </c>
      <c r="L25" s="44">
        <f t="shared" si="3"/>
        <v>13</v>
      </c>
      <c r="M25" s="44">
        <f t="shared" si="3"/>
        <v>25</v>
      </c>
      <c r="N25" s="44">
        <f t="shared" si="3"/>
        <v>38</v>
      </c>
      <c r="O25" s="44">
        <f t="shared" si="3"/>
        <v>20</v>
      </c>
      <c r="P25" s="44">
        <f t="shared" si="3"/>
        <v>23</v>
      </c>
      <c r="Q25" s="44">
        <f t="shared" si="3"/>
        <v>7</v>
      </c>
      <c r="R25" s="44">
        <f t="shared" si="3"/>
        <v>15</v>
      </c>
      <c r="S25" s="44">
        <f t="shared" si="3"/>
        <v>2</v>
      </c>
      <c r="T25" s="44">
        <f t="shared" si="3"/>
        <v>86</v>
      </c>
      <c r="U25" s="45">
        <f>((T25+Q25+N25-R25)+(O25*2))/E25</f>
        <v>0.65</v>
      </c>
      <c r="V25" s="46" t="s">
        <v>403</v>
      </c>
      <c r="W25" s="46" t="s">
        <v>81</v>
      </c>
      <c r="X25" s="46" t="s">
        <v>95</v>
      </c>
      <c r="Y25" s="70">
        <v>1683</v>
      </c>
      <c r="Z25" s="48"/>
      <c r="AA25" s="43" t="s">
        <v>83</v>
      </c>
      <c r="AB25" s="72" t="s">
        <v>97</v>
      </c>
    </row>
    <row r="26" spans="1:28" x14ac:dyDescent="0.3">
      <c r="A26" s="1"/>
      <c r="B26" s="1"/>
      <c r="C26" s="1"/>
      <c r="D26" s="1"/>
      <c r="F26" s="49" t="s">
        <v>41</v>
      </c>
      <c r="G26" s="50">
        <f>F25/G25</f>
        <v>0.45454545454545453</v>
      </c>
      <c r="H26" s="27"/>
      <c r="I26" s="1"/>
      <c r="J26" s="49" t="s">
        <v>42</v>
      </c>
      <c r="K26" s="51">
        <f>J25/K25</f>
        <v>0.66666666666666663</v>
      </c>
      <c r="L26" s="1"/>
      <c r="M26" s="39" t="s">
        <v>43</v>
      </c>
      <c r="N26" s="52">
        <v>9</v>
      </c>
      <c r="P26" s="1"/>
      <c r="Q26" s="1"/>
      <c r="R26" s="1"/>
      <c r="S26" s="1"/>
      <c r="T26" s="1"/>
      <c r="U26" s="1"/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32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 t="s">
        <v>404</v>
      </c>
      <c r="AB33" s="71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406</v>
      </c>
      <c r="B35" s="1" t="s">
        <v>59</v>
      </c>
      <c r="C35" s="27" t="s">
        <v>85</v>
      </c>
      <c r="D35" s="38">
        <v>12</v>
      </c>
      <c r="E35" s="27">
        <v>47</v>
      </c>
      <c r="F35" s="27">
        <v>13</v>
      </c>
      <c r="G35" s="27">
        <v>20</v>
      </c>
      <c r="H35" s="27"/>
      <c r="I35" s="27"/>
      <c r="J35" s="27">
        <v>9</v>
      </c>
      <c r="K35" s="27">
        <v>11</v>
      </c>
      <c r="L35" s="27">
        <v>2</v>
      </c>
      <c r="M35" s="27">
        <v>10</v>
      </c>
      <c r="N35" s="27">
        <f>SUM(L35:M35)</f>
        <v>12</v>
      </c>
      <c r="O35" s="27">
        <v>4</v>
      </c>
      <c r="P35" s="39">
        <v>2</v>
      </c>
      <c r="Q35" s="27">
        <v>1</v>
      </c>
      <c r="R35" s="27">
        <v>3</v>
      </c>
      <c r="S35" s="27">
        <v>0</v>
      </c>
      <c r="T35" s="27">
        <f t="shared" ref="T35:T44" si="4">(H35*3)+((F35-H35)*2)+J35</f>
        <v>35</v>
      </c>
      <c r="U35" s="40">
        <f t="shared" ref="U35:U44" si="5">IFERROR(((T35+Q35+N35-R35)+(O35*2))/E35,"")</f>
        <v>1.1276595744680851</v>
      </c>
      <c r="V35" s="22" t="s">
        <v>403</v>
      </c>
      <c r="W35" s="22" t="s">
        <v>80</v>
      </c>
      <c r="X35" s="22" t="s">
        <v>82</v>
      </c>
      <c r="Y35" s="69">
        <v>1683</v>
      </c>
      <c r="Z35" s="41"/>
      <c r="AA35" s="1" t="s">
        <v>96</v>
      </c>
      <c r="AB35" s="28" t="s">
        <v>84</v>
      </c>
    </row>
    <row r="36" spans="1:28" x14ac:dyDescent="0.3">
      <c r="A36" s="1" t="s">
        <v>406</v>
      </c>
      <c r="B36" s="1" t="s">
        <v>59</v>
      </c>
      <c r="C36" s="27" t="s">
        <v>86</v>
      </c>
      <c r="D36" s="38">
        <v>34</v>
      </c>
      <c r="E36" s="27">
        <v>28</v>
      </c>
      <c r="F36" s="27">
        <v>6</v>
      </c>
      <c r="G36" s="27">
        <v>10</v>
      </c>
      <c r="H36" s="27"/>
      <c r="I36" s="27"/>
      <c r="J36" s="27">
        <v>1</v>
      </c>
      <c r="K36" s="27">
        <v>2</v>
      </c>
      <c r="L36" s="27">
        <v>0</v>
      </c>
      <c r="M36" s="27">
        <v>3</v>
      </c>
      <c r="N36" s="27">
        <f t="shared" ref="N36:N41" si="6">SUM(L36:M36)</f>
        <v>3</v>
      </c>
      <c r="O36" s="39">
        <v>0</v>
      </c>
      <c r="P36" s="39">
        <v>4</v>
      </c>
      <c r="Q36" s="39">
        <v>0</v>
      </c>
      <c r="R36" s="39">
        <v>4</v>
      </c>
      <c r="S36" s="39">
        <v>1</v>
      </c>
      <c r="T36" s="27">
        <f t="shared" si="4"/>
        <v>13</v>
      </c>
      <c r="U36" s="40">
        <f t="shared" si="5"/>
        <v>0.42857142857142855</v>
      </c>
      <c r="V36" s="22" t="s">
        <v>403</v>
      </c>
      <c r="W36" s="22" t="s">
        <v>80</v>
      </c>
      <c r="X36" s="22" t="s">
        <v>82</v>
      </c>
      <c r="Y36" s="69">
        <v>1683</v>
      </c>
      <c r="Z36" s="41"/>
      <c r="AA36" s="1" t="s">
        <v>96</v>
      </c>
      <c r="AB36" s="28" t="s">
        <v>84</v>
      </c>
    </row>
    <row r="37" spans="1:28" x14ac:dyDescent="0.3">
      <c r="A37" s="1" t="s">
        <v>406</v>
      </c>
      <c r="B37" s="1" t="s">
        <v>59</v>
      </c>
      <c r="C37" s="27" t="s">
        <v>161</v>
      </c>
      <c r="D37" s="38">
        <v>55</v>
      </c>
      <c r="E37" s="27" t="s">
        <v>470</v>
      </c>
      <c r="F37" s="27"/>
      <c r="G37" s="27"/>
      <c r="H37" s="27"/>
      <c r="I37" s="27"/>
      <c r="J37" s="27"/>
      <c r="K37" s="27"/>
      <c r="L37" s="27"/>
      <c r="M37" s="27"/>
      <c r="N37" s="27"/>
      <c r="O37" s="39"/>
      <c r="P37" s="56"/>
      <c r="Q37" s="39"/>
      <c r="R37" s="39"/>
      <c r="S37" s="39"/>
      <c r="T37" s="27"/>
      <c r="U37" s="40" t="str">
        <f t="shared" si="5"/>
        <v/>
      </c>
      <c r="V37" s="22" t="s">
        <v>403</v>
      </c>
      <c r="W37" s="22" t="s">
        <v>80</v>
      </c>
      <c r="X37" s="22" t="s">
        <v>82</v>
      </c>
      <c r="Y37" s="69">
        <v>1683</v>
      </c>
      <c r="Z37" s="41"/>
      <c r="AA37" s="1" t="s">
        <v>96</v>
      </c>
      <c r="AB37" s="28" t="s">
        <v>84</v>
      </c>
    </row>
    <row r="38" spans="1:28" x14ac:dyDescent="0.3">
      <c r="A38" s="1" t="s">
        <v>406</v>
      </c>
      <c r="B38" s="1" t="s">
        <v>59</v>
      </c>
      <c r="C38" s="27" t="s">
        <v>276</v>
      </c>
      <c r="D38" s="38">
        <v>42</v>
      </c>
      <c r="E38" s="27">
        <v>15</v>
      </c>
      <c r="F38" s="27">
        <v>1</v>
      </c>
      <c r="G38" s="27">
        <v>2</v>
      </c>
      <c r="H38" s="27"/>
      <c r="I38" s="27"/>
      <c r="J38" s="27">
        <v>0</v>
      </c>
      <c r="K38" s="27">
        <v>0</v>
      </c>
      <c r="L38" s="27">
        <v>1</v>
      </c>
      <c r="M38" s="27">
        <v>2</v>
      </c>
      <c r="N38" s="27">
        <f t="shared" si="6"/>
        <v>3</v>
      </c>
      <c r="O38" s="39">
        <v>1</v>
      </c>
      <c r="P38" s="39">
        <v>0</v>
      </c>
      <c r="Q38" s="39">
        <v>0</v>
      </c>
      <c r="R38" s="39">
        <v>1</v>
      </c>
      <c r="S38" s="39">
        <v>1</v>
      </c>
      <c r="T38" s="27">
        <f t="shared" si="4"/>
        <v>2</v>
      </c>
      <c r="U38" s="40">
        <f t="shared" si="5"/>
        <v>0.4</v>
      </c>
      <c r="V38" s="22" t="s">
        <v>403</v>
      </c>
      <c r="W38" s="22" t="s">
        <v>80</v>
      </c>
      <c r="X38" s="22" t="s">
        <v>82</v>
      </c>
      <c r="Y38" s="69">
        <v>1683</v>
      </c>
      <c r="Z38" s="41"/>
      <c r="AA38" s="1" t="s">
        <v>96</v>
      </c>
      <c r="AB38" s="28" t="s">
        <v>84</v>
      </c>
    </row>
    <row r="39" spans="1:28" x14ac:dyDescent="0.3">
      <c r="A39" s="1" t="s">
        <v>406</v>
      </c>
      <c r="B39" s="1" t="s">
        <v>59</v>
      </c>
      <c r="C39" s="27" t="s">
        <v>275</v>
      </c>
      <c r="D39" s="38">
        <v>40</v>
      </c>
      <c r="E39" s="27">
        <v>15</v>
      </c>
      <c r="F39" s="27">
        <v>2</v>
      </c>
      <c r="G39" s="27">
        <v>9</v>
      </c>
      <c r="H39" s="27"/>
      <c r="I39" s="27"/>
      <c r="J39" s="27">
        <v>1</v>
      </c>
      <c r="K39" s="27">
        <v>6</v>
      </c>
      <c r="L39" s="27">
        <v>3</v>
      </c>
      <c r="M39" s="27">
        <v>2</v>
      </c>
      <c r="N39" s="27">
        <f t="shared" si="6"/>
        <v>5</v>
      </c>
      <c r="O39" s="39">
        <v>0</v>
      </c>
      <c r="P39" s="39">
        <v>1</v>
      </c>
      <c r="Q39" s="39">
        <v>0</v>
      </c>
      <c r="R39" s="39">
        <v>1</v>
      </c>
      <c r="S39" s="39">
        <v>0</v>
      </c>
      <c r="T39" s="27">
        <f t="shared" si="4"/>
        <v>5</v>
      </c>
      <c r="U39" s="40">
        <f t="shared" si="5"/>
        <v>0.6</v>
      </c>
      <c r="V39" s="22" t="s">
        <v>403</v>
      </c>
      <c r="W39" s="22" t="s">
        <v>80</v>
      </c>
      <c r="X39" s="22" t="s">
        <v>82</v>
      </c>
      <c r="Y39" s="69">
        <v>1683</v>
      </c>
      <c r="Z39" s="41"/>
      <c r="AA39" s="1" t="s">
        <v>96</v>
      </c>
      <c r="AB39" s="28" t="s">
        <v>84</v>
      </c>
    </row>
    <row r="40" spans="1:28" x14ac:dyDescent="0.3">
      <c r="A40" s="1" t="s">
        <v>406</v>
      </c>
      <c r="B40" s="1" t="s">
        <v>59</v>
      </c>
      <c r="C40" s="27" t="s">
        <v>87</v>
      </c>
      <c r="D40" s="38">
        <v>44</v>
      </c>
      <c r="E40" s="27">
        <v>40</v>
      </c>
      <c r="F40" s="27">
        <v>7</v>
      </c>
      <c r="G40" s="27">
        <v>13</v>
      </c>
      <c r="H40" s="27"/>
      <c r="I40" s="27"/>
      <c r="J40" s="27">
        <v>0</v>
      </c>
      <c r="K40" s="27">
        <v>0</v>
      </c>
      <c r="L40" s="27">
        <v>0</v>
      </c>
      <c r="M40" s="27">
        <v>0</v>
      </c>
      <c r="N40" s="27">
        <f t="shared" si="6"/>
        <v>0</v>
      </c>
      <c r="O40" s="39">
        <v>6</v>
      </c>
      <c r="P40" s="39">
        <v>0</v>
      </c>
      <c r="Q40" s="39">
        <v>2</v>
      </c>
      <c r="R40" s="39">
        <v>4</v>
      </c>
      <c r="S40" s="39">
        <v>1</v>
      </c>
      <c r="T40" s="27">
        <f t="shared" si="4"/>
        <v>14</v>
      </c>
      <c r="U40" s="40">
        <f t="shared" si="5"/>
        <v>0.6</v>
      </c>
      <c r="V40" s="22" t="s">
        <v>403</v>
      </c>
      <c r="W40" s="22" t="s">
        <v>80</v>
      </c>
      <c r="X40" s="22" t="s">
        <v>82</v>
      </c>
      <c r="Y40" s="69">
        <v>1683</v>
      </c>
      <c r="Z40" s="41"/>
      <c r="AA40" s="1" t="s">
        <v>96</v>
      </c>
      <c r="AB40" s="28" t="s">
        <v>84</v>
      </c>
    </row>
    <row r="41" spans="1:28" x14ac:dyDescent="0.3">
      <c r="A41" s="1" t="s">
        <v>406</v>
      </c>
      <c r="B41" s="1" t="s">
        <v>59</v>
      </c>
      <c r="C41" s="27" t="s">
        <v>88</v>
      </c>
      <c r="D41" s="38">
        <v>24</v>
      </c>
      <c r="E41" s="27">
        <v>38</v>
      </c>
      <c r="F41" s="27">
        <v>2</v>
      </c>
      <c r="G41" s="27">
        <v>8</v>
      </c>
      <c r="H41" s="27"/>
      <c r="I41" s="27"/>
      <c r="J41" s="27">
        <v>3</v>
      </c>
      <c r="K41" s="27">
        <v>3</v>
      </c>
      <c r="L41" s="27">
        <v>3</v>
      </c>
      <c r="M41" s="27">
        <v>7</v>
      </c>
      <c r="N41" s="27">
        <f t="shared" si="6"/>
        <v>10</v>
      </c>
      <c r="O41" s="39">
        <v>0</v>
      </c>
      <c r="P41" s="39">
        <v>2</v>
      </c>
      <c r="Q41" s="39">
        <v>0</v>
      </c>
      <c r="R41" s="39">
        <v>2</v>
      </c>
      <c r="S41" s="39">
        <v>1</v>
      </c>
      <c r="T41" s="27">
        <f t="shared" si="4"/>
        <v>7</v>
      </c>
      <c r="U41" s="40">
        <f t="shared" si="5"/>
        <v>0.39473684210526316</v>
      </c>
      <c r="V41" s="22" t="s">
        <v>403</v>
      </c>
      <c r="W41" s="22" t="s">
        <v>80</v>
      </c>
      <c r="X41" s="22" t="s">
        <v>82</v>
      </c>
      <c r="Y41" s="69">
        <v>1683</v>
      </c>
      <c r="Z41" s="41"/>
      <c r="AA41" s="1" t="s">
        <v>96</v>
      </c>
      <c r="AB41" s="28" t="s">
        <v>84</v>
      </c>
    </row>
    <row r="42" spans="1:28" x14ac:dyDescent="0.3">
      <c r="A42" s="1" t="s">
        <v>406</v>
      </c>
      <c r="B42" s="1" t="s">
        <v>59</v>
      </c>
      <c r="C42" s="27" t="s">
        <v>89</v>
      </c>
      <c r="D42" s="38">
        <v>23</v>
      </c>
      <c r="E42" s="27">
        <v>2</v>
      </c>
      <c r="F42" s="27">
        <v>0</v>
      </c>
      <c r="G42" s="27">
        <v>0</v>
      </c>
      <c r="H42" s="27"/>
      <c r="I42" s="27"/>
      <c r="J42" s="27">
        <v>0</v>
      </c>
      <c r="K42" s="27">
        <v>0</v>
      </c>
      <c r="L42" s="27">
        <v>0</v>
      </c>
      <c r="M42" s="27">
        <v>0</v>
      </c>
      <c r="N42" s="27">
        <f>SUM(L42:M42)</f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27">
        <f t="shared" si="4"/>
        <v>0</v>
      </c>
      <c r="U42" s="40">
        <f t="shared" si="5"/>
        <v>0</v>
      </c>
      <c r="V42" s="22" t="s">
        <v>403</v>
      </c>
      <c r="W42" s="22" t="s">
        <v>80</v>
      </c>
      <c r="X42" s="22" t="s">
        <v>82</v>
      </c>
      <c r="Y42" s="69">
        <v>1683</v>
      </c>
      <c r="Z42" s="41"/>
      <c r="AA42" s="1" t="s">
        <v>96</v>
      </c>
      <c r="AB42" s="28" t="s">
        <v>84</v>
      </c>
    </row>
    <row r="43" spans="1:28" x14ac:dyDescent="0.3">
      <c r="A43" s="1" t="s">
        <v>406</v>
      </c>
      <c r="B43" s="1" t="s">
        <v>59</v>
      </c>
      <c r="C43" s="27" t="s">
        <v>91</v>
      </c>
      <c r="D43" s="38">
        <v>10</v>
      </c>
      <c r="E43" s="27">
        <v>43</v>
      </c>
      <c r="F43" s="27">
        <v>6</v>
      </c>
      <c r="G43" s="27">
        <v>13</v>
      </c>
      <c r="H43" s="27"/>
      <c r="I43" s="27"/>
      <c r="J43" s="27">
        <v>0</v>
      </c>
      <c r="K43" s="27">
        <v>0</v>
      </c>
      <c r="L43" s="27">
        <v>1</v>
      </c>
      <c r="M43" s="27">
        <v>5</v>
      </c>
      <c r="N43" s="27">
        <f>SUM(L43:M43)</f>
        <v>6</v>
      </c>
      <c r="O43" s="39">
        <v>15</v>
      </c>
      <c r="P43" s="39">
        <v>3</v>
      </c>
      <c r="Q43" s="39">
        <v>9</v>
      </c>
      <c r="R43" s="39">
        <v>4</v>
      </c>
      <c r="S43" s="39">
        <v>0</v>
      </c>
      <c r="T43" s="27">
        <f t="shared" si="4"/>
        <v>12</v>
      </c>
      <c r="U43" s="40">
        <f t="shared" si="5"/>
        <v>1.2325581395348837</v>
      </c>
      <c r="V43" s="22" t="s">
        <v>403</v>
      </c>
      <c r="W43" s="22" t="s">
        <v>80</v>
      </c>
      <c r="X43" s="22" t="s">
        <v>82</v>
      </c>
      <c r="Y43" s="69">
        <v>1683</v>
      </c>
      <c r="Z43" s="41"/>
      <c r="AA43" s="1" t="s">
        <v>96</v>
      </c>
      <c r="AB43" s="28" t="s">
        <v>84</v>
      </c>
    </row>
    <row r="44" spans="1:28" x14ac:dyDescent="0.3">
      <c r="A44" s="1" t="s">
        <v>406</v>
      </c>
      <c r="B44" s="1" t="s">
        <v>59</v>
      </c>
      <c r="C44" s="27" t="s">
        <v>92</v>
      </c>
      <c r="D44" s="38">
        <v>32</v>
      </c>
      <c r="E44" s="27">
        <v>12</v>
      </c>
      <c r="F44" s="27">
        <v>1</v>
      </c>
      <c r="G44" s="27">
        <v>2</v>
      </c>
      <c r="H44" s="27"/>
      <c r="I44" s="27"/>
      <c r="J44" s="27">
        <v>1</v>
      </c>
      <c r="K44" s="27">
        <v>2</v>
      </c>
      <c r="L44" s="27">
        <v>2</v>
      </c>
      <c r="M44" s="27">
        <v>0</v>
      </c>
      <c r="N44" s="27">
        <f>SUM(L44:M44)</f>
        <v>2</v>
      </c>
      <c r="O44" s="39">
        <v>1</v>
      </c>
      <c r="P44" s="39">
        <v>1</v>
      </c>
      <c r="Q44" s="39">
        <v>0</v>
      </c>
      <c r="R44" s="39">
        <v>0</v>
      </c>
      <c r="S44" s="39">
        <v>0</v>
      </c>
      <c r="T44" s="27">
        <f t="shared" si="4"/>
        <v>3</v>
      </c>
      <c r="U44" s="40">
        <f t="shared" si="5"/>
        <v>0.58333333333333337</v>
      </c>
      <c r="V44" s="22" t="s">
        <v>403</v>
      </c>
      <c r="W44" s="22" t="s">
        <v>80</v>
      </c>
      <c r="X44" s="22" t="s">
        <v>82</v>
      </c>
      <c r="Y44" s="69">
        <v>1683</v>
      </c>
      <c r="Z44" s="41"/>
      <c r="AA44" s="1" t="s">
        <v>96</v>
      </c>
      <c r="AB44" s="28" t="s">
        <v>84</v>
      </c>
    </row>
    <row r="45" spans="1:28" x14ac:dyDescent="0.3">
      <c r="A45" s="43" t="s">
        <v>406</v>
      </c>
      <c r="B45" s="43" t="s">
        <v>59</v>
      </c>
      <c r="C45" s="44" t="s">
        <v>40</v>
      </c>
      <c r="D45" s="43"/>
      <c r="E45" s="44">
        <f t="shared" ref="E45:T45" si="7">SUM(E35:E44)</f>
        <v>240</v>
      </c>
      <c r="F45" s="44">
        <f t="shared" si="7"/>
        <v>38</v>
      </c>
      <c r="G45" s="44">
        <f t="shared" si="7"/>
        <v>77</v>
      </c>
      <c r="H45" s="44">
        <f t="shared" si="7"/>
        <v>0</v>
      </c>
      <c r="I45" s="44">
        <f t="shared" si="7"/>
        <v>0</v>
      </c>
      <c r="J45" s="44">
        <f t="shared" si="7"/>
        <v>15</v>
      </c>
      <c r="K45" s="44">
        <f t="shared" si="7"/>
        <v>24</v>
      </c>
      <c r="L45" s="44">
        <f t="shared" si="7"/>
        <v>12</v>
      </c>
      <c r="M45" s="44">
        <f t="shared" si="7"/>
        <v>29</v>
      </c>
      <c r="N45" s="44">
        <f t="shared" si="7"/>
        <v>41</v>
      </c>
      <c r="O45" s="44">
        <f t="shared" si="7"/>
        <v>27</v>
      </c>
      <c r="P45" s="44">
        <f t="shared" si="7"/>
        <v>13</v>
      </c>
      <c r="Q45" s="44">
        <f t="shared" si="7"/>
        <v>12</v>
      </c>
      <c r="R45" s="44">
        <f t="shared" si="7"/>
        <v>19</v>
      </c>
      <c r="S45" s="44">
        <f t="shared" si="7"/>
        <v>4</v>
      </c>
      <c r="T45" s="44">
        <f t="shared" si="7"/>
        <v>91</v>
      </c>
      <c r="U45" s="45">
        <f>((T45+Q45+N45-R45)+(O45*2))/E45</f>
        <v>0.74583333333333335</v>
      </c>
      <c r="V45" s="46" t="s">
        <v>403</v>
      </c>
      <c r="W45" s="46" t="s">
        <v>80</v>
      </c>
      <c r="X45" s="46" t="s">
        <v>82</v>
      </c>
      <c r="Y45" s="70">
        <v>1683</v>
      </c>
      <c r="Z45" s="73" t="s">
        <v>441</v>
      </c>
      <c r="AA45" s="43" t="s">
        <v>96</v>
      </c>
      <c r="AB45" s="72" t="s">
        <v>84</v>
      </c>
    </row>
    <row r="46" spans="1:28" x14ac:dyDescent="0.3">
      <c r="A46" s="1"/>
      <c r="B46" s="1"/>
      <c r="C46" s="1"/>
      <c r="D46" s="1"/>
      <c r="F46" s="49" t="s">
        <v>41</v>
      </c>
      <c r="G46" s="50">
        <f>F45/G45</f>
        <v>0.4935064935064935</v>
      </c>
      <c r="H46" s="27"/>
      <c r="I46" s="1"/>
      <c r="J46" s="49" t="s">
        <v>42</v>
      </c>
      <c r="K46" s="51">
        <f>J45/K45</f>
        <v>0.625</v>
      </c>
      <c r="L46" s="1"/>
      <c r="M46" s="39" t="s">
        <v>43</v>
      </c>
      <c r="N46" s="52">
        <v>11</v>
      </c>
      <c r="P46" s="1"/>
      <c r="Q46" s="1"/>
      <c r="R46" s="1"/>
      <c r="S46" s="1"/>
      <c r="T46" s="1"/>
      <c r="U46" s="1"/>
      <c r="V46" s="22"/>
      <c r="W46" s="22"/>
      <c r="X46" s="22"/>
      <c r="Y46" s="53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3"/>
      <c r="Z47" s="41"/>
      <c r="AA47" s="1"/>
      <c r="AB47" s="28"/>
    </row>
    <row r="48" spans="1:28" x14ac:dyDescent="0.3">
      <c r="A48" s="1"/>
      <c r="B48" s="1"/>
      <c r="C48" s="1" t="s">
        <v>497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2"/>
      <c r="W48" s="22"/>
      <c r="X48" s="22"/>
      <c r="Y48" s="53"/>
      <c r="Z48" s="41"/>
      <c r="AA48" s="1"/>
      <c r="AB48" s="28"/>
    </row>
    <row r="49" spans="28:28" x14ac:dyDescent="0.3">
      <c r="AB49" s="71"/>
    </row>
    <row r="50" spans="28:28" x14ac:dyDescent="0.3">
      <c r="AB50" s="71"/>
    </row>
    <row r="51" spans="28:28" x14ac:dyDescent="0.3">
      <c r="AB51" s="7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FB74F-EE3E-4BAE-BE97-16AA6D091A17}">
  <sheetPr>
    <tabColor rgb="FF92D05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401</v>
      </c>
      <c r="E2" s="4"/>
      <c r="F2" s="6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29680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166</v>
      </c>
      <c r="D4" s="7" t="s">
        <v>5</v>
      </c>
      <c r="E4" s="8"/>
      <c r="F4" s="5"/>
      <c r="G4" s="1"/>
      <c r="J4" s="15" t="s">
        <v>102</v>
      </c>
      <c r="K4" s="16" t="s">
        <v>45</v>
      </c>
      <c r="L4" s="17"/>
      <c r="M4" s="18"/>
      <c r="N4" s="19">
        <v>29</v>
      </c>
      <c r="O4" s="19">
        <v>20</v>
      </c>
      <c r="P4" s="19">
        <v>24</v>
      </c>
      <c r="Q4" s="19">
        <v>19</v>
      </c>
      <c r="R4" s="20"/>
      <c r="S4" s="21">
        <f>SUM(N4:R4)</f>
        <v>92</v>
      </c>
      <c r="T4" s="22" t="s">
        <v>409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102</v>
      </c>
      <c r="K5" s="16" t="s">
        <v>60</v>
      </c>
      <c r="L5" s="17"/>
      <c r="M5" s="18"/>
      <c r="N5" s="19">
        <v>21</v>
      </c>
      <c r="O5" s="19">
        <v>22</v>
      </c>
      <c r="P5" s="19">
        <v>22</v>
      </c>
      <c r="Q5" s="19">
        <v>20</v>
      </c>
      <c r="R5" s="20"/>
      <c r="S5" s="21">
        <f>SUM(N5:R5)</f>
        <v>85</v>
      </c>
      <c r="T5" s="22" t="s">
        <v>409</v>
      </c>
      <c r="U5" s="1"/>
      <c r="V5" s="1"/>
      <c r="W5" s="1"/>
    </row>
    <row r="6" spans="1:28" x14ac:dyDescent="0.3">
      <c r="C6" s="23">
        <v>3278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77</v>
      </c>
      <c r="D7" s="7" t="s">
        <v>8</v>
      </c>
      <c r="G7" s="1"/>
      <c r="S7" s="1"/>
      <c r="T7" s="25" t="s">
        <v>402</v>
      </c>
      <c r="U7" s="1"/>
      <c r="V7" s="26" t="s">
        <v>409</v>
      </c>
      <c r="W7" s="1"/>
    </row>
    <row r="8" spans="1:28" x14ac:dyDescent="0.3">
      <c r="B8" s="1"/>
      <c r="C8" s="24" t="s">
        <v>167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9.0277777777777776E-2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 t="s">
        <v>416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406</v>
      </c>
      <c r="C13" s="27" t="s">
        <v>48</v>
      </c>
      <c r="D13" s="38">
        <v>11</v>
      </c>
      <c r="E13" s="27">
        <v>14</v>
      </c>
      <c r="F13" s="27">
        <v>2</v>
      </c>
      <c r="G13" s="27">
        <v>7</v>
      </c>
      <c r="H13" s="27"/>
      <c r="I13" s="27"/>
      <c r="J13" s="27">
        <v>1</v>
      </c>
      <c r="K13" s="27">
        <v>2</v>
      </c>
      <c r="L13" s="27">
        <v>3</v>
      </c>
      <c r="M13" s="27">
        <v>1</v>
      </c>
      <c r="N13" s="27">
        <f>SUM(L13:M13)</f>
        <v>4</v>
      </c>
      <c r="O13" s="27">
        <v>0</v>
      </c>
      <c r="P13" s="39">
        <v>1</v>
      </c>
      <c r="Q13" s="27">
        <v>0</v>
      </c>
      <c r="R13" s="27">
        <v>2</v>
      </c>
      <c r="S13" s="27">
        <v>0</v>
      </c>
      <c r="T13" s="27">
        <f>(H13*3)+((F13-H13)*2)+J13</f>
        <v>5</v>
      </c>
      <c r="U13" s="40">
        <f>IFERROR(((T13+Q13+N13-R13)+(O13*2))/E13,"")</f>
        <v>0.5</v>
      </c>
      <c r="V13" s="22" t="s">
        <v>409</v>
      </c>
      <c r="W13" s="22" t="s">
        <v>80</v>
      </c>
      <c r="X13" s="22" t="s">
        <v>82</v>
      </c>
      <c r="Y13" s="69">
        <v>3278</v>
      </c>
      <c r="Z13" s="41"/>
      <c r="AA13" s="1" t="s">
        <v>83</v>
      </c>
      <c r="AB13" s="28" t="s">
        <v>105</v>
      </c>
    </row>
    <row r="14" spans="1:28" x14ac:dyDescent="0.3">
      <c r="A14" s="1" t="s">
        <v>59</v>
      </c>
      <c r="B14" s="1" t="s">
        <v>406</v>
      </c>
      <c r="C14" s="27" t="s">
        <v>49</v>
      </c>
      <c r="D14" s="38">
        <v>22</v>
      </c>
      <c r="E14" s="27">
        <v>12</v>
      </c>
      <c r="F14" s="27">
        <v>1</v>
      </c>
      <c r="G14" s="27">
        <v>5</v>
      </c>
      <c r="H14" s="27"/>
      <c r="I14" s="27"/>
      <c r="J14" s="27">
        <v>0</v>
      </c>
      <c r="K14" s="27">
        <v>0</v>
      </c>
      <c r="L14" s="27">
        <v>0</v>
      </c>
      <c r="M14" s="27">
        <v>0</v>
      </c>
      <c r="N14" s="27">
        <f t="shared" ref="N14:N20" si="0">SUM(L14:M14)</f>
        <v>0</v>
      </c>
      <c r="O14" s="39">
        <v>0</v>
      </c>
      <c r="P14" s="39">
        <v>0</v>
      </c>
      <c r="Q14" s="39">
        <v>1</v>
      </c>
      <c r="R14" s="39">
        <v>2</v>
      </c>
      <c r="S14" s="39">
        <v>0</v>
      </c>
      <c r="T14" s="39">
        <f t="shared" ref="T14:T20" si="1">(H14*3)+((F14-H14)*2)+J14</f>
        <v>2</v>
      </c>
      <c r="U14" s="40">
        <f t="shared" ref="U14:U24" si="2">IFERROR(((T14+Q14+N14-R14)+(O14*2))/E14,"")</f>
        <v>8.3333333333333329E-2</v>
      </c>
      <c r="V14" s="22" t="s">
        <v>409</v>
      </c>
      <c r="W14" s="22" t="s">
        <v>80</v>
      </c>
      <c r="X14" s="22" t="s">
        <v>82</v>
      </c>
      <c r="Y14" s="69">
        <v>3278</v>
      </c>
      <c r="Z14" s="41"/>
      <c r="AA14" s="1" t="s">
        <v>83</v>
      </c>
      <c r="AB14" s="28" t="s">
        <v>105</v>
      </c>
    </row>
    <row r="15" spans="1:28" x14ac:dyDescent="0.3">
      <c r="A15" s="1" t="s">
        <v>59</v>
      </c>
      <c r="B15" s="1" t="s">
        <v>406</v>
      </c>
      <c r="C15" s="27" t="s">
        <v>255</v>
      </c>
      <c r="D15" s="38">
        <v>14</v>
      </c>
      <c r="E15" s="27">
        <v>18</v>
      </c>
      <c r="F15" s="27">
        <v>2</v>
      </c>
      <c r="G15" s="27">
        <v>7</v>
      </c>
      <c r="H15" s="27"/>
      <c r="I15" s="27"/>
      <c r="J15" s="27">
        <v>2</v>
      </c>
      <c r="K15" s="27">
        <v>2</v>
      </c>
      <c r="L15" s="27">
        <v>2</v>
      </c>
      <c r="M15" s="27">
        <v>2</v>
      </c>
      <c r="N15" s="27">
        <f t="shared" si="0"/>
        <v>4</v>
      </c>
      <c r="O15" s="39">
        <v>2</v>
      </c>
      <c r="P15" s="39">
        <v>3</v>
      </c>
      <c r="Q15" s="39">
        <v>0</v>
      </c>
      <c r="R15" s="39">
        <v>1</v>
      </c>
      <c r="S15" s="39">
        <v>0</v>
      </c>
      <c r="T15" s="39">
        <f t="shared" si="1"/>
        <v>6</v>
      </c>
      <c r="U15" s="40">
        <f t="shared" si="2"/>
        <v>0.72222222222222221</v>
      </c>
      <c r="V15" s="22" t="s">
        <v>409</v>
      </c>
      <c r="W15" s="22" t="s">
        <v>80</v>
      </c>
      <c r="X15" s="22" t="s">
        <v>82</v>
      </c>
      <c r="Y15" s="69">
        <v>3278</v>
      </c>
      <c r="Z15" s="41"/>
      <c r="AA15" s="1" t="s">
        <v>83</v>
      </c>
      <c r="AB15" s="28" t="s">
        <v>105</v>
      </c>
    </row>
    <row r="16" spans="1:28" x14ac:dyDescent="0.3">
      <c r="A16" s="1" t="s">
        <v>59</v>
      </c>
      <c r="B16" s="1" t="s">
        <v>406</v>
      </c>
      <c r="C16" s="27" t="s">
        <v>172</v>
      </c>
      <c r="D16" s="38">
        <v>32</v>
      </c>
      <c r="E16" s="27" t="s">
        <v>470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39"/>
      <c r="U16" s="40" t="str">
        <f t="shared" si="2"/>
        <v/>
      </c>
      <c r="V16" s="22" t="s">
        <v>409</v>
      </c>
      <c r="W16" s="22" t="s">
        <v>80</v>
      </c>
      <c r="X16" s="22" t="s">
        <v>82</v>
      </c>
      <c r="Y16" s="69">
        <v>3278</v>
      </c>
      <c r="Z16" s="41"/>
      <c r="AA16" s="1" t="s">
        <v>83</v>
      </c>
      <c r="AB16" s="28" t="s">
        <v>105</v>
      </c>
    </row>
    <row r="17" spans="1:28" x14ac:dyDescent="0.3">
      <c r="A17" s="1" t="s">
        <v>59</v>
      </c>
      <c r="B17" s="1" t="s">
        <v>406</v>
      </c>
      <c r="C17" s="27" t="s">
        <v>52</v>
      </c>
      <c r="D17" s="38">
        <v>42</v>
      </c>
      <c r="E17" s="27">
        <v>13</v>
      </c>
      <c r="F17" s="27">
        <v>0</v>
      </c>
      <c r="G17" s="27">
        <v>3</v>
      </c>
      <c r="H17" s="27"/>
      <c r="I17" s="27"/>
      <c r="J17" s="27">
        <v>0</v>
      </c>
      <c r="K17" s="27">
        <v>0</v>
      </c>
      <c r="L17" s="27">
        <v>0</v>
      </c>
      <c r="M17" s="27">
        <v>3</v>
      </c>
      <c r="N17" s="27">
        <f t="shared" si="0"/>
        <v>3</v>
      </c>
      <c r="O17" s="39">
        <v>1</v>
      </c>
      <c r="P17" s="39">
        <v>1</v>
      </c>
      <c r="Q17" s="39">
        <v>0</v>
      </c>
      <c r="R17" s="39">
        <v>1</v>
      </c>
      <c r="S17" s="39">
        <v>0</v>
      </c>
      <c r="T17" s="39">
        <f t="shared" si="1"/>
        <v>0</v>
      </c>
      <c r="U17" s="40">
        <f t="shared" si="2"/>
        <v>0.30769230769230771</v>
      </c>
      <c r="V17" s="22" t="s">
        <v>409</v>
      </c>
      <c r="W17" s="22" t="s">
        <v>80</v>
      </c>
      <c r="X17" s="22" t="s">
        <v>82</v>
      </c>
      <c r="Y17" s="69">
        <v>3278</v>
      </c>
      <c r="Z17" s="41"/>
      <c r="AA17" s="1" t="s">
        <v>83</v>
      </c>
      <c r="AB17" s="28" t="s">
        <v>105</v>
      </c>
    </row>
    <row r="18" spans="1:28" x14ac:dyDescent="0.3">
      <c r="A18" s="1" t="s">
        <v>59</v>
      </c>
      <c r="B18" s="1" t="s">
        <v>406</v>
      </c>
      <c r="C18" s="27" t="s">
        <v>53</v>
      </c>
      <c r="D18" s="38">
        <v>15</v>
      </c>
      <c r="E18" s="27">
        <v>39</v>
      </c>
      <c r="F18" s="27">
        <v>3</v>
      </c>
      <c r="G18" s="27">
        <v>9</v>
      </c>
      <c r="H18" s="27"/>
      <c r="I18" s="27"/>
      <c r="J18" s="27">
        <v>3</v>
      </c>
      <c r="K18" s="27">
        <v>5</v>
      </c>
      <c r="L18" s="27">
        <v>11</v>
      </c>
      <c r="M18" s="27">
        <v>5</v>
      </c>
      <c r="N18" s="27">
        <f t="shared" si="0"/>
        <v>16</v>
      </c>
      <c r="O18" s="39">
        <v>12</v>
      </c>
      <c r="P18" s="39">
        <v>1</v>
      </c>
      <c r="Q18" s="39">
        <v>5</v>
      </c>
      <c r="R18" s="39">
        <v>3</v>
      </c>
      <c r="S18" s="39">
        <v>0</v>
      </c>
      <c r="T18" s="39">
        <f t="shared" si="1"/>
        <v>9</v>
      </c>
      <c r="U18" s="40">
        <f t="shared" si="2"/>
        <v>1.3076923076923077</v>
      </c>
      <c r="V18" s="22" t="s">
        <v>409</v>
      </c>
      <c r="W18" s="22" t="s">
        <v>80</v>
      </c>
      <c r="X18" s="22" t="s">
        <v>82</v>
      </c>
      <c r="Y18" s="69">
        <v>3278</v>
      </c>
      <c r="Z18" s="41"/>
      <c r="AA18" s="1" t="s">
        <v>83</v>
      </c>
      <c r="AB18" s="28" t="s">
        <v>105</v>
      </c>
    </row>
    <row r="19" spans="1:28" x14ac:dyDescent="0.3">
      <c r="A19" s="1" t="s">
        <v>59</v>
      </c>
      <c r="B19" s="1" t="s">
        <v>406</v>
      </c>
      <c r="C19" s="27" t="s">
        <v>374</v>
      </c>
      <c r="D19" s="38">
        <v>54</v>
      </c>
      <c r="E19" s="27" t="s">
        <v>470</v>
      </c>
      <c r="F19" s="27"/>
      <c r="G19" s="27"/>
      <c r="H19" s="27"/>
      <c r="I19" s="27"/>
      <c r="J19" s="27"/>
      <c r="K19" s="27"/>
      <c r="L19" s="27"/>
      <c r="M19" s="27"/>
      <c r="N19" s="27"/>
      <c r="O19" s="39"/>
      <c r="P19" s="39"/>
      <c r="Q19" s="39"/>
      <c r="R19" s="39"/>
      <c r="S19" s="39"/>
      <c r="T19" s="39"/>
      <c r="U19" s="40"/>
      <c r="V19" s="22" t="s">
        <v>409</v>
      </c>
      <c r="W19" s="22" t="s">
        <v>80</v>
      </c>
      <c r="X19" s="22" t="s">
        <v>82</v>
      </c>
      <c r="Y19" s="69">
        <v>3278</v>
      </c>
      <c r="Z19" s="41"/>
      <c r="AA19" s="1" t="s">
        <v>83</v>
      </c>
      <c r="AB19" s="28" t="s">
        <v>105</v>
      </c>
    </row>
    <row r="20" spans="1:28" x14ac:dyDescent="0.3">
      <c r="A20" s="1" t="s">
        <v>59</v>
      </c>
      <c r="B20" s="1" t="s">
        <v>406</v>
      </c>
      <c r="C20" s="27" t="s">
        <v>54</v>
      </c>
      <c r="D20" s="38">
        <v>10</v>
      </c>
      <c r="E20" s="27">
        <v>44</v>
      </c>
      <c r="F20" s="27">
        <v>14</v>
      </c>
      <c r="G20" s="27">
        <v>32</v>
      </c>
      <c r="H20" s="27"/>
      <c r="I20" s="27"/>
      <c r="J20" s="27">
        <v>4</v>
      </c>
      <c r="K20" s="27">
        <v>4</v>
      </c>
      <c r="L20" s="27">
        <v>8</v>
      </c>
      <c r="M20" s="27">
        <v>6</v>
      </c>
      <c r="N20" s="27">
        <f t="shared" si="0"/>
        <v>14</v>
      </c>
      <c r="O20" s="39">
        <v>3</v>
      </c>
      <c r="P20" s="39">
        <v>2</v>
      </c>
      <c r="Q20" s="39">
        <v>3</v>
      </c>
      <c r="R20" s="39">
        <v>2</v>
      </c>
      <c r="S20" s="39">
        <v>0</v>
      </c>
      <c r="T20" s="39">
        <f t="shared" si="1"/>
        <v>32</v>
      </c>
      <c r="U20" s="40">
        <f t="shared" si="2"/>
        <v>1.2045454545454546</v>
      </c>
      <c r="V20" s="22" t="s">
        <v>409</v>
      </c>
      <c r="W20" s="22" t="s">
        <v>80</v>
      </c>
      <c r="X20" s="22" t="s">
        <v>82</v>
      </c>
      <c r="Y20" s="69">
        <v>3278</v>
      </c>
      <c r="Z20" s="41"/>
      <c r="AA20" s="1" t="s">
        <v>83</v>
      </c>
      <c r="AB20" s="28" t="s">
        <v>105</v>
      </c>
    </row>
    <row r="21" spans="1:28" x14ac:dyDescent="0.3">
      <c r="A21" s="1" t="s">
        <v>59</v>
      </c>
      <c r="B21" s="1" t="s">
        <v>406</v>
      </c>
      <c r="C21" s="27" t="s">
        <v>55</v>
      </c>
      <c r="D21" s="38">
        <v>33</v>
      </c>
      <c r="E21" s="27">
        <v>12</v>
      </c>
      <c r="F21" s="27">
        <v>1</v>
      </c>
      <c r="G21" s="27">
        <v>4</v>
      </c>
      <c r="H21" s="27"/>
      <c r="I21" s="27"/>
      <c r="J21" s="27">
        <v>5</v>
      </c>
      <c r="K21" s="27">
        <v>8</v>
      </c>
      <c r="L21" s="27">
        <v>3</v>
      </c>
      <c r="M21" s="27">
        <v>1</v>
      </c>
      <c r="N21" s="27">
        <f>SUM(L21:M21)</f>
        <v>4</v>
      </c>
      <c r="O21" s="39">
        <v>0</v>
      </c>
      <c r="P21" s="39">
        <v>2</v>
      </c>
      <c r="Q21" s="39">
        <v>0</v>
      </c>
      <c r="R21" s="39">
        <v>0</v>
      </c>
      <c r="S21" s="39">
        <v>0</v>
      </c>
      <c r="T21" s="39">
        <f>(H21*3)+((F21-H21)*2)+J21</f>
        <v>7</v>
      </c>
      <c r="U21" s="40">
        <f t="shared" si="2"/>
        <v>0.91666666666666663</v>
      </c>
      <c r="V21" s="22" t="s">
        <v>409</v>
      </c>
      <c r="W21" s="22" t="s">
        <v>80</v>
      </c>
      <c r="X21" s="22" t="s">
        <v>82</v>
      </c>
      <c r="Y21" s="69">
        <v>3278</v>
      </c>
      <c r="Z21" s="41"/>
      <c r="AA21" s="1" t="s">
        <v>83</v>
      </c>
      <c r="AB21" s="28" t="s">
        <v>105</v>
      </c>
    </row>
    <row r="22" spans="1:28" x14ac:dyDescent="0.3">
      <c r="A22" s="1" t="s">
        <v>59</v>
      </c>
      <c r="B22" s="1" t="s">
        <v>406</v>
      </c>
      <c r="C22" s="27" t="s">
        <v>56</v>
      </c>
      <c r="D22" s="38">
        <v>24</v>
      </c>
      <c r="E22" s="27">
        <v>28</v>
      </c>
      <c r="F22" s="27">
        <v>7</v>
      </c>
      <c r="G22" s="27">
        <v>14</v>
      </c>
      <c r="H22" s="27"/>
      <c r="I22" s="27"/>
      <c r="J22" s="27">
        <v>0</v>
      </c>
      <c r="K22" s="27">
        <v>0</v>
      </c>
      <c r="L22" s="27">
        <v>1</v>
      </c>
      <c r="M22" s="27">
        <v>1</v>
      </c>
      <c r="N22" s="27">
        <f>SUM(L22:M22)</f>
        <v>2</v>
      </c>
      <c r="O22" s="39">
        <v>2</v>
      </c>
      <c r="P22" s="39">
        <v>0</v>
      </c>
      <c r="Q22" s="39">
        <v>3</v>
      </c>
      <c r="R22" s="39">
        <v>3</v>
      </c>
      <c r="S22" s="39">
        <v>0</v>
      </c>
      <c r="T22" s="39">
        <f>(H22*3)+((F22-H22)*2)+J22</f>
        <v>14</v>
      </c>
      <c r="U22" s="40">
        <f t="shared" si="2"/>
        <v>0.7142857142857143</v>
      </c>
      <c r="V22" s="22" t="s">
        <v>409</v>
      </c>
      <c r="W22" s="22" t="s">
        <v>80</v>
      </c>
      <c r="X22" s="22" t="s">
        <v>82</v>
      </c>
      <c r="Y22" s="69">
        <v>3278</v>
      </c>
      <c r="Z22" s="41"/>
      <c r="AA22" s="1" t="s">
        <v>83</v>
      </c>
      <c r="AB22" s="28" t="s">
        <v>105</v>
      </c>
    </row>
    <row r="23" spans="1:28" x14ac:dyDescent="0.3">
      <c r="A23" s="1" t="s">
        <v>59</v>
      </c>
      <c r="B23" s="1" t="s">
        <v>406</v>
      </c>
      <c r="C23" s="27" t="s">
        <v>57</v>
      </c>
      <c r="D23" s="38">
        <v>35</v>
      </c>
      <c r="E23" s="27">
        <v>37</v>
      </c>
      <c r="F23" s="27">
        <v>4</v>
      </c>
      <c r="G23" s="27">
        <v>9</v>
      </c>
      <c r="H23" s="27"/>
      <c r="I23" s="27"/>
      <c r="J23" s="27">
        <v>2</v>
      </c>
      <c r="K23" s="27">
        <v>4</v>
      </c>
      <c r="L23" s="27">
        <v>4</v>
      </c>
      <c r="M23" s="27">
        <v>7</v>
      </c>
      <c r="N23" s="27">
        <f>SUM(L23:M23)</f>
        <v>11</v>
      </c>
      <c r="O23" s="39">
        <v>1</v>
      </c>
      <c r="P23" s="39">
        <v>3</v>
      </c>
      <c r="Q23" s="39">
        <v>2</v>
      </c>
      <c r="R23" s="39">
        <v>2</v>
      </c>
      <c r="S23" s="39">
        <v>0</v>
      </c>
      <c r="T23" s="39">
        <f>(H23*3)+((F23-H23)*2)+J23</f>
        <v>10</v>
      </c>
      <c r="U23" s="40">
        <f t="shared" si="2"/>
        <v>0.6216216216216216</v>
      </c>
      <c r="V23" s="22" t="s">
        <v>409</v>
      </c>
      <c r="W23" s="22" t="s">
        <v>80</v>
      </c>
      <c r="X23" s="22" t="s">
        <v>82</v>
      </c>
      <c r="Y23" s="69">
        <v>3278</v>
      </c>
      <c r="Z23" s="41"/>
      <c r="AA23" s="1" t="s">
        <v>83</v>
      </c>
      <c r="AB23" s="28" t="s">
        <v>105</v>
      </c>
    </row>
    <row r="24" spans="1:28" x14ac:dyDescent="0.3">
      <c r="A24" s="1" t="s">
        <v>59</v>
      </c>
      <c r="B24" s="1" t="s">
        <v>406</v>
      </c>
      <c r="C24" s="27" t="s">
        <v>58</v>
      </c>
      <c r="D24" s="38">
        <v>40</v>
      </c>
      <c r="E24" s="27">
        <v>23</v>
      </c>
      <c r="F24" s="27">
        <v>3</v>
      </c>
      <c r="G24" s="27">
        <v>5</v>
      </c>
      <c r="H24" s="27"/>
      <c r="I24" s="27"/>
      <c r="J24" s="27">
        <v>1</v>
      </c>
      <c r="K24" s="27">
        <v>3</v>
      </c>
      <c r="L24" s="27">
        <v>3</v>
      </c>
      <c r="M24" s="27">
        <v>1</v>
      </c>
      <c r="N24" s="27">
        <f>SUM(L24:M24)</f>
        <v>4</v>
      </c>
      <c r="O24" s="39">
        <v>0</v>
      </c>
      <c r="P24" s="39">
        <v>4</v>
      </c>
      <c r="Q24" s="39">
        <v>1</v>
      </c>
      <c r="R24" s="39">
        <v>4</v>
      </c>
      <c r="S24" s="39">
        <v>0</v>
      </c>
      <c r="T24" s="39">
        <f>(H24*3)+((F24-H24)*2)+J24</f>
        <v>7</v>
      </c>
      <c r="U24" s="40">
        <f t="shared" si="2"/>
        <v>0.34782608695652173</v>
      </c>
      <c r="V24" s="22" t="s">
        <v>409</v>
      </c>
      <c r="W24" s="22" t="s">
        <v>80</v>
      </c>
      <c r="X24" s="22" t="s">
        <v>82</v>
      </c>
      <c r="Y24" s="69">
        <v>3278</v>
      </c>
      <c r="Z24" s="41"/>
      <c r="AA24" s="1" t="s">
        <v>83</v>
      </c>
      <c r="AB24" s="28" t="s">
        <v>105</v>
      </c>
    </row>
    <row r="25" spans="1:28" x14ac:dyDescent="0.3">
      <c r="A25" s="43" t="s">
        <v>59</v>
      </c>
      <c r="B25" s="43" t="s">
        <v>406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37</v>
      </c>
      <c r="G25" s="44">
        <f t="shared" si="3"/>
        <v>95</v>
      </c>
      <c r="H25" s="44">
        <f t="shared" si="3"/>
        <v>0</v>
      </c>
      <c r="I25" s="44">
        <f t="shared" si="3"/>
        <v>0</v>
      </c>
      <c r="J25" s="44">
        <f t="shared" si="3"/>
        <v>18</v>
      </c>
      <c r="K25" s="44">
        <f t="shared" si="3"/>
        <v>28</v>
      </c>
      <c r="L25" s="44">
        <f t="shared" si="3"/>
        <v>35</v>
      </c>
      <c r="M25" s="44">
        <f t="shared" si="3"/>
        <v>27</v>
      </c>
      <c r="N25" s="44">
        <f t="shared" si="3"/>
        <v>62</v>
      </c>
      <c r="O25" s="44">
        <f t="shared" si="3"/>
        <v>21</v>
      </c>
      <c r="P25" s="44">
        <f t="shared" si="3"/>
        <v>17</v>
      </c>
      <c r="Q25" s="44">
        <f t="shared" si="3"/>
        <v>15</v>
      </c>
      <c r="R25" s="44">
        <f t="shared" si="3"/>
        <v>20</v>
      </c>
      <c r="S25" s="44">
        <f t="shared" si="3"/>
        <v>0</v>
      </c>
      <c r="T25" s="44">
        <f t="shared" si="3"/>
        <v>92</v>
      </c>
      <c r="U25" s="45">
        <f>((T25+Q25+N25-R25)+(O25*2))/E25</f>
        <v>0.79583333333333328</v>
      </c>
      <c r="V25" s="46" t="s">
        <v>409</v>
      </c>
      <c r="W25" s="46" t="s">
        <v>80</v>
      </c>
      <c r="X25" s="46" t="s">
        <v>82</v>
      </c>
      <c r="Y25" s="70">
        <v>3278</v>
      </c>
      <c r="Z25" s="48"/>
      <c r="AA25" s="43" t="s">
        <v>83</v>
      </c>
      <c r="AB25" s="72" t="s">
        <v>105</v>
      </c>
    </row>
    <row r="26" spans="1:28" x14ac:dyDescent="0.3">
      <c r="A26" s="1"/>
      <c r="B26" s="1"/>
      <c r="C26" s="1"/>
      <c r="D26" s="1"/>
      <c r="F26" s="49" t="s">
        <v>41</v>
      </c>
      <c r="G26" s="50">
        <f>F25/G25</f>
        <v>0.38947368421052631</v>
      </c>
      <c r="H26" s="27"/>
      <c r="I26" s="1"/>
      <c r="J26" s="49" t="s">
        <v>42</v>
      </c>
      <c r="K26" s="51">
        <f>J25/K25</f>
        <v>0.6428571428571429</v>
      </c>
      <c r="L26" s="1"/>
      <c r="M26" s="39" t="s">
        <v>43</v>
      </c>
      <c r="N26" s="52">
        <v>6</v>
      </c>
      <c r="P26" s="1"/>
      <c r="Q26" s="1"/>
      <c r="R26" s="1"/>
      <c r="S26" s="1"/>
      <c r="T26" s="1"/>
      <c r="U26" s="1"/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 t="s">
        <v>416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406</v>
      </c>
      <c r="B35" s="1" t="s">
        <v>59</v>
      </c>
      <c r="C35" s="27" t="s">
        <v>85</v>
      </c>
      <c r="D35" s="38">
        <v>12</v>
      </c>
      <c r="E35" s="27">
        <v>46</v>
      </c>
      <c r="F35" s="27">
        <v>10</v>
      </c>
      <c r="G35" s="27">
        <v>23</v>
      </c>
      <c r="H35" s="27"/>
      <c r="I35" s="27"/>
      <c r="J35" s="27">
        <v>6</v>
      </c>
      <c r="K35" s="27">
        <v>7</v>
      </c>
      <c r="L35" s="27">
        <v>6</v>
      </c>
      <c r="M35" s="27">
        <v>5</v>
      </c>
      <c r="N35" s="27">
        <f>SUM(L35:M35)</f>
        <v>11</v>
      </c>
      <c r="O35" s="27">
        <v>3</v>
      </c>
      <c r="P35" s="39">
        <v>4</v>
      </c>
      <c r="Q35" s="27">
        <v>2</v>
      </c>
      <c r="R35" s="27">
        <v>2</v>
      </c>
      <c r="S35" s="27">
        <v>0</v>
      </c>
      <c r="T35" s="39">
        <f t="shared" ref="T35:T44" si="4">(H35*3)+((F35-H35)*2)+J35</f>
        <v>26</v>
      </c>
      <c r="U35" s="40">
        <f>IFERROR(((T35+Q35+N35-R35)+(O35*2))/E35,"")</f>
        <v>0.93478260869565222</v>
      </c>
      <c r="V35" s="22" t="s">
        <v>409</v>
      </c>
      <c r="W35" s="22" t="s">
        <v>81</v>
      </c>
      <c r="X35" s="22" t="s">
        <v>95</v>
      </c>
      <c r="Y35" s="69">
        <v>3278</v>
      </c>
      <c r="Z35" s="41"/>
      <c r="AA35" s="1" t="s">
        <v>96</v>
      </c>
      <c r="AB35" s="28" t="s">
        <v>105</v>
      </c>
    </row>
    <row r="36" spans="1:28" x14ac:dyDescent="0.3">
      <c r="A36" s="1" t="s">
        <v>406</v>
      </c>
      <c r="B36" s="1" t="s">
        <v>59</v>
      </c>
      <c r="C36" s="27" t="s">
        <v>86</v>
      </c>
      <c r="D36" s="38">
        <v>34</v>
      </c>
      <c r="E36" s="27">
        <v>26</v>
      </c>
      <c r="F36" s="27">
        <v>2</v>
      </c>
      <c r="G36" s="27">
        <v>5</v>
      </c>
      <c r="H36" s="27"/>
      <c r="I36" s="27"/>
      <c r="J36" s="27">
        <v>0</v>
      </c>
      <c r="K36" s="27">
        <v>0</v>
      </c>
      <c r="L36" s="27">
        <v>1</v>
      </c>
      <c r="M36" s="27">
        <v>0</v>
      </c>
      <c r="N36" s="27">
        <f t="shared" ref="N36:N41" si="5">SUM(L36:M36)</f>
        <v>1</v>
      </c>
      <c r="O36" s="39">
        <v>3</v>
      </c>
      <c r="P36" s="39">
        <v>5</v>
      </c>
      <c r="Q36" s="39">
        <v>3</v>
      </c>
      <c r="R36" s="39">
        <v>1</v>
      </c>
      <c r="S36" s="39">
        <v>2</v>
      </c>
      <c r="T36" s="39">
        <f t="shared" si="4"/>
        <v>4</v>
      </c>
      <c r="U36" s="40">
        <f t="shared" ref="U36:U44" si="6">IFERROR(((T36+Q36+N36-R36)+(O36*2))/E36,"")</f>
        <v>0.5</v>
      </c>
      <c r="V36" s="22" t="s">
        <v>409</v>
      </c>
      <c r="W36" s="22" t="s">
        <v>81</v>
      </c>
      <c r="X36" s="22" t="s">
        <v>95</v>
      </c>
      <c r="Y36" s="69">
        <v>3278</v>
      </c>
      <c r="Z36" s="41"/>
      <c r="AA36" s="1" t="s">
        <v>96</v>
      </c>
      <c r="AB36" s="28" t="s">
        <v>105</v>
      </c>
    </row>
    <row r="37" spans="1:28" x14ac:dyDescent="0.3">
      <c r="A37" s="1" t="s">
        <v>406</v>
      </c>
      <c r="B37" s="1" t="s">
        <v>59</v>
      </c>
      <c r="C37" s="27" t="s">
        <v>161</v>
      </c>
      <c r="D37" s="38">
        <v>55</v>
      </c>
      <c r="E37" s="27" t="s">
        <v>470</v>
      </c>
      <c r="F37" s="27"/>
      <c r="G37" s="27"/>
      <c r="H37" s="27"/>
      <c r="I37" s="27"/>
      <c r="J37" s="27"/>
      <c r="K37" s="27"/>
      <c r="L37" s="27"/>
      <c r="M37" s="27"/>
      <c r="N37" s="27"/>
      <c r="O37" s="39"/>
      <c r="P37" s="56"/>
      <c r="Q37" s="39"/>
      <c r="R37" s="39"/>
      <c r="S37" s="39"/>
      <c r="T37" s="39"/>
      <c r="U37" s="40" t="str">
        <f t="shared" si="6"/>
        <v/>
      </c>
      <c r="V37" s="22" t="s">
        <v>409</v>
      </c>
      <c r="W37" s="22" t="s">
        <v>81</v>
      </c>
      <c r="X37" s="22" t="s">
        <v>95</v>
      </c>
      <c r="Y37" s="69">
        <v>3278</v>
      </c>
      <c r="Z37" s="41"/>
      <c r="AA37" s="1" t="s">
        <v>96</v>
      </c>
      <c r="AB37" s="28" t="s">
        <v>105</v>
      </c>
    </row>
    <row r="38" spans="1:28" x14ac:dyDescent="0.3">
      <c r="A38" s="1" t="s">
        <v>406</v>
      </c>
      <c r="B38" s="1" t="s">
        <v>59</v>
      </c>
      <c r="C38" s="27" t="s">
        <v>276</v>
      </c>
      <c r="D38" s="38">
        <v>42</v>
      </c>
      <c r="E38" s="27">
        <v>12</v>
      </c>
      <c r="F38" s="27">
        <v>1</v>
      </c>
      <c r="G38" s="27">
        <v>1</v>
      </c>
      <c r="H38" s="27"/>
      <c r="I38" s="27"/>
      <c r="J38" s="27">
        <v>2</v>
      </c>
      <c r="K38" s="27">
        <v>2</v>
      </c>
      <c r="L38" s="27">
        <v>0</v>
      </c>
      <c r="M38" s="27">
        <v>1</v>
      </c>
      <c r="N38" s="27">
        <f t="shared" si="5"/>
        <v>1</v>
      </c>
      <c r="O38" s="39">
        <v>0</v>
      </c>
      <c r="P38" s="39">
        <v>2</v>
      </c>
      <c r="Q38" s="39">
        <v>0</v>
      </c>
      <c r="R38" s="39">
        <v>1</v>
      </c>
      <c r="S38" s="39">
        <v>0</v>
      </c>
      <c r="T38" s="39">
        <f t="shared" si="4"/>
        <v>4</v>
      </c>
      <c r="U38" s="40">
        <f t="shared" si="6"/>
        <v>0.33333333333333331</v>
      </c>
      <c r="V38" s="22" t="s">
        <v>409</v>
      </c>
      <c r="W38" s="22" t="s">
        <v>81</v>
      </c>
      <c r="X38" s="22" t="s">
        <v>95</v>
      </c>
      <c r="Y38" s="69">
        <v>3278</v>
      </c>
      <c r="Z38" s="41"/>
      <c r="AA38" s="1" t="s">
        <v>96</v>
      </c>
      <c r="AB38" s="28" t="s">
        <v>105</v>
      </c>
    </row>
    <row r="39" spans="1:28" x14ac:dyDescent="0.3">
      <c r="A39" s="1" t="s">
        <v>406</v>
      </c>
      <c r="B39" s="1" t="s">
        <v>59</v>
      </c>
      <c r="C39" s="27" t="s">
        <v>275</v>
      </c>
      <c r="D39" s="38">
        <v>40</v>
      </c>
      <c r="E39" s="27">
        <v>29</v>
      </c>
      <c r="F39" s="27">
        <v>2</v>
      </c>
      <c r="G39" s="27">
        <v>10</v>
      </c>
      <c r="H39" s="27"/>
      <c r="I39" s="27"/>
      <c r="J39" s="27">
        <v>2</v>
      </c>
      <c r="K39" s="27">
        <v>2</v>
      </c>
      <c r="L39" s="27">
        <v>2</v>
      </c>
      <c r="M39" s="27">
        <v>3</v>
      </c>
      <c r="N39" s="27">
        <f t="shared" si="5"/>
        <v>5</v>
      </c>
      <c r="O39" s="39">
        <v>0</v>
      </c>
      <c r="P39" s="39">
        <v>1</v>
      </c>
      <c r="Q39" s="39">
        <v>0</v>
      </c>
      <c r="R39" s="39">
        <v>0</v>
      </c>
      <c r="S39" s="39">
        <v>1</v>
      </c>
      <c r="T39" s="39">
        <f t="shared" si="4"/>
        <v>6</v>
      </c>
      <c r="U39" s="40">
        <f t="shared" si="6"/>
        <v>0.37931034482758619</v>
      </c>
      <c r="V39" s="22" t="s">
        <v>409</v>
      </c>
      <c r="W39" s="22" t="s">
        <v>81</v>
      </c>
      <c r="X39" s="22" t="s">
        <v>95</v>
      </c>
      <c r="Y39" s="69">
        <v>3278</v>
      </c>
      <c r="Z39" s="41"/>
      <c r="AA39" s="1" t="s">
        <v>96</v>
      </c>
      <c r="AB39" s="28" t="s">
        <v>105</v>
      </c>
    </row>
    <row r="40" spans="1:28" x14ac:dyDescent="0.3">
      <c r="A40" s="1" t="s">
        <v>406</v>
      </c>
      <c r="B40" s="1" t="s">
        <v>59</v>
      </c>
      <c r="C40" s="27" t="s">
        <v>87</v>
      </c>
      <c r="D40" s="38">
        <v>44</v>
      </c>
      <c r="E40" s="27">
        <v>43</v>
      </c>
      <c r="F40" s="27">
        <v>10</v>
      </c>
      <c r="G40" s="27">
        <v>18</v>
      </c>
      <c r="H40" s="27">
        <v>0</v>
      </c>
      <c r="I40" s="27">
        <v>1</v>
      </c>
      <c r="J40" s="27">
        <v>4</v>
      </c>
      <c r="K40" s="27">
        <v>4</v>
      </c>
      <c r="L40" s="27">
        <v>0</v>
      </c>
      <c r="M40" s="27">
        <v>1</v>
      </c>
      <c r="N40" s="27">
        <f t="shared" si="5"/>
        <v>1</v>
      </c>
      <c r="O40" s="39">
        <v>1</v>
      </c>
      <c r="P40" s="39">
        <v>1</v>
      </c>
      <c r="Q40" s="39">
        <v>2</v>
      </c>
      <c r="R40" s="39">
        <v>4</v>
      </c>
      <c r="S40" s="39">
        <v>0</v>
      </c>
      <c r="T40" s="39">
        <f t="shared" si="4"/>
        <v>24</v>
      </c>
      <c r="U40" s="40">
        <f t="shared" si="6"/>
        <v>0.58139534883720934</v>
      </c>
      <c r="V40" s="22" t="s">
        <v>409</v>
      </c>
      <c r="W40" s="22" t="s">
        <v>81</v>
      </c>
      <c r="X40" s="22" t="s">
        <v>95</v>
      </c>
      <c r="Y40" s="69">
        <v>3278</v>
      </c>
      <c r="Z40" s="41"/>
      <c r="AA40" s="1" t="s">
        <v>96</v>
      </c>
      <c r="AB40" s="28" t="s">
        <v>105</v>
      </c>
    </row>
    <row r="41" spans="1:28" x14ac:dyDescent="0.3">
      <c r="A41" s="1" t="s">
        <v>406</v>
      </c>
      <c r="B41" s="1" t="s">
        <v>59</v>
      </c>
      <c r="C41" s="27" t="s">
        <v>88</v>
      </c>
      <c r="D41" s="38">
        <v>24</v>
      </c>
      <c r="E41" s="27">
        <v>22</v>
      </c>
      <c r="F41" s="27">
        <v>1</v>
      </c>
      <c r="G41" s="27">
        <v>5</v>
      </c>
      <c r="H41" s="27"/>
      <c r="I41" s="27"/>
      <c r="J41" s="27">
        <v>1</v>
      </c>
      <c r="K41" s="27">
        <v>2</v>
      </c>
      <c r="L41" s="27">
        <v>2</v>
      </c>
      <c r="M41" s="27">
        <v>4</v>
      </c>
      <c r="N41" s="27">
        <f t="shared" si="5"/>
        <v>6</v>
      </c>
      <c r="O41" s="39">
        <v>0</v>
      </c>
      <c r="P41" s="39">
        <v>1</v>
      </c>
      <c r="Q41" s="39">
        <v>0</v>
      </c>
      <c r="R41" s="39">
        <v>3</v>
      </c>
      <c r="S41" s="39">
        <v>0</v>
      </c>
      <c r="T41" s="39">
        <f t="shared" si="4"/>
        <v>3</v>
      </c>
      <c r="U41" s="40">
        <f t="shared" si="6"/>
        <v>0.27272727272727271</v>
      </c>
      <c r="V41" s="22" t="s">
        <v>409</v>
      </c>
      <c r="W41" s="22" t="s">
        <v>81</v>
      </c>
      <c r="X41" s="22" t="s">
        <v>95</v>
      </c>
      <c r="Y41" s="69">
        <v>3278</v>
      </c>
      <c r="Z41" s="41"/>
      <c r="AA41" s="1" t="s">
        <v>96</v>
      </c>
      <c r="AB41" s="28" t="s">
        <v>105</v>
      </c>
    </row>
    <row r="42" spans="1:28" x14ac:dyDescent="0.3">
      <c r="A42" s="1" t="s">
        <v>406</v>
      </c>
      <c r="B42" s="1" t="s">
        <v>59</v>
      </c>
      <c r="C42" s="27" t="s">
        <v>89</v>
      </c>
      <c r="D42" s="38">
        <v>23</v>
      </c>
      <c r="E42" s="27">
        <v>9</v>
      </c>
      <c r="F42" s="27">
        <v>0</v>
      </c>
      <c r="G42" s="27">
        <v>2</v>
      </c>
      <c r="H42" s="27"/>
      <c r="I42" s="27"/>
      <c r="J42" s="27">
        <v>0</v>
      </c>
      <c r="K42" s="27">
        <v>0</v>
      </c>
      <c r="L42" s="27">
        <v>0</v>
      </c>
      <c r="M42" s="27">
        <v>2</v>
      </c>
      <c r="N42" s="27">
        <f>SUM(L42:M42)</f>
        <v>2</v>
      </c>
      <c r="O42" s="39">
        <v>0</v>
      </c>
      <c r="P42" s="39">
        <v>0</v>
      </c>
      <c r="Q42" s="39">
        <v>0</v>
      </c>
      <c r="R42" s="39">
        <v>1</v>
      </c>
      <c r="S42" s="39">
        <v>0</v>
      </c>
      <c r="T42" s="39">
        <f t="shared" si="4"/>
        <v>0</v>
      </c>
      <c r="U42" s="40">
        <f t="shared" si="6"/>
        <v>0.1111111111111111</v>
      </c>
      <c r="V42" s="22" t="s">
        <v>409</v>
      </c>
      <c r="W42" s="22" t="s">
        <v>81</v>
      </c>
      <c r="X42" s="22" t="s">
        <v>95</v>
      </c>
      <c r="Y42" s="69">
        <v>3278</v>
      </c>
      <c r="Z42" s="41"/>
      <c r="AA42" s="1" t="s">
        <v>96</v>
      </c>
      <c r="AB42" s="28" t="s">
        <v>105</v>
      </c>
    </row>
    <row r="43" spans="1:28" x14ac:dyDescent="0.3">
      <c r="A43" s="1" t="s">
        <v>406</v>
      </c>
      <c r="B43" s="1" t="s">
        <v>59</v>
      </c>
      <c r="C43" s="27" t="s">
        <v>91</v>
      </c>
      <c r="D43" s="38">
        <v>10</v>
      </c>
      <c r="E43" s="27">
        <v>42</v>
      </c>
      <c r="F43" s="27">
        <v>8</v>
      </c>
      <c r="G43" s="27">
        <v>13</v>
      </c>
      <c r="H43" s="27"/>
      <c r="I43" s="27"/>
      <c r="J43" s="27">
        <v>0</v>
      </c>
      <c r="K43" s="27">
        <v>0</v>
      </c>
      <c r="L43" s="27">
        <v>0</v>
      </c>
      <c r="M43" s="27">
        <v>2</v>
      </c>
      <c r="N43" s="27">
        <f>SUM(L43:M43)</f>
        <v>2</v>
      </c>
      <c r="O43" s="39">
        <v>10</v>
      </c>
      <c r="P43" s="39">
        <v>4</v>
      </c>
      <c r="Q43" s="39">
        <v>2</v>
      </c>
      <c r="R43" s="39">
        <v>5</v>
      </c>
      <c r="S43" s="39">
        <v>0</v>
      </c>
      <c r="T43" s="39">
        <f t="shared" si="4"/>
        <v>16</v>
      </c>
      <c r="U43" s="40">
        <f t="shared" si="6"/>
        <v>0.83333333333333337</v>
      </c>
      <c r="V43" s="22" t="s">
        <v>409</v>
      </c>
      <c r="W43" s="22" t="s">
        <v>81</v>
      </c>
      <c r="X43" s="22" t="s">
        <v>95</v>
      </c>
      <c r="Y43" s="69">
        <v>3278</v>
      </c>
      <c r="Z43" s="41" t="s">
        <v>393</v>
      </c>
      <c r="AA43" s="1" t="s">
        <v>96</v>
      </c>
      <c r="AB43" s="28" t="s">
        <v>105</v>
      </c>
    </row>
    <row r="44" spans="1:28" x14ac:dyDescent="0.3">
      <c r="A44" s="1" t="s">
        <v>406</v>
      </c>
      <c r="B44" s="1" t="s">
        <v>59</v>
      </c>
      <c r="C44" s="27" t="s">
        <v>92</v>
      </c>
      <c r="D44" s="38">
        <v>32</v>
      </c>
      <c r="E44" s="27">
        <v>11</v>
      </c>
      <c r="F44" s="27">
        <v>1</v>
      </c>
      <c r="G44" s="27">
        <v>1</v>
      </c>
      <c r="H44" s="27">
        <v>0</v>
      </c>
      <c r="I44" s="27">
        <v>1</v>
      </c>
      <c r="J44" s="27">
        <v>0</v>
      </c>
      <c r="K44" s="27">
        <v>0</v>
      </c>
      <c r="L44" s="27">
        <v>0</v>
      </c>
      <c r="M44" s="27">
        <v>1</v>
      </c>
      <c r="N44" s="27">
        <f>SUM(L44:M44)</f>
        <v>1</v>
      </c>
      <c r="O44" s="39">
        <v>1</v>
      </c>
      <c r="P44" s="39">
        <v>2</v>
      </c>
      <c r="Q44" s="39">
        <v>0</v>
      </c>
      <c r="R44" s="39">
        <v>3</v>
      </c>
      <c r="S44" s="39">
        <v>0</v>
      </c>
      <c r="T44" s="39">
        <f t="shared" si="4"/>
        <v>2</v>
      </c>
      <c r="U44" s="40">
        <f t="shared" si="6"/>
        <v>0.18181818181818182</v>
      </c>
      <c r="V44" s="22" t="s">
        <v>409</v>
      </c>
      <c r="W44" s="22" t="s">
        <v>81</v>
      </c>
      <c r="X44" s="22" t="s">
        <v>95</v>
      </c>
      <c r="Y44" s="69">
        <v>3278</v>
      </c>
      <c r="Z44" s="41"/>
      <c r="AA44" s="1" t="s">
        <v>96</v>
      </c>
      <c r="AB44" s="28" t="s">
        <v>105</v>
      </c>
    </row>
    <row r="45" spans="1:28" x14ac:dyDescent="0.3">
      <c r="A45" s="43" t="s">
        <v>406</v>
      </c>
      <c r="B45" s="43" t="s">
        <v>59</v>
      </c>
      <c r="C45" s="44" t="s">
        <v>40</v>
      </c>
      <c r="D45" s="44"/>
      <c r="E45" s="44">
        <f t="shared" ref="E45:T45" si="7">SUM(E35:E44)</f>
        <v>240</v>
      </c>
      <c r="F45" s="44">
        <f t="shared" si="7"/>
        <v>35</v>
      </c>
      <c r="G45" s="44">
        <f t="shared" si="7"/>
        <v>78</v>
      </c>
      <c r="H45" s="44">
        <f t="shared" si="7"/>
        <v>0</v>
      </c>
      <c r="I45" s="44">
        <f t="shared" si="7"/>
        <v>2</v>
      </c>
      <c r="J45" s="44">
        <f t="shared" si="7"/>
        <v>15</v>
      </c>
      <c r="K45" s="44">
        <f t="shared" si="7"/>
        <v>17</v>
      </c>
      <c r="L45" s="44">
        <f t="shared" si="7"/>
        <v>11</v>
      </c>
      <c r="M45" s="44">
        <f t="shared" si="7"/>
        <v>19</v>
      </c>
      <c r="N45" s="44">
        <f t="shared" si="7"/>
        <v>30</v>
      </c>
      <c r="O45" s="44">
        <f t="shared" si="7"/>
        <v>18</v>
      </c>
      <c r="P45" s="44">
        <f t="shared" si="7"/>
        <v>20</v>
      </c>
      <c r="Q45" s="44">
        <f t="shared" si="7"/>
        <v>9</v>
      </c>
      <c r="R45" s="44">
        <f t="shared" si="7"/>
        <v>20</v>
      </c>
      <c r="S45" s="44">
        <f t="shared" si="7"/>
        <v>3</v>
      </c>
      <c r="T45" s="44">
        <f t="shared" si="7"/>
        <v>85</v>
      </c>
      <c r="U45" s="45">
        <f>((T45+Q45+N45-R45)+(O45*2))/E45</f>
        <v>0.58333333333333337</v>
      </c>
      <c r="V45" s="46" t="s">
        <v>409</v>
      </c>
      <c r="W45" s="46" t="s">
        <v>81</v>
      </c>
      <c r="X45" s="46" t="s">
        <v>95</v>
      </c>
      <c r="Y45" s="70">
        <v>3278</v>
      </c>
      <c r="Z45" s="48"/>
      <c r="AA45" s="43" t="s">
        <v>96</v>
      </c>
      <c r="AB45" s="72" t="s">
        <v>105</v>
      </c>
    </row>
    <row r="46" spans="1:28" x14ac:dyDescent="0.3">
      <c r="A46" s="1"/>
      <c r="B46" s="1"/>
      <c r="C46" s="1"/>
      <c r="D46" s="1"/>
      <c r="F46" s="49" t="s">
        <v>41</v>
      </c>
      <c r="G46" s="50">
        <f>F45/G45</f>
        <v>0.44871794871794873</v>
      </c>
      <c r="H46" s="27"/>
      <c r="I46" s="1"/>
      <c r="J46" s="49" t="s">
        <v>42</v>
      </c>
      <c r="K46" s="51">
        <f>J45/K45</f>
        <v>0.88235294117647056</v>
      </c>
      <c r="L46" s="1"/>
      <c r="M46" s="39" t="s">
        <v>43</v>
      </c>
      <c r="N46" s="52">
        <v>7</v>
      </c>
      <c r="P46" s="1"/>
      <c r="Q46" s="1"/>
      <c r="R46" s="1"/>
      <c r="S46" s="1"/>
      <c r="T46" s="1"/>
      <c r="U46" s="1"/>
      <c r="V46" s="22"/>
      <c r="W46" s="22"/>
      <c r="X46" s="22"/>
      <c r="Y46" s="53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3"/>
      <c r="Z47" s="41"/>
      <c r="AA47" s="1"/>
      <c r="AB47" s="28"/>
    </row>
    <row r="48" spans="1:28" x14ac:dyDescent="0.3">
      <c r="B48" s="1"/>
      <c r="C48" s="1" t="s">
        <v>410</v>
      </c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1"/>
      <c r="AA48" s="1"/>
      <c r="AB48" s="28"/>
    </row>
    <row r="49" spans="28:28" x14ac:dyDescent="0.3">
      <c r="AB49" s="71"/>
    </row>
  </sheetData>
  <sheetProtection sheet="1" objects="1" scenarios="1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DF725-112A-4861-B2E7-E72AFA57731F}">
  <sheetPr>
    <tabColor rgb="FF92D050"/>
  </sheetPr>
  <dimension ref="A1:AB53"/>
  <sheetViews>
    <sheetView topLeftCell="A2" workbookViewId="0">
      <selection activeCell="Z25" sqref="Z25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401</v>
      </c>
      <c r="E2" s="4"/>
      <c r="F2" s="6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29682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98</v>
      </c>
      <c r="D4" s="7" t="s">
        <v>5</v>
      </c>
      <c r="E4" s="8"/>
      <c r="F4" s="5"/>
      <c r="G4" s="1"/>
      <c r="J4" s="15" t="s">
        <v>111</v>
      </c>
      <c r="K4" s="16" t="s">
        <v>45</v>
      </c>
      <c r="L4" s="17"/>
      <c r="M4" s="18"/>
      <c r="N4" s="19">
        <v>21</v>
      </c>
      <c r="O4" s="19">
        <v>31</v>
      </c>
      <c r="P4" s="19">
        <v>18</v>
      </c>
      <c r="Q4" s="19">
        <v>37</v>
      </c>
      <c r="R4" s="20"/>
      <c r="S4" s="21">
        <f>SUM(N4:R4)</f>
        <v>107</v>
      </c>
      <c r="T4" s="22" t="s">
        <v>411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103</v>
      </c>
      <c r="K5" s="16" t="s">
        <v>60</v>
      </c>
      <c r="L5" s="17"/>
      <c r="M5" s="18"/>
      <c r="N5" s="19">
        <v>22</v>
      </c>
      <c r="O5" s="19">
        <v>25</v>
      </c>
      <c r="P5" s="19">
        <v>23</v>
      </c>
      <c r="Q5" s="19">
        <v>18</v>
      </c>
      <c r="R5" s="20"/>
      <c r="S5" s="21">
        <f>SUM(N5:R5)</f>
        <v>88</v>
      </c>
      <c r="T5" s="22" t="s">
        <v>411</v>
      </c>
      <c r="U5" s="1"/>
      <c r="V5" s="1"/>
      <c r="W5" s="1"/>
    </row>
    <row r="6" spans="1:28" x14ac:dyDescent="0.3">
      <c r="C6" s="23">
        <v>4482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77</v>
      </c>
      <c r="D7" s="7" t="s">
        <v>8</v>
      </c>
      <c r="G7" s="1"/>
      <c r="S7" s="1"/>
      <c r="T7" s="25" t="s">
        <v>402</v>
      </c>
      <c r="U7" s="1"/>
      <c r="V7" s="26" t="s">
        <v>411</v>
      </c>
      <c r="W7" s="1"/>
    </row>
    <row r="8" spans="1:28" x14ac:dyDescent="0.3">
      <c r="B8" s="1"/>
      <c r="C8" s="24" t="s">
        <v>167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9.0277777777777776E-2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 t="s">
        <v>415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406</v>
      </c>
      <c r="C13" s="27" t="s">
        <v>48</v>
      </c>
      <c r="D13" s="38">
        <v>11</v>
      </c>
      <c r="E13" s="27">
        <v>13</v>
      </c>
      <c r="F13" s="27">
        <v>2</v>
      </c>
      <c r="G13" s="27">
        <v>3</v>
      </c>
      <c r="H13" s="27"/>
      <c r="I13" s="27"/>
      <c r="J13" s="27">
        <v>0</v>
      </c>
      <c r="K13" s="27">
        <v>0</v>
      </c>
      <c r="L13" s="27">
        <v>1</v>
      </c>
      <c r="M13" s="27">
        <v>2</v>
      </c>
      <c r="N13" s="27">
        <f>SUM(L13:M13)</f>
        <v>3</v>
      </c>
      <c r="O13" s="27">
        <v>1</v>
      </c>
      <c r="P13" s="39">
        <v>1</v>
      </c>
      <c r="Q13" s="27">
        <v>0</v>
      </c>
      <c r="R13" s="27">
        <v>2</v>
      </c>
      <c r="S13" s="27">
        <v>0</v>
      </c>
      <c r="T13" s="27">
        <f>(H13*3)+((F13-H13)*2)+J13</f>
        <v>4</v>
      </c>
      <c r="U13" s="40">
        <f>IFERROR(((T13+Q13+N13-R13)+(O13*2))/E13,"")</f>
        <v>0.53846153846153844</v>
      </c>
      <c r="V13" s="22" t="s">
        <v>411</v>
      </c>
      <c r="W13" s="22" t="s">
        <v>80</v>
      </c>
      <c r="X13" s="22" t="s">
        <v>82</v>
      </c>
      <c r="Y13" s="69">
        <v>4482</v>
      </c>
      <c r="Z13" s="41"/>
      <c r="AA13" s="1" t="s">
        <v>83</v>
      </c>
      <c r="AB13" s="28" t="s">
        <v>113</v>
      </c>
    </row>
    <row r="14" spans="1:28" x14ac:dyDescent="0.3">
      <c r="A14" s="1" t="s">
        <v>59</v>
      </c>
      <c r="B14" s="1" t="s">
        <v>406</v>
      </c>
      <c r="C14" s="27" t="s">
        <v>49</v>
      </c>
      <c r="D14" s="38">
        <v>22</v>
      </c>
      <c r="E14" s="27">
        <v>1</v>
      </c>
      <c r="F14" s="27">
        <v>0</v>
      </c>
      <c r="G14" s="27">
        <v>0</v>
      </c>
      <c r="H14" s="27"/>
      <c r="I14" s="27"/>
      <c r="J14" s="27">
        <v>4</v>
      </c>
      <c r="K14" s="27">
        <v>4</v>
      </c>
      <c r="L14" s="27">
        <v>0</v>
      </c>
      <c r="M14" s="27">
        <v>0</v>
      </c>
      <c r="N14" s="27">
        <f t="shared" ref="N14:N20" si="0">SUM(L14:M14)</f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f t="shared" ref="T14:T20" si="1">(H14*3)+((F14-H14)*2)+J14</f>
        <v>4</v>
      </c>
      <c r="U14" s="40">
        <f t="shared" ref="U14:U24" si="2">IFERROR(((T14+Q14+N14-R14)+(O14*2))/E14,"")</f>
        <v>4</v>
      </c>
      <c r="V14" s="22" t="s">
        <v>411</v>
      </c>
      <c r="W14" s="22" t="s">
        <v>80</v>
      </c>
      <c r="X14" s="22" t="s">
        <v>82</v>
      </c>
      <c r="Y14" s="69">
        <v>4482</v>
      </c>
      <c r="Z14" s="41"/>
      <c r="AA14" s="1" t="s">
        <v>83</v>
      </c>
      <c r="AB14" s="28" t="s">
        <v>113</v>
      </c>
    </row>
    <row r="15" spans="1:28" x14ac:dyDescent="0.3">
      <c r="A15" s="1" t="s">
        <v>59</v>
      </c>
      <c r="B15" s="1" t="s">
        <v>406</v>
      </c>
      <c r="C15" s="27" t="s">
        <v>255</v>
      </c>
      <c r="D15" s="38">
        <v>14</v>
      </c>
      <c r="E15" s="27">
        <v>28</v>
      </c>
      <c r="F15" s="27">
        <v>2</v>
      </c>
      <c r="G15" s="27">
        <v>5</v>
      </c>
      <c r="H15" s="27"/>
      <c r="I15" s="27"/>
      <c r="J15" s="27">
        <v>1</v>
      </c>
      <c r="K15" s="27">
        <v>1</v>
      </c>
      <c r="L15" s="27">
        <v>2</v>
      </c>
      <c r="M15" s="27">
        <v>6</v>
      </c>
      <c r="N15" s="27">
        <f t="shared" si="0"/>
        <v>8</v>
      </c>
      <c r="O15" s="39">
        <v>4</v>
      </c>
      <c r="P15" s="39">
        <v>4</v>
      </c>
      <c r="Q15" s="39">
        <v>1</v>
      </c>
      <c r="R15" s="39">
        <v>3</v>
      </c>
      <c r="S15" s="39">
        <v>0</v>
      </c>
      <c r="T15" s="39">
        <f t="shared" si="1"/>
        <v>5</v>
      </c>
      <c r="U15" s="40">
        <f t="shared" si="2"/>
        <v>0.6785714285714286</v>
      </c>
      <c r="V15" s="22" t="s">
        <v>411</v>
      </c>
      <c r="W15" s="22" t="s">
        <v>80</v>
      </c>
      <c r="X15" s="22" t="s">
        <v>82</v>
      </c>
      <c r="Y15" s="69">
        <v>4482</v>
      </c>
      <c r="Z15" s="41"/>
      <c r="AA15" s="1" t="s">
        <v>83</v>
      </c>
      <c r="AB15" s="28" t="s">
        <v>113</v>
      </c>
    </row>
    <row r="16" spans="1:28" x14ac:dyDescent="0.3">
      <c r="A16" s="1" t="s">
        <v>59</v>
      </c>
      <c r="B16" s="1" t="s">
        <v>406</v>
      </c>
      <c r="C16" s="27" t="s">
        <v>172</v>
      </c>
      <c r="D16" s="38">
        <v>32</v>
      </c>
      <c r="E16" s="27">
        <v>1</v>
      </c>
      <c r="F16" s="27">
        <v>0</v>
      </c>
      <c r="G16" s="27">
        <v>0</v>
      </c>
      <c r="H16" s="27"/>
      <c r="I16" s="27"/>
      <c r="J16" s="27">
        <v>0</v>
      </c>
      <c r="K16" s="27">
        <v>0</v>
      </c>
      <c r="L16" s="27">
        <v>0</v>
      </c>
      <c r="M16" s="27">
        <v>0</v>
      </c>
      <c r="N16" s="27">
        <f t="shared" si="0"/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f t="shared" si="1"/>
        <v>0</v>
      </c>
      <c r="U16" s="40">
        <f t="shared" si="2"/>
        <v>0</v>
      </c>
      <c r="V16" s="22" t="s">
        <v>411</v>
      </c>
      <c r="W16" s="22" t="s">
        <v>80</v>
      </c>
      <c r="X16" s="22" t="s">
        <v>82</v>
      </c>
      <c r="Y16" s="69">
        <v>4482</v>
      </c>
      <c r="Z16" s="41"/>
      <c r="AA16" s="1" t="s">
        <v>83</v>
      </c>
      <c r="AB16" s="28" t="s">
        <v>113</v>
      </c>
    </row>
    <row r="17" spans="1:28" x14ac:dyDescent="0.3">
      <c r="A17" s="1" t="s">
        <v>59</v>
      </c>
      <c r="B17" s="1" t="s">
        <v>406</v>
      </c>
      <c r="C17" s="27" t="s">
        <v>52</v>
      </c>
      <c r="D17" s="38">
        <v>42</v>
      </c>
      <c r="E17" s="27">
        <v>8</v>
      </c>
      <c r="F17" s="27">
        <v>0</v>
      </c>
      <c r="G17" s="27">
        <v>1</v>
      </c>
      <c r="H17" s="27"/>
      <c r="I17" s="27"/>
      <c r="J17" s="27">
        <v>0</v>
      </c>
      <c r="K17" s="27">
        <v>3</v>
      </c>
      <c r="L17" s="27">
        <v>0</v>
      </c>
      <c r="M17" s="27">
        <v>3</v>
      </c>
      <c r="N17" s="27">
        <f t="shared" si="0"/>
        <v>3</v>
      </c>
      <c r="O17" s="39">
        <v>1</v>
      </c>
      <c r="P17" s="39">
        <v>1</v>
      </c>
      <c r="Q17" s="39">
        <v>0</v>
      </c>
      <c r="R17" s="39">
        <v>0</v>
      </c>
      <c r="S17" s="39">
        <v>0</v>
      </c>
      <c r="T17" s="39">
        <f t="shared" si="1"/>
        <v>0</v>
      </c>
      <c r="U17" s="40">
        <f t="shared" si="2"/>
        <v>0.625</v>
      </c>
      <c r="V17" s="22" t="s">
        <v>411</v>
      </c>
      <c r="W17" s="22" t="s">
        <v>80</v>
      </c>
      <c r="X17" s="22" t="s">
        <v>82</v>
      </c>
      <c r="Y17" s="69">
        <v>4482</v>
      </c>
      <c r="Z17" s="41"/>
      <c r="AA17" s="1" t="s">
        <v>83</v>
      </c>
      <c r="AB17" s="28" t="s">
        <v>113</v>
      </c>
    </row>
    <row r="18" spans="1:28" x14ac:dyDescent="0.3">
      <c r="A18" s="1" t="s">
        <v>59</v>
      </c>
      <c r="B18" s="1" t="s">
        <v>406</v>
      </c>
      <c r="C18" s="27" t="s">
        <v>53</v>
      </c>
      <c r="D18" s="38">
        <v>15</v>
      </c>
      <c r="E18" s="27">
        <v>37</v>
      </c>
      <c r="F18" s="27">
        <v>4</v>
      </c>
      <c r="G18" s="27">
        <v>11</v>
      </c>
      <c r="H18" s="27"/>
      <c r="I18" s="27"/>
      <c r="J18" s="27">
        <v>3</v>
      </c>
      <c r="K18" s="27">
        <v>4</v>
      </c>
      <c r="L18" s="27">
        <v>7</v>
      </c>
      <c r="M18" s="27">
        <v>3</v>
      </c>
      <c r="N18" s="27">
        <f t="shared" si="0"/>
        <v>10</v>
      </c>
      <c r="O18" s="39">
        <v>8</v>
      </c>
      <c r="P18" s="39">
        <v>4</v>
      </c>
      <c r="Q18" s="39">
        <v>4</v>
      </c>
      <c r="R18" s="39">
        <v>5</v>
      </c>
      <c r="S18" s="39">
        <v>0</v>
      </c>
      <c r="T18" s="39">
        <f t="shared" si="1"/>
        <v>11</v>
      </c>
      <c r="U18" s="40">
        <f t="shared" si="2"/>
        <v>0.97297297297297303</v>
      </c>
      <c r="V18" s="22" t="s">
        <v>411</v>
      </c>
      <c r="W18" s="22" t="s">
        <v>80</v>
      </c>
      <c r="X18" s="22" t="s">
        <v>82</v>
      </c>
      <c r="Y18" s="69">
        <v>4482</v>
      </c>
      <c r="Z18" s="41"/>
      <c r="AA18" s="1" t="s">
        <v>83</v>
      </c>
      <c r="AB18" s="28" t="s">
        <v>113</v>
      </c>
    </row>
    <row r="19" spans="1:28" x14ac:dyDescent="0.3">
      <c r="A19" s="1" t="s">
        <v>59</v>
      </c>
      <c r="B19" s="1" t="s">
        <v>406</v>
      </c>
      <c r="C19" s="27" t="s">
        <v>374</v>
      </c>
      <c r="D19" s="38">
        <v>54</v>
      </c>
      <c r="E19" s="27">
        <v>1</v>
      </c>
      <c r="F19" s="27">
        <v>0</v>
      </c>
      <c r="G19" s="27">
        <v>0</v>
      </c>
      <c r="H19" s="27"/>
      <c r="I19" s="27"/>
      <c r="J19" s="27">
        <v>3</v>
      </c>
      <c r="K19" s="27">
        <v>4</v>
      </c>
      <c r="L19" s="27">
        <v>0</v>
      </c>
      <c r="M19" s="27">
        <v>0</v>
      </c>
      <c r="N19" s="27">
        <f t="shared" ref="N19" si="3">SUM(L19:M19)</f>
        <v>0</v>
      </c>
      <c r="O19" s="39">
        <v>0</v>
      </c>
      <c r="P19" s="39">
        <v>1</v>
      </c>
      <c r="Q19" s="39">
        <v>0</v>
      </c>
      <c r="R19" s="39">
        <v>0</v>
      </c>
      <c r="S19" s="39">
        <v>0</v>
      </c>
      <c r="T19" s="39">
        <f t="shared" ref="T19" si="4">(H19*3)+((F19-H19)*2)+J19</f>
        <v>3</v>
      </c>
      <c r="U19" s="40">
        <f t="shared" ref="U19" si="5">IFERROR(((T19+Q19+N19-R19)+(O19*2))/E19,"")</f>
        <v>3</v>
      </c>
      <c r="V19" s="22" t="s">
        <v>411</v>
      </c>
      <c r="W19" s="22" t="s">
        <v>80</v>
      </c>
      <c r="X19" s="22" t="s">
        <v>82</v>
      </c>
      <c r="Y19" s="69">
        <v>4482</v>
      </c>
      <c r="Z19" s="41"/>
      <c r="AA19" s="1" t="s">
        <v>83</v>
      </c>
      <c r="AB19" s="28" t="s">
        <v>113</v>
      </c>
    </row>
    <row r="20" spans="1:28" x14ac:dyDescent="0.3">
      <c r="A20" s="1" t="s">
        <v>59</v>
      </c>
      <c r="B20" s="1" t="s">
        <v>406</v>
      </c>
      <c r="C20" s="27" t="s">
        <v>54</v>
      </c>
      <c r="D20" s="38">
        <v>10</v>
      </c>
      <c r="E20" s="27">
        <v>45</v>
      </c>
      <c r="F20" s="27">
        <v>14</v>
      </c>
      <c r="G20" s="27">
        <v>28</v>
      </c>
      <c r="H20" s="27">
        <v>0</v>
      </c>
      <c r="I20" s="27">
        <v>1</v>
      </c>
      <c r="J20" s="27">
        <v>7</v>
      </c>
      <c r="K20" s="27">
        <v>9</v>
      </c>
      <c r="L20" s="27">
        <v>4</v>
      </c>
      <c r="M20" s="27">
        <v>6</v>
      </c>
      <c r="N20" s="27">
        <f t="shared" si="0"/>
        <v>10</v>
      </c>
      <c r="O20" s="39">
        <v>6</v>
      </c>
      <c r="P20" s="39">
        <v>4</v>
      </c>
      <c r="Q20" s="39">
        <v>2</v>
      </c>
      <c r="R20" s="39">
        <v>2</v>
      </c>
      <c r="S20" s="39">
        <v>0</v>
      </c>
      <c r="T20" s="39">
        <f t="shared" si="1"/>
        <v>35</v>
      </c>
      <c r="U20" s="40">
        <f t="shared" si="2"/>
        <v>1.2666666666666666</v>
      </c>
      <c r="V20" s="22" t="s">
        <v>411</v>
      </c>
      <c r="W20" s="22" t="s">
        <v>80</v>
      </c>
      <c r="X20" s="22" t="s">
        <v>82</v>
      </c>
      <c r="Y20" s="69">
        <v>4482</v>
      </c>
      <c r="Z20" s="41"/>
      <c r="AA20" s="1" t="s">
        <v>83</v>
      </c>
      <c r="AB20" s="28" t="s">
        <v>113</v>
      </c>
    </row>
    <row r="21" spans="1:28" x14ac:dyDescent="0.3">
      <c r="A21" s="1" t="s">
        <v>59</v>
      </c>
      <c r="B21" s="1" t="s">
        <v>406</v>
      </c>
      <c r="C21" s="27" t="s">
        <v>55</v>
      </c>
      <c r="D21" s="38">
        <v>33</v>
      </c>
      <c r="E21" s="27">
        <v>22</v>
      </c>
      <c r="F21" s="27">
        <v>3</v>
      </c>
      <c r="G21" s="27">
        <v>9</v>
      </c>
      <c r="H21" s="27"/>
      <c r="I21" s="27"/>
      <c r="J21" s="27">
        <v>6</v>
      </c>
      <c r="K21" s="27">
        <v>6</v>
      </c>
      <c r="L21" s="27">
        <v>6</v>
      </c>
      <c r="M21" s="27">
        <v>1</v>
      </c>
      <c r="N21" s="27">
        <f>SUM(L21:M21)</f>
        <v>7</v>
      </c>
      <c r="O21" s="39">
        <v>0</v>
      </c>
      <c r="P21" s="39">
        <v>1</v>
      </c>
      <c r="Q21" s="39">
        <v>4</v>
      </c>
      <c r="R21" s="39">
        <v>2</v>
      </c>
      <c r="S21" s="39">
        <v>0</v>
      </c>
      <c r="T21" s="39">
        <f>(H21*3)+((F21-H21)*2)+J21</f>
        <v>12</v>
      </c>
      <c r="U21" s="40">
        <f t="shared" si="2"/>
        <v>0.95454545454545459</v>
      </c>
      <c r="V21" s="22" t="s">
        <v>411</v>
      </c>
      <c r="W21" s="22" t="s">
        <v>80</v>
      </c>
      <c r="X21" s="22" t="s">
        <v>82</v>
      </c>
      <c r="Y21" s="69">
        <v>4482</v>
      </c>
      <c r="Z21" s="41"/>
      <c r="AA21" s="1" t="s">
        <v>83</v>
      </c>
      <c r="AB21" s="28" t="s">
        <v>113</v>
      </c>
    </row>
    <row r="22" spans="1:28" x14ac:dyDescent="0.3">
      <c r="A22" s="1" t="s">
        <v>59</v>
      </c>
      <c r="B22" s="1" t="s">
        <v>406</v>
      </c>
      <c r="C22" s="27" t="s">
        <v>56</v>
      </c>
      <c r="D22" s="38">
        <v>24</v>
      </c>
      <c r="E22" s="27">
        <v>26</v>
      </c>
      <c r="F22" s="27">
        <v>4</v>
      </c>
      <c r="G22" s="27">
        <v>11</v>
      </c>
      <c r="H22" s="27"/>
      <c r="I22" s="27"/>
      <c r="J22" s="27">
        <v>1</v>
      </c>
      <c r="K22" s="27">
        <v>2</v>
      </c>
      <c r="L22" s="27">
        <v>2</v>
      </c>
      <c r="M22" s="27">
        <v>2</v>
      </c>
      <c r="N22" s="27">
        <f>SUM(L22:M22)</f>
        <v>4</v>
      </c>
      <c r="O22" s="39">
        <v>2</v>
      </c>
      <c r="P22" s="39">
        <v>1</v>
      </c>
      <c r="Q22" s="39">
        <v>1</v>
      </c>
      <c r="R22" s="39">
        <v>2</v>
      </c>
      <c r="S22" s="39">
        <v>0</v>
      </c>
      <c r="T22" s="39">
        <f>(H22*3)+((F22-H22)*2)+J22</f>
        <v>9</v>
      </c>
      <c r="U22" s="40">
        <f t="shared" si="2"/>
        <v>0.61538461538461542</v>
      </c>
      <c r="V22" s="22" t="s">
        <v>411</v>
      </c>
      <c r="W22" s="22" t="s">
        <v>80</v>
      </c>
      <c r="X22" s="22" t="s">
        <v>82</v>
      </c>
      <c r="Y22" s="69">
        <v>4482</v>
      </c>
      <c r="Z22" s="41"/>
      <c r="AA22" s="1" t="s">
        <v>83</v>
      </c>
      <c r="AB22" s="28" t="s">
        <v>113</v>
      </c>
    </row>
    <row r="23" spans="1:28" x14ac:dyDescent="0.3">
      <c r="A23" s="1" t="s">
        <v>59</v>
      </c>
      <c r="B23" s="1" t="s">
        <v>406</v>
      </c>
      <c r="C23" s="27" t="s">
        <v>57</v>
      </c>
      <c r="D23" s="38">
        <v>35</v>
      </c>
      <c r="E23" s="27">
        <v>40</v>
      </c>
      <c r="F23" s="27">
        <v>4</v>
      </c>
      <c r="G23" s="27">
        <v>9</v>
      </c>
      <c r="H23" s="27"/>
      <c r="I23" s="27"/>
      <c r="J23" s="27">
        <v>1</v>
      </c>
      <c r="K23" s="27">
        <v>2</v>
      </c>
      <c r="L23" s="27">
        <v>3</v>
      </c>
      <c r="M23" s="27">
        <v>6</v>
      </c>
      <c r="N23" s="27">
        <f>SUM(L23:M23)</f>
        <v>9</v>
      </c>
      <c r="O23" s="39">
        <v>0</v>
      </c>
      <c r="P23" s="39">
        <v>3</v>
      </c>
      <c r="Q23" s="39">
        <v>3</v>
      </c>
      <c r="R23" s="39">
        <v>1</v>
      </c>
      <c r="S23" s="39">
        <v>1</v>
      </c>
      <c r="T23" s="39">
        <f>(H23*3)+((F23-H23)*2)+J23</f>
        <v>9</v>
      </c>
      <c r="U23" s="40">
        <f t="shared" si="2"/>
        <v>0.5</v>
      </c>
      <c r="V23" s="22" t="s">
        <v>411</v>
      </c>
      <c r="W23" s="22" t="s">
        <v>80</v>
      </c>
      <c r="X23" s="22" t="s">
        <v>82</v>
      </c>
      <c r="Y23" s="69">
        <v>4482</v>
      </c>
      <c r="Z23" s="41"/>
      <c r="AA23" s="1" t="s">
        <v>83</v>
      </c>
      <c r="AB23" s="28" t="s">
        <v>113</v>
      </c>
    </row>
    <row r="24" spans="1:28" x14ac:dyDescent="0.3">
      <c r="A24" s="1" t="s">
        <v>59</v>
      </c>
      <c r="B24" s="1" t="s">
        <v>406</v>
      </c>
      <c r="C24" s="27" t="s">
        <v>58</v>
      </c>
      <c r="D24" s="38">
        <v>40</v>
      </c>
      <c r="E24" s="27">
        <v>18</v>
      </c>
      <c r="F24" s="27">
        <v>5</v>
      </c>
      <c r="G24" s="27">
        <v>6</v>
      </c>
      <c r="H24" s="27"/>
      <c r="I24" s="27"/>
      <c r="J24" s="27">
        <v>5</v>
      </c>
      <c r="K24" s="27">
        <v>7</v>
      </c>
      <c r="L24" s="27">
        <v>2</v>
      </c>
      <c r="M24" s="27">
        <v>4</v>
      </c>
      <c r="N24" s="27">
        <f>SUM(L24:M24)</f>
        <v>6</v>
      </c>
      <c r="O24" s="39">
        <v>1</v>
      </c>
      <c r="P24" s="39">
        <v>4</v>
      </c>
      <c r="Q24" s="39">
        <v>0</v>
      </c>
      <c r="R24" s="39">
        <v>1</v>
      </c>
      <c r="S24" s="39">
        <v>0</v>
      </c>
      <c r="T24" s="39">
        <f>(H24*3)+((F24-H24)*2)+J24</f>
        <v>15</v>
      </c>
      <c r="U24" s="40">
        <f t="shared" si="2"/>
        <v>1.2222222222222223</v>
      </c>
      <c r="V24" s="22" t="s">
        <v>411</v>
      </c>
      <c r="W24" s="22" t="s">
        <v>80</v>
      </c>
      <c r="X24" s="22" t="s">
        <v>82</v>
      </c>
      <c r="Y24" s="69">
        <v>4482</v>
      </c>
      <c r="Z24" s="41"/>
      <c r="AA24" s="1" t="s">
        <v>83</v>
      </c>
      <c r="AB24" s="28" t="s">
        <v>113</v>
      </c>
    </row>
    <row r="25" spans="1:28" x14ac:dyDescent="0.3">
      <c r="A25" s="43" t="s">
        <v>59</v>
      </c>
      <c r="B25" s="43" t="s">
        <v>406</v>
      </c>
      <c r="C25" s="44" t="s">
        <v>40</v>
      </c>
      <c r="D25" s="43"/>
      <c r="E25" s="44">
        <f t="shared" ref="E25:T25" si="6">SUM(E13:E24)</f>
        <v>240</v>
      </c>
      <c r="F25" s="44">
        <f t="shared" si="6"/>
        <v>38</v>
      </c>
      <c r="G25" s="44">
        <f t="shared" si="6"/>
        <v>83</v>
      </c>
      <c r="H25" s="44">
        <f t="shared" si="6"/>
        <v>0</v>
      </c>
      <c r="I25" s="44">
        <f t="shared" si="6"/>
        <v>1</v>
      </c>
      <c r="J25" s="44">
        <f t="shared" si="6"/>
        <v>31</v>
      </c>
      <c r="K25" s="44">
        <f t="shared" si="6"/>
        <v>42</v>
      </c>
      <c r="L25" s="44">
        <f t="shared" si="6"/>
        <v>27</v>
      </c>
      <c r="M25" s="44">
        <f t="shared" si="6"/>
        <v>33</v>
      </c>
      <c r="N25" s="44">
        <f t="shared" si="6"/>
        <v>60</v>
      </c>
      <c r="O25" s="44">
        <f t="shared" si="6"/>
        <v>23</v>
      </c>
      <c r="P25" s="44">
        <f t="shared" si="6"/>
        <v>24</v>
      </c>
      <c r="Q25" s="44">
        <f t="shared" si="6"/>
        <v>15</v>
      </c>
      <c r="R25" s="44">
        <f t="shared" si="6"/>
        <v>18</v>
      </c>
      <c r="S25" s="44">
        <f t="shared" si="6"/>
        <v>1</v>
      </c>
      <c r="T25" s="44">
        <f t="shared" si="6"/>
        <v>107</v>
      </c>
      <c r="U25" s="45">
        <f>((T25+Q25+N25-R25)+(O25*2))/E25</f>
        <v>0.875</v>
      </c>
      <c r="V25" s="46" t="s">
        <v>411</v>
      </c>
      <c r="W25" s="46" t="s">
        <v>80</v>
      </c>
      <c r="X25" s="46" t="s">
        <v>82</v>
      </c>
      <c r="Y25" s="70">
        <v>4482</v>
      </c>
      <c r="Z25" s="73" t="s">
        <v>392</v>
      </c>
      <c r="AA25" s="43" t="s">
        <v>83</v>
      </c>
      <c r="AB25" s="74" t="s">
        <v>113</v>
      </c>
    </row>
    <row r="26" spans="1:28" x14ac:dyDescent="0.3">
      <c r="A26" s="1"/>
      <c r="B26" s="1"/>
      <c r="C26" s="1"/>
      <c r="D26" s="1"/>
      <c r="F26" s="49" t="s">
        <v>41</v>
      </c>
      <c r="G26" s="50">
        <f>F25/G25</f>
        <v>0.45783132530120479</v>
      </c>
      <c r="H26" s="27"/>
      <c r="I26" s="1"/>
      <c r="J26" s="49" t="s">
        <v>42</v>
      </c>
      <c r="K26" s="51">
        <f>J25/K25</f>
        <v>0.73809523809523814</v>
      </c>
      <c r="L26" s="1"/>
      <c r="M26" s="39" t="s">
        <v>43</v>
      </c>
      <c r="N26" s="52">
        <v>0</v>
      </c>
      <c r="P26" s="1"/>
      <c r="Q26" s="1"/>
      <c r="R26" s="1"/>
      <c r="S26" s="1"/>
      <c r="T26" s="1"/>
      <c r="U26" s="1"/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 t="s">
        <v>412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 t="s">
        <v>415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406</v>
      </c>
      <c r="B35" s="1" t="s">
        <v>59</v>
      </c>
      <c r="C35" s="27" t="s">
        <v>85</v>
      </c>
      <c r="D35" s="38">
        <v>12</v>
      </c>
      <c r="E35" s="27">
        <v>43</v>
      </c>
      <c r="F35" s="27">
        <v>15</v>
      </c>
      <c r="G35" s="27">
        <v>26</v>
      </c>
      <c r="H35" s="27">
        <v>0</v>
      </c>
      <c r="I35" s="27">
        <v>1</v>
      </c>
      <c r="J35" s="27">
        <v>6</v>
      </c>
      <c r="K35" s="27">
        <v>7</v>
      </c>
      <c r="L35" s="27">
        <v>4</v>
      </c>
      <c r="M35" s="27">
        <v>1</v>
      </c>
      <c r="N35" s="27">
        <f>SUM(L35:M35)</f>
        <v>5</v>
      </c>
      <c r="O35" s="27">
        <v>0</v>
      </c>
      <c r="P35" s="39">
        <v>4</v>
      </c>
      <c r="Q35" s="27">
        <v>0</v>
      </c>
      <c r="R35" s="27">
        <v>2</v>
      </c>
      <c r="S35" s="27">
        <v>0</v>
      </c>
      <c r="T35" s="39">
        <f>(H35*3)+((F35-H35)*2)+J35</f>
        <v>36</v>
      </c>
      <c r="U35" s="40">
        <f>IFERROR(((T35+Q35+N35-R35)+(O35*2))/E35,"")</f>
        <v>0.90697674418604646</v>
      </c>
      <c r="V35" s="22" t="s">
        <v>411</v>
      </c>
      <c r="W35" s="22" t="s">
        <v>81</v>
      </c>
      <c r="X35" s="22" t="s">
        <v>95</v>
      </c>
      <c r="Y35" s="69">
        <v>4482</v>
      </c>
      <c r="Z35" s="41"/>
      <c r="AA35" s="1" t="s">
        <v>96</v>
      </c>
      <c r="AB35" s="28" t="s">
        <v>106</v>
      </c>
    </row>
    <row r="36" spans="1:28" x14ac:dyDescent="0.3">
      <c r="A36" s="1" t="s">
        <v>406</v>
      </c>
      <c r="B36" s="1" t="s">
        <v>59</v>
      </c>
      <c r="C36" s="27" t="s">
        <v>86</v>
      </c>
      <c r="D36" s="38">
        <v>34</v>
      </c>
      <c r="E36" s="27">
        <v>35</v>
      </c>
      <c r="F36" s="27">
        <v>3</v>
      </c>
      <c r="G36" s="27">
        <v>6</v>
      </c>
      <c r="H36" s="27"/>
      <c r="I36" s="27"/>
      <c r="J36" s="27">
        <v>3</v>
      </c>
      <c r="K36" s="27">
        <v>5</v>
      </c>
      <c r="L36" s="27">
        <v>4</v>
      </c>
      <c r="M36" s="27">
        <v>3</v>
      </c>
      <c r="N36" s="27">
        <f t="shared" ref="N36:N41" si="7">SUM(L36:M36)</f>
        <v>7</v>
      </c>
      <c r="O36" s="39">
        <v>1</v>
      </c>
      <c r="P36" s="39">
        <v>3</v>
      </c>
      <c r="Q36" s="39">
        <v>1</v>
      </c>
      <c r="R36" s="39">
        <v>3</v>
      </c>
      <c r="S36" s="39">
        <v>2</v>
      </c>
      <c r="T36" s="39">
        <f t="shared" ref="T36:T44" si="8">(H36*3)+((F36-H36)*2)+J36</f>
        <v>9</v>
      </c>
      <c r="U36" s="40">
        <f t="shared" ref="U36:U44" si="9">IFERROR(((T36+Q36+N36-R36)+(O36*2))/E36,"")</f>
        <v>0.45714285714285713</v>
      </c>
      <c r="V36" s="22" t="s">
        <v>411</v>
      </c>
      <c r="W36" s="22" t="s">
        <v>81</v>
      </c>
      <c r="X36" s="22" t="s">
        <v>95</v>
      </c>
      <c r="Y36" s="69">
        <v>4482</v>
      </c>
      <c r="Z36" s="41"/>
      <c r="AA36" s="1" t="s">
        <v>96</v>
      </c>
      <c r="AB36" s="28" t="s">
        <v>106</v>
      </c>
    </row>
    <row r="37" spans="1:28" x14ac:dyDescent="0.3">
      <c r="A37" s="1" t="s">
        <v>406</v>
      </c>
      <c r="B37" s="1" t="s">
        <v>59</v>
      </c>
      <c r="C37" s="27" t="s">
        <v>161</v>
      </c>
      <c r="D37" s="38">
        <v>55</v>
      </c>
      <c r="E37" s="27" t="s">
        <v>470</v>
      </c>
      <c r="F37" s="27"/>
      <c r="G37" s="27"/>
      <c r="H37" s="27"/>
      <c r="I37" s="27"/>
      <c r="J37" s="27"/>
      <c r="K37" s="27"/>
      <c r="L37" s="27"/>
      <c r="M37" s="27"/>
      <c r="N37" s="27"/>
      <c r="O37" s="39"/>
      <c r="P37" s="56"/>
      <c r="Q37" s="39"/>
      <c r="R37" s="39"/>
      <c r="S37" s="39"/>
      <c r="T37" s="39"/>
      <c r="U37" s="40" t="str">
        <f t="shared" si="9"/>
        <v/>
      </c>
      <c r="V37" s="22" t="s">
        <v>411</v>
      </c>
      <c r="W37" s="22" t="s">
        <v>81</v>
      </c>
      <c r="X37" s="22" t="s">
        <v>95</v>
      </c>
      <c r="Y37" s="69">
        <v>4482</v>
      </c>
      <c r="Z37" s="41"/>
      <c r="AA37" s="1" t="s">
        <v>96</v>
      </c>
      <c r="AB37" s="28" t="s">
        <v>106</v>
      </c>
    </row>
    <row r="38" spans="1:28" x14ac:dyDescent="0.3">
      <c r="A38" s="1" t="s">
        <v>406</v>
      </c>
      <c r="B38" s="1" t="s">
        <v>59</v>
      </c>
      <c r="C38" s="27" t="s">
        <v>276</v>
      </c>
      <c r="D38" s="38">
        <v>42</v>
      </c>
      <c r="E38" s="27">
        <v>6</v>
      </c>
      <c r="F38" s="27">
        <v>1</v>
      </c>
      <c r="G38" s="27">
        <v>2</v>
      </c>
      <c r="H38" s="27"/>
      <c r="I38" s="27"/>
      <c r="J38" s="27">
        <v>0</v>
      </c>
      <c r="K38" s="27">
        <v>0</v>
      </c>
      <c r="L38" s="27">
        <v>1</v>
      </c>
      <c r="M38" s="27">
        <v>0</v>
      </c>
      <c r="N38" s="27">
        <f t="shared" si="7"/>
        <v>1</v>
      </c>
      <c r="O38" s="39">
        <v>1</v>
      </c>
      <c r="P38" s="39">
        <v>1</v>
      </c>
      <c r="Q38" s="39">
        <v>0</v>
      </c>
      <c r="R38" s="39">
        <v>0</v>
      </c>
      <c r="S38" s="39">
        <v>0</v>
      </c>
      <c r="T38" s="39">
        <f t="shared" si="8"/>
        <v>2</v>
      </c>
      <c r="U38" s="40">
        <f t="shared" si="9"/>
        <v>0.83333333333333337</v>
      </c>
      <c r="V38" s="22" t="s">
        <v>411</v>
      </c>
      <c r="W38" s="22" t="s">
        <v>81</v>
      </c>
      <c r="X38" s="22" t="s">
        <v>95</v>
      </c>
      <c r="Y38" s="69">
        <v>4482</v>
      </c>
      <c r="Z38" s="41" t="s">
        <v>498</v>
      </c>
      <c r="AA38" s="1" t="s">
        <v>96</v>
      </c>
      <c r="AB38" s="28" t="s">
        <v>106</v>
      </c>
    </row>
    <row r="39" spans="1:28" x14ac:dyDescent="0.3">
      <c r="A39" s="1" t="s">
        <v>406</v>
      </c>
      <c r="B39" s="1" t="s">
        <v>59</v>
      </c>
      <c r="C39" s="27" t="s">
        <v>275</v>
      </c>
      <c r="D39" s="38">
        <v>40</v>
      </c>
      <c r="E39" s="27">
        <v>39</v>
      </c>
      <c r="F39" s="27">
        <v>6</v>
      </c>
      <c r="G39" s="27">
        <v>19</v>
      </c>
      <c r="H39" s="27"/>
      <c r="I39" s="27"/>
      <c r="J39" s="27">
        <v>0</v>
      </c>
      <c r="K39" s="27">
        <v>0</v>
      </c>
      <c r="L39" s="27">
        <v>6</v>
      </c>
      <c r="M39" s="27">
        <v>9</v>
      </c>
      <c r="N39" s="27">
        <f t="shared" si="7"/>
        <v>15</v>
      </c>
      <c r="O39" s="39">
        <v>0</v>
      </c>
      <c r="P39" s="39">
        <v>5</v>
      </c>
      <c r="Q39" s="39">
        <v>0</v>
      </c>
      <c r="R39" s="39">
        <v>1</v>
      </c>
      <c r="S39" s="39">
        <v>2</v>
      </c>
      <c r="T39" s="39">
        <f t="shared" si="8"/>
        <v>12</v>
      </c>
      <c r="U39" s="40">
        <f t="shared" si="9"/>
        <v>0.66666666666666663</v>
      </c>
      <c r="V39" s="22" t="s">
        <v>411</v>
      </c>
      <c r="W39" s="22" t="s">
        <v>81</v>
      </c>
      <c r="X39" s="22" t="s">
        <v>95</v>
      </c>
      <c r="Y39" s="69">
        <v>4482</v>
      </c>
      <c r="Z39" s="41"/>
      <c r="AA39" s="1" t="s">
        <v>96</v>
      </c>
      <c r="AB39" s="28" t="s">
        <v>106</v>
      </c>
    </row>
    <row r="40" spans="1:28" x14ac:dyDescent="0.3">
      <c r="A40" s="1" t="s">
        <v>406</v>
      </c>
      <c r="B40" s="1" t="s">
        <v>59</v>
      </c>
      <c r="C40" s="27" t="s">
        <v>87</v>
      </c>
      <c r="D40" s="38">
        <v>44</v>
      </c>
      <c r="E40" s="27">
        <v>42</v>
      </c>
      <c r="F40" s="27">
        <v>6</v>
      </c>
      <c r="G40" s="27">
        <v>16</v>
      </c>
      <c r="H40" s="27">
        <v>1</v>
      </c>
      <c r="I40" s="27">
        <v>4</v>
      </c>
      <c r="J40" s="27">
        <v>1</v>
      </c>
      <c r="K40" s="27">
        <v>2</v>
      </c>
      <c r="L40" s="27">
        <v>2</v>
      </c>
      <c r="M40" s="27">
        <v>3</v>
      </c>
      <c r="N40" s="27">
        <f t="shared" si="7"/>
        <v>5</v>
      </c>
      <c r="O40" s="39">
        <v>3</v>
      </c>
      <c r="P40" s="39">
        <v>5</v>
      </c>
      <c r="Q40" s="39">
        <v>0</v>
      </c>
      <c r="R40" s="39">
        <v>5</v>
      </c>
      <c r="S40" s="39">
        <v>0</v>
      </c>
      <c r="T40" s="39">
        <f t="shared" si="8"/>
        <v>14</v>
      </c>
      <c r="U40" s="40">
        <f t="shared" si="9"/>
        <v>0.47619047619047616</v>
      </c>
      <c r="V40" s="22" t="s">
        <v>411</v>
      </c>
      <c r="W40" s="22" t="s">
        <v>81</v>
      </c>
      <c r="X40" s="22" t="s">
        <v>95</v>
      </c>
      <c r="Y40" s="69">
        <v>4482</v>
      </c>
      <c r="Z40" s="41"/>
      <c r="AA40" s="1" t="s">
        <v>96</v>
      </c>
      <c r="AB40" s="28" t="s">
        <v>106</v>
      </c>
    </row>
    <row r="41" spans="1:28" x14ac:dyDescent="0.3">
      <c r="A41" s="1" t="s">
        <v>406</v>
      </c>
      <c r="B41" s="1" t="s">
        <v>59</v>
      </c>
      <c r="C41" s="27" t="s">
        <v>88</v>
      </c>
      <c r="D41" s="38">
        <v>24</v>
      </c>
      <c r="E41" s="27">
        <v>16</v>
      </c>
      <c r="F41" s="27">
        <v>0</v>
      </c>
      <c r="G41" s="27">
        <v>2</v>
      </c>
      <c r="H41" s="27"/>
      <c r="I41" s="27"/>
      <c r="J41" s="27">
        <v>1</v>
      </c>
      <c r="K41" s="27">
        <v>1</v>
      </c>
      <c r="L41" s="27">
        <v>0</v>
      </c>
      <c r="M41" s="27">
        <v>3</v>
      </c>
      <c r="N41" s="27">
        <f t="shared" si="7"/>
        <v>3</v>
      </c>
      <c r="O41" s="39">
        <v>1</v>
      </c>
      <c r="P41" s="39">
        <v>2</v>
      </c>
      <c r="Q41" s="39">
        <v>0</v>
      </c>
      <c r="R41" s="39">
        <v>3</v>
      </c>
      <c r="S41" s="39">
        <v>0</v>
      </c>
      <c r="T41" s="39">
        <f t="shared" si="8"/>
        <v>1</v>
      </c>
      <c r="U41" s="40">
        <f t="shared" si="9"/>
        <v>0.1875</v>
      </c>
      <c r="V41" s="22" t="s">
        <v>411</v>
      </c>
      <c r="W41" s="22" t="s">
        <v>81</v>
      </c>
      <c r="X41" s="22" t="s">
        <v>95</v>
      </c>
      <c r="Y41" s="69">
        <v>4482</v>
      </c>
      <c r="Z41" s="41"/>
      <c r="AA41" s="1" t="s">
        <v>96</v>
      </c>
      <c r="AB41" s="28" t="s">
        <v>106</v>
      </c>
    </row>
    <row r="42" spans="1:28" x14ac:dyDescent="0.3">
      <c r="A42" s="1" t="s">
        <v>406</v>
      </c>
      <c r="B42" s="1" t="s">
        <v>59</v>
      </c>
      <c r="C42" s="27" t="s">
        <v>89</v>
      </c>
      <c r="D42" s="38">
        <v>23</v>
      </c>
      <c r="E42" s="27">
        <v>11</v>
      </c>
      <c r="F42" s="27">
        <v>2</v>
      </c>
      <c r="G42" s="27">
        <v>3</v>
      </c>
      <c r="H42" s="27"/>
      <c r="I42" s="27"/>
      <c r="J42" s="27">
        <v>2</v>
      </c>
      <c r="K42" s="27">
        <v>2</v>
      </c>
      <c r="L42" s="27">
        <v>0</v>
      </c>
      <c r="M42" s="27">
        <v>0</v>
      </c>
      <c r="N42" s="27">
        <f>SUM(L42:M42)</f>
        <v>0</v>
      </c>
      <c r="O42" s="39">
        <v>2</v>
      </c>
      <c r="P42" s="39">
        <v>2</v>
      </c>
      <c r="Q42" s="39">
        <v>0</v>
      </c>
      <c r="R42" s="39">
        <v>0</v>
      </c>
      <c r="S42" s="39">
        <v>0</v>
      </c>
      <c r="T42" s="39">
        <f t="shared" si="8"/>
        <v>6</v>
      </c>
      <c r="U42" s="40">
        <f t="shared" si="9"/>
        <v>0.90909090909090906</v>
      </c>
      <c r="V42" s="22" t="s">
        <v>411</v>
      </c>
      <c r="W42" s="22" t="s">
        <v>81</v>
      </c>
      <c r="X42" s="22" t="s">
        <v>95</v>
      </c>
      <c r="Y42" s="69">
        <v>4482</v>
      </c>
      <c r="Z42" s="41"/>
      <c r="AA42" s="1" t="s">
        <v>96</v>
      </c>
      <c r="AB42" s="28" t="s">
        <v>106</v>
      </c>
    </row>
    <row r="43" spans="1:28" x14ac:dyDescent="0.3">
      <c r="A43" s="1" t="s">
        <v>406</v>
      </c>
      <c r="B43" s="1" t="s">
        <v>59</v>
      </c>
      <c r="C43" s="27" t="s">
        <v>91</v>
      </c>
      <c r="D43" s="38">
        <v>10</v>
      </c>
      <c r="E43" s="27">
        <v>34</v>
      </c>
      <c r="F43" s="27">
        <v>4</v>
      </c>
      <c r="G43" s="27">
        <v>12</v>
      </c>
      <c r="H43" s="27">
        <v>0</v>
      </c>
      <c r="I43" s="27">
        <v>1</v>
      </c>
      <c r="J43" s="27">
        <v>0</v>
      </c>
      <c r="K43" s="27">
        <v>0</v>
      </c>
      <c r="L43" s="27">
        <v>1</v>
      </c>
      <c r="M43" s="27">
        <v>4</v>
      </c>
      <c r="N43" s="27">
        <f>SUM(L43:M43)</f>
        <v>5</v>
      </c>
      <c r="O43" s="39">
        <v>3</v>
      </c>
      <c r="P43" s="56">
        <v>6</v>
      </c>
      <c r="Q43" s="39">
        <v>3</v>
      </c>
      <c r="R43" s="39">
        <v>4</v>
      </c>
      <c r="S43" s="39">
        <v>0</v>
      </c>
      <c r="T43" s="39">
        <f t="shared" si="8"/>
        <v>8</v>
      </c>
      <c r="U43" s="40">
        <f t="shared" si="9"/>
        <v>0.52941176470588236</v>
      </c>
      <c r="V43" s="22" t="s">
        <v>411</v>
      </c>
      <c r="W43" s="22" t="s">
        <v>81</v>
      </c>
      <c r="X43" s="22" t="s">
        <v>95</v>
      </c>
      <c r="Y43" s="69">
        <v>4482</v>
      </c>
      <c r="Z43" s="41"/>
      <c r="AA43" s="1" t="s">
        <v>96</v>
      </c>
      <c r="AB43" s="28" t="s">
        <v>106</v>
      </c>
    </row>
    <row r="44" spans="1:28" x14ac:dyDescent="0.3">
      <c r="A44" s="1" t="s">
        <v>406</v>
      </c>
      <c r="B44" s="1" t="s">
        <v>59</v>
      </c>
      <c r="C44" s="27" t="s">
        <v>92</v>
      </c>
      <c r="D44" s="38">
        <v>32</v>
      </c>
      <c r="E44" s="27">
        <v>14</v>
      </c>
      <c r="F44" s="27">
        <v>0</v>
      </c>
      <c r="G44" s="27">
        <v>1</v>
      </c>
      <c r="H44" s="27"/>
      <c r="I44" s="27"/>
      <c r="J44" s="27">
        <v>0</v>
      </c>
      <c r="K44" s="27">
        <v>0</v>
      </c>
      <c r="L44" s="27">
        <v>0</v>
      </c>
      <c r="M44" s="27">
        <v>0</v>
      </c>
      <c r="N44" s="27">
        <f>SUM(L44:M44)</f>
        <v>0</v>
      </c>
      <c r="O44" s="39">
        <v>4</v>
      </c>
      <c r="P44" s="39">
        <v>1</v>
      </c>
      <c r="Q44" s="39">
        <v>0</v>
      </c>
      <c r="R44" s="39">
        <v>2</v>
      </c>
      <c r="S44" s="39">
        <v>1</v>
      </c>
      <c r="T44" s="39">
        <f t="shared" si="8"/>
        <v>0</v>
      </c>
      <c r="U44" s="40">
        <f t="shared" si="9"/>
        <v>0.42857142857142855</v>
      </c>
      <c r="V44" s="22" t="s">
        <v>411</v>
      </c>
      <c r="W44" s="22" t="s">
        <v>81</v>
      </c>
      <c r="X44" s="22" t="s">
        <v>95</v>
      </c>
      <c r="Y44" s="69">
        <v>4482</v>
      </c>
      <c r="Z44" s="41"/>
      <c r="AA44" s="1" t="s">
        <v>96</v>
      </c>
      <c r="AB44" s="28" t="s">
        <v>106</v>
      </c>
    </row>
    <row r="45" spans="1:28" x14ac:dyDescent="0.3">
      <c r="A45" s="1" t="s">
        <v>406</v>
      </c>
      <c r="B45" s="87" t="s">
        <v>59</v>
      </c>
      <c r="C45" s="56" t="s">
        <v>39</v>
      </c>
      <c r="D45" s="38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39"/>
      <c r="P45" s="39"/>
      <c r="Q45" s="39"/>
      <c r="R45" s="39"/>
      <c r="S45" s="39"/>
      <c r="T45" s="39"/>
      <c r="U45" s="40"/>
      <c r="V45" s="22" t="s">
        <v>411</v>
      </c>
      <c r="W45" s="22" t="s">
        <v>81</v>
      </c>
      <c r="X45" s="22" t="s">
        <v>95</v>
      </c>
      <c r="Y45" s="69">
        <v>4482</v>
      </c>
      <c r="Z45" s="41"/>
      <c r="AA45" s="1" t="s">
        <v>96</v>
      </c>
      <c r="AB45" s="28" t="s">
        <v>106</v>
      </c>
    </row>
    <row r="46" spans="1:28" x14ac:dyDescent="0.3">
      <c r="A46" s="43" t="s">
        <v>406</v>
      </c>
      <c r="B46" s="43" t="s">
        <v>59</v>
      </c>
      <c r="C46" s="44" t="s">
        <v>40</v>
      </c>
      <c r="D46" s="44"/>
      <c r="E46" s="44">
        <f t="shared" ref="E46:T46" si="10">SUM(E35:E44)</f>
        <v>240</v>
      </c>
      <c r="F46" s="44">
        <f t="shared" si="10"/>
        <v>37</v>
      </c>
      <c r="G46" s="44">
        <f t="shared" si="10"/>
        <v>87</v>
      </c>
      <c r="H46" s="44">
        <f t="shared" si="10"/>
        <v>1</v>
      </c>
      <c r="I46" s="44">
        <f t="shared" si="10"/>
        <v>6</v>
      </c>
      <c r="J46" s="44">
        <f t="shared" si="10"/>
        <v>13</v>
      </c>
      <c r="K46" s="44">
        <f t="shared" si="10"/>
        <v>17</v>
      </c>
      <c r="L46" s="44">
        <f t="shared" si="10"/>
        <v>18</v>
      </c>
      <c r="M46" s="44">
        <f t="shared" si="10"/>
        <v>23</v>
      </c>
      <c r="N46" s="44">
        <f t="shared" si="10"/>
        <v>41</v>
      </c>
      <c r="O46" s="44">
        <f t="shared" si="10"/>
        <v>15</v>
      </c>
      <c r="P46" s="44">
        <f t="shared" si="10"/>
        <v>29</v>
      </c>
      <c r="Q46" s="44">
        <f t="shared" si="10"/>
        <v>4</v>
      </c>
      <c r="R46" s="44">
        <f t="shared" si="10"/>
        <v>20</v>
      </c>
      <c r="S46" s="44">
        <f t="shared" si="10"/>
        <v>5</v>
      </c>
      <c r="T46" s="44">
        <f t="shared" si="10"/>
        <v>88</v>
      </c>
      <c r="U46" s="45">
        <f>((T46+Q46+N46-R46)+(O46*2))/E46</f>
        <v>0.59583333333333333</v>
      </c>
      <c r="V46" s="46" t="s">
        <v>411</v>
      </c>
      <c r="W46" s="46" t="s">
        <v>81</v>
      </c>
      <c r="X46" s="46" t="s">
        <v>95</v>
      </c>
      <c r="Y46" s="70">
        <v>4482</v>
      </c>
      <c r="Z46" s="48"/>
      <c r="AA46" s="43" t="s">
        <v>96</v>
      </c>
      <c r="AB46" s="72" t="s">
        <v>106</v>
      </c>
    </row>
    <row r="47" spans="1:28" x14ac:dyDescent="0.3">
      <c r="A47" s="1"/>
      <c r="B47" s="1"/>
      <c r="C47" s="1"/>
      <c r="D47" s="1"/>
      <c r="F47" s="49" t="s">
        <v>41</v>
      </c>
      <c r="G47" s="50">
        <f>F46/G46</f>
        <v>0.42528735632183906</v>
      </c>
      <c r="H47" s="27"/>
      <c r="I47" s="1"/>
      <c r="J47" s="49" t="s">
        <v>42</v>
      </c>
      <c r="K47" s="51">
        <f>J46/K46</f>
        <v>0.76470588235294112</v>
      </c>
      <c r="L47" s="1"/>
      <c r="M47" s="39" t="s">
        <v>43</v>
      </c>
      <c r="N47" s="52">
        <v>3</v>
      </c>
      <c r="P47" s="1"/>
      <c r="Q47" s="1"/>
      <c r="R47" s="1"/>
      <c r="S47" s="1"/>
      <c r="T47" s="1"/>
      <c r="U47" s="1"/>
      <c r="V47" s="22"/>
      <c r="W47" s="22"/>
      <c r="X47" s="22"/>
      <c r="Y47" s="53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3"/>
      <c r="Z48" s="41"/>
      <c r="AA48" s="1"/>
      <c r="AB48" s="28"/>
    </row>
    <row r="49" spans="2:28" x14ac:dyDescent="0.3">
      <c r="B49" s="1"/>
      <c r="C49" s="1" t="s">
        <v>414</v>
      </c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  <row r="50" spans="2:28" x14ac:dyDescent="0.3">
      <c r="AB50" s="71"/>
    </row>
    <row r="51" spans="2:28" x14ac:dyDescent="0.3">
      <c r="AB51" s="71"/>
    </row>
    <row r="52" spans="2:28" x14ac:dyDescent="0.3">
      <c r="AB52" s="71"/>
    </row>
    <row r="53" spans="2:28" x14ac:dyDescent="0.3">
      <c r="AB53" s="71"/>
    </row>
  </sheetData>
  <sheetProtection sheet="1" objects="1" scenarios="1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4BC7D-68C9-4F63-909D-7DB2A2D1D9ED}">
  <sheetPr>
    <tabColor rgb="FF92D050"/>
  </sheetPr>
  <dimension ref="A1:AB53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401</v>
      </c>
      <c r="E2" s="4"/>
      <c r="F2" s="6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29690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107</v>
      </c>
      <c r="D4" s="7" t="s">
        <v>5</v>
      </c>
      <c r="E4" s="8"/>
      <c r="F4" s="5"/>
      <c r="G4" s="1"/>
      <c r="J4" s="15" t="s">
        <v>419</v>
      </c>
      <c r="K4" s="16" t="s">
        <v>45</v>
      </c>
      <c r="L4" s="17"/>
      <c r="M4" s="18"/>
      <c r="N4" s="19">
        <v>17</v>
      </c>
      <c r="O4" s="19">
        <v>15</v>
      </c>
      <c r="P4" s="19">
        <v>21</v>
      </c>
      <c r="Q4" s="19">
        <v>19</v>
      </c>
      <c r="R4" s="20"/>
      <c r="S4" s="21">
        <f>SUM(N4:R4)</f>
        <v>72</v>
      </c>
      <c r="T4" s="22" t="s">
        <v>413</v>
      </c>
    </row>
    <row r="5" spans="1:28" x14ac:dyDescent="0.3">
      <c r="B5" s="1"/>
      <c r="C5" s="6" t="s">
        <v>222</v>
      </c>
      <c r="D5" s="7" t="s">
        <v>6</v>
      </c>
      <c r="E5" s="1"/>
      <c r="F5" s="1"/>
      <c r="G5" s="1"/>
      <c r="J5" s="15" t="s">
        <v>420</v>
      </c>
      <c r="K5" s="16" t="s">
        <v>72</v>
      </c>
      <c r="L5" s="17"/>
      <c r="M5" s="18"/>
      <c r="N5" s="19">
        <v>25</v>
      </c>
      <c r="O5" s="19">
        <v>24</v>
      </c>
      <c r="P5" s="19">
        <v>18</v>
      </c>
      <c r="Q5" s="19">
        <v>22</v>
      </c>
      <c r="R5" s="20"/>
      <c r="S5" s="21">
        <f>SUM(N5:R5)</f>
        <v>89</v>
      </c>
      <c r="T5" s="22" t="s">
        <v>413</v>
      </c>
      <c r="U5" s="1"/>
      <c r="V5" s="1"/>
      <c r="W5" s="1"/>
    </row>
    <row r="6" spans="1:28" x14ac:dyDescent="0.3">
      <c r="C6" s="23">
        <v>1110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418</v>
      </c>
      <c r="D7" s="7" t="s">
        <v>8</v>
      </c>
      <c r="G7" s="1"/>
      <c r="S7" s="1"/>
      <c r="T7" s="25" t="s">
        <v>402</v>
      </c>
      <c r="U7" s="1"/>
      <c r="V7" s="26" t="s">
        <v>413</v>
      </c>
      <c r="W7" s="1"/>
    </row>
    <row r="8" spans="1:28" x14ac:dyDescent="0.3">
      <c r="B8" s="1"/>
      <c r="C8" s="24" t="s">
        <v>319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9.375E-2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  <c r="AB9" s="71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 t="s">
        <v>421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417</v>
      </c>
      <c r="B13" s="1" t="s">
        <v>406</v>
      </c>
      <c r="C13" s="27" t="s">
        <v>48</v>
      </c>
      <c r="D13" s="38">
        <v>11</v>
      </c>
      <c r="E13" s="27">
        <v>28</v>
      </c>
      <c r="F13" s="27">
        <v>0</v>
      </c>
      <c r="G13" s="27">
        <v>9</v>
      </c>
      <c r="H13" s="27"/>
      <c r="I13" s="27"/>
      <c r="J13" s="27">
        <v>3</v>
      </c>
      <c r="K13" s="27">
        <v>6</v>
      </c>
      <c r="L13" s="27">
        <v>4</v>
      </c>
      <c r="M13" s="27">
        <v>0</v>
      </c>
      <c r="N13" s="27">
        <f>SUM(L13:M13)</f>
        <v>4</v>
      </c>
      <c r="O13" s="27">
        <v>2</v>
      </c>
      <c r="P13" s="39">
        <v>1</v>
      </c>
      <c r="Q13" s="27">
        <v>3</v>
      </c>
      <c r="R13" s="27">
        <v>2</v>
      </c>
      <c r="S13" s="27">
        <v>0</v>
      </c>
      <c r="T13" s="27">
        <f>(H13*3)+((F13-H13)*2)+J13</f>
        <v>3</v>
      </c>
      <c r="U13" s="40">
        <f>IFERROR(((T13+Q13+N13-R13)+(O13*2))/E13,"")</f>
        <v>0.42857142857142855</v>
      </c>
      <c r="V13" s="22" t="s">
        <v>413</v>
      </c>
      <c r="W13" s="22" t="s">
        <v>81</v>
      </c>
      <c r="X13" s="22" t="s">
        <v>95</v>
      </c>
      <c r="Y13" s="69">
        <v>1110</v>
      </c>
      <c r="Z13" s="41"/>
      <c r="AA13" s="1" t="s">
        <v>83</v>
      </c>
      <c r="AB13" s="28" t="s">
        <v>423</v>
      </c>
    </row>
    <row r="14" spans="1:28" x14ac:dyDescent="0.3">
      <c r="A14" s="1" t="s">
        <v>417</v>
      </c>
      <c r="B14" s="1" t="s">
        <v>406</v>
      </c>
      <c r="C14" s="27" t="s">
        <v>49</v>
      </c>
      <c r="D14" s="38">
        <v>22</v>
      </c>
      <c r="E14" s="27">
        <v>24</v>
      </c>
      <c r="F14" s="27">
        <v>4</v>
      </c>
      <c r="G14" s="27">
        <v>10</v>
      </c>
      <c r="H14" s="27"/>
      <c r="I14" s="27"/>
      <c r="J14" s="27">
        <v>1</v>
      </c>
      <c r="K14" s="27">
        <v>2</v>
      </c>
      <c r="L14" s="27">
        <v>1</v>
      </c>
      <c r="M14" s="27">
        <v>1</v>
      </c>
      <c r="N14" s="27">
        <f t="shared" ref="N14:N20" si="0">SUM(L14:M14)</f>
        <v>2</v>
      </c>
      <c r="O14" s="39">
        <v>3</v>
      </c>
      <c r="P14" s="39">
        <v>3</v>
      </c>
      <c r="Q14" s="39">
        <v>1</v>
      </c>
      <c r="R14" s="39">
        <v>3</v>
      </c>
      <c r="S14" s="39">
        <v>0</v>
      </c>
      <c r="T14" s="27">
        <f t="shared" ref="T14:T24" si="1">(H14*3)+((F14-H14)*2)+J14</f>
        <v>9</v>
      </c>
      <c r="U14" s="40">
        <f t="shared" ref="U14:U24" si="2">IFERROR(((T14+Q14+N14-R14)+(O14*2))/E14,"")</f>
        <v>0.625</v>
      </c>
      <c r="V14" s="22" t="s">
        <v>413</v>
      </c>
      <c r="W14" s="22" t="s">
        <v>81</v>
      </c>
      <c r="X14" s="22" t="s">
        <v>95</v>
      </c>
      <c r="Y14" s="69">
        <v>1110</v>
      </c>
      <c r="Z14" s="41"/>
      <c r="AA14" s="1" t="s">
        <v>83</v>
      </c>
      <c r="AB14" s="28" t="s">
        <v>423</v>
      </c>
    </row>
    <row r="15" spans="1:28" x14ac:dyDescent="0.3">
      <c r="A15" s="1" t="s">
        <v>417</v>
      </c>
      <c r="B15" s="1" t="s">
        <v>406</v>
      </c>
      <c r="C15" s="27" t="s">
        <v>255</v>
      </c>
      <c r="D15" s="38">
        <v>14</v>
      </c>
      <c r="E15" s="27">
        <v>24</v>
      </c>
      <c r="F15" s="27">
        <v>3</v>
      </c>
      <c r="G15" s="27">
        <v>6</v>
      </c>
      <c r="H15" s="27"/>
      <c r="I15" s="27"/>
      <c r="J15" s="27">
        <v>1</v>
      </c>
      <c r="K15" s="27">
        <v>2</v>
      </c>
      <c r="L15" s="27">
        <v>5</v>
      </c>
      <c r="M15" s="27">
        <v>4</v>
      </c>
      <c r="N15" s="27">
        <f t="shared" si="0"/>
        <v>9</v>
      </c>
      <c r="O15" s="39">
        <v>2</v>
      </c>
      <c r="P15" s="39">
        <v>4</v>
      </c>
      <c r="Q15" s="39">
        <v>0</v>
      </c>
      <c r="R15" s="39">
        <v>3</v>
      </c>
      <c r="S15" s="39">
        <v>0</v>
      </c>
      <c r="T15" s="27">
        <f t="shared" si="1"/>
        <v>7</v>
      </c>
      <c r="U15" s="40">
        <f t="shared" si="2"/>
        <v>0.70833333333333337</v>
      </c>
      <c r="V15" s="22" t="s">
        <v>413</v>
      </c>
      <c r="W15" s="22" t="s">
        <v>81</v>
      </c>
      <c r="X15" s="22" t="s">
        <v>95</v>
      </c>
      <c r="Y15" s="69">
        <v>1110</v>
      </c>
      <c r="Z15" s="41"/>
      <c r="AA15" s="1" t="s">
        <v>83</v>
      </c>
      <c r="AB15" s="28" t="s">
        <v>423</v>
      </c>
    </row>
    <row r="16" spans="1:28" x14ac:dyDescent="0.3">
      <c r="A16" s="1" t="s">
        <v>417</v>
      </c>
      <c r="B16" s="1" t="s">
        <v>406</v>
      </c>
      <c r="C16" s="27" t="s">
        <v>172</v>
      </c>
      <c r="D16" s="38">
        <v>32</v>
      </c>
      <c r="E16" s="27">
        <v>17</v>
      </c>
      <c r="F16" s="27">
        <v>2</v>
      </c>
      <c r="G16" s="27">
        <v>5</v>
      </c>
      <c r="H16" s="27"/>
      <c r="I16" s="27"/>
      <c r="J16" s="27">
        <v>0</v>
      </c>
      <c r="K16" s="27">
        <v>0</v>
      </c>
      <c r="L16" s="27">
        <v>0</v>
      </c>
      <c r="M16" s="27">
        <v>0</v>
      </c>
      <c r="N16" s="27">
        <f t="shared" si="0"/>
        <v>0</v>
      </c>
      <c r="O16" s="39">
        <v>0</v>
      </c>
      <c r="P16" s="39">
        <v>2</v>
      </c>
      <c r="Q16" s="39">
        <v>0</v>
      </c>
      <c r="R16" s="39">
        <v>2</v>
      </c>
      <c r="S16" s="39">
        <v>0</v>
      </c>
      <c r="T16" s="27">
        <f t="shared" si="1"/>
        <v>4</v>
      </c>
      <c r="U16" s="40">
        <f t="shared" si="2"/>
        <v>0.11764705882352941</v>
      </c>
      <c r="V16" s="22" t="s">
        <v>413</v>
      </c>
      <c r="W16" s="22" t="s">
        <v>81</v>
      </c>
      <c r="X16" s="22" t="s">
        <v>95</v>
      </c>
      <c r="Y16" s="69">
        <v>1110</v>
      </c>
      <c r="Z16" s="41"/>
      <c r="AA16" s="1" t="s">
        <v>83</v>
      </c>
      <c r="AB16" s="28" t="s">
        <v>423</v>
      </c>
    </row>
    <row r="17" spans="1:28" x14ac:dyDescent="0.3">
      <c r="A17" s="1" t="s">
        <v>417</v>
      </c>
      <c r="B17" s="1" t="s">
        <v>406</v>
      </c>
      <c r="C17" s="27" t="s">
        <v>52</v>
      </c>
      <c r="D17" s="38">
        <v>42</v>
      </c>
      <c r="E17" s="27">
        <v>19</v>
      </c>
      <c r="F17" s="27">
        <v>3</v>
      </c>
      <c r="G17" s="27">
        <v>10</v>
      </c>
      <c r="H17" s="27"/>
      <c r="I17" s="27"/>
      <c r="J17" s="27">
        <v>1</v>
      </c>
      <c r="K17" s="27">
        <v>3</v>
      </c>
      <c r="L17" s="27">
        <v>0</v>
      </c>
      <c r="M17" s="27">
        <v>3</v>
      </c>
      <c r="N17" s="27">
        <f t="shared" si="0"/>
        <v>3</v>
      </c>
      <c r="O17" s="39">
        <v>1</v>
      </c>
      <c r="P17" s="39">
        <v>1</v>
      </c>
      <c r="Q17" s="39">
        <v>1</v>
      </c>
      <c r="R17" s="39">
        <v>3</v>
      </c>
      <c r="S17" s="39">
        <v>0</v>
      </c>
      <c r="T17" s="27">
        <f t="shared" si="1"/>
        <v>7</v>
      </c>
      <c r="U17" s="40">
        <f t="shared" si="2"/>
        <v>0.52631578947368418</v>
      </c>
      <c r="V17" s="22" t="s">
        <v>413</v>
      </c>
      <c r="W17" s="22" t="s">
        <v>81</v>
      </c>
      <c r="X17" s="22" t="s">
        <v>95</v>
      </c>
      <c r="Y17" s="69">
        <v>1110</v>
      </c>
      <c r="Z17" s="41"/>
      <c r="AA17" s="1" t="s">
        <v>83</v>
      </c>
      <c r="AB17" s="28" t="s">
        <v>423</v>
      </c>
    </row>
    <row r="18" spans="1:28" x14ac:dyDescent="0.3">
      <c r="A18" s="1" t="s">
        <v>417</v>
      </c>
      <c r="B18" s="1" t="s">
        <v>406</v>
      </c>
      <c r="C18" s="27" t="s">
        <v>53</v>
      </c>
      <c r="D18" s="38">
        <v>15</v>
      </c>
      <c r="E18" s="27">
        <v>25</v>
      </c>
      <c r="F18" s="27">
        <v>6</v>
      </c>
      <c r="G18" s="27">
        <v>15</v>
      </c>
      <c r="H18" s="27"/>
      <c r="I18" s="27"/>
      <c r="J18" s="27">
        <v>0</v>
      </c>
      <c r="K18" s="27">
        <v>0</v>
      </c>
      <c r="L18" s="27">
        <v>5</v>
      </c>
      <c r="M18" s="27">
        <v>2</v>
      </c>
      <c r="N18" s="27">
        <f t="shared" si="0"/>
        <v>7</v>
      </c>
      <c r="O18" s="39">
        <v>1</v>
      </c>
      <c r="P18" s="39">
        <v>1</v>
      </c>
      <c r="Q18" s="39">
        <v>2</v>
      </c>
      <c r="R18" s="39">
        <v>3</v>
      </c>
      <c r="S18" s="39">
        <v>0</v>
      </c>
      <c r="T18" s="27">
        <f t="shared" si="1"/>
        <v>12</v>
      </c>
      <c r="U18" s="40">
        <f t="shared" si="2"/>
        <v>0.8</v>
      </c>
      <c r="V18" s="22" t="s">
        <v>413</v>
      </c>
      <c r="W18" s="22" t="s">
        <v>81</v>
      </c>
      <c r="X18" s="22" t="s">
        <v>95</v>
      </c>
      <c r="Y18" s="69">
        <v>1110</v>
      </c>
      <c r="Z18" s="41"/>
      <c r="AA18" s="1" t="s">
        <v>83</v>
      </c>
      <c r="AB18" s="28" t="s">
        <v>423</v>
      </c>
    </row>
    <row r="19" spans="1:28" x14ac:dyDescent="0.3">
      <c r="A19" s="1" t="s">
        <v>417</v>
      </c>
      <c r="B19" s="1" t="s">
        <v>406</v>
      </c>
      <c r="C19" s="27" t="s">
        <v>374</v>
      </c>
      <c r="D19" s="38">
        <v>54</v>
      </c>
      <c r="E19" s="27" t="s">
        <v>470</v>
      </c>
      <c r="F19" s="27"/>
      <c r="G19" s="27"/>
      <c r="H19" s="27"/>
      <c r="I19" s="27"/>
      <c r="J19" s="27"/>
      <c r="K19" s="27"/>
      <c r="L19" s="27"/>
      <c r="M19" s="27"/>
      <c r="N19" s="27"/>
      <c r="O19" s="39"/>
      <c r="P19" s="39"/>
      <c r="Q19" s="39"/>
      <c r="R19" s="39"/>
      <c r="S19" s="39"/>
      <c r="T19" s="27"/>
      <c r="U19" s="40" t="str">
        <f t="shared" si="2"/>
        <v/>
      </c>
      <c r="V19" s="22" t="s">
        <v>413</v>
      </c>
      <c r="W19" s="22" t="s">
        <v>81</v>
      </c>
      <c r="X19" s="22" t="s">
        <v>95</v>
      </c>
      <c r="Y19" s="69">
        <v>1110</v>
      </c>
      <c r="Z19" s="41"/>
      <c r="AA19" s="1" t="s">
        <v>83</v>
      </c>
      <c r="AB19" s="28" t="s">
        <v>423</v>
      </c>
    </row>
    <row r="20" spans="1:28" x14ac:dyDescent="0.3">
      <c r="A20" s="1" t="s">
        <v>417</v>
      </c>
      <c r="B20" s="1" t="s">
        <v>406</v>
      </c>
      <c r="C20" s="27" t="s">
        <v>54</v>
      </c>
      <c r="D20" s="38">
        <v>10</v>
      </c>
      <c r="E20" s="27">
        <v>9</v>
      </c>
      <c r="F20" s="27">
        <v>1</v>
      </c>
      <c r="G20" s="27">
        <v>6</v>
      </c>
      <c r="H20" s="27"/>
      <c r="I20" s="27"/>
      <c r="J20" s="27">
        <v>2</v>
      </c>
      <c r="K20" s="27">
        <v>2</v>
      </c>
      <c r="L20" s="27">
        <v>3</v>
      </c>
      <c r="M20" s="27">
        <v>2</v>
      </c>
      <c r="N20" s="27">
        <f t="shared" si="0"/>
        <v>5</v>
      </c>
      <c r="O20" s="39">
        <v>2</v>
      </c>
      <c r="P20" s="39">
        <v>2</v>
      </c>
      <c r="Q20" s="39">
        <v>0</v>
      </c>
      <c r="R20" s="39">
        <v>2</v>
      </c>
      <c r="S20" s="39">
        <v>0</v>
      </c>
      <c r="T20" s="27">
        <f t="shared" si="1"/>
        <v>4</v>
      </c>
      <c r="U20" s="40">
        <f t="shared" si="2"/>
        <v>1.2222222222222223</v>
      </c>
      <c r="V20" s="22" t="s">
        <v>413</v>
      </c>
      <c r="W20" s="22" t="s">
        <v>81</v>
      </c>
      <c r="X20" s="22" t="s">
        <v>95</v>
      </c>
      <c r="Y20" s="69">
        <v>1110</v>
      </c>
      <c r="Z20" s="41"/>
      <c r="AA20" s="1" t="s">
        <v>83</v>
      </c>
      <c r="AB20" s="28" t="s">
        <v>423</v>
      </c>
    </row>
    <row r="21" spans="1:28" x14ac:dyDescent="0.3">
      <c r="A21" s="1" t="s">
        <v>417</v>
      </c>
      <c r="B21" s="1" t="s">
        <v>406</v>
      </c>
      <c r="C21" s="27" t="s">
        <v>55</v>
      </c>
      <c r="D21" s="38">
        <v>33</v>
      </c>
      <c r="E21" s="27">
        <v>21</v>
      </c>
      <c r="F21" s="27">
        <v>3</v>
      </c>
      <c r="G21" s="27">
        <v>9</v>
      </c>
      <c r="H21" s="27"/>
      <c r="I21" s="27"/>
      <c r="J21" s="27">
        <v>5</v>
      </c>
      <c r="K21" s="27">
        <v>6</v>
      </c>
      <c r="L21" s="27">
        <v>4</v>
      </c>
      <c r="M21" s="27">
        <v>6</v>
      </c>
      <c r="N21" s="27">
        <f>SUM(L21:M21)</f>
        <v>10</v>
      </c>
      <c r="O21" s="39">
        <v>0</v>
      </c>
      <c r="P21" s="39">
        <v>0</v>
      </c>
      <c r="Q21" s="39">
        <v>0</v>
      </c>
      <c r="R21" s="39">
        <v>1</v>
      </c>
      <c r="S21" s="39">
        <v>1</v>
      </c>
      <c r="T21" s="27">
        <f t="shared" si="1"/>
        <v>11</v>
      </c>
      <c r="U21" s="40">
        <f t="shared" si="2"/>
        <v>0.95238095238095233</v>
      </c>
      <c r="V21" s="22" t="s">
        <v>413</v>
      </c>
      <c r="W21" s="22" t="s">
        <v>81</v>
      </c>
      <c r="X21" s="22" t="s">
        <v>95</v>
      </c>
      <c r="Y21" s="69">
        <v>1110</v>
      </c>
      <c r="Z21" s="41"/>
      <c r="AA21" s="1" t="s">
        <v>83</v>
      </c>
      <c r="AB21" s="28" t="s">
        <v>423</v>
      </c>
    </row>
    <row r="22" spans="1:28" x14ac:dyDescent="0.3">
      <c r="A22" s="1" t="s">
        <v>417</v>
      </c>
      <c r="B22" s="1" t="s">
        <v>406</v>
      </c>
      <c r="C22" s="27" t="s">
        <v>56</v>
      </c>
      <c r="D22" s="38">
        <v>24</v>
      </c>
      <c r="E22" s="27">
        <v>28</v>
      </c>
      <c r="F22" s="27">
        <v>4</v>
      </c>
      <c r="G22" s="27">
        <v>9</v>
      </c>
      <c r="H22" s="27"/>
      <c r="I22" s="27"/>
      <c r="J22" s="27">
        <v>0</v>
      </c>
      <c r="K22" s="27">
        <v>4</v>
      </c>
      <c r="L22" s="27">
        <v>3</v>
      </c>
      <c r="M22" s="27">
        <v>4</v>
      </c>
      <c r="N22" s="27">
        <f>SUM(L22:M22)</f>
        <v>7</v>
      </c>
      <c r="O22" s="39">
        <v>0</v>
      </c>
      <c r="P22" s="39">
        <v>2</v>
      </c>
      <c r="Q22" s="39">
        <v>1</v>
      </c>
      <c r="R22" s="39">
        <v>0</v>
      </c>
      <c r="S22" s="39">
        <v>1</v>
      </c>
      <c r="T22" s="27">
        <f t="shared" si="1"/>
        <v>8</v>
      </c>
      <c r="U22" s="40">
        <f t="shared" si="2"/>
        <v>0.5714285714285714</v>
      </c>
      <c r="V22" s="22" t="s">
        <v>413</v>
      </c>
      <c r="W22" s="22" t="s">
        <v>81</v>
      </c>
      <c r="X22" s="22" t="s">
        <v>95</v>
      </c>
      <c r="Y22" s="69">
        <v>1110</v>
      </c>
      <c r="Z22" s="41"/>
      <c r="AA22" s="1" t="s">
        <v>83</v>
      </c>
      <c r="AB22" s="28" t="s">
        <v>423</v>
      </c>
    </row>
    <row r="23" spans="1:28" x14ac:dyDescent="0.3">
      <c r="A23" s="1" t="s">
        <v>417</v>
      </c>
      <c r="B23" s="1" t="s">
        <v>406</v>
      </c>
      <c r="C23" s="27" t="s">
        <v>57</v>
      </c>
      <c r="D23" s="38">
        <v>35</v>
      </c>
      <c r="E23" s="27">
        <v>20</v>
      </c>
      <c r="F23" s="27">
        <v>1</v>
      </c>
      <c r="G23" s="27">
        <v>5</v>
      </c>
      <c r="H23" s="27"/>
      <c r="I23" s="27"/>
      <c r="J23" s="27">
        <v>0</v>
      </c>
      <c r="K23" s="27">
        <v>0</v>
      </c>
      <c r="L23" s="27">
        <v>2</v>
      </c>
      <c r="M23" s="27">
        <v>2</v>
      </c>
      <c r="N23" s="27">
        <f>SUM(L23:M23)</f>
        <v>4</v>
      </c>
      <c r="O23" s="39">
        <v>1</v>
      </c>
      <c r="P23" s="39">
        <v>1</v>
      </c>
      <c r="Q23" s="39">
        <v>0</v>
      </c>
      <c r="R23" s="39">
        <v>0</v>
      </c>
      <c r="S23" s="39">
        <v>0</v>
      </c>
      <c r="T23" s="27">
        <f t="shared" si="1"/>
        <v>2</v>
      </c>
      <c r="U23" s="40">
        <f t="shared" si="2"/>
        <v>0.4</v>
      </c>
      <c r="V23" s="22" t="s">
        <v>413</v>
      </c>
      <c r="W23" s="22" t="s">
        <v>81</v>
      </c>
      <c r="X23" s="22" t="s">
        <v>95</v>
      </c>
      <c r="Y23" s="69">
        <v>1110</v>
      </c>
      <c r="Z23" s="41"/>
      <c r="AA23" s="1" t="s">
        <v>83</v>
      </c>
      <c r="AB23" s="28" t="s">
        <v>423</v>
      </c>
    </row>
    <row r="24" spans="1:28" x14ac:dyDescent="0.3">
      <c r="A24" s="1" t="s">
        <v>417</v>
      </c>
      <c r="B24" s="1" t="s">
        <v>406</v>
      </c>
      <c r="C24" s="27" t="s">
        <v>58</v>
      </c>
      <c r="D24" s="38">
        <v>40</v>
      </c>
      <c r="E24" s="27">
        <v>25</v>
      </c>
      <c r="F24" s="27">
        <v>1</v>
      </c>
      <c r="G24" s="27">
        <v>8</v>
      </c>
      <c r="H24" s="27"/>
      <c r="I24" s="27"/>
      <c r="J24" s="27">
        <v>3</v>
      </c>
      <c r="K24" s="27">
        <v>4</v>
      </c>
      <c r="L24" s="27">
        <v>1</v>
      </c>
      <c r="M24" s="27">
        <v>3</v>
      </c>
      <c r="N24" s="27">
        <f>SUM(L24:M24)</f>
        <v>4</v>
      </c>
      <c r="O24" s="39">
        <v>0</v>
      </c>
      <c r="P24" s="39">
        <v>4</v>
      </c>
      <c r="Q24" s="39">
        <v>2</v>
      </c>
      <c r="R24" s="39">
        <v>0</v>
      </c>
      <c r="S24" s="39">
        <v>1</v>
      </c>
      <c r="T24" s="27">
        <f t="shared" si="1"/>
        <v>5</v>
      </c>
      <c r="U24" s="40">
        <f t="shared" si="2"/>
        <v>0.44</v>
      </c>
      <c r="V24" s="22" t="s">
        <v>413</v>
      </c>
      <c r="W24" s="22" t="s">
        <v>81</v>
      </c>
      <c r="X24" s="22" t="s">
        <v>95</v>
      </c>
      <c r="Y24" s="69">
        <v>1110</v>
      </c>
      <c r="Z24" s="41"/>
      <c r="AA24" s="1" t="s">
        <v>83</v>
      </c>
      <c r="AB24" s="28" t="s">
        <v>423</v>
      </c>
    </row>
    <row r="25" spans="1:28" x14ac:dyDescent="0.3">
      <c r="A25" s="43" t="s">
        <v>417</v>
      </c>
      <c r="B25" s="43" t="s">
        <v>406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28</v>
      </c>
      <c r="G25" s="44">
        <f t="shared" si="3"/>
        <v>92</v>
      </c>
      <c r="H25" s="44">
        <f t="shared" si="3"/>
        <v>0</v>
      </c>
      <c r="I25" s="44">
        <f t="shared" si="3"/>
        <v>0</v>
      </c>
      <c r="J25" s="44">
        <f t="shared" si="3"/>
        <v>16</v>
      </c>
      <c r="K25" s="44">
        <f t="shared" si="3"/>
        <v>29</v>
      </c>
      <c r="L25" s="44">
        <f t="shared" si="3"/>
        <v>28</v>
      </c>
      <c r="M25" s="44">
        <f t="shared" si="3"/>
        <v>27</v>
      </c>
      <c r="N25" s="44">
        <f t="shared" si="3"/>
        <v>55</v>
      </c>
      <c r="O25" s="44">
        <f t="shared" si="3"/>
        <v>12</v>
      </c>
      <c r="P25" s="44">
        <f t="shared" si="3"/>
        <v>21</v>
      </c>
      <c r="Q25" s="44">
        <f t="shared" si="3"/>
        <v>10</v>
      </c>
      <c r="R25" s="44">
        <f t="shared" si="3"/>
        <v>19</v>
      </c>
      <c r="S25" s="44">
        <f t="shared" si="3"/>
        <v>3</v>
      </c>
      <c r="T25" s="44">
        <f t="shared" si="3"/>
        <v>72</v>
      </c>
      <c r="U25" s="45">
        <f>((T25+Q25+N25-R25)+(O25*2))/E25</f>
        <v>0.59166666666666667</v>
      </c>
      <c r="V25" s="46" t="s">
        <v>413</v>
      </c>
      <c r="W25" s="46" t="s">
        <v>81</v>
      </c>
      <c r="X25" s="46" t="s">
        <v>95</v>
      </c>
      <c r="Y25" s="70">
        <v>1110</v>
      </c>
      <c r="Z25" s="48"/>
      <c r="AA25" s="43" t="s">
        <v>83</v>
      </c>
      <c r="AB25" s="78" t="s">
        <v>423</v>
      </c>
    </row>
    <row r="26" spans="1:28" x14ac:dyDescent="0.3">
      <c r="A26" s="1"/>
      <c r="B26" s="1"/>
      <c r="C26" s="1"/>
      <c r="D26" s="1"/>
      <c r="F26" s="49" t="s">
        <v>41</v>
      </c>
      <c r="G26" s="50">
        <f>F25/G25</f>
        <v>0.30434782608695654</v>
      </c>
      <c r="H26" s="27"/>
      <c r="I26" s="1"/>
      <c r="J26" s="49" t="s">
        <v>42</v>
      </c>
      <c r="K26" s="51">
        <f>J25/K25</f>
        <v>0.55172413793103448</v>
      </c>
      <c r="L26" s="1"/>
      <c r="M26" s="39" t="s">
        <v>43</v>
      </c>
      <c r="N26" s="52">
        <v>0</v>
      </c>
      <c r="P26" s="1"/>
      <c r="Q26" s="1"/>
      <c r="R26" s="1"/>
      <c r="S26" s="1"/>
      <c r="T26" s="1"/>
      <c r="U26" s="1"/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 t="s">
        <v>415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406</v>
      </c>
      <c r="B35" s="1" t="s">
        <v>71</v>
      </c>
      <c r="C35" s="27" t="s">
        <v>424</v>
      </c>
      <c r="D35" s="38">
        <v>34</v>
      </c>
      <c r="E35" s="27">
        <v>12</v>
      </c>
      <c r="F35" s="27">
        <v>1</v>
      </c>
      <c r="G35" s="27">
        <v>3</v>
      </c>
      <c r="H35" s="27"/>
      <c r="I35" s="27"/>
      <c r="J35" s="27">
        <v>2</v>
      </c>
      <c r="K35" s="27">
        <v>3</v>
      </c>
      <c r="L35" s="27">
        <v>1</v>
      </c>
      <c r="M35" s="27">
        <v>1</v>
      </c>
      <c r="N35" s="27">
        <f>SUM(L35:M35)</f>
        <v>2</v>
      </c>
      <c r="O35" s="27">
        <v>0</v>
      </c>
      <c r="P35" s="39">
        <v>2</v>
      </c>
      <c r="Q35" s="27">
        <v>0</v>
      </c>
      <c r="R35" s="27">
        <v>2</v>
      </c>
      <c r="S35" s="27">
        <v>2</v>
      </c>
      <c r="T35" s="27">
        <f t="shared" ref="T35:T45" si="4">(H35*3)+((F35-H35)*2)+J35</f>
        <v>4</v>
      </c>
      <c r="U35" s="40">
        <f>IFERROR(((T35+Q35+N35-R35)+(O35*2))/E35,"")</f>
        <v>0.33333333333333331</v>
      </c>
      <c r="V35" s="22" t="s">
        <v>413</v>
      </c>
      <c r="W35" s="22" t="s">
        <v>80</v>
      </c>
      <c r="X35" s="22" t="s">
        <v>82</v>
      </c>
      <c r="Y35" s="69">
        <v>1110</v>
      </c>
      <c r="Z35" s="41"/>
      <c r="AA35" s="1" t="s">
        <v>227</v>
      </c>
      <c r="AB35" s="28" t="s">
        <v>426</v>
      </c>
    </row>
    <row r="36" spans="1:28" x14ac:dyDescent="0.3">
      <c r="A36" s="1" t="s">
        <v>406</v>
      </c>
      <c r="B36" s="1" t="s">
        <v>71</v>
      </c>
      <c r="C36" s="27" t="s">
        <v>230</v>
      </c>
      <c r="D36" s="38">
        <v>10</v>
      </c>
      <c r="E36" s="27">
        <v>29</v>
      </c>
      <c r="F36" s="27">
        <v>3</v>
      </c>
      <c r="G36" s="27">
        <v>7</v>
      </c>
      <c r="H36" s="27"/>
      <c r="I36" s="27"/>
      <c r="J36" s="27">
        <v>0</v>
      </c>
      <c r="K36" s="27">
        <v>0</v>
      </c>
      <c r="L36" s="27">
        <v>2</v>
      </c>
      <c r="M36" s="27">
        <v>1</v>
      </c>
      <c r="N36" s="27">
        <f t="shared" ref="N36:N41" si="5">SUM(L36:M36)</f>
        <v>3</v>
      </c>
      <c r="O36" s="39">
        <v>3</v>
      </c>
      <c r="P36" s="39">
        <v>3</v>
      </c>
      <c r="Q36" s="39">
        <v>1</v>
      </c>
      <c r="R36" s="39">
        <v>2</v>
      </c>
      <c r="S36" s="39">
        <v>0</v>
      </c>
      <c r="T36" s="27">
        <f t="shared" si="4"/>
        <v>6</v>
      </c>
      <c r="U36" s="40">
        <f t="shared" ref="U36:U45" si="6">IFERROR(((T36+Q36+N36-R36)+(O36*2))/E36,"")</f>
        <v>0.48275862068965519</v>
      </c>
      <c r="V36" s="22" t="s">
        <v>413</v>
      </c>
      <c r="W36" s="22" t="s">
        <v>80</v>
      </c>
      <c r="X36" s="22" t="s">
        <v>82</v>
      </c>
      <c r="Y36" s="69">
        <v>1110</v>
      </c>
      <c r="Z36" s="41"/>
      <c r="AA36" s="1" t="s">
        <v>227</v>
      </c>
      <c r="AB36" s="28" t="s">
        <v>426</v>
      </c>
    </row>
    <row r="37" spans="1:28" x14ac:dyDescent="0.3">
      <c r="A37" s="1" t="s">
        <v>406</v>
      </c>
      <c r="B37" s="1" t="s">
        <v>71</v>
      </c>
      <c r="C37" s="27" t="s">
        <v>231</v>
      </c>
      <c r="D37" s="38">
        <v>32</v>
      </c>
      <c r="E37" s="27">
        <v>24</v>
      </c>
      <c r="F37" s="27">
        <v>2</v>
      </c>
      <c r="G37" s="27">
        <v>6</v>
      </c>
      <c r="H37" s="27"/>
      <c r="I37" s="27"/>
      <c r="J37" s="27">
        <v>2</v>
      </c>
      <c r="K37" s="27">
        <v>2</v>
      </c>
      <c r="L37" s="27">
        <v>0</v>
      </c>
      <c r="M37" s="27">
        <v>3</v>
      </c>
      <c r="N37" s="27">
        <f t="shared" si="5"/>
        <v>3</v>
      </c>
      <c r="O37" s="39">
        <v>1</v>
      </c>
      <c r="P37" s="39">
        <v>3</v>
      </c>
      <c r="Q37" s="39">
        <v>0</v>
      </c>
      <c r="R37" s="39">
        <v>2</v>
      </c>
      <c r="S37" s="39">
        <v>0</v>
      </c>
      <c r="T37" s="27">
        <f t="shared" si="4"/>
        <v>6</v>
      </c>
      <c r="U37" s="40">
        <f t="shared" si="6"/>
        <v>0.375</v>
      </c>
      <c r="V37" s="22" t="s">
        <v>413</v>
      </c>
      <c r="W37" s="22" t="s">
        <v>80</v>
      </c>
      <c r="X37" s="22" t="s">
        <v>82</v>
      </c>
      <c r="Y37" s="69">
        <v>1110</v>
      </c>
      <c r="Z37" s="41"/>
      <c r="AA37" s="1" t="s">
        <v>227</v>
      </c>
      <c r="AB37" s="28" t="s">
        <v>426</v>
      </c>
    </row>
    <row r="38" spans="1:28" x14ac:dyDescent="0.3">
      <c r="A38" s="1" t="s">
        <v>406</v>
      </c>
      <c r="B38" s="1" t="s">
        <v>71</v>
      </c>
      <c r="C38" s="27" t="s">
        <v>232</v>
      </c>
      <c r="D38" s="38">
        <v>10</v>
      </c>
      <c r="E38" s="27">
        <v>10</v>
      </c>
      <c r="F38" s="27">
        <v>1</v>
      </c>
      <c r="G38" s="27">
        <v>4</v>
      </c>
      <c r="H38" s="27">
        <v>0</v>
      </c>
      <c r="I38" s="27">
        <v>1</v>
      </c>
      <c r="J38" s="27">
        <v>0</v>
      </c>
      <c r="K38" s="27">
        <v>0</v>
      </c>
      <c r="L38" s="27">
        <v>0</v>
      </c>
      <c r="M38" s="27">
        <v>1</v>
      </c>
      <c r="N38" s="27">
        <f t="shared" si="5"/>
        <v>1</v>
      </c>
      <c r="O38" s="39">
        <v>1</v>
      </c>
      <c r="P38" s="39">
        <v>4</v>
      </c>
      <c r="Q38" s="39">
        <v>0</v>
      </c>
      <c r="R38" s="39">
        <v>1</v>
      </c>
      <c r="S38" s="39">
        <v>0</v>
      </c>
      <c r="T38" s="27">
        <f t="shared" si="4"/>
        <v>2</v>
      </c>
      <c r="U38" s="40">
        <f t="shared" si="6"/>
        <v>0.4</v>
      </c>
      <c r="V38" s="22" t="s">
        <v>413</v>
      </c>
      <c r="W38" s="22" t="s">
        <v>80</v>
      </c>
      <c r="X38" s="22" t="s">
        <v>82</v>
      </c>
      <c r="Y38" s="69">
        <v>1110</v>
      </c>
      <c r="Z38" s="41"/>
      <c r="AA38" s="1" t="s">
        <v>227</v>
      </c>
      <c r="AB38" s="28" t="s">
        <v>426</v>
      </c>
    </row>
    <row r="39" spans="1:28" x14ac:dyDescent="0.3">
      <c r="A39" s="1" t="s">
        <v>406</v>
      </c>
      <c r="B39" s="1" t="s">
        <v>71</v>
      </c>
      <c r="C39" s="27" t="s">
        <v>288</v>
      </c>
      <c r="D39" s="38">
        <v>52</v>
      </c>
      <c r="E39" s="27">
        <v>28</v>
      </c>
      <c r="F39" s="27">
        <v>9</v>
      </c>
      <c r="G39" s="27">
        <v>16</v>
      </c>
      <c r="H39" s="27"/>
      <c r="I39" s="27"/>
      <c r="J39" s="27">
        <v>1</v>
      </c>
      <c r="K39" s="27">
        <v>3</v>
      </c>
      <c r="L39" s="27">
        <v>1</v>
      </c>
      <c r="M39" s="27">
        <v>10</v>
      </c>
      <c r="N39" s="27">
        <f t="shared" si="5"/>
        <v>11</v>
      </c>
      <c r="O39" s="39">
        <v>0</v>
      </c>
      <c r="P39" s="39">
        <v>3</v>
      </c>
      <c r="Q39" s="39">
        <v>1</v>
      </c>
      <c r="R39" s="39">
        <v>3</v>
      </c>
      <c r="S39" s="39">
        <v>3</v>
      </c>
      <c r="T39" s="27">
        <f t="shared" si="4"/>
        <v>19</v>
      </c>
      <c r="U39" s="40">
        <f t="shared" si="6"/>
        <v>1</v>
      </c>
      <c r="V39" s="22" t="s">
        <v>413</v>
      </c>
      <c r="W39" s="22" t="s">
        <v>80</v>
      </c>
      <c r="X39" s="22" t="s">
        <v>82</v>
      </c>
      <c r="Y39" s="69">
        <v>1110</v>
      </c>
      <c r="Z39" s="41"/>
      <c r="AA39" s="1" t="s">
        <v>227</v>
      </c>
      <c r="AB39" s="28" t="s">
        <v>426</v>
      </c>
    </row>
    <row r="40" spans="1:28" x14ac:dyDescent="0.3">
      <c r="A40" s="1" t="s">
        <v>406</v>
      </c>
      <c r="B40" s="1" t="s">
        <v>71</v>
      </c>
      <c r="C40" s="27" t="s">
        <v>235</v>
      </c>
      <c r="D40" s="38">
        <v>50</v>
      </c>
      <c r="E40" s="27">
        <v>18</v>
      </c>
      <c r="F40" s="27">
        <v>4</v>
      </c>
      <c r="G40" s="27">
        <v>5</v>
      </c>
      <c r="H40" s="27"/>
      <c r="I40" s="27"/>
      <c r="J40" s="27">
        <v>0</v>
      </c>
      <c r="K40" s="27">
        <v>0</v>
      </c>
      <c r="L40" s="27">
        <v>2</v>
      </c>
      <c r="M40" s="27">
        <v>8</v>
      </c>
      <c r="N40" s="27">
        <f t="shared" si="5"/>
        <v>10</v>
      </c>
      <c r="O40" s="39">
        <v>2</v>
      </c>
      <c r="P40" s="39">
        <v>2</v>
      </c>
      <c r="Q40" s="39">
        <v>0</v>
      </c>
      <c r="R40" s="39">
        <v>4</v>
      </c>
      <c r="S40" s="39">
        <v>0</v>
      </c>
      <c r="T40" s="27">
        <f t="shared" si="4"/>
        <v>8</v>
      </c>
      <c r="U40" s="40">
        <f t="shared" si="6"/>
        <v>1</v>
      </c>
      <c r="V40" s="22" t="s">
        <v>413</v>
      </c>
      <c r="W40" s="22" t="s">
        <v>80</v>
      </c>
      <c r="X40" s="22" t="s">
        <v>82</v>
      </c>
      <c r="Y40" s="69">
        <v>1110</v>
      </c>
      <c r="Z40" s="41"/>
      <c r="AA40" s="1" t="s">
        <v>227</v>
      </c>
      <c r="AB40" s="28" t="s">
        <v>426</v>
      </c>
    </row>
    <row r="41" spans="1:28" x14ac:dyDescent="0.3">
      <c r="A41" s="1" t="s">
        <v>406</v>
      </c>
      <c r="B41" s="1" t="s">
        <v>71</v>
      </c>
      <c r="C41" s="27" t="s">
        <v>236</v>
      </c>
      <c r="D41" s="38">
        <v>20</v>
      </c>
      <c r="E41" s="27">
        <v>6</v>
      </c>
      <c r="F41" s="27">
        <v>2</v>
      </c>
      <c r="G41" s="27">
        <v>3</v>
      </c>
      <c r="H41" s="27"/>
      <c r="I41" s="27"/>
      <c r="J41" s="27">
        <v>0</v>
      </c>
      <c r="K41" s="27">
        <v>0</v>
      </c>
      <c r="L41" s="27">
        <v>1</v>
      </c>
      <c r="M41" s="27">
        <v>1</v>
      </c>
      <c r="N41" s="27">
        <f t="shared" si="5"/>
        <v>2</v>
      </c>
      <c r="O41" s="39">
        <v>0</v>
      </c>
      <c r="P41" s="39">
        <v>1</v>
      </c>
      <c r="Q41" s="39">
        <v>0</v>
      </c>
      <c r="R41" s="39">
        <v>1</v>
      </c>
      <c r="S41" s="39">
        <v>0</v>
      </c>
      <c r="T41" s="27">
        <f t="shared" si="4"/>
        <v>4</v>
      </c>
      <c r="U41" s="40">
        <f t="shared" si="6"/>
        <v>0.83333333333333337</v>
      </c>
      <c r="V41" s="22" t="s">
        <v>413</v>
      </c>
      <c r="W41" s="22" t="s">
        <v>80</v>
      </c>
      <c r="X41" s="22" t="s">
        <v>82</v>
      </c>
      <c r="Y41" s="69">
        <v>1110</v>
      </c>
      <c r="Z41" s="41"/>
      <c r="AA41" s="1" t="s">
        <v>227</v>
      </c>
      <c r="AB41" s="28" t="s">
        <v>426</v>
      </c>
    </row>
    <row r="42" spans="1:28" x14ac:dyDescent="0.3">
      <c r="A42" s="1" t="s">
        <v>406</v>
      </c>
      <c r="B42" s="1" t="s">
        <v>71</v>
      </c>
      <c r="C42" s="27" t="s">
        <v>237</v>
      </c>
      <c r="D42" s="38">
        <v>24</v>
      </c>
      <c r="E42" s="27">
        <v>33</v>
      </c>
      <c r="F42" s="27">
        <v>6</v>
      </c>
      <c r="G42" s="27">
        <v>16</v>
      </c>
      <c r="H42" s="27"/>
      <c r="I42" s="27"/>
      <c r="J42" s="27">
        <v>3</v>
      </c>
      <c r="K42" s="27">
        <v>4</v>
      </c>
      <c r="L42" s="27">
        <v>2</v>
      </c>
      <c r="M42" s="27">
        <v>7</v>
      </c>
      <c r="N42" s="27">
        <f t="shared" ref="N42" si="7">SUM(L42:M42)</f>
        <v>9</v>
      </c>
      <c r="O42" s="39">
        <v>1</v>
      </c>
      <c r="P42" s="39">
        <v>3</v>
      </c>
      <c r="Q42" s="39">
        <v>2</v>
      </c>
      <c r="R42" s="39">
        <v>1</v>
      </c>
      <c r="S42" s="39">
        <v>0</v>
      </c>
      <c r="T42" s="27">
        <f t="shared" si="4"/>
        <v>15</v>
      </c>
      <c r="U42" s="40">
        <f t="shared" si="6"/>
        <v>0.81818181818181823</v>
      </c>
      <c r="V42" s="22" t="s">
        <v>413</v>
      </c>
      <c r="W42" s="22" t="s">
        <v>80</v>
      </c>
      <c r="X42" s="22" t="s">
        <v>82</v>
      </c>
      <c r="Y42" s="69">
        <v>1110</v>
      </c>
      <c r="Z42" s="41"/>
      <c r="AA42" s="1" t="s">
        <v>227</v>
      </c>
      <c r="AB42" s="28" t="s">
        <v>426</v>
      </c>
    </row>
    <row r="43" spans="1:28" x14ac:dyDescent="0.3">
      <c r="A43" s="1" t="s">
        <v>406</v>
      </c>
      <c r="B43" s="1" t="s">
        <v>71</v>
      </c>
      <c r="C43" s="27" t="s">
        <v>238</v>
      </c>
      <c r="D43" s="38">
        <v>40</v>
      </c>
      <c r="E43" s="27">
        <v>32</v>
      </c>
      <c r="F43" s="27">
        <v>7</v>
      </c>
      <c r="G43" s="27">
        <v>9</v>
      </c>
      <c r="H43" s="27"/>
      <c r="I43" s="27"/>
      <c r="J43" s="27">
        <v>5</v>
      </c>
      <c r="K43" s="27">
        <v>6</v>
      </c>
      <c r="L43" s="27">
        <v>1</v>
      </c>
      <c r="M43" s="27">
        <v>5</v>
      </c>
      <c r="N43" s="27">
        <f>SUM(L43:M43)</f>
        <v>6</v>
      </c>
      <c r="O43" s="39">
        <v>2</v>
      </c>
      <c r="P43" s="39">
        <v>3</v>
      </c>
      <c r="Q43" s="39">
        <v>0</v>
      </c>
      <c r="R43" s="39">
        <v>3</v>
      </c>
      <c r="S43" s="39">
        <v>0</v>
      </c>
      <c r="T43" s="27">
        <f t="shared" si="4"/>
        <v>19</v>
      </c>
      <c r="U43" s="40">
        <f t="shared" si="6"/>
        <v>0.8125</v>
      </c>
      <c r="V43" s="22" t="s">
        <v>413</v>
      </c>
      <c r="W43" s="22" t="s">
        <v>80</v>
      </c>
      <c r="X43" s="22" t="s">
        <v>82</v>
      </c>
      <c r="Y43" s="69">
        <v>1110</v>
      </c>
      <c r="Z43" s="41"/>
      <c r="AA43" s="1" t="s">
        <v>227</v>
      </c>
      <c r="AB43" s="28" t="s">
        <v>426</v>
      </c>
    </row>
    <row r="44" spans="1:28" x14ac:dyDescent="0.3">
      <c r="A44" s="1" t="s">
        <v>406</v>
      </c>
      <c r="B44" s="1" t="s">
        <v>71</v>
      </c>
      <c r="C44" s="27" t="s">
        <v>239</v>
      </c>
      <c r="D44" s="38">
        <v>22</v>
      </c>
      <c r="E44" s="27">
        <v>23</v>
      </c>
      <c r="F44" s="27">
        <v>0</v>
      </c>
      <c r="G44" s="27">
        <v>3</v>
      </c>
      <c r="H44" s="27"/>
      <c r="I44" s="27"/>
      <c r="J44" s="27">
        <v>2</v>
      </c>
      <c r="K44" s="27">
        <v>4</v>
      </c>
      <c r="L44" s="27">
        <v>3</v>
      </c>
      <c r="M44" s="27">
        <v>2</v>
      </c>
      <c r="N44" s="27">
        <f>SUM(L44:M44)</f>
        <v>5</v>
      </c>
      <c r="O44" s="39">
        <v>3</v>
      </c>
      <c r="P44" s="39">
        <v>0</v>
      </c>
      <c r="Q44" s="39">
        <v>0</v>
      </c>
      <c r="R44" s="39">
        <v>2</v>
      </c>
      <c r="S44" s="39">
        <v>1</v>
      </c>
      <c r="T44" s="27">
        <f t="shared" si="4"/>
        <v>2</v>
      </c>
      <c r="U44" s="40">
        <f t="shared" si="6"/>
        <v>0.47826086956521741</v>
      </c>
      <c r="V44" s="22" t="s">
        <v>413</v>
      </c>
      <c r="W44" s="22" t="s">
        <v>80</v>
      </c>
      <c r="X44" s="22" t="s">
        <v>82</v>
      </c>
      <c r="Y44" s="69">
        <v>1110</v>
      </c>
      <c r="Z44" s="41"/>
      <c r="AA44" s="1" t="s">
        <v>227</v>
      </c>
      <c r="AB44" s="28" t="s">
        <v>426</v>
      </c>
    </row>
    <row r="45" spans="1:28" x14ac:dyDescent="0.3">
      <c r="A45" s="1" t="s">
        <v>406</v>
      </c>
      <c r="B45" s="1" t="s">
        <v>71</v>
      </c>
      <c r="C45" s="27" t="s">
        <v>240</v>
      </c>
      <c r="D45" s="38">
        <v>42</v>
      </c>
      <c r="E45" s="27">
        <v>25</v>
      </c>
      <c r="F45" s="27">
        <v>2</v>
      </c>
      <c r="G45" s="27">
        <v>5</v>
      </c>
      <c r="H45" s="27"/>
      <c r="I45" s="27"/>
      <c r="J45" s="27">
        <v>0</v>
      </c>
      <c r="K45" s="27">
        <v>1</v>
      </c>
      <c r="L45" s="27">
        <v>2</v>
      </c>
      <c r="M45" s="27">
        <v>1</v>
      </c>
      <c r="N45" s="27">
        <f>SUM(L45:M45)</f>
        <v>3</v>
      </c>
      <c r="O45" s="39">
        <v>8</v>
      </c>
      <c r="P45" s="39">
        <v>1</v>
      </c>
      <c r="Q45" s="39">
        <v>4</v>
      </c>
      <c r="R45" s="39">
        <v>1</v>
      </c>
      <c r="S45" s="39">
        <v>1</v>
      </c>
      <c r="T45" s="27">
        <f t="shared" si="4"/>
        <v>4</v>
      </c>
      <c r="U45" s="40">
        <f t="shared" si="6"/>
        <v>1.04</v>
      </c>
      <c r="V45" s="22" t="s">
        <v>413</v>
      </c>
      <c r="W45" s="22" t="s">
        <v>80</v>
      </c>
      <c r="X45" s="22" t="s">
        <v>82</v>
      </c>
      <c r="Y45" s="69">
        <v>1110</v>
      </c>
      <c r="Z45" s="41"/>
      <c r="AA45" s="1" t="s">
        <v>227</v>
      </c>
      <c r="AB45" s="28" t="s">
        <v>426</v>
      </c>
    </row>
    <row r="46" spans="1:28" x14ac:dyDescent="0.3">
      <c r="A46" s="43" t="s">
        <v>46</v>
      </c>
      <c r="B46" s="43" t="s">
        <v>71</v>
      </c>
      <c r="C46" s="44" t="s">
        <v>40</v>
      </c>
      <c r="D46" s="43"/>
      <c r="E46" s="44">
        <f t="shared" ref="E46:T46" si="8">SUM(E35:E45)</f>
        <v>240</v>
      </c>
      <c r="F46" s="44">
        <f t="shared" si="8"/>
        <v>37</v>
      </c>
      <c r="G46" s="44">
        <f t="shared" si="8"/>
        <v>77</v>
      </c>
      <c r="H46" s="44">
        <f t="shared" si="8"/>
        <v>0</v>
      </c>
      <c r="I46" s="44">
        <f t="shared" si="8"/>
        <v>1</v>
      </c>
      <c r="J46" s="44">
        <f t="shared" si="8"/>
        <v>15</v>
      </c>
      <c r="K46" s="44">
        <f t="shared" si="8"/>
        <v>23</v>
      </c>
      <c r="L46" s="44">
        <f t="shared" si="8"/>
        <v>15</v>
      </c>
      <c r="M46" s="44">
        <f t="shared" si="8"/>
        <v>40</v>
      </c>
      <c r="N46" s="44">
        <f t="shared" si="8"/>
        <v>55</v>
      </c>
      <c r="O46" s="44">
        <f t="shared" si="8"/>
        <v>21</v>
      </c>
      <c r="P46" s="44">
        <f t="shared" si="8"/>
        <v>25</v>
      </c>
      <c r="Q46" s="44">
        <f t="shared" si="8"/>
        <v>8</v>
      </c>
      <c r="R46" s="44">
        <f t="shared" si="8"/>
        <v>22</v>
      </c>
      <c r="S46" s="44">
        <f t="shared" si="8"/>
        <v>7</v>
      </c>
      <c r="T46" s="44">
        <f t="shared" si="8"/>
        <v>89</v>
      </c>
      <c r="U46" s="45">
        <f>((T46+Q46+N46-R46)+(O46*2))/E46</f>
        <v>0.71666666666666667</v>
      </c>
      <c r="V46" s="46" t="s">
        <v>413</v>
      </c>
      <c r="W46" s="46" t="s">
        <v>80</v>
      </c>
      <c r="X46" s="46" t="s">
        <v>82</v>
      </c>
      <c r="Y46" s="70">
        <v>1110</v>
      </c>
      <c r="Z46" s="48"/>
      <c r="AA46" s="43" t="s">
        <v>227</v>
      </c>
      <c r="AB46" s="72" t="s">
        <v>426</v>
      </c>
    </row>
    <row r="47" spans="1:28" x14ac:dyDescent="0.3">
      <c r="A47" s="1"/>
      <c r="B47" s="1"/>
      <c r="C47" s="1"/>
      <c r="D47" s="1"/>
      <c r="F47" s="49" t="s">
        <v>41</v>
      </c>
      <c r="G47" s="50">
        <f>F46/G46</f>
        <v>0.48051948051948051</v>
      </c>
      <c r="H47" s="27"/>
      <c r="I47" s="1"/>
      <c r="J47" s="49" t="s">
        <v>42</v>
      </c>
      <c r="K47" s="51">
        <f>J46/K46</f>
        <v>0.65217391304347827</v>
      </c>
      <c r="L47" s="1"/>
      <c r="M47" s="39" t="s">
        <v>43</v>
      </c>
      <c r="N47" s="52">
        <v>8</v>
      </c>
      <c r="P47" s="1"/>
      <c r="Q47" s="1"/>
      <c r="R47" s="1"/>
      <c r="S47" s="1"/>
      <c r="T47" s="1"/>
      <c r="U47" s="1"/>
      <c r="V47" s="22"/>
      <c r="W47" s="22"/>
      <c r="X47" s="22"/>
      <c r="Y47" s="53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3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  <row r="50" spans="2:28" x14ac:dyDescent="0.3">
      <c r="AB50" s="71"/>
    </row>
    <row r="51" spans="2:28" x14ac:dyDescent="0.3">
      <c r="AB51" s="71"/>
    </row>
    <row r="52" spans="2:28" x14ac:dyDescent="0.3">
      <c r="AB52" s="71"/>
    </row>
    <row r="53" spans="2:28" x14ac:dyDescent="0.3">
      <c r="AB53" s="71"/>
    </row>
  </sheetData>
  <sheetProtection sheet="1" objects="1" scenarios="1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9CB91-67D6-4012-8336-26676E9BEE3B}">
  <sheetPr>
    <tabColor rgb="FF92D050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401</v>
      </c>
      <c r="E2" s="4"/>
      <c r="F2" s="6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29691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145</v>
      </c>
      <c r="D4" s="7" t="s">
        <v>5</v>
      </c>
      <c r="E4" s="8"/>
      <c r="F4" s="5"/>
      <c r="G4" s="1"/>
      <c r="J4" s="15" t="s">
        <v>149</v>
      </c>
      <c r="K4" s="16" t="s">
        <v>45</v>
      </c>
      <c r="L4" s="17"/>
      <c r="M4" s="18"/>
      <c r="N4" s="19">
        <v>20</v>
      </c>
      <c r="O4" s="19">
        <v>30</v>
      </c>
      <c r="P4" s="19">
        <v>33</v>
      </c>
      <c r="Q4" s="19">
        <v>23</v>
      </c>
      <c r="R4" s="20"/>
      <c r="S4" s="21">
        <f>SUM(N4:R4)</f>
        <v>106</v>
      </c>
      <c r="T4" s="22" t="s">
        <v>425</v>
      </c>
    </row>
    <row r="5" spans="1:28" x14ac:dyDescent="0.3">
      <c r="B5" s="1"/>
      <c r="C5" s="6" t="s">
        <v>222</v>
      </c>
      <c r="D5" s="7" t="s">
        <v>6</v>
      </c>
      <c r="E5" s="1"/>
      <c r="F5" s="1"/>
      <c r="G5" s="1"/>
      <c r="J5" s="15" t="s">
        <v>132</v>
      </c>
      <c r="K5" s="16" t="s">
        <v>72</v>
      </c>
      <c r="L5" s="17"/>
      <c r="M5" s="18"/>
      <c r="N5" s="19">
        <v>19</v>
      </c>
      <c r="O5" s="19">
        <v>24</v>
      </c>
      <c r="P5" s="19">
        <v>22</v>
      </c>
      <c r="Q5" s="19">
        <v>28</v>
      </c>
      <c r="R5" s="20"/>
      <c r="S5" s="21">
        <f>SUM(N5:R5)</f>
        <v>93</v>
      </c>
      <c r="T5" s="22" t="s">
        <v>425</v>
      </c>
      <c r="U5" s="1"/>
      <c r="V5" s="1"/>
      <c r="W5" s="1"/>
    </row>
    <row r="6" spans="1:28" x14ac:dyDescent="0.3">
      <c r="C6" s="23">
        <v>1156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418</v>
      </c>
      <c r="D7" s="7" t="s">
        <v>8</v>
      </c>
      <c r="G7" s="1"/>
      <c r="S7" s="1"/>
      <c r="T7" s="25" t="s">
        <v>402</v>
      </c>
      <c r="U7" s="1"/>
      <c r="V7" s="26" t="s">
        <v>425</v>
      </c>
      <c r="W7" s="1"/>
    </row>
    <row r="8" spans="1:28" x14ac:dyDescent="0.3">
      <c r="B8" s="1"/>
      <c r="C8" s="24" t="s">
        <v>319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9.375E-2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  <c r="AB9" s="71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 t="s">
        <v>422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417</v>
      </c>
      <c r="B13" s="1" t="s">
        <v>406</v>
      </c>
      <c r="C13" s="27" t="s">
        <v>48</v>
      </c>
      <c r="D13" s="38">
        <v>11</v>
      </c>
      <c r="E13" s="27">
        <v>12</v>
      </c>
      <c r="F13" s="27">
        <v>3</v>
      </c>
      <c r="G13" s="27">
        <v>5</v>
      </c>
      <c r="H13" s="27"/>
      <c r="I13" s="27"/>
      <c r="J13" s="27">
        <v>0</v>
      </c>
      <c r="K13" s="27">
        <v>0</v>
      </c>
      <c r="L13" s="27">
        <v>0</v>
      </c>
      <c r="M13" s="27">
        <v>1</v>
      </c>
      <c r="N13" s="27">
        <f>SUM(L13:M13)</f>
        <v>1</v>
      </c>
      <c r="O13" s="27">
        <v>0</v>
      </c>
      <c r="P13" s="39">
        <v>1</v>
      </c>
      <c r="Q13" s="27">
        <v>3</v>
      </c>
      <c r="R13" s="27">
        <v>2</v>
      </c>
      <c r="S13" s="27">
        <v>0</v>
      </c>
      <c r="T13" s="27">
        <f>(H13*3)+((F13-H13)*2)+J13</f>
        <v>6</v>
      </c>
      <c r="U13" s="40">
        <f>IFERROR(((T13+Q13+N13-R13)+(O13*2))/E13,"")</f>
        <v>0.66666666666666663</v>
      </c>
      <c r="V13" s="22" t="s">
        <v>425</v>
      </c>
      <c r="W13" s="22" t="s">
        <v>81</v>
      </c>
      <c r="X13" s="22" t="s">
        <v>82</v>
      </c>
      <c r="Y13" s="69">
        <v>1156</v>
      </c>
      <c r="Z13" s="41"/>
      <c r="AA13" s="1" t="s">
        <v>83</v>
      </c>
      <c r="AB13" s="28" t="s">
        <v>151</v>
      </c>
    </row>
    <row r="14" spans="1:28" x14ac:dyDescent="0.3">
      <c r="A14" s="1" t="s">
        <v>417</v>
      </c>
      <c r="B14" s="1" t="s">
        <v>406</v>
      </c>
      <c r="C14" s="27" t="s">
        <v>49</v>
      </c>
      <c r="D14" s="38">
        <v>22</v>
      </c>
      <c r="E14" s="27">
        <v>7</v>
      </c>
      <c r="F14" s="27">
        <v>0</v>
      </c>
      <c r="G14" s="27">
        <v>1</v>
      </c>
      <c r="H14" s="27"/>
      <c r="I14" s="27"/>
      <c r="J14" s="27">
        <v>0</v>
      </c>
      <c r="K14" s="27">
        <v>0</v>
      </c>
      <c r="L14" s="27">
        <v>0</v>
      </c>
      <c r="M14" s="27">
        <v>1</v>
      </c>
      <c r="N14" s="27">
        <f t="shared" ref="N14:N20" si="0">SUM(L14:M14)</f>
        <v>1</v>
      </c>
      <c r="O14" s="39">
        <v>0</v>
      </c>
      <c r="P14" s="39">
        <v>2</v>
      </c>
      <c r="Q14" s="39">
        <v>2</v>
      </c>
      <c r="R14" s="39">
        <v>1</v>
      </c>
      <c r="S14" s="39">
        <v>0</v>
      </c>
      <c r="T14" s="39">
        <f t="shared" ref="T14:T20" si="1">(H14*3)+((F14-H14)*2)+J14</f>
        <v>0</v>
      </c>
      <c r="U14" s="40">
        <f t="shared" ref="U14:U24" si="2">IFERROR(((T14+Q14+N14-R14)+(O14*2))/E14,"")</f>
        <v>0.2857142857142857</v>
      </c>
      <c r="V14" s="22" t="s">
        <v>425</v>
      </c>
      <c r="W14" s="22" t="s">
        <v>81</v>
      </c>
      <c r="X14" s="22" t="s">
        <v>82</v>
      </c>
      <c r="Y14" s="69">
        <v>1156</v>
      </c>
      <c r="Z14" s="41"/>
      <c r="AA14" s="1" t="s">
        <v>83</v>
      </c>
      <c r="AB14" s="28" t="s">
        <v>151</v>
      </c>
    </row>
    <row r="15" spans="1:28" x14ac:dyDescent="0.3">
      <c r="A15" s="1" t="s">
        <v>417</v>
      </c>
      <c r="B15" s="1" t="s">
        <v>406</v>
      </c>
      <c r="C15" s="27" t="s">
        <v>255</v>
      </c>
      <c r="D15" s="38">
        <v>14</v>
      </c>
      <c r="E15" s="27">
        <v>25</v>
      </c>
      <c r="F15" s="27">
        <v>4</v>
      </c>
      <c r="G15" s="27">
        <v>6</v>
      </c>
      <c r="H15" s="27"/>
      <c r="I15" s="27"/>
      <c r="J15" s="27">
        <v>4</v>
      </c>
      <c r="K15" s="27">
        <v>7</v>
      </c>
      <c r="L15" s="27">
        <v>3</v>
      </c>
      <c r="M15" s="27">
        <v>3</v>
      </c>
      <c r="N15" s="27">
        <f t="shared" si="0"/>
        <v>6</v>
      </c>
      <c r="O15" s="39">
        <v>2</v>
      </c>
      <c r="P15" s="39">
        <v>5</v>
      </c>
      <c r="Q15" s="39">
        <v>2</v>
      </c>
      <c r="R15" s="39">
        <v>2</v>
      </c>
      <c r="S15" s="39">
        <v>0</v>
      </c>
      <c r="T15" s="39">
        <f t="shared" ref="T15" si="3">(H15*3)+((F15-H15)*2)+J15</f>
        <v>12</v>
      </c>
      <c r="U15" s="40">
        <f t="shared" ref="U15" si="4">IFERROR(((T15+Q15+N15-R15)+(O15*2))/E15,"")</f>
        <v>0.88</v>
      </c>
      <c r="V15" s="22" t="s">
        <v>425</v>
      </c>
      <c r="W15" s="22" t="s">
        <v>81</v>
      </c>
      <c r="X15" s="22" t="s">
        <v>82</v>
      </c>
      <c r="Y15" s="69">
        <v>1156</v>
      </c>
      <c r="Z15" s="41"/>
      <c r="AA15" s="1" t="s">
        <v>83</v>
      </c>
      <c r="AB15" s="28" t="s">
        <v>151</v>
      </c>
    </row>
    <row r="16" spans="1:28" x14ac:dyDescent="0.3">
      <c r="A16" s="1" t="s">
        <v>417</v>
      </c>
      <c r="B16" s="1" t="s">
        <v>406</v>
      </c>
      <c r="C16" s="27" t="s">
        <v>172</v>
      </c>
      <c r="D16" s="38">
        <v>32</v>
      </c>
      <c r="E16" s="27" t="s">
        <v>470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39"/>
      <c r="U16" s="40" t="str">
        <f t="shared" si="2"/>
        <v/>
      </c>
      <c r="V16" s="22" t="s">
        <v>425</v>
      </c>
      <c r="W16" s="22" t="s">
        <v>81</v>
      </c>
      <c r="X16" s="22" t="s">
        <v>82</v>
      </c>
      <c r="Y16" s="69">
        <v>1156</v>
      </c>
      <c r="Z16" s="41"/>
      <c r="AA16" s="1" t="s">
        <v>83</v>
      </c>
      <c r="AB16" s="28" t="s">
        <v>151</v>
      </c>
    </row>
    <row r="17" spans="1:28" x14ac:dyDescent="0.3">
      <c r="A17" s="1" t="s">
        <v>417</v>
      </c>
      <c r="B17" s="1" t="s">
        <v>406</v>
      </c>
      <c r="C17" s="27" t="s">
        <v>52</v>
      </c>
      <c r="D17" s="38">
        <v>42</v>
      </c>
      <c r="E17" s="27">
        <v>10</v>
      </c>
      <c r="F17" s="27">
        <v>3</v>
      </c>
      <c r="G17" s="27">
        <v>3</v>
      </c>
      <c r="H17" s="27"/>
      <c r="I17" s="27"/>
      <c r="J17" s="27">
        <v>0</v>
      </c>
      <c r="K17" s="27">
        <v>0</v>
      </c>
      <c r="L17" s="27">
        <v>1</v>
      </c>
      <c r="M17" s="27">
        <v>0</v>
      </c>
      <c r="N17" s="27">
        <f t="shared" si="0"/>
        <v>1</v>
      </c>
      <c r="O17" s="39">
        <v>0</v>
      </c>
      <c r="P17" s="39">
        <v>1</v>
      </c>
      <c r="Q17" s="39">
        <v>0</v>
      </c>
      <c r="R17" s="39">
        <v>1</v>
      </c>
      <c r="S17" s="39">
        <v>0</v>
      </c>
      <c r="T17" s="39">
        <f t="shared" si="1"/>
        <v>6</v>
      </c>
      <c r="U17" s="40">
        <f t="shared" si="2"/>
        <v>0.6</v>
      </c>
      <c r="V17" s="22" t="s">
        <v>425</v>
      </c>
      <c r="W17" s="22" t="s">
        <v>81</v>
      </c>
      <c r="X17" s="22" t="s">
        <v>82</v>
      </c>
      <c r="Y17" s="69">
        <v>1156</v>
      </c>
      <c r="Z17" s="41"/>
      <c r="AA17" s="1" t="s">
        <v>83</v>
      </c>
      <c r="AB17" s="28" t="s">
        <v>151</v>
      </c>
    </row>
    <row r="18" spans="1:28" x14ac:dyDescent="0.3">
      <c r="A18" s="1" t="s">
        <v>417</v>
      </c>
      <c r="B18" s="1" t="s">
        <v>406</v>
      </c>
      <c r="C18" s="27" t="s">
        <v>53</v>
      </c>
      <c r="D18" s="38">
        <v>15</v>
      </c>
      <c r="E18" s="27">
        <v>36</v>
      </c>
      <c r="F18" s="27">
        <v>7</v>
      </c>
      <c r="G18" s="27">
        <v>9</v>
      </c>
      <c r="H18" s="27"/>
      <c r="I18" s="27"/>
      <c r="J18" s="27">
        <v>0</v>
      </c>
      <c r="K18" s="27">
        <v>0</v>
      </c>
      <c r="L18" s="27">
        <v>2</v>
      </c>
      <c r="M18" s="27">
        <v>4</v>
      </c>
      <c r="N18" s="27">
        <f t="shared" si="0"/>
        <v>6</v>
      </c>
      <c r="O18" s="39">
        <v>3</v>
      </c>
      <c r="P18" s="39">
        <v>0</v>
      </c>
      <c r="Q18" s="39">
        <v>2</v>
      </c>
      <c r="R18" s="39">
        <v>2</v>
      </c>
      <c r="S18" s="39">
        <v>0</v>
      </c>
      <c r="T18" s="39">
        <f t="shared" si="1"/>
        <v>14</v>
      </c>
      <c r="U18" s="40">
        <f t="shared" si="2"/>
        <v>0.72222222222222221</v>
      </c>
      <c r="V18" s="22" t="s">
        <v>425</v>
      </c>
      <c r="W18" s="22" t="s">
        <v>81</v>
      </c>
      <c r="X18" s="22" t="s">
        <v>82</v>
      </c>
      <c r="Y18" s="69">
        <v>1156</v>
      </c>
      <c r="Z18" s="41"/>
      <c r="AA18" s="1" t="s">
        <v>83</v>
      </c>
      <c r="AB18" s="28" t="s">
        <v>151</v>
      </c>
    </row>
    <row r="19" spans="1:28" x14ac:dyDescent="0.3">
      <c r="A19" s="1" t="s">
        <v>417</v>
      </c>
      <c r="B19" s="1" t="s">
        <v>406</v>
      </c>
      <c r="C19" s="27" t="s">
        <v>374</v>
      </c>
      <c r="D19" s="38">
        <v>54</v>
      </c>
      <c r="E19" s="27" t="s">
        <v>470</v>
      </c>
      <c r="F19" s="27"/>
      <c r="G19" s="27"/>
      <c r="H19" s="27"/>
      <c r="I19" s="27"/>
      <c r="J19" s="27"/>
      <c r="K19" s="27"/>
      <c r="L19" s="27"/>
      <c r="M19" s="27"/>
      <c r="N19" s="27"/>
      <c r="O19" s="39"/>
      <c r="P19" s="39"/>
      <c r="Q19" s="39"/>
      <c r="R19" s="39"/>
      <c r="S19" s="39"/>
      <c r="T19" s="39"/>
      <c r="U19" s="40" t="str">
        <f t="shared" si="2"/>
        <v/>
      </c>
      <c r="V19" s="22" t="s">
        <v>425</v>
      </c>
      <c r="W19" s="22" t="s">
        <v>81</v>
      </c>
      <c r="X19" s="22" t="s">
        <v>82</v>
      </c>
      <c r="Y19" s="69">
        <v>1156</v>
      </c>
      <c r="Z19" s="41"/>
      <c r="AA19" s="1" t="s">
        <v>83</v>
      </c>
      <c r="AB19" s="28" t="s">
        <v>151</v>
      </c>
    </row>
    <row r="20" spans="1:28" x14ac:dyDescent="0.3">
      <c r="A20" s="1" t="s">
        <v>417</v>
      </c>
      <c r="B20" s="1" t="s">
        <v>406</v>
      </c>
      <c r="C20" s="27" t="s">
        <v>54</v>
      </c>
      <c r="D20" s="38">
        <v>10</v>
      </c>
      <c r="E20" s="27">
        <v>41</v>
      </c>
      <c r="F20" s="27">
        <v>11</v>
      </c>
      <c r="G20" s="27">
        <v>22</v>
      </c>
      <c r="H20" s="27"/>
      <c r="I20" s="27"/>
      <c r="J20" s="27">
        <v>9</v>
      </c>
      <c r="K20" s="27">
        <v>12</v>
      </c>
      <c r="L20" s="27">
        <v>4</v>
      </c>
      <c r="M20" s="27">
        <v>4</v>
      </c>
      <c r="N20" s="27">
        <f t="shared" si="0"/>
        <v>8</v>
      </c>
      <c r="O20" s="39">
        <v>3</v>
      </c>
      <c r="P20" s="39">
        <v>1</v>
      </c>
      <c r="Q20" s="39">
        <v>3</v>
      </c>
      <c r="R20" s="39">
        <v>5</v>
      </c>
      <c r="S20" s="39">
        <v>1</v>
      </c>
      <c r="T20" s="39">
        <f t="shared" si="1"/>
        <v>31</v>
      </c>
      <c r="U20" s="40">
        <f t="shared" si="2"/>
        <v>1.0487804878048781</v>
      </c>
      <c r="V20" s="22" t="s">
        <v>425</v>
      </c>
      <c r="W20" s="22" t="s">
        <v>81</v>
      </c>
      <c r="X20" s="22" t="s">
        <v>82</v>
      </c>
      <c r="Y20" s="69">
        <v>1156</v>
      </c>
      <c r="Z20" s="41"/>
      <c r="AA20" s="1" t="s">
        <v>83</v>
      </c>
      <c r="AB20" s="28" t="s">
        <v>151</v>
      </c>
    </row>
    <row r="21" spans="1:28" x14ac:dyDescent="0.3">
      <c r="A21" s="1" t="s">
        <v>417</v>
      </c>
      <c r="B21" s="1" t="s">
        <v>406</v>
      </c>
      <c r="C21" s="27" t="s">
        <v>55</v>
      </c>
      <c r="D21" s="38">
        <v>33</v>
      </c>
      <c r="E21" s="27">
        <v>39</v>
      </c>
      <c r="F21" s="27">
        <v>5</v>
      </c>
      <c r="G21" s="27">
        <v>9</v>
      </c>
      <c r="H21" s="27"/>
      <c r="I21" s="27"/>
      <c r="J21" s="27">
        <v>5</v>
      </c>
      <c r="K21" s="27">
        <v>7</v>
      </c>
      <c r="L21" s="27">
        <v>3</v>
      </c>
      <c r="M21" s="27">
        <v>2</v>
      </c>
      <c r="N21" s="27">
        <f>SUM(L21:M21)</f>
        <v>5</v>
      </c>
      <c r="O21" s="39">
        <v>0</v>
      </c>
      <c r="P21" s="39">
        <v>3</v>
      </c>
      <c r="Q21" s="39">
        <v>1</v>
      </c>
      <c r="R21" s="39">
        <v>2</v>
      </c>
      <c r="S21" s="39">
        <v>1</v>
      </c>
      <c r="T21" s="39">
        <f>(H21*3)+((F21-H21)*2)+J21</f>
        <v>15</v>
      </c>
      <c r="U21" s="40">
        <f t="shared" si="2"/>
        <v>0.48717948717948717</v>
      </c>
      <c r="V21" s="22" t="s">
        <v>425</v>
      </c>
      <c r="W21" s="22" t="s">
        <v>81</v>
      </c>
      <c r="X21" s="22" t="s">
        <v>82</v>
      </c>
      <c r="Y21" s="69">
        <v>1156</v>
      </c>
      <c r="Z21" s="41"/>
      <c r="AA21" s="1" t="s">
        <v>83</v>
      </c>
      <c r="AB21" s="28" t="s">
        <v>151</v>
      </c>
    </row>
    <row r="22" spans="1:28" x14ac:dyDescent="0.3">
      <c r="A22" s="1" t="s">
        <v>417</v>
      </c>
      <c r="B22" s="1" t="s">
        <v>406</v>
      </c>
      <c r="C22" s="27" t="s">
        <v>56</v>
      </c>
      <c r="D22" s="38">
        <v>24</v>
      </c>
      <c r="E22" s="27">
        <v>25</v>
      </c>
      <c r="F22" s="27">
        <v>3</v>
      </c>
      <c r="G22" s="27">
        <v>10</v>
      </c>
      <c r="H22" s="27"/>
      <c r="I22" s="27"/>
      <c r="J22" s="27">
        <v>0</v>
      </c>
      <c r="K22" s="27">
        <v>0</v>
      </c>
      <c r="L22" s="27">
        <v>1</v>
      </c>
      <c r="M22" s="27">
        <v>1</v>
      </c>
      <c r="N22" s="27">
        <f>SUM(L22:M22)</f>
        <v>2</v>
      </c>
      <c r="O22" s="39">
        <v>2</v>
      </c>
      <c r="P22" s="39">
        <v>2</v>
      </c>
      <c r="Q22" s="39">
        <v>0</v>
      </c>
      <c r="R22" s="39">
        <v>1</v>
      </c>
      <c r="S22" s="39">
        <v>0</v>
      </c>
      <c r="T22" s="39">
        <f>(H22*3)+((F22-H22)*2)+J22</f>
        <v>6</v>
      </c>
      <c r="U22" s="40">
        <f t="shared" si="2"/>
        <v>0.44</v>
      </c>
      <c r="V22" s="22" t="s">
        <v>425</v>
      </c>
      <c r="W22" s="22" t="s">
        <v>81</v>
      </c>
      <c r="X22" s="22" t="s">
        <v>82</v>
      </c>
      <c r="Y22" s="69">
        <v>1156</v>
      </c>
      <c r="Z22" s="41"/>
      <c r="AA22" s="1" t="s">
        <v>83</v>
      </c>
      <c r="AB22" s="28" t="s">
        <v>151</v>
      </c>
    </row>
    <row r="23" spans="1:28" x14ac:dyDescent="0.3">
      <c r="A23" s="1" t="s">
        <v>417</v>
      </c>
      <c r="B23" s="1" t="s">
        <v>406</v>
      </c>
      <c r="C23" s="27" t="s">
        <v>57</v>
      </c>
      <c r="D23" s="38">
        <v>35</v>
      </c>
      <c r="E23" s="27">
        <v>21</v>
      </c>
      <c r="F23" s="27">
        <v>1</v>
      </c>
      <c r="G23" s="27">
        <v>4</v>
      </c>
      <c r="H23" s="27"/>
      <c r="I23" s="27"/>
      <c r="J23" s="27">
        <v>0</v>
      </c>
      <c r="K23" s="27">
        <v>0</v>
      </c>
      <c r="L23" s="27">
        <v>2</v>
      </c>
      <c r="M23" s="27">
        <v>1</v>
      </c>
      <c r="N23" s="27">
        <f>SUM(L23:M23)</f>
        <v>3</v>
      </c>
      <c r="O23" s="39">
        <v>2</v>
      </c>
      <c r="P23" s="39">
        <v>5</v>
      </c>
      <c r="Q23" s="39">
        <v>3</v>
      </c>
      <c r="R23" s="39">
        <v>1</v>
      </c>
      <c r="S23" s="39">
        <v>1</v>
      </c>
      <c r="T23" s="39">
        <f>(H23*3)+((F23-H23)*2)+J23</f>
        <v>2</v>
      </c>
      <c r="U23" s="40">
        <f t="shared" si="2"/>
        <v>0.52380952380952384</v>
      </c>
      <c r="V23" s="22" t="s">
        <v>425</v>
      </c>
      <c r="W23" s="22" t="s">
        <v>81</v>
      </c>
      <c r="X23" s="22" t="s">
        <v>82</v>
      </c>
      <c r="Y23" s="69">
        <v>1156</v>
      </c>
      <c r="Z23" s="41"/>
      <c r="AA23" s="1" t="s">
        <v>83</v>
      </c>
      <c r="AB23" s="28" t="s">
        <v>151</v>
      </c>
    </row>
    <row r="24" spans="1:28" x14ac:dyDescent="0.3">
      <c r="A24" s="1" t="s">
        <v>417</v>
      </c>
      <c r="B24" s="1" t="s">
        <v>406</v>
      </c>
      <c r="C24" s="27" t="s">
        <v>58</v>
      </c>
      <c r="D24" s="38">
        <v>40</v>
      </c>
      <c r="E24" s="27">
        <v>24</v>
      </c>
      <c r="F24" s="27">
        <v>5</v>
      </c>
      <c r="G24" s="27">
        <v>7</v>
      </c>
      <c r="H24" s="27"/>
      <c r="I24" s="27"/>
      <c r="J24" s="27">
        <v>4</v>
      </c>
      <c r="K24" s="27">
        <v>4</v>
      </c>
      <c r="L24" s="27">
        <v>1</v>
      </c>
      <c r="M24" s="27">
        <v>2</v>
      </c>
      <c r="N24" s="27">
        <f>SUM(L24:M24)</f>
        <v>3</v>
      </c>
      <c r="O24" s="39">
        <v>1</v>
      </c>
      <c r="P24" s="39">
        <v>4</v>
      </c>
      <c r="Q24" s="39">
        <v>1</v>
      </c>
      <c r="R24" s="39">
        <v>2</v>
      </c>
      <c r="S24" s="39">
        <v>0</v>
      </c>
      <c r="T24" s="39">
        <f>(H24*3)+((F24-H24)*2)+J24</f>
        <v>14</v>
      </c>
      <c r="U24" s="40">
        <f t="shared" si="2"/>
        <v>0.75</v>
      </c>
      <c r="V24" s="22" t="s">
        <v>425</v>
      </c>
      <c r="W24" s="22" t="s">
        <v>81</v>
      </c>
      <c r="X24" s="22" t="s">
        <v>82</v>
      </c>
      <c r="Y24" s="69">
        <v>1156</v>
      </c>
      <c r="Z24" s="41"/>
      <c r="AA24" s="1" t="s">
        <v>83</v>
      </c>
      <c r="AB24" s="28" t="s">
        <v>151</v>
      </c>
    </row>
    <row r="25" spans="1:28" x14ac:dyDescent="0.3">
      <c r="A25" s="43" t="s">
        <v>417</v>
      </c>
      <c r="B25" s="43" t="s">
        <v>406</v>
      </c>
      <c r="C25" s="44" t="s">
        <v>40</v>
      </c>
      <c r="D25" s="43"/>
      <c r="E25" s="44">
        <f t="shared" ref="E25:T25" si="5">SUM(E13:E24)</f>
        <v>240</v>
      </c>
      <c r="F25" s="44">
        <f t="shared" si="5"/>
        <v>42</v>
      </c>
      <c r="G25" s="44">
        <f t="shared" si="5"/>
        <v>76</v>
      </c>
      <c r="H25" s="44">
        <f t="shared" si="5"/>
        <v>0</v>
      </c>
      <c r="I25" s="44">
        <f t="shared" si="5"/>
        <v>0</v>
      </c>
      <c r="J25" s="44">
        <f t="shared" si="5"/>
        <v>22</v>
      </c>
      <c r="K25" s="44">
        <f t="shared" si="5"/>
        <v>30</v>
      </c>
      <c r="L25" s="44">
        <f t="shared" si="5"/>
        <v>17</v>
      </c>
      <c r="M25" s="44">
        <f t="shared" si="5"/>
        <v>19</v>
      </c>
      <c r="N25" s="44">
        <f t="shared" si="5"/>
        <v>36</v>
      </c>
      <c r="O25" s="44">
        <f t="shared" si="5"/>
        <v>13</v>
      </c>
      <c r="P25" s="44">
        <f t="shared" si="5"/>
        <v>24</v>
      </c>
      <c r="Q25" s="44">
        <f t="shared" si="5"/>
        <v>17</v>
      </c>
      <c r="R25" s="44">
        <f t="shared" si="5"/>
        <v>19</v>
      </c>
      <c r="S25" s="44">
        <f t="shared" si="5"/>
        <v>3</v>
      </c>
      <c r="T25" s="44">
        <f t="shared" si="5"/>
        <v>106</v>
      </c>
      <c r="U25" s="45">
        <f>((T25+Q25+N25-R25)+(O25*2))/E25</f>
        <v>0.69166666666666665</v>
      </c>
      <c r="V25" s="46" t="s">
        <v>425</v>
      </c>
      <c r="W25" s="46" t="s">
        <v>81</v>
      </c>
      <c r="X25" s="46" t="s">
        <v>82</v>
      </c>
      <c r="Y25" s="70">
        <v>1156</v>
      </c>
      <c r="Z25" s="48"/>
      <c r="AA25" s="43" t="s">
        <v>83</v>
      </c>
      <c r="AB25" s="72" t="s">
        <v>151</v>
      </c>
    </row>
    <row r="26" spans="1:28" x14ac:dyDescent="0.3">
      <c r="A26" s="1"/>
      <c r="B26" s="1"/>
      <c r="C26" s="1"/>
      <c r="D26" s="1"/>
      <c r="F26" s="49" t="s">
        <v>41</v>
      </c>
      <c r="G26" s="50">
        <f>F25/G25</f>
        <v>0.55263157894736847</v>
      </c>
      <c r="H26" s="27"/>
      <c r="I26" s="1"/>
      <c r="J26" s="49" t="s">
        <v>42</v>
      </c>
      <c r="K26" s="51">
        <f>J25/K25</f>
        <v>0.73333333333333328</v>
      </c>
      <c r="L26" s="1"/>
      <c r="M26" s="39" t="s">
        <v>43</v>
      </c>
      <c r="N26" s="52">
        <v>5</v>
      </c>
      <c r="P26" s="1"/>
      <c r="Q26" s="1"/>
      <c r="R26" s="1"/>
      <c r="S26" s="1"/>
      <c r="T26" s="1"/>
      <c r="U26" s="1"/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 t="s">
        <v>427</v>
      </c>
      <c r="D28" s="1" t="s">
        <v>428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 t="s">
        <v>421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406</v>
      </c>
      <c r="B35" s="1" t="s">
        <v>71</v>
      </c>
      <c r="C35" s="27" t="s">
        <v>424</v>
      </c>
      <c r="D35" s="38">
        <v>34</v>
      </c>
      <c r="E35" s="27">
        <v>17</v>
      </c>
      <c r="F35" s="27">
        <v>3</v>
      </c>
      <c r="G35" s="27">
        <v>6</v>
      </c>
      <c r="H35" s="27"/>
      <c r="I35" s="27"/>
      <c r="J35" s="27">
        <v>4</v>
      </c>
      <c r="K35" s="27">
        <v>6</v>
      </c>
      <c r="L35" s="27">
        <v>0</v>
      </c>
      <c r="M35" s="27">
        <v>3</v>
      </c>
      <c r="N35" s="27">
        <f>SUM(L35:M35)</f>
        <v>3</v>
      </c>
      <c r="O35" s="27">
        <v>1</v>
      </c>
      <c r="P35" s="39">
        <v>1</v>
      </c>
      <c r="Q35" s="27">
        <v>0</v>
      </c>
      <c r="R35" s="27">
        <v>5</v>
      </c>
      <c r="S35" s="27">
        <v>0</v>
      </c>
      <c r="T35" s="39">
        <f t="shared" ref="T35:T45" si="6">(H35*3)+((F35-H35)*2)+J35</f>
        <v>10</v>
      </c>
      <c r="U35" s="40">
        <f t="shared" ref="U35:U45" si="7">IFERROR(((T35+Q35+N35-R35)+(O35*2))/E35,"")</f>
        <v>0.58823529411764708</v>
      </c>
      <c r="V35" s="22" t="s">
        <v>425</v>
      </c>
      <c r="W35" s="22" t="s">
        <v>80</v>
      </c>
      <c r="X35" s="22" t="s">
        <v>95</v>
      </c>
      <c r="Y35" s="69">
        <v>1156</v>
      </c>
      <c r="Z35" s="41"/>
      <c r="AA35" s="1" t="s">
        <v>227</v>
      </c>
      <c r="AB35" s="28" t="s">
        <v>133</v>
      </c>
    </row>
    <row r="36" spans="1:28" x14ac:dyDescent="0.3">
      <c r="A36" s="1" t="s">
        <v>406</v>
      </c>
      <c r="B36" s="1" t="s">
        <v>71</v>
      </c>
      <c r="C36" s="27" t="s">
        <v>230</v>
      </c>
      <c r="D36" s="38">
        <v>10</v>
      </c>
      <c r="E36" s="27">
        <v>31</v>
      </c>
      <c r="F36" s="27">
        <v>3</v>
      </c>
      <c r="G36" s="27">
        <v>4</v>
      </c>
      <c r="H36" s="27"/>
      <c r="I36" s="27"/>
      <c r="J36" s="27">
        <v>6</v>
      </c>
      <c r="K36" s="27">
        <v>8</v>
      </c>
      <c r="L36" s="27">
        <v>0</v>
      </c>
      <c r="M36" s="27">
        <v>3</v>
      </c>
      <c r="N36" s="27">
        <f t="shared" ref="N36:N42" si="8">SUM(L36:M36)</f>
        <v>3</v>
      </c>
      <c r="O36" s="39">
        <v>4</v>
      </c>
      <c r="P36" s="39">
        <v>3</v>
      </c>
      <c r="Q36" s="39">
        <v>1</v>
      </c>
      <c r="R36" s="39">
        <v>3</v>
      </c>
      <c r="S36" s="39">
        <v>0</v>
      </c>
      <c r="T36" s="39">
        <f t="shared" si="6"/>
        <v>12</v>
      </c>
      <c r="U36" s="40">
        <f t="shared" si="7"/>
        <v>0.67741935483870963</v>
      </c>
      <c r="V36" s="22" t="s">
        <v>425</v>
      </c>
      <c r="W36" s="22" t="s">
        <v>80</v>
      </c>
      <c r="X36" s="22" t="s">
        <v>95</v>
      </c>
      <c r="Y36" s="69">
        <v>1156</v>
      </c>
      <c r="Z36" s="41"/>
      <c r="AA36" s="1" t="s">
        <v>227</v>
      </c>
      <c r="AB36" s="28" t="s">
        <v>133</v>
      </c>
    </row>
    <row r="37" spans="1:28" x14ac:dyDescent="0.3">
      <c r="A37" s="1" t="s">
        <v>406</v>
      </c>
      <c r="B37" s="1" t="s">
        <v>71</v>
      </c>
      <c r="C37" s="27" t="s">
        <v>231</v>
      </c>
      <c r="D37" s="38">
        <v>32</v>
      </c>
      <c r="E37" s="27">
        <v>26</v>
      </c>
      <c r="F37" s="27">
        <v>6</v>
      </c>
      <c r="G37" s="27">
        <v>9</v>
      </c>
      <c r="H37" s="27"/>
      <c r="I37" s="27"/>
      <c r="J37" s="27">
        <v>4</v>
      </c>
      <c r="K37" s="27">
        <v>5</v>
      </c>
      <c r="L37" s="27">
        <v>0</v>
      </c>
      <c r="M37" s="27">
        <v>2</v>
      </c>
      <c r="N37" s="27">
        <f t="shared" si="8"/>
        <v>2</v>
      </c>
      <c r="O37" s="39">
        <v>0</v>
      </c>
      <c r="P37" s="39">
        <v>5</v>
      </c>
      <c r="Q37" s="39">
        <v>2</v>
      </c>
      <c r="R37" s="39">
        <v>5</v>
      </c>
      <c r="S37" s="39">
        <v>0</v>
      </c>
      <c r="T37" s="39">
        <f t="shared" si="6"/>
        <v>16</v>
      </c>
      <c r="U37" s="40">
        <f t="shared" si="7"/>
        <v>0.57692307692307687</v>
      </c>
      <c r="V37" s="22" t="s">
        <v>425</v>
      </c>
      <c r="W37" s="22" t="s">
        <v>80</v>
      </c>
      <c r="X37" s="22" t="s">
        <v>95</v>
      </c>
      <c r="Y37" s="69">
        <v>1156</v>
      </c>
      <c r="Z37" s="41"/>
      <c r="AA37" s="1" t="s">
        <v>227</v>
      </c>
      <c r="AB37" s="28" t="s">
        <v>133</v>
      </c>
    </row>
    <row r="38" spans="1:28" x14ac:dyDescent="0.3">
      <c r="A38" s="1" t="s">
        <v>406</v>
      </c>
      <c r="B38" s="1" t="s">
        <v>71</v>
      </c>
      <c r="C38" s="27" t="s">
        <v>232</v>
      </c>
      <c r="D38" s="38">
        <v>10</v>
      </c>
      <c r="E38" s="27">
        <v>11</v>
      </c>
      <c r="F38" s="27">
        <v>2</v>
      </c>
      <c r="G38" s="27">
        <v>3</v>
      </c>
      <c r="H38" s="27">
        <v>1</v>
      </c>
      <c r="I38" s="27">
        <v>1</v>
      </c>
      <c r="J38" s="27">
        <v>0</v>
      </c>
      <c r="K38" s="27">
        <v>0</v>
      </c>
      <c r="L38" s="27">
        <v>0</v>
      </c>
      <c r="M38" s="27">
        <v>0</v>
      </c>
      <c r="N38" s="27">
        <f t="shared" si="8"/>
        <v>0</v>
      </c>
      <c r="O38" s="39">
        <v>1</v>
      </c>
      <c r="P38" s="39">
        <v>1</v>
      </c>
      <c r="Q38" s="39">
        <v>0</v>
      </c>
      <c r="R38" s="39">
        <v>0</v>
      </c>
      <c r="S38" s="39">
        <v>0</v>
      </c>
      <c r="T38" s="39">
        <f t="shared" si="6"/>
        <v>5</v>
      </c>
      <c r="U38" s="40">
        <f t="shared" si="7"/>
        <v>0.63636363636363635</v>
      </c>
      <c r="V38" s="22" t="s">
        <v>425</v>
      </c>
      <c r="W38" s="22" t="s">
        <v>80</v>
      </c>
      <c r="X38" s="22" t="s">
        <v>95</v>
      </c>
      <c r="Y38" s="69">
        <v>1156</v>
      </c>
      <c r="Z38" s="41"/>
      <c r="AA38" s="1" t="s">
        <v>227</v>
      </c>
      <c r="AB38" s="28" t="s">
        <v>133</v>
      </c>
    </row>
    <row r="39" spans="1:28" x14ac:dyDescent="0.3">
      <c r="A39" s="1" t="s">
        <v>406</v>
      </c>
      <c r="B39" s="1" t="s">
        <v>71</v>
      </c>
      <c r="C39" s="27" t="s">
        <v>288</v>
      </c>
      <c r="D39" s="38">
        <v>52</v>
      </c>
      <c r="E39" s="27">
        <v>37</v>
      </c>
      <c r="F39" s="27">
        <v>7</v>
      </c>
      <c r="G39" s="27">
        <v>10</v>
      </c>
      <c r="H39" s="27"/>
      <c r="I39" s="27"/>
      <c r="J39" s="27">
        <v>0</v>
      </c>
      <c r="K39" s="27">
        <v>0</v>
      </c>
      <c r="L39" s="27">
        <v>3</v>
      </c>
      <c r="M39" s="27">
        <v>7</v>
      </c>
      <c r="N39" s="27">
        <f t="shared" si="8"/>
        <v>10</v>
      </c>
      <c r="O39" s="39">
        <v>2</v>
      </c>
      <c r="P39" s="39">
        <v>3</v>
      </c>
      <c r="Q39" s="39">
        <v>1</v>
      </c>
      <c r="R39" s="39">
        <v>3</v>
      </c>
      <c r="S39" s="39">
        <v>1</v>
      </c>
      <c r="T39" s="39">
        <f t="shared" si="6"/>
        <v>14</v>
      </c>
      <c r="U39" s="40">
        <f t="shared" si="7"/>
        <v>0.70270270270270274</v>
      </c>
      <c r="V39" s="22" t="s">
        <v>425</v>
      </c>
      <c r="W39" s="22" t="s">
        <v>80</v>
      </c>
      <c r="X39" s="22" t="s">
        <v>95</v>
      </c>
      <c r="Y39" s="69">
        <v>1156</v>
      </c>
      <c r="Z39" s="41"/>
      <c r="AA39" s="1" t="s">
        <v>227</v>
      </c>
      <c r="AB39" s="28" t="s">
        <v>133</v>
      </c>
    </row>
    <row r="40" spans="1:28" x14ac:dyDescent="0.3">
      <c r="A40" s="1" t="s">
        <v>406</v>
      </c>
      <c r="B40" s="1" t="s">
        <v>71</v>
      </c>
      <c r="C40" s="27" t="s">
        <v>235</v>
      </c>
      <c r="D40" s="38">
        <v>50</v>
      </c>
      <c r="E40" s="27" t="s">
        <v>493</v>
      </c>
      <c r="F40" s="27"/>
      <c r="G40" s="27"/>
      <c r="H40" s="27"/>
      <c r="I40" s="27"/>
      <c r="J40" s="27"/>
      <c r="K40" s="27"/>
      <c r="L40" s="27"/>
      <c r="M40" s="27"/>
      <c r="N40" s="27"/>
      <c r="O40" s="39"/>
      <c r="P40" s="39"/>
      <c r="Q40" s="39"/>
      <c r="R40" s="39"/>
      <c r="S40" s="39"/>
      <c r="T40" s="39"/>
      <c r="U40" s="40" t="str">
        <f t="shared" si="7"/>
        <v/>
      </c>
      <c r="V40" s="22" t="s">
        <v>425</v>
      </c>
      <c r="W40" s="22" t="s">
        <v>80</v>
      </c>
      <c r="X40" s="22" t="s">
        <v>95</v>
      </c>
      <c r="Y40" s="69">
        <v>1156</v>
      </c>
      <c r="Z40" s="41"/>
      <c r="AA40" s="1" t="s">
        <v>227</v>
      </c>
      <c r="AB40" s="28" t="s">
        <v>133</v>
      </c>
    </row>
    <row r="41" spans="1:28" x14ac:dyDescent="0.3">
      <c r="A41" s="1" t="s">
        <v>406</v>
      </c>
      <c r="B41" s="1" t="s">
        <v>71</v>
      </c>
      <c r="C41" s="27" t="s">
        <v>236</v>
      </c>
      <c r="D41" s="38">
        <v>20</v>
      </c>
      <c r="E41" s="27">
        <v>5</v>
      </c>
      <c r="F41" s="27">
        <v>1</v>
      </c>
      <c r="G41" s="27">
        <v>1</v>
      </c>
      <c r="H41" s="27"/>
      <c r="I41" s="27"/>
      <c r="J41" s="27">
        <v>0</v>
      </c>
      <c r="K41" s="27">
        <v>0</v>
      </c>
      <c r="L41" s="27">
        <v>0</v>
      </c>
      <c r="M41" s="27">
        <v>0</v>
      </c>
      <c r="N41" s="27">
        <f t="shared" si="8"/>
        <v>0</v>
      </c>
      <c r="O41" s="39">
        <v>0</v>
      </c>
      <c r="P41" s="39">
        <v>2</v>
      </c>
      <c r="Q41" s="39">
        <v>0</v>
      </c>
      <c r="R41" s="39">
        <v>1</v>
      </c>
      <c r="S41" s="39">
        <v>0</v>
      </c>
      <c r="T41" s="39">
        <f t="shared" si="6"/>
        <v>2</v>
      </c>
      <c r="U41" s="40">
        <f t="shared" si="7"/>
        <v>0.2</v>
      </c>
      <c r="V41" s="22" t="s">
        <v>425</v>
      </c>
      <c r="W41" s="22" t="s">
        <v>80</v>
      </c>
      <c r="X41" s="22" t="s">
        <v>95</v>
      </c>
      <c r="Y41" s="69">
        <v>1156</v>
      </c>
      <c r="Z41" s="41"/>
      <c r="AA41" s="1" t="s">
        <v>227</v>
      </c>
      <c r="AB41" s="28" t="s">
        <v>133</v>
      </c>
    </row>
    <row r="42" spans="1:28" x14ac:dyDescent="0.3">
      <c r="A42" s="1" t="s">
        <v>406</v>
      </c>
      <c r="B42" s="1" t="s">
        <v>71</v>
      </c>
      <c r="C42" s="27" t="s">
        <v>237</v>
      </c>
      <c r="D42" s="38">
        <v>24</v>
      </c>
      <c r="E42" s="27">
        <v>27</v>
      </c>
      <c r="F42" s="27">
        <v>3</v>
      </c>
      <c r="G42" s="27">
        <v>6</v>
      </c>
      <c r="H42" s="27"/>
      <c r="I42" s="27"/>
      <c r="J42" s="27">
        <v>1</v>
      </c>
      <c r="K42" s="27">
        <v>4</v>
      </c>
      <c r="L42" s="27">
        <v>1</v>
      </c>
      <c r="M42" s="27">
        <v>1</v>
      </c>
      <c r="N42" s="27">
        <f t="shared" si="8"/>
        <v>2</v>
      </c>
      <c r="O42" s="39">
        <v>1</v>
      </c>
      <c r="P42" s="39">
        <v>3</v>
      </c>
      <c r="Q42" s="39">
        <v>3</v>
      </c>
      <c r="R42" s="39">
        <v>1</v>
      </c>
      <c r="S42" s="39">
        <v>0</v>
      </c>
      <c r="T42" s="39">
        <f t="shared" si="6"/>
        <v>7</v>
      </c>
      <c r="U42" s="40">
        <f t="shared" si="7"/>
        <v>0.48148148148148145</v>
      </c>
      <c r="V42" s="22" t="s">
        <v>425</v>
      </c>
      <c r="W42" s="22" t="s">
        <v>80</v>
      </c>
      <c r="X42" s="22" t="s">
        <v>95</v>
      </c>
      <c r="Y42" s="69">
        <v>1156</v>
      </c>
      <c r="Z42" s="41"/>
      <c r="AA42" s="1" t="s">
        <v>227</v>
      </c>
      <c r="AB42" s="28" t="s">
        <v>133</v>
      </c>
    </row>
    <row r="43" spans="1:28" x14ac:dyDescent="0.3">
      <c r="A43" s="1" t="s">
        <v>406</v>
      </c>
      <c r="B43" s="1" t="s">
        <v>71</v>
      </c>
      <c r="C43" s="27" t="s">
        <v>238</v>
      </c>
      <c r="D43" s="38">
        <v>40</v>
      </c>
      <c r="E43" s="27">
        <v>40</v>
      </c>
      <c r="F43" s="27">
        <v>7</v>
      </c>
      <c r="G43" s="27">
        <v>11</v>
      </c>
      <c r="H43" s="27"/>
      <c r="I43" s="27"/>
      <c r="J43" s="27">
        <v>6</v>
      </c>
      <c r="K43" s="27">
        <v>10</v>
      </c>
      <c r="L43" s="27">
        <v>5</v>
      </c>
      <c r="M43" s="27">
        <v>3</v>
      </c>
      <c r="N43" s="27">
        <f>SUM(L43:M43)</f>
        <v>8</v>
      </c>
      <c r="O43" s="39">
        <v>1</v>
      </c>
      <c r="P43" s="39">
        <v>5</v>
      </c>
      <c r="Q43" s="39">
        <v>0</v>
      </c>
      <c r="R43" s="39">
        <v>0</v>
      </c>
      <c r="S43" s="39">
        <v>0</v>
      </c>
      <c r="T43" s="39">
        <f t="shared" si="6"/>
        <v>20</v>
      </c>
      <c r="U43" s="40">
        <f t="shared" si="7"/>
        <v>0.75</v>
      </c>
      <c r="V43" s="22" t="s">
        <v>425</v>
      </c>
      <c r="W43" s="22" t="s">
        <v>80</v>
      </c>
      <c r="X43" s="22" t="s">
        <v>95</v>
      </c>
      <c r="Y43" s="69">
        <v>1156</v>
      </c>
      <c r="Z43" s="41"/>
      <c r="AA43" s="1" t="s">
        <v>227</v>
      </c>
      <c r="AB43" s="28" t="s">
        <v>133</v>
      </c>
    </row>
    <row r="44" spans="1:28" x14ac:dyDescent="0.3">
      <c r="A44" s="1" t="s">
        <v>406</v>
      </c>
      <c r="B44" s="1" t="s">
        <v>71</v>
      </c>
      <c r="C44" s="27" t="s">
        <v>239</v>
      </c>
      <c r="D44" s="38">
        <v>22</v>
      </c>
      <c r="E44" s="27">
        <v>27</v>
      </c>
      <c r="F44" s="27">
        <v>1</v>
      </c>
      <c r="G44" s="27">
        <v>3</v>
      </c>
      <c r="H44" s="27"/>
      <c r="I44" s="27"/>
      <c r="J44" s="27">
        <v>1</v>
      </c>
      <c r="K44" s="27">
        <v>2</v>
      </c>
      <c r="L44" s="27">
        <v>1</v>
      </c>
      <c r="M44" s="27">
        <v>4</v>
      </c>
      <c r="N44" s="27">
        <f>SUM(L44:M44)</f>
        <v>5</v>
      </c>
      <c r="O44" s="39">
        <v>1</v>
      </c>
      <c r="P44" s="39">
        <v>1</v>
      </c>
      <c r="Q44" s="39">
        <v>1</v>
      </c>
      <c r="R44" s="39">
        <v>2</v>
      </c>
      <c r="S44" s="39">
        <v>0</v>
      </c>
      <c r="T44" s="39">
        <f t="shared" si="6"/>
        <v>3</v>
      </c>
      <c r="U44" s="40">
        <f t="shared" si="7"/>
        <v>0.33333333333333331</v>
      </c>
      <c r="V44" s="22" t="s">
        <v>425</v>
      </c>
      <c r="W44" s="22" t="s">
        <v>80</v>
      </c>
      <c r="X44" s="22" t="s">
        <v>95</v>
      </c>
      <c r="Y44" s="69">
        <v>1156</v>
      </c>
      <c r="Z44" s="41"/>
      <c r="AA44" s="1" t="s">
        <v>227</v>
      </c>
      <c r="AB44" s="28" t="s">
        <v>133</v>
      </c>
    </row>
    <row r="45" spans="1:28" x14ac:dyDescent="0.3">
      <c r="A45" s="1" t="s">
        <v>406</v>
      </c>
      <c r="B45" s="1" t="s">
        <v>71</v>
      </c>
      <c r="C45" s="27" t="s">
        <v>240</v>
      </c>
      <c r="D45" s="38">
        <v>42</v>
      </c>
      <c r="E45" s="27">
        <v>19</v>
      </c>
      <c r="F45" s="27">
        <v>1</v>
      </c>
      <c r="G45" s="27">
        <v>4</v>
      </c>
      <c r="H45" s="27"/>
      <c r="I45" s="27"/>
      <c r="J45" s="27">
        <v>2</v>
      </c>
      <c r="K45" s="27">
        <v>2</v>
      </c>
      <c r="L45" s="27">
        <v>0</v>
      </c>
      <c r="M45" s="27">
        <v>0</v>
      </c>
      <c r="N45" s="27">
        <f>SUM(L45:M45)</f>
        <v>0</v>
      </c>
      <c r="O45" s="39">
        <v>1</v>
      </c>
      <c r="P45" s="39">
        <v>3</v>
      </c>
      <c r="Q45" s="39">
        <v>0</v>
      </c>
      <c r="R45" s="39">
        <v>2</v>
      </c>
      <c r="S45" s="39">
        <v>0</v>
      </c>
      <c r="T45" s="39">
        <f t="shared" si="6"/>
        <v>4</v>
      </c>
      <c r="U45" s="40">
        <f t="shared" si="7"/>
        <v>0.21052631578947367</v>
      </c>
      <c r="V45" s="22" t="s">
        <v>425</v>
      </c>
      <c r="W45" s="22" t="s">
        <v>80</v>
      </c>
      <c r="X45" s="22" t="s">
        <v>95</v>
      </c>
      <c r="Y45" s="69">
        <v>1156</v>
      </c>
      <c r="Z45" s="41"/>
      <c r="AA45" s="1" t="s">
        <v>227</v>
      </c>
      <c r="AB45" s="28" t="s">
        <v>133</v>
      </c>
    </row>
    <row r="46" spans="1:28" x14ac:dyDescent="0.3">
      <c r="A46" s="43" t="s">
        <v>46</v>
      </c>
      <c r="B46" s="43" t="s">
        <v>71</v>
      </c>
      <c r="C46" s="44" t="s">
        <v>40</v>
      </c>
      <c r="D46" s="43"/>
      <c r="E46" s="44">
        <f t="shared" ref="E46:T46" si="9">SUM(E35:E45)</f>
        <v>240</v>
      </c>
      <c r="F46" s="44">
        <f t="shared" si="9"/>
        <v>34</v>
      </c>
      <c r="G46" s="44">
        <f t="shared" si="9"/>
        <v>57</v>
      </c>
      <c r="H46" s="44">
        <f t="shared" si="9"/>
        <v>1</v>
      </c>
      <c r="I46" s="44">
        <f t="shared" si="9"/>
        <v>1</v>
      </c>
      <c r="J46" s="44">
        <f t="shared" si="9"/>
        <v>24</v>
      </c>
      <c r="K46" s="44">
        <f t="shared" si="9"/>
        <v>37</v>
      </c>
      <c r="L46" s="44">
        <f t="shared" si="9"/>
        <v>10</v>
      </c>
      <c r="M46" s="44">
        <f t="shared" si="9"/>
        <v>23</v>
      </c>
      <c r="N46" s="44">
        <f t="shared" si="9"/>
        <v>33</v>
      </c>
      <c r="O46" s="44">
        <f t="shared" si="9"/>
        <v>12</v>
      </c>
      <c r="P46" s="44">
        <f t="shared" si="9"/>
        <v>27</v>
      </c>
      <c r="Q46" s="44">
        <f t="shared" si="9"/>
        <v>8</v>
      </c>
      <c r="R46" s="44">
        <f t="shared" si="9"/>
        <v>22</v>
      </c>
      <c r="S46" s="44">
        <f t="shared" si="9"/>
        <v>1</v>
      </c>
      <c r="T46" s="44">
        <f t="shared" si="9"/>
        <v>93</v>
      </c>
      <c r="U46" s="45">
        <f>((T46+Q46+N46-R46)+(O46*2))/E46</f>
        <v>0.56666666666666665</v>
      </c>
      <c r="V46" s="46" t="s">
        <v>425</v>
      </c>
      <c r="W46" s="46" t="s">
        <v>80</v>
      </c>
      <c r="X46" s="46" t="s">
        <v>95</v>
      </c>
      <c r="Y46" s="70">
        <v>1156</v>
      </c>
      <c r="Z46" s="48"/>
      <c r="AA46" s="43" t="s">
        <v>227</v>
      </c>
      <c r="AB46" s="72" t="s">
        <v>133</v>
      </c>
    </row>
    <row r="47" spans="1:28" x14ac:dyDescent="0.3">
      <c r="A47" s="1"/>
      <c r="B47" s="1"/>
      <c r="C47" s="1"/>
      <c r="D47" s="1"/>
      <c r="F47" s="49" t="s">
        <v>41</v>
      </c>
      <c r="G47" s="50">
        <f>F46/G46</f>
        <v>0.59649122807017541</v>
      </c>
      <c r="H47" s="27"/>
      <c r="I47" s="1"/>
      <c r="J47" s="49" t="s">
        <v>42</v>
      </c>
      <c r="K47" s="51">
        <f>J46/K46</f>
        <v>0.64864864864864868</v>
      </c>
      <c r="L47" s="1"/>
      <c r="M47" s="39" t="s">
        <v>43</v>
      </c>
      <c r="N47" s="52">
        <v>4</v>
      </c>
      <c r="P47" s="1"/>
      <c r="Q47" s="1"/>
      <c r="R47" s="1"/>
      <c r="S47" s="1"/>
      <c r="T47" s="1"/>
      <c r="U47" s="1"/>
      <c r="V47" s="22"/>
      <c r="W47" s="22"/>
      <c r="X47" s="22"/>
      <c r="Y47" s="53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3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  <row r="50" spans="2:28" x14ac:dyDescent="0.3">
      <c r="AB50" s="71"/>
    </row>
    <row r="51" spans="2:28" x14ac:dyDescent="0.3">
      <c r="AB51" s="71"/>
    </row>
    <row r="52" spans="2:28" x14ac:dyDescent="0.3">
      <c r="AB52" s="71"/>
    </row>
  </sheetData>
  <sheetProtection sheet="1" objects="1" scenarios="1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A2B2C-8B69-4C65-8BBB-46566E883CB4}">
  <sheetPr>
    <tabColor rgb="FF92D050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401</v>
      </c>
      <c r="E2" s="4"/>
      <c r="F2" s="6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29693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168</v>
      </c>
      <c r="K4" s="16" t="s">
        <v>45</v>
      </c>
      <c r="L4" s="17"/>
      <c r="M4" s="18"/>
      <c r="N4" s="19">
        <v>33</v>
      </c>
      <c r="O4" s="19">
        <v>21</v>
      </c>
      <c r="P4" s="19">
        <v>20</v>
      </c>
      <c r="Q4" s="19">
        <v>22</v>
      </c>
      <c r="R4" s="20"/>
      <c r="S4" s="21">
        <f>SUM(N4:R4)</f>
        <v>96</v>
      </c>
      <c r="T4" s="22" t="s">
        <v>430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149</v>
      </c>
      <c r="K5" s="16" t="s">
        <v>72</v>
      </c>
      <c r="L5" s="17"/>
      <c r="M5" s="18"/>
      <c r="N5" s="19">
        <v>25</v>
      </c>
      <c r="O5" s="19">
        <v>24</v>
      </c>
      <c r="P5" s="19">
        <v>24</v>
      </c>
      <c r="Q5" s="19">
        <v>15</v>
      </c>
      <c r="R5" s="20"/>
      <c r="S5" s="21">
        <f>SUM(N5:R5)</f>
        <v>88</v>
      </c>
      <c r="T5" s="22" t="s">
        <v>430</v>
      </c>
      <c r="U5" s="1"/>
      <c r="V5" s="1"/>
      <c r="W5" s="1"/>
    </row>
    <row r="6" spans="1:28" x14ac:dyDescent="0.3">
      <c r="C6" s="23">
        <v>8117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213</v>
      </c>
      <c r="D7" s="7" t="s">
        <v>8</v>
      </c>
      <c r="G7" s="1"/>
      <c r="S7" s="1"/>
      <c r="T7" s="25" t="s">
        <v>402</v>
      </c>
      <c r="U7" s="1"/>
      <c r="V7" s="26" t="s">
        <v>430</v>
      </c>
      <c r="W7" s="1"/>
    </row>
    <row r="8" spans="1:28" x14ac:dyDescent="0.3">
      <c r="B8" s="1"/>
      <c r="C8" s="24" t="s">
        <v>429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9.7222222222222224E-2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 t="s">
        <v>407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417</v>
      </c>
      <c r="B13" s="1" t="s">
        <v>406</v>
      </c>
      <c r="C13" s="27" t="s">
        <v>48</v>
      </c>
      <c r="D13" s="38">
        <v>11</v>
      </c>
      <c r="E13" s="27">
        <v>21</v>
      </c>
      <c r="F13" s="27">
        <v>6</v>
      </c>
      <c r="G13" s="27">
        <v>13</v>
      </c>
      <c r="H13" s="27"/>
      <c r="I13" s="27"/>
      <c r="J13" s="27">
        <v>0</v>
      </c>
      <c r="K13" s="27">
        <v>0</v>
      </c>
      <c r="L13" s="27">
        <v>2</v>
      </c>
      <c r="M13" s="27">
        <v>0</v>
      </c>
      <c r="N13" s="27">
        <f>SUM(L13:M13)</f>
        <v>2</v>
      </c>
      <c r="O13" s="27">
        <v>1</v>
      </c>
      <c r="P13" s="39">
        <v>4</v>
      </c>
      <c r="Q13" s="27">
        <v>1</v>
      </c>
      <c r="R13" s="27">
        <v>1</v>
      </c>
      <c r="S13" s="27">
        <v>0</v>
      </c>
      <c r="T13" s="27">
        <f>(H13*3)+((F13-H13)*2)+J13</f>
        <v>12</v>
      </c>
      <c r="U13" s="40">
        <f>IFERROR(((T13+Q13+N13-R13)+(O13*2))/E13,"")</f>
        <v>0.76190476190476186</v>
      </c>
      <c r="V13" s="22" t="s">
        <v>430</v>
      </c>
      <c r="W13" s="22" t="s">
        <v>80</v>
      </c>
      <c r="X13" s="22" t="s">
        <v>82</v>
      </c>
      <c r="Y13" s="69">
        <v>8117</v>
      </c>
      <c r="Z13" s="41"/>
      <c r="AA13" s="1" t="s">
        <v>83</v>
      </c>
      <c r="AB13" s="28" t="s">
        <v>170</v>
      </c>
    </row>
    <row r="14" spans="1:28" x14ac:dyDescent="0.3">
      <c r="A14" s="1" t="s">
        <v>417</v>
      </c>
      <c r="B14" s="1" t="s">
        <v>406</v>
      </c>
      <c r="C14" s="27" t="s">
        <v>49</v>
      </c>
      <c r="D14" s="38">
        <v>22</v>
      </c>
      <c r="E14" s="27">
        <v>13</v>
      </c>
      <c r="F14" s="27">
        <v>1</v>
      </c>
      <c r="G14" s="27">
        <v>1</v>
      </c>
      <c r="H14" s="27"/>
      <c r="I14" s="27"/>
      <c r="J14" s="27">
        <v>0</v>
      </c>
      <c r="K14" s="27">
        <v>0</v>
      </c>
      <c r="L14" s="27">
        <v>1</v>
      </c>
      <c r="M14" s="27">
        <v>0</v>
      </c>
      <c r="N14" s="27">
        <f t="shared" ref="N14:N20" si="0">SUM(L14:M14)</f>
        <v>1</v>
      </c>
      <c r="O14" s="39">
        <v>3</v>
      </c>
      <c r="P14" s="39">
        <v>1</v>
      </c>
      <c r="Q14" s="39">
        <v>3</v>
      </c>
      <c r="R14" s="39">
        <v>2</v>
      </c>
      <c r="S14" s="39">
        <v>0</v>
      </c>
      <c r="T14" s="39">
        <f t="shared" ref="T14:T20" si="1">(H14*3)+((F14-H14)*2)+J14</f>
        <v>2</v>
      </c>
      <c r="U14" s="40">
        <f t="shared" ref="U14:U24" si="2">IFERROR(((T14+Q14+N14-R14)+(O14*2))/E14,"")</f>
        <v>0.76923076923076927</v>
      </c>
      <c r="V14" s="22" t="s">
        <v>430</v>
      </c>
      <c r="W14" s="22" t="s">
        <v>80</v>
      </c>
      <c r="X14" s="22" t="s">
        <v>82</v>
      </c>
      <c r="Y14" s="69">
        <v>8117</v>
      </c>
      <c r="Z14" s="41"/>
      <c r="AA14" s="1" t="s">
        <v>83</v>
      </c>
      <c r="AB14" s="28" t="s">
        <v>170</v>
      </c>
    </row>
    <row r="15" spans="1:28" x14ac:dyDescent="0.3">
      <c r="A15" s="1" t="s">
        <v>417</v>
      </c>
      <c r="B15" s="1" t="s">
        <v>406</v>
      </c>
      <c r="C15" s="27" t="s">
        <v>255</v>
      </c>
      <c r="D15" s="38">
        <v>14</v>
      </c>
      <c r="E15" s="27">
        <v>23</v>
      </c>
      <c r="F15" s="27">
        <v>5</v>
      </c>
      <c r="G15" s="27">
        <v>11</v>
      </c>
      <c r="H15" s="27"/>
      <c r="I15" s="27"/>
      <c r="J15" s="27">
        <v>0</v>
      </c>
      <c r="K15" s="27">
        <v>2</v>
      </c>
      <c r="L15" s="27">
        <v>1</v>
      </c>
      <c r="M15" s="27">
        <v>1</v>
      </c>
      <c r="N15" s="27">
        <f t="shared" si="0"/>
        <v>2</v>
      </c>
      <c r="O15" s="39">
        <v>0</v>
      </c>
      <c r="P15" s="39">
        <v>3</v>
      </c>
      <c r="Q15" s="39">
        <v>1</v>
      </c>
      <c r="R15" s="39">
        <v>3</v>
      </c>
      <c r="S15" s="39">
        <v>1</v>
      </c>
      <c r="T15" s="39">
        <f t="shared" si="1"/>
        <v>10</v>
      </c>
      <c r="U15" s="40">
        <f t="shared" si="2"/>
        <v>0.43478260869565216</v>
      </c>
      <c r="V15" s="22" t="s">
        <v>430</v>
      </c>
      <c r="W15" s="22" t="s">
        <v>80</v>
      </c>
      <c r="X15" s="22" t="s">
        <v>82</v>
      </c>
      <c r="Y15" s="69">
        <v>8117</v>
      </c>
      <c r="Z15" s="41"/>
      <c r="AA15" s="1" t="s">
        <v>83</v>
      </c>
      <c r="AB15" s="28" t="s">
        <v>170</v>
      </c>
    </row>
    <row r="16" spans="1:28" x14ac:dyDescent="0.3">
      <c r="A16" s="1" t="s">
        <v>417</v>
      </c>
      <c r="B16" s="1" t="s">
        <v>406</v>
      </c>
      <c r="C16" s="27" t="s">
        <v>172</v>
      </c>
      <c r="D16" s="38">
        <v>32</v>
      </c>
      <c r="E16" s="27" t="s">
        <v>479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39"/>
      <c r="U16" s="40" t="str">
        <f t="shared" si="2"/>
        <v/>
      </c>
      <c r="V16" s="22" t="s">
        <v>430</v>
      </c>
      <c r="W16" s="22" t="s">
        <v>80</v>
      </c>
      <c r="X16" s="22" t="s">
        <v>82</v>
      </c>
      <c r="Y16" s="69">
        <v>8117</v>
      </c>
      <c r="Z16" s="41"/>
      <c r="AA16" s="1" t="s">
        <v>83</v>
      </c>
      <c r="AB16" s="28" t="s">
        <v>170</v>
      </c>
    </row>
    <row r="17" spans="1:28" x14ac:dyDescent="0.3">
      <c r="A17" s="1" t="s">
        <v>417</v>
      </c>
      <c r="B17" s="1" t="s">
        <v>406</v>
      </c>
      <c r="C17" s="27" t="s">
        <v>52</v>
      </c>
      <c r="D17" s="38">
        <v>42</v>
      </c>
      <c r="E17" s="27">
        <v>6</v>
      </c>
      <c r="F17" s="27">
        <v>2</v>
      </c>
      <c r="G17" s="27">
        <v>5</v>
      </c>
      <c r="H17" s="27"/>
      <c r="I17" s="27"/>
      <c r="J17" s="27">
        <v>0</v>
      </c>
      <c r="K17" s="27">
        <v>0</v>
      </c>
      <c r="L17" s="27">
        <v>0</v>
      </c>
      <c r="M17" s="27">
        <v>0</v>
      </c>
      <c r="N17" s="27">
        <f t="shared" si="0"/>
        <v>0</v>
      </c>
      <c r="O17" s="39">
        <v>0</v>
      </c>
      <c r="P17" s="39">
        <v>1</v>
      </c>
      <c r="Q17" s="39">
        <v>0</v>
      </c>
      <c r="R17" s="39">
        <v>0</v>
      </c>
      <c r="S17" s="39">
        <v>0</v>
      </c>
      <c r="T17" s="39">
        <f t="shared" si="1"/>
        <v>4</v>
      </c>
      <c r="U17" s="40">
        <f t="shared" si="2"/>
        <v>0.66666666666666663</v>
      </c>
      <c r="V17" s="22" t="s">
        <v>430</v>
      </c>
      <c r="W17" s="22" t="s">
        <v>80</v>
      </c>
      <c r="X17" s="22" t="s">
        <v>82</v>
      </c>
      <c r="Y17" s="69">
        <v>8117</v>
      </c>
      <c r="Z17" s="41"/>
      <c r="AA17" s="1" t="s">
        <v>83</v>
      </c>
      <c r="AB17" s="28" t="s">
        <v>170</v>
      </c>
    </row>
    <row r="18" spans="1:28" x14ac:dyDescent="0.3">
      <c r="A18" s="1" t="s">
        <v>417</v>
      </c>
      <c r="B18" s="1" t="s">
        <v>406</v>
      </c>
      <c r="C18" s="27" t="s">
        <v>53</v>
      </c>
      <c r="D18" s="38">
        <v>15</v>
      </c>
      <c r="E18" s="27">
        <v>30</v>
      </c>
      <c r="F18" s="27">
        <v>2</v>
      </c>
      <c r="G18" s="27">
        <v>7</v>
      </c>
      <c r="H18" s="27"/>
      <c r="I18" s="27"/>
      <c r="J18" s="27">
        <v>5</v>
      </c>
      <c r="K18" s="27">
        <v>10</v>
      </c>
      <c r="L18" s="27">
        <v>4</v>
      </c>
      <c r="M18" s="27">
        <v>2</v>
      </c>
      <c r="N18" s="27">
        <f t="shared" ref="N18" si="3">SUM(L18:M18)</f>
        <v>6</v>
      </c>
      <c r="O18" s="39">
        <v>5</v>
      </c>
      <c r="P18" s="39">
        <v>5</v>
      </c>
      <c r="Q18" s="39">
        <v>1</v>
      </c>
      <c r="R18" s="39">
        <v>2</v>
      </c>
      <c r="S18" s="39">
        <v>0</v>
      </c>
      <c r="T18" s="39">
        <f t="shared" ref="T18" si="4">(H18*3)+((F18-H18)*2)+J18</f>
        <v>9</v>
      </c>
      <c r="U18" s="40">
        <f t="shared" ref="U18" si="5">IFERROR(((T18+Q18+N18-R18)+(O18*2))/E18,"")</f>
        <v>0.8</v>
      </c>
      <c r="V18" s="22" t="s">
        <v>430</v>
      </c>
      <c r="W18" s="22" t="s">
        <v>80</v>
      </c>
      <c r="X18" s="22" t="s">
        <v>82</v>
      </c>
      <c r="Y18" s="69">
        <v>8117</v>
      </c>
      <c r="Z18" s="41"/>
      <c r="AA18" s="1" t="s">
        <v>83</v>
      </c>
      <c r="AB18" s="28" t="s">
        <v>170</v>
      </c>
    </row>
    <row r="19" spans="1:28" x14ac:dyDescent="0.3">
      <c r="A19" s="1" t="s">
        <v>417</v>
      </c>
      <c r="B19" s="1" t="s">
        <v>406</v>
      </c>
      <c r="C19" s="27" t="s">
        <v>374</v>
      </c>
      <c r="D19" s="38">
        <v>54</v>
      </c>
      <c r="E19" s="27" t="s">
        <v>479</v>
      </c>
      <c r="F19" s="27"/>
      <c r="G19" s="27"/>
      <c r="H19" s="27"/>
      <c r="I19" s="27"/>
      <c r="J19" s="27"/>
      <c r="K19" s="27"/>
      <c r="L19" s="27"/>
      <c r="M19" s="27"/>
      <c r="N19" s="27"/>
      <c r="O19" s="39"/>
      <c r="P19" s="39"/>
      <c r="Q19" s="39"/>
      <c r="R19" s="39"/>
      <c r="S19" s="39"/>
      <c r="T19" s="39"/>
      <c r="U19" s="40" t="str">
        <f t="shared" si="2"/>
        <v/>
      </c>
      <c r="V19" s="22" t="s">
        <v>430</v>
      </c>
      <c r="W19" s="22" t="s">
        <v>80</v>
      </c>
      <c r="X19" s="22" t="s">
        <v>82</v>
      </c>
      <c r="Y19" s="69">
        <v>8117</v>
      </c>
      <c r="Z19" s="41"/>
      <c r="AA19" s="1" t="s">
        <v>83</v>
      </c>
      <c r="AB19" s="28" t="s">
        <v>170</v>
      </c>
    </row>
    <row r="20" spans="1:28" x14ac:dyDescent="0.3">
      <c r="A20" s="1" t="s">
        <v>417</v>
      </c>
      <c r="B20" s="1" t="s">
        <v>406</v>
      </c>
      <c r="C20" s="27" t="s">
        <v>54</v>
      </c>
      <c r="D20" s="38">
        <v>10</v>
      </c>
      <c r="E20" s="27">
        <v>33</v>
      </c>
      <c r="F20" s="27">
        <v>8</v>
      </c>
      <c r="G20" s="27">
        <v>20</v>
      </c>
      <c r="H20" s="27"/>
      <c r="I20" s="27"/>
      <c r="J20" s="27">
        <v>3</v>
      </c>
      <c r="K20" s="27">
        <v>4</v>
      </c>
      <c r="L20" s="27">
        <v>2</v>
      </c>
      <c r="M20" s="27">
        <v>5</v>
      </c>
      <c r="N20" s="27">
        <f t="shared" si="0"/>
        <v>7</v>
      </c>
      <c r="O20" s="39">
        <v>2</v>
      </c>
      <c r="P20" s="39">
        <v>5</v>
      </c>
      <c r="Q20" s="39">
        <v>2</v>
      </c>
      <c r="R20" s="39">
        <v>5</v>
      </c>
      <c r="S20" s="39">
        <v>0</v>
      </c>
      <c r="T20" s="39">
        <f t="shared" si="1"/>
        <v>19</v>
      </c>
      <c r="U20" s="40">
        <f t="shared" si="2"/>
        <v>0.81818181818181823</v>
      </c>
      <c r="V20" s="22" t="s">
        <v>430</v>
      </c>
      <c r="W20" s="22" t="s">
        <v>80</v>
      </c>
      <c r="X20" s="22" t="s">
        <v>82</v>
      </c>
      <c r="Y20" s="69">
        <v>8117</v>
      </c>
      <c r="Z20" s="41"/>
      <c r="AA20" s="1" t="s">
        <v>83</v>
      </c>
      <c r="AB20" s="28" t="s">
        <v>170</v>
      </c>
    </row>
    <row r="21" spans="1:28" x14ac:dyDescent="0.3">
      <c r="A21" s="1" t="s">
        <v>417</v>
      </c>
      <c r="B21" s="1" t="s">
        <v>406</v>
      </c>
      <c r="C21" s="27" t="s">
        <v>55</v>
      </c>
      <c r="D21" s="38">
        <v>33</v>
      </c>
      <c r="E21" s="27">
        <v>25</v>
      </c>
      <c r="F21" s="27">
        <v>2</v>
      </c>
      <c r="G21" s="27">
        <v>5</v>
      </c>
      <c r="H21" s="27"/>
      <c r="I21" s="27"/>
      <c r="J21" s="27">
        <v>5</v>
      </c>
      <c r="K21" s="27">
        <v>9</v>
      </c>
      <c r="L21" s="27">
        <v>2</v>
      </c>
      <c r="M21" s="27">
        <v>7</v>
      </c>
      <c r="N21" s="27">
        <f>SUM(L21:M21)</f>
        <v>9</v>
      </c>
      <c r="O21" s="39">
        <v>1</v>
      </c>
      <c r="P21" s="39">
        <v>2</v>
      </c>
      <c r="Q21" s="39">
        <v>1</v>
      </c>
      <c r="R21" s="39">
        <v>2</v>
      </c>
      <c r="S21" s="39">
        <v>0</v>
      </c>
      <c r="T21" s="39">
        <f>(H21*3)+((F21-H21)*2)+J21</f>
        <v>9</v>
      </c>
      <c r="U21" s="40">
        <f t="shared" si="2"/>
        <v>0.76</v>
      </c>
      <c r="V21" s="22" t="s">
        <v>430</v>
      </c>
      <c r="W21" s="22" t="s">
        <v>80</v>
      </c>
      <c r="X21" s="22" t="s">
        <v>82</v>
      </c>
      <c r="Y21" s="69">
        <v>8117</v>
      </c>
      <c r="Z21" s="41"/>
      <c r="AA21" s="1" t="s">
        <v>83</v>
      </c>
      <c r="AB21" s="28" t="s">
        <v>170</v>
      </c>
    </row>
    <row r="22" spans="1:28" x14ac:dyDescent="0.3">
      <c r="A22" s="1" t="s">
        <v>417</v>
      </c>
      <c r="B22" s="1" t="s">
        <v>406</v>
      </c>
      <c r="C22" s="27" t="s">
        <v>56</v>
      </c>
      <c r="D22" s="38">
        <v>24</v>
      </c>
      <c r="E22" s="27">
        <v>24</v>
      </c>
      <c r="F22" s="27">
        <v>3</v>
      </c>
      <c r="G22" s="27">
        <v>7</v>
      </c>
      <c r="H22" s="27"/>
      <c r="I22" s="27"/>
      <c r="J22" s="27">
        <v>3</v>
      </c>
      <c r="K22" s="27">
        <v>3</v>
      </c>
      <c r="L22" s="27">
        <v>1</v>
      </c>
      <c r="M22" s="27">
        <v>1</v>
      </c>
      <c r="N22" s="27">
        <f>SUM(L22:M22)</f>
        <v>2</v>
      </c>
      <c r="O22" s="39">
        <v>1</v>
      </c>
      <c r="P22" s="39">
        <v>1</v>
      </c>
      <c r="Q22" s="39">
        <v>1</v>
      </c>
      <c r="R22" s="39">
        <v>4</v>
      </c>
      <c r="S22" s="39">
        <v>0</v>
      </c>
      <c r="T22" s="39">
        <f>(H22*3)+((F22-H22)*2)+J22</f>
        <v>9</v>
      </c>
      <c r="U22" s="40">
        <f t="shared" si="2"/>
        <v>0.41666666666666669</v>
      </c>
      <c r="V22" s="22" t="s">
        <v>430</v>
      </c>
      <c r="W22" s="22" t="s">
        <v>80</v>
      </c>
      <c r="X22" s="22" t="s">
        <v>82</v>
      </c>
      <c r="Y22" s="69">
        <v>8117</v>
      </c>
      <c r="Z22" s="41"/>
      <c r="AA22" s="1" t="s">
        <v>83</v>
      </c>
      <c r="AB22" s="28" t="s">
        <v>170</v>
      </c>
    </row>
    <row r="23" spans="1:28" x14ac:dyDescent="0.3">
      <c r="A23" s="1" t="s">
        <v>417</v>
      </c>
      <c r="B23" s="1" t="s">
        <v>406</v>
      </c>
      <c r="C23" s="27" t="s">
        <v>57</v>
      </c>
      <c r="D23" s="38">
        <v>35</v>
      </c>
      <c r="E23" s="27">
        <v>35</v>
      </c>
      <c r="F23" s="27">
        <v>5</v>
      </c>
      <c r="G23" s="27">
        <v>9</v>
      </c>
      <c r="H23" s="27"/>
      <c r="I23" s="27"/>
      <c r="J23" s="27">
        <v>4</v>
      </c>
      <c r="K23" s="27">
        <v>4</v>
      </c>
      <c r="L23" s="27">
        <v>5</v>
      </c>
      <c r="M23" s="27">
        <v>3</v>
      </c>
      <c r="N23" s="27">
        <f>SUM(L23:M23)</f>
        <v>8</v>
      </c>
      <c r="O23" s="39">
        <v>1</v>
      </c>
      <c r="P23" s="39">
        <v>3</v>
      </c>
      <c r="Q23" s="39">
        <v>3</v>
      </c>
      <c r="R23" s="39">
        <v>1</v>
      </c>
      <c r="S23" s="39">
        <v>1</v>
      </c>
      <c r="T23" s="39">
        <f>(H23*3)+((F23-H23)*2)+J23</f>
        <v>14</v>
      </c>
      <c r="U23" s="40">
        <f t="shared" si="2"/>
        <v>0.74285714285714288</v>
      </c>
      <c r="V23" s="22" t="s">
        <v>430</v>
      </c>
      <c r="W23" s="22" t="s">
        <v>80</v>
      </c>
      <c r="X23" s="22" t="s">
        <v>82</v>
      </c>
      <c r="Y23" s="69">
        <v>8117</v>
      </c>
      <c r="Z23" s="41"/>
      <c r="AA23" s="1" t="s">
        <v>83</v>
      </c>
      <c r="AB23" s="28" t="s">
        <v>170</v>
      </c>
    </row>
    <row r="24" spans="1:28" x14ac:dyDescent="0.3">
      <c r="A24" s="1" t="s">
        <v>417</v>
      </c>
      <c r="B24" s="1" t="s">
        <v>406</v>
      </c>
      <c r="C24" s="27" t="s">
        <v>58</v>
      </c>
      <c r="D24" s="38">
        <v>40</v>
      </c>
      <c r="E24" s="27">
        <v>30</v>
      </c>
      <c r="F24" s="27">
        <v>2</v>
      </c>
      <c r="G24" s="27">
        <v>8</v>
      </c>
      <c r="H24" s="27"/>
      <c r="I24" s="27"/>
      <c r="J24" s="27">
        <v>4</v>
      </c>
      <c r="K24" s="27">
        <v>4</v>
      </c>
      <c r="L24" s="27">
        <v>1</v>
      </c>
      <c r="M24" s="27">
        <v>7</v>
      </c>
      <c r="N24" s="27">
        <f>SUM(L24:M24)</f>
        <v>8</v>
      </c>
      <c r="O24" s="39">
        <v>1</v>
      </c>
      <c r="P24" s="39">
        <v>3</v>
      </c>
      <c r="Q24" s="39">
        <v>2</v>
      </c>
      <c r="R24" s="39">
        <v>2</v>
      </c>
      <c r="S24" s="39">
        <v>0</v>
      </c>
      <c r="T24" s="39">
        <f>(H24*3)+((F24-H24)*2)+J24</f>
        <v>8</v>
      </c>
      <c r="U24" s="40">
        <f t="shared" si="2"/>
        <v>0.6</v>
      </c>
      <c r="V24" s="22" t="s">
        <v>430</v>
      </c>
      <c r="W24" s="22" t="s">
        <v>80</v>
      </c>
      <c r="X24" s="22" t="s">
        <v>82</v>
      </c>
      <c r="Y24" s="69">
        <v>8117</v>
      </c>
      <c r="Z24" s="41"/>
      <c r="AA24" s="1" t="s">
        <v>83</v>
      </c>
      <c r="AB24" s="28" t="s">
        <v>170</v>
      </c>
    </row>
    <row r="25" spans="1:28" x14ac:dyDescent="0.3">
      <c r="A25" s="43" t="s">
        <v>417</v>
      </c>
      <c r="B25" s="43" t="s">
        <v>406</v>
      </c>
      <c r="C25" s="44" t="s">
        <v>40</v>
      </c>
      <c r="D25" s="43"/>
      <c r="E25" s="44">
        <f t="shared" ref="E25:T25" si="6">SUM(E13:E24)</f>
        <v>240</v>
      </c>
      <c r="F25" s="44">
        <f t="shared" si="6"/>
        <v>36</v>
      </c>
      <c r="G25" s="44">
        <f t="shared" si="6"/>
        <v>86</v>
      </c>
      <c r="H25" s="44">
        <f t="shared" si="6"/>
        <v>0</v>
      </c>
      <c r="I25" s="44">
        <f t="shared" si="6"/>
        <v>0</v>
      </c>
      <c r="J25" s="44">
        <f t="shared" si="6"/>
        <v>24</v>
      </c>
      <c r="K25" s="44">
        <f t="shared" si="6"/>
        <v>36</v>
      </c>
      <c r="L25" s="44">
        <f t="shared" si="6"/>
        <v>19</v>
      </c>
      <c r="M25" s="44">
        <f t="shared" si="6"/>
        <v>26</v>
      </c>
      <c r="N25" s="44">
        <f t="shared" si="6"/>
        <v>45</v>
      </c>
      <c r="O25" s="44">
        <f t="shared" si="6"/>
        <v>15</v>
      </c>
      <c r="P25" s="44">
        <f t="shared" si="6"/>
        <v>28</v>
      </c>
      <c r="Q25" s="44">
        <f t="shared" si="6"/>
        <v>15</v>
      </c>
      <c r="R25" s="44">
        <f t="shared" si="6"/>
        <v>22</v>
      </c>
      <c r="S25" s="44">
        <f t="shared" si="6"/>
        <v>2</v>
      </c>
      <c r="T25" s="44">
        <f t="shared" si="6"/>
        <v>96</v>
      </c>
      <c r="U25" s="45">
        <f>((T25+Q25+N25-R25)+(O25*2))/E25</f>
        <v>0.68333333333333335</v>
      </c>
      <c r="V25" s="46" t="s">
        <v>430</v>
      </c>
      <c r="W25" s="46" t="s">
        <v>80</v>
      </c>
      <c r="X25" s="46" t="s">
        <v>82</v>
      </c>
      <c r="Y25" s="70">
        <v>8117</v>
      </c>
      <c r="Z25" s="48"/>
      <c r="AA25" s="43" t="s">
        <v>83</v>
      </c>
      <c r="AB25" s="72" t="s">
        <v>170</v>
      </c>
    </row>
    <row r="26" spans="1:28" x14ac:dyDescent="0.3">
      <c r="A26" s="1"/>
      <c r="B26" s="1"/>
      <c r="C26" s="1"/>
      <c r="D26" s="1"/>
      <c r="F26" s="49" t="s">
        <v>41</v>
      </c>
      <c r="G26" s="50">
        <f>F25/G25</f>
        <v>0.41860465116279072</v>
      </c>
      <c r="H26" s="27"/>
      <c r="I26" s="1"/>
      <c r="J26" s="49" t="s">
        <v>42</v>
      </c>
      <c r="K26" s="51">
        <f>J25/K25</f>
        <v>0.66666666666666663</v>
      </c>
      <c r="L26" s="1"/>
      <c r="M26" s="39" t="s">
        <v>43</v>
      </c>
      <c r="N26" s="52">
        <v>0</v>
      </c>
      <c r="P26" s="1"/>
      <c r="Q26" s="1"/>
      <c r="R26" s="1"/>
      <c r="S26" s="1"/>
      <c r="T26" s="1"/>
      <c r="U26" s="1"/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 t="s">
        <v>422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406</v>
      </c>
      <c r="B35" s="1" t="s">
        <v>71</v>
      </c>
      <c r="C35" s="27" t="s">
        <v>424</v>
      </c>
      <c r="D35" s="38">
        <v>34</v>
      </c>
      <c r="E35" s="27">
        <v>6</v>
      </c>
      <c r="F35" s="27">
        <v>1</v>
      </c>
      <c r="G35" s="27">
        <v>4</v>
      </c>
      <c r="H35" s="27"/>
      <c r="I35" s="27"/>
      <c r="J35" s="27">
        <v>2</v>
      </c>
      <c r="K35" s="27">
        <v>2</v>
      </c>
      <c r="L35" s="27">
        <v>1</v>
      </c>
      <c r="M35" s="27">
        <v>0</v>
      </c>
      <c r="N35" s="27">
        <f>SUM(L35:M35)</f>
        <v>1</v>
      </c>
      <c r="O35" s="27">
        <v>1</v>
      </c>
      <c r="P35" s="39">
        <v>1</v>
      </c>
      <c r="Q35" s="27">
        <v>0</v>
      </c>
      <c r="R35" s="27">
        <v>0</v>
      </c>
      <c r="S35" s="27">
        <v>0</v>
      </c>
      <c r="T35" s="39">
        <f t="shared" ref="T35:T45" si="7">(H35*3)+((F35-H35)*2)+J35</f>
        <v>4</v>
      </c>
      <c r="U35" s="40">
        <f>IFERROR(((T35+Q35+N35-R35)+(O35*2))/E35,"")</f>
        <v>1.1666666666666667</v>
      </c>
      <c r="V35" s="22" t="s">
        <v>430</v>
      </c>
      <c r="W35" s="22" t="s">
        <v>81</v>
      </c>
      <c r="X35" s="22" t="s">
        <v>95</v>
      </c>
      <c r="Y35" s="69">
        <v>8117</v>
      </c>
      <c r="Z35" s="41"/>
      <c r="AA35" s="1" t="s">
        <v>227</v>
      </c>
      <c r="AB35" s="28" t="s">
        <v>151</v>
      </c>
    </row>
    <row r="36" spans="1:28" x14ac:dyDescent="0.3">
      <c r="A36" s="1" t="s">
        <v>406</v>
      </c>
      <c r="B36" s="1" t="s">
        <v>71</v>
      </c>
      <c r="C36" s="27" t="s">
        <v>230</v>
      </c>
      <c r="D36" s="38">
        <v>10</v>
      </c>
      <c r="E36" s="27">
        <v>36</v>
      </c>
      <c r="F36" s="27">
        <v>0</v>
      </c>
      <c r="G36" s="27">
        <v>4</v>
      </c>
      <c r="H36" s="27"/>
      <c r="I36" s="27"/>
      <c r="J36" s="27">
        <v>1</v>
      </c>
      <c r="K36" s="27">
        <v>4</v>
      </c>
      <c r="L36" s="27">
        <v>1</v>
      </c>
      <c r="M36" s="27">
        <v>6</v>
      </c>
      <c r="N36" s="27">
        <f t="shared" ref="N36:N42" si="8">SUM(L36:M36)</f>
        <v>7</v>
      </c>
      <c r="O36" s="39">
        <v>3</v>
      </c>
      <c r="P36" s="39">
        <v>5</v>
      </c>
      <c r="Q36" s="39">
        <v>2</v>
      </c>
      <c r="R36" s="39">
        <v>5</v>
      </c>
      <c r="S36" s="39">
        <v>0</v>
      </c>
      <c r="T36" s="39">
        <f t="shared" si="7"/>
        <v>1</v>
      </c>
      <c r="U36" s="40">
        <f t="shared" ref="U36:U45" si="9">IFERROR(((T36+Q36+N36-R36)+(O36*2))/E36,"")</f>
        <v>0.30555555555555558</v>
      </c>
      <c r="V36" s="22" t="s">
        <v>430</v>
      </c>
      <c r="W36" s="22" t="s">
        <v>81</v>
      </c>
      <c r="X36" s="22" t="s">
        <v>95</v>
      </c>
      <c r="Y36" s="69">
        <v>8117</v>
      </c>
      <c r="Z36" s="41"/>
      <c r="AA36" s="1" t="s">
        <v>227</v>
      </c>
      <c r="AB36" s="28" t="s">
        <v>151</v>
      </c>
    </row>
    <row r="37" spans="1:28" x14ac:dyDescent="0.3">
      <c r="A37" s="1" t="s">
        <v>406</v>
      </c>
      <c r="B37" s="1" t="s">
        <v>71</v>
      </c>
      <c r="C37" s="27" t="s">
        <v>231</v>
      </c>
      <c r="D37" s="38">
        <v>32</v>
      </c>
      <c r="E37" s="27">
        <v>25</v>
      </c>
      <c r="F37" s="27">
        <v>4</v>
      </c>
      <c r="G37" s="27">
        <v>9</v>
      </c>
      <c r="H37" s="27"/>
      <c r="I37" s="27"/>
      <c r="J37" s="27">
        <v>1</v>
      </c>
      <c r="K37" s="27">
        <v>1</v>
      </c>
      <c r="L37" s="27">
        <v>1</v>
      </c>
      <c r="M37" s="27">
        <v>2</v>
      </c>
      <c r="N37" s="27">
        <f t="shared" si="8"/>
        <v>3</v>
      </c>
      <c r="O37" s="39">
        <v>4</v>
      </c>
      <c r="P37" s="39">
        <v>2</v>
      </c>
      <c r="Q37" s="39">
        <v>1</v>
      </c>
      <c r="R37" s="39">
        <v>6</v>
      </c>
      <c r="S37" s="39">
        <v>0</v>
      </c>
      <c r="T37" s="39">
        <f t="shared" si="7"/>
        <v>9</v>
      </c>
      <c r="U37" s="40">
        <f t="shared" si="9"/>
        <v>0.6</v>
      </c>
      <c r="V37" s="22" t="s">
        <v>430</v>
      </c>
      <c r="W37" s="22" t="s">
        <v>81</v>
      </c>
      <c r="X37" s="22" t="s">
        <v>95</v>
      </c>
      <c r="Y37" s="69">
        <v>8117</v>
      </c>
      <c r="Z37" s="41"/>
      <c r="AA37" s="1" t="s">
        <v>227</v>
      </c>
      <c r="AB37" s="28" t="s">
        <v>151</v>
      </c>
    </row>
    <row r="38" spans="1:28" x14ac:dyDescent="0.3">
      <c r="A38" s="1" t="s">
        <v>406</v>
      </c>
      <c r="B38" s="1" t="s">
        <v>71</v>
      </c>
      <c r="C38" s="27" t="s">
        <v>232</v>
      </c>
      <c r="D38" s="38">
        <v>10</v>
      </c>
      <c r="E38" s="27">
        <v>8</v>
      </c>
      <c r="F38" s="27">
        <v>1</v>
      </c>
      <c r="G38" s="27">
        <v>5</v>
      </c>
      <c r="H38" s="27"/>
      <c r="I38" s="27"/>
      <c r="J38" s="27">
        <v>0</v>
      </c>
      <c r="K38" s="27">
        <v>0</v>
      </c>
      <c r="L38" s="27">
        <v>0</v>
      </c>
      <c r="M38" s="27">
        <v>0</v>
      </c>
      <c r="N38" s="27">
        <f t="shared" si="8"/>
        <v>0</v>
      </c>
      <c r="O38" s="39">
        <v>1</v>
      </c>
      <c r="P38" s="39">
        <v>0</v>
      </c>
      <c r="Q38" s="39">
        <v>0</v>
      </c>
      <c r="R38" s="39">
        <v>2</v>
      </c>
      <c r="S38" s="39">
        <v>0</v>
      </c>
      <c r="T38" s="39">
        <f t="shared" si="7"/>
        <v>2</v>
      </c>
      <c r="U38" s="40">
        <f t="shared" si="9"/>
        <v>0.25</v>
      </c>
      <c r="V38" s="22" t="s">
        <v>430</v>
      </c>
      <c r="W38" s="22" t="s">
        <v>81</v>
      </c>
      <c r="X38" s="22" t="s">
        <v>95</v>
      </c>
      <c r="Y38" s="69">
        <v>8117</v>
      </c>
      <c r="Z38" s="41"/>
      <c r="AA38" s="1" t="s">
        <v>227</v>
      </c>
      <c r="AB38" s="28" t="s">
        <v>151</v>
      </c>
    </row>
    <row r="39" spans="1:28" x14ac:dyDescent="0.3">
      <c r="A39" s="1" t="s">
        <v>406</v>
      </c>
      <c r="B39" s="1" t="s">
        <v>71</v>
      </c>
      <c r="C39" s="27" t="s">
        <v>288</v>
      </c>
      <c r="D39" s="38">
        <v>52</v>
      </c>
      <c r="E39" s="27">
        <v>19</v>
      </c>
      <c r="F39" s="27">
        <v>5</v>
      </c>
      <c r="G39" s="27">
        <v>7</v>
      </c>
      <c r="H39" s="27"/>
      <c r="I39" s="27"/>
      <c r="J39" s="27">
        <v>6</v>
      </c>
      <c r="K39" s="27">
        <v>6</v>
      </c>
      <c r="L39" s="27">
        <v>2</v>
      </c>
      <c r="M39" s="27">
        <v>3</v>
      </c>
      <c r="N39" s="27">
        <f t="shared" ref="N39" si="10">SUM(L39:M39)</f>
        <v>5</v>
      </c>
      <c r="O39" s="39">
        <v>1</v>
      </c>
      <c r="P39" s="39">
        <v>4</v>
      </c>
      <c r="Q39" s="39">
        <v>3</v>
      </c>
      <c r="R39" s="39">
        <v>4</v>
      </c>
      <c r="S39" s="39">
        <v>0</v>
      </c>
      <c r="T39" s="39">
        <f t="shared" si="7"/>
        <v>16</v>
      </c>
      <c r="U39" s="40">
        <f t="shared" si="9"/>
        <v>1.1578947368421053</v>
      </c>
      <c r="V39" s="22" t="s">
        <v>430</v>
      </c>
      <c r="W39" s="22" t="s">
        <v>81</v>
      </c>
      <c r="X39" s="22" t="s">
        <v>95</v>
      </c>
      <c r="Y39" s="69">
        <v>8117</v>
      </c>
      <c r="Z39" s="41"/>
      <c r="AA39" s="1" t="s">
        <v>227</v>
      </c>
      <c r="AB39" s="28" t="s">
        <v>151</v>
      </c>
    </row>
    <row r="40" spans="1:28" x14ac:dyDescent="0.3">
      <c r="A40" s="1" t="s">
        <v>406</v>
      </c>
      <c r="B40" s="1" t="s">
        <v>71</v>
      </c>
      <c r="C40" s="27" t="s">
        <v>235</v>
      </c>
      <c r="D40" s="38">
        <v>50</v>
      </c>
      <c r="E40" s="27">
        <v>33</v>
      </c>
      <c r="F40" s="27">
        <v>4</v>
      </c>
      <c r="G40" s="27">
        <v>11</v>
      </c>
      <c r="H40" s="27"/>
      <c r="I40" s="27"/>
      <c r="J40" s="27">
        <v>3</v>
      </c>
      <c r="K40" s="27">
        <v>4</v>
      </c>
      <c r="L40" s="27">
        <v>1</v>
      </c>
      <c r="M40" s="27">
        <v>6</v>
      </c>
      <c r="N40" s="27">
        <f t="shared" si="8"/>
        <v>7</v>
      </c>
      <c r="O40" s="39">
        <v>5</v>
      </c>
      <c r="P40" s="39">
        <v>2</v>
      </c>
      <c r="Q40" s="39">
        <v>3</v>
      </c>
      <c r="R40" s="39">
        <v>5</v>
      </c>
      <c r="S40" s="39">
        <v>1</v>
      </c>
      <c r="T40" s="39">
        <f t="shared" si="7"/>
        <v>11</v>
      </c>
      <c r="U40" s="40">
        <f t="shared" si="9"/>
        <v>0.78787878787878785</v>
      </c>
      <c r="V40" s="22" t="s">
        <v>430</v>
      </c>
      <c r="W40" s="22" t="s">
        <v>81</v>
      </c>
      <c r="X40" s="22" t="s">
        <v>95</v>
      </c>
      <c r="Y40" s="69">
        <v>8117</v>
      </c>
      <c r="Z40" s="41"/>
      <c r="AA40" s="1" t="s">
        <v>227</v>
      </c>
      <c r="AB40" s="28" t="s">
        <v>151</v>
      </c>
    </row>
    <row r="41" spans="1:28" x14ac:dyDescent="0.3">
      <c r="A41" s="1" t="s">
        <v>406</v>
      </c>
      <c r="B41" s="1" t="s">
        <v>71</v>
      </c>
      <c r="C41" s="27" t="s">
        <v>236</v>
      </c>
      <c r="D41" s="38">
        <v>20</v>
      </c>
      <c r="E41" s="27">
        <v>1</v>
      </c>
      <c r="F41" s="27">
        <v>0</v>
      </c>
      <c r="G41" s="27">
        <v>0</v>
      </c>
      <c r="H41" s="27"/>
      <c r="I41" s="27"/>
      <c r="J41" s="27">
        <v>0</v>
      </c>
      <c r="K41" s="27">
        <v>0</v>
      </c>
      <c r="L41" s="27">
        <v>0</v>
      </c>
      <c r="M41" s="27">
        <v>0</v>
      </c>
      <c r="N41" s="27">
        <f t="shared" si="8"/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f t="shared" si="7"/>
        <v>0</v>
      </c>
      <c r="U41" s="40">
        <f t="shared" si="9"/>
        <v>0</v>
      </c>
      <c r="V41" s="22" t="s">
        <v>430</v>
      </c>
      <c r="W41" s="22" t="s">
        <v>81</v>
      </c>
      <c r="X41" s="22" t="s">
        <v>95</v>
      </c>
      <c r="Y41" s="69">
        <v>8117</v>
      </c>
      <c r="Z41" s="41"/>
      <c r="AA41" s="1" t="s">
        <v>227</v>
      </c>
      <c r="AB41" s="28" t="s">
        <v>151</v>
      </c>
    </row>
    <row r="42" spans="1:28" x14ac:dyDescent="0.3">
      <c r="A42" s="1" t="s">
        <v>406</v>
      </c>
      <c r="B42" s="1" t="s">
        <v>71</v>
      </c>
      <c r="C42" s="27" t="s">
        <v>237</v>
      </c>
      <c r="D42" s="38">
        <v>24</v>
      </c>
      <c r="E42" s="27">
        <v>27</v>
      </c>
      <c r="F42" s="27">
        <v>2</v>
      </c>
      <c r="G42" s="27">
        <v>7</v>
      </c>
      <c r="H42" s="27"/>
      <c r="I42" s="27"/>
      <c r="J42" s="27">
        <v>0</v>
      </c>
      <c r="K42" s="27">
        <v>0</v>
      </c>
      <c r="L42" s="27">
        <v>0</v>
      </c>
      <c r="M42" s="27">
        <v>1</v>
      </c>
      <c r="N42" s="27">
        <f t="shared" si="8"/>
        <v>1</v>
      </c>
      <c r="O42" s="39">
        <v>1</v>
      </c>
      <c r="P42" s="39">
        <v>1</v>
      </c>
      <c r="Q42" s="39">
        <v>0</v>
      </c>
      <c r="R42" s="39">
        <v>1</v>
      </c>
      <c r="S42" s="39">
        <v>0</v>
      </c>
      <c r="T42" s="39">
        <f t="shared" si="7"/>
        <v>4</v>
      </c>
      <c r="U42" s="40">
        <f t="shared" si="9"/>
        <v>0.22222222222222221</v>
      </c>
      <c r="V42" s="22" t="s">
        <v>430</v>
      </c>
      <c r="W42" s="22" t="s">
        <v>81</v>
      </c>
      <c r="X42" s="22" t="s">
        <v>95</v>
      </c>
      <c r="Y42" s="69">
        <v>8117</v>
      </c>
      <c r="Z42" s="41"/>
      <c r="AA42" s="1" t="s">
        <v>227</v>
      </c>
      <c r="AB42" s="28" t="s">
        <v>151</v>
      </c>
    </row>
    <row r="43" spans="1:28" x14ac:dyDescent="0.3">
      <c r="A43" s="1" t="s">
        <v>406</v>
      </c>
      <c r="B43" s="1" t="s">
        <v>71</v>
      </c>
      <c r="C43" s="27" t="s">
        <v>238</v>
      </c>
      <c r="D43" s="38">
        <v>40</v>
      </c>
      <c r="E43" s="27">
        <v>37</v>
      </c>
      <c r="F43" s="27">
        <v>9</v>
      </c>
      <c r="G43" s="27">
        <v>12</v>
      </c>
      <c r="H43" s="27"/>
      <c r="I43" s="27"/>
      <c r="J43" s="27">
        <v>10</v>
      </c>
      <c r="K43" s="27">
        <v>15</v>
      </c>
      <c r="L43" s="27">
        <v>4</v>
      </c>
      <c r="M43" s="27">
        <v>6</v>
      </c>
      <c r="N43" s="27">
        <f>SUM(L43:M43)</f>
        <v>10</v>
      </c>
      <c r="O43" s="39">
        <v>1</v>
      </c>
      <c r="P43" s="39">
        <v>5</v>
      </c>
      <c r="Q43" s="39">
        <v>1</v>
      </c>
      <c r="R43" s="39">
        <v>3</v>
      </c>
      <c r="S43" s="39">
        <v>0</v>
      </c>
      <c r="T43" s="39">
        <f t="shared" si="7"/>
        <v>28</v>
      </c>
      <c r="U43" s="40">
        <f t="shared" si="9"/>
        <v>1.027027027027027</v>
      </c>
      <c r="V43" s="22" t="s">
        <v>430</v>
      </c>
      <c r="W43" s="22" t="s">
        <v>81</v>
      </c>
      <c r="X43" s="22" t="s">
        <v>95</v>
      </c>
      <c r="Y43" s="69">
        <v>8117</v>
      </c>
      <c r="Z43" s="41"/>
      <c r="AA43" s="1" t="s">
        <v>227</v>
      </c>
      <c r="AB43" s="28" t="s">
        <v>151</v>
      </c>
    </row>
    <row r="44" spans="1:28" x14ac:dyDescent="0.3">
      <c r="A44" s="1" t="s">
        <v>406</v>
      </c>
      <c r="B44" s="1" t="s">
        <v>71</v>
      </c>
      <c r="C44" s="27" t="s">
        <v>239</v>
      </c>
      <c r="D44" s="38">
        <v>22</v>
      </c>
      <c r="E44" s="27">
        <v>32</v>
      </c>
      <c r="F44" s="27">
        <v>2</v>
      </c>
      <c r="G44" s="27">
        <v>6</v>
      </c>
      <c r="H44" s="27"/>
      <c r="I44" s="27"/>
      <c r="J44" s="27">
        <v>2</v>
      </c>
      <c r="K44" s="27">
        <v>3</v>
      </c>
      <c r="L44" s="27">
        <v>0</v>
      </c>
      <c r="M44" s="27">
        <v>5</v>
      </c>
      <c r="N44" s="27">
        <f>SUM(L44:M44)</f>
        <v>5</v>
      </c>
      <c r="O44" s="39">
        <v>1</v>
      </c>
      <c r="P44" s="39">
        <v>4</v>
      </c>
      <c r="Q44" s="39">
        <v>2</v>
      </c>
      <c r="R44" s="39">
        <v>3</v>
      </c>
      <c r="S44" s="39">
        <v>0</v>
      </c>
      <c r="T44" s="39">
        <f t="shared" si="7"/>
        <v>6</v>
      </c>
      <c r="U44" s="40">
        <f t="shared" si="9"/>
        <v>0.375</v>
      </c>
      <c r="V44" s="22" t="s">
        <v>430</v>
      </c>
      <c r="W44" s="22" t="s">
        <v>81</v>
      </c>
      <c r="X44" s="22" t="s">
        <v>95</v>
      </c>
      <c r="Y44" s="69">
        <v>8117</v>
      </c>
      <c r="Z44" s="41"/>
      <c r="AA44" s="1" t="s">
        <v>227</v>
      </c>
      <c r="AB44" s="28" t="s">
        <v>151</v>
      </c>
    </row>
    <row r="45" spans="1:28" x14ac:dyDescent="0.3">
      <c r="A45" s="1" t="s">
        <v>406</v>
      </c>
      <c r="B45" s="1" t="s">
        <v>71</v>
      </c>
      <c r="C45" s="27" t="s">
        <v>240</v>
      </c>
      <c r="D45" s="38">
        <v>42</v>
      </c>
      <c r="E45" s="27">
        <v>16</v>
      </c>
      <c r="F45" s="27">
        <v>2</v>
      </c>
      <c r="G45" s="27">
        <v>3</v>
      </c>
      <c r="H45" s="27"/>
      <c r="I45" s="27"/>
      <c r="J45" s="27">
        <v>3</v>
      </c>
      <c r="K45" s="27">
        <v>3</v>
      </c>
      <c r="L45" s="27">
        <v>1</v>
      </c>
      <c r="M45" s="27">
        <v>2</v>
      </c>
      <c r="N45" s="27">
        <f>SUM(L45:M45)</f>
        <v>3</v>
      </c>
      <c r="O45" s="39">
        <v>0</v>
      </c>
      <c r="P45" s="39">
        <v>4</v>
      </c>
      <c r="Q45" s="39">
        <v>1</v>
      </c>
      <c r="R45" s="39">
        <v>3</v>
      </c>
      <c r="S45" s="39">
        <v>0</v>
      </c>
      <c r="T45" s="39">
        <f t="shared" si="7"/>
        <v>7</v>
      </c>
      <c r="U45" s="40">
        <f t="shared" si="9"/>
        <v>0.5</v>
      </c>
      <c r="V45" s="22" t="s">
        <v>430</v>
      </c>
      <c r="W45" s="22" t="s">
        <v>81</v>
      </c>
      <c r="X45" s="22" t="s">
        <v>95</v>
      </c>
      <c r="Y45" s="69">
        <v>8117</v>
      </c>
      <c r="Z45" s="41"/>
      <c r="AA45" s="1" t="s">
        <v>227</v>
      </c>
      <c r="AB45" s="28" t="s">
        <v>151</v>
      </c>
    </row>
    <row r="46" spans="1:28" x14ac:dyDescent="0.3">
      <c r="A46" s="43" t="s">
        <v>46</v>
      </c>
      <c r="B46" s="43" t="s">
        <v>71</v>
      </c>
      <c r="C46" s="44" t="s">
        <v>40</v>
      </c>
      <c r="D46" s="43"/>
      <c r="E46" s="44">
        <f t="shared" ref="E46:T46" si="11">SUM(E35:E45)</f>
        <v>240</v>
      </c>
      <c r="F46" s="44">
        <f t="shared" si="11"/>
        <v>30</v>
      </c>
      <c r="G46" s="44">
        <f t="shared" si="11"/>
        <v>68</v>
      </c>
      <c r="H46" s="44">
        <f t="shared" si="11"/>
        <v>0</v>
      </c>
      <c r="I46" s="44">
        <f t="shared" si="11"/>
        <v>0</v>
      </c>
      <c r="J46" s="44">
        <f t="shared" si="11"/>
        <v>28</v>
      </c>
      <c r="K46" s="44">
        <f t="shared" si="11"/>
        <v>38</v>
      </c>
      <c r="L46" s="44">
        <f t="shared" si="11"/>
        <v>11</v>
      </c>
      <c r="M46" s="44">
        <f t="shared" si="11"/>
        <v>31</v>
      </c>
      <c r="N46" s="44">
        <f t="shared" si="11"/>
        <v>42</v>
      </c>
      <c r="O46" s="44">
        <f t="shared" si="11"/>
        <v>18</v>
      </c>
      <c r="P46" s="44">
        <f t="shared" si="11"/>
        <v>28</v>
      </c>
      <c r="Q46" s="44">
        <f t="shared" si="11"/>
        <v>13</v>
      </c>
      <c r="R46" s="44">
        <f t="shared" si="11"/>
        <v>32</v>
      </c>
      <c r="S46" s="44">
        <f t="shared" si="11"/>
        <v>1</v>
      </c>
      <c r="T46" s="44">
        <f t="shared" si="11"/>
        <v>88</v>
      </c>
      <c r="U46" s="45">
        <f>((T46+Q46+N46-R46)+(O46*2))/E46</f>
        <v>0.61250000000000004</v>
      </c>
      <c r="V46" s="46" t="s">
        <v>430</v>
      </c>
      <c r="W46" s="46" t="s">
        <v>81</v>
      </c>
      <c r="X46" s="46" t="s">
        <v>95</v>
      </c>
      <c r="Y46" s="70">
        <v>8117</v>
      </c>
      <c r="Z46" s="48"/>
      <c r="AA46" s="43" t="s">
        <v>227</v>
      </c>
      <c r="AB46" s="72" t="s">
        <v>151</v>
      </c>
    </row>
    <row r="47" spans="1:28" x14ac:dyDescent="0.3">
      <c r="A47" s="1"/>
      <c r="B47" s="1"/>
      <c r="C47" s="1"/>
      <c r="D47" s="1"/>
      <c r="F47" s="49" t="s">
        <v>41</v>
      </c>
      <c r="G47" s="50">
        <f>F46/G46</f>
        <v>0.44117647058823528</v>
      </c>
      <c r="H47" s="27"/>
      <c r="I47" s="1"/>
      <c r="J47" s="49" t="s">
        <v>42</v>
      </c>
      <c r="K47" s="51">
        <f>J46/K46</f>
        <v>0.73684210526315785</v>
      </c>
      <c r="L47" s="1"/>
      <c r="M47" s="39" t="s">
        <v>43</v>
      </c>
      <c r="N47" s="52">
        <v>5</v>
      </c>
      <c r="P47" s="1"/>
      <c r="Q47" s="1"/>
      <c r="R47" s="1"/>
      <c r="S47" s="1"/>
      <c r="T47" s="1"/>
      <c r="U47" s="1"/>
      <c r="V47" s="22"/>
      <c r="W47" s="22"/>
      <c r="X47" s="22"/>
      <c r="Y47" s="53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3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sheetProtection sheet="1" objects="1" scenarios="1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64813-21E6-4B93-BED1-37CAC19E08B5}">
  <sheetPr>
    <tabColor rgb="FF92D050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401</v>
      </c>
      <c r="E2" s="4"/>
      <c r="F2" s="6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44304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166</v>
      </c>
      <c r="D4" s="7" t="s">
        <v>5</v>
      </c>
      <c r="E4" s="8"/>
      <c r="F4" s="5"/>
      <c r="G4" s="1"/>
      <c r="J4" s="15" t="s">
        <v>431</v>
      </c>
      <c r="K4" s="16" t="s">
        <v>45</v>
      </c>
      <c r="L4" s="17"/>
      <c r="M4" s="18"/>
      <c r="N4" s="19">
        <v>22</v>
      </c>
      <c r="O4" s="19">
        <v>14</v>
      </c>
      <c r="P4" s="19">
        <v>40</v>
      </c>
      <c r="Q4" s="19">
        <v>17</v>
      </c>
      <c r="R4" s="20"/>
      <c r="S4" s="21">
        <f>SUM(N4:R4)</f>
        <v>93</v>
      </c>
      <c r="T4" s="22" t="s">
        <v>432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168</v>
      </c>
      <c r="K5" s="16" t="s">
        <v>72</v>
      </c>
      <c r="L5" s="17"/>
      <c r="M5" s="18"/>
      <c r="N5" s="19">
        <v>17</v>
      </c>
      <c r="O5" s="19">
        <v>15</v>
      </c>
      <c r="P5" s="19">
        <v>32</v>
      </c>
      <c r="Q5" s="19">
        <v>30</v>
      </c>
      <c r="R5" s="20"/>
      <c r="S5" s="21">
        <f>SUM(N5:R5)</f>
        <v>94</v>
      </c>
      <c r="T5" s="22" t="s">
        <v>432</v>
      </c>
      <c r="U5" s="1"/>
      <c r="V5" s="1"/>
      <c r="W5" s="1"/>
    </row>
    <row r="6" spans="1:28" x14ac:dyDescent="0.3">
      <c r="C6" s="23">
        <v>7882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213</v>
      </c>
      <c r="D7" s="7" t="s">
        <v>8</v>
      </c>
      <c r="G7" s="1"/>
      <c r="S7" s="1"/>
      <c r="T7" s="25" t="s">
        <v>402</v>
      </c>
      <c r="U7" s="1"/>
      <c r="V7" s="26" t="s">
        <v>432</v>
      </c>
      <c r="W7" s="1"/>
    </row>
    <row r="8" spans="1:28" x14ac:dyDescent="0.3">
      <c r="B8" s="1"/>
      <c r="C8" s="24" t="s">
        <v>429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0.1111111111111111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 t="s">
        <v>433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417</v>
      </c>
      <c r="B13" s="1" t="s">
        <v>406</v>
      </c>
      <c r="C13" s="27" t="s">
        <v>48</v>
      </c>
      <c r="D13" s="38">
        <v>11</v>
      </c>
      <c r="E13" s="27">
        <v>17</v>
      </c>
      <c r="F13" s="27">
        <v>3</v>
      </c>
      <c r="G13" s="27">
        <v>7</v>
      </c>
      <c r="H13" s="27"/>
      <c r="I13" s="27"/>
      <c r="J13" s="27">
        <v>2</v>
      </c>
      <c r="K13" s="27">
        <v>2</v>
      </c>
      <c r="L13" s="27">
        <v>0</v>
      </c>
      <c r="M13" s="27">
        <v>2</v>
      </c>
      <c r="N13" s="27">
        <f>SUM(L13:M13)</f>
        <v>2</v>
      </c>
      <c r="O13" s="27">
        <v>2</v>
      </c>
      <c r="P13" s="39">
        <v>2</v>
      </c>
      <c r="Q13" s="27">
        <v>1</v>
      </c>
      <c r="R13" s="27">
        <v>1</v>
      </c>
      <c r="S13" s="27">
        <v>0</v>
      </c>
      <c r="T13" s="27">
        <f>(H13*3)+((F13-H13)*2)+J13</f>
        <v>8</v>
      </c>
      <c r="U13" s="40">
        <f>IFERROR(((T13+Q13+N13-R13)+(O13*2))/E13,"")</f>
        <v>0.82352941176470584</v>
      </c>
      <c r="V13" s="22" t="s">
        <v>432</v>
      </c>
      <c r="W13" s="22" t="s">
        <v>80</v>
      </c>
      <c r="X13" s="22" t="s">
        <v>95</v>
      </c>
      <c r="Y13" s="69">
        <v>7882</v>
      </c>
      <c r="Z13" s="41"/>
      <c r="AA13" s="1" t="s">
        <v>83</v>
      </c>
      <c r="AB13" s="28" t="s">
        <v>434</v>
      </c>
    </row>
    <row r="14" spans="1:28" x14ac:dyDescent="0.3">
      <c r="A14" s="1" t="s">
        <v>417</v>
      </c>
      <c r="B14" s="1" t="s">
        <v>406</v>
      </c>
      <c r="C14" s="27" t="s">
        <v>49</v>
      </c>
      <c r="D14" s="38">
        <v>22</v>
      </c>
      <c r="E14" s="27">
        <v>23</v>
      </c>
      <c r="F14" s="27">
        <v>6</v>
      </c>
      <c r="G14" s="27">
        <v>11</v>
      </c>
      <c r="H14" s="27"/>
      <c r="I14" s="27"/>
      <c r="J14" s="27">
        <v>5</v>
      </c>
      <c r="K14" s="27">
        <v>8</v>
      </c>
      <c r="L14" s="27">
        <v>0</v>
      </c>
      <c r="M14" s="27">
        <v>0</v>
      </c>
      <c r="N14" s="27">
        <f t="shared" ref="N14:N20" si="0">SUM(L14:M14)</f>
        <v>0</v>
      </c>
      <c r="O14" s="39">
        <v>2</v>
      </c>
      <c r="P14" s="39">
        <v>4</v>
      </c>
      <c r="Q14" s="39">
        <v>1</v>
      </c>
      <c r="R14" s="39">
        <v>4</v>
      </c>
      <c r="S14" s="39">
        <v>0</v>
      </c>
      <c r="T14" s="39">
        <f t="shared" ref="T14:T20" si="1">(H14*3)+((F14-H14)*2)+J14</f>
        <v>17</v>
      </c>
      <c r="U14" s="40">
        <f t="shared" ref="U14:U24" si="2">IFERROR(((T14+Q14+N14-R14)+(O14*2))/E14,"")</f>
        <v>0.78260869565217395</v>
      </c>
      <c r="V14" s="22" t="s">
        <v>432</v>
      </c>
      <c r="W14" s="22" t="s">
        <v>80</v>
      </c>
      <c r="X14" s="22" t="s">
        <v>95</v>
      </c>
      <c r="Y14" s="69">
        <v>7882</v>
      </c>
      <c r="Z14" s="41"/>
      <c r="AA14" s="1" t="s">
        <v>83</v>
      </c>
      <c r="AB14" s="28" t="s">
        <v>434</v>
      </c>
    </row>
    <row r="15" spans="1:28" x14ac:dyDescent="0.3">
      <c r="A15" s="1" t="s">
        <v>417</v>
      </c>
      <c r="B15" s="1" t="s">
        <v>406</v>
      </c>
      <c r="C15" s="27" t="s">
        <v>255</v>
      </c>
      <c r="D15" s="38">
        <v>14</v>
      </c>
      <c r="E15" s="27">
        <v>23</v>
      </c>
      <c r="F15" s="27">
        <v>3</v>
      </c>
      <c r="G15" s="27">
        <v>9</v>
      </c>
      <c r="H15" s="27"/>
      <c r="I15" s="27"/>
      <c r="J15" s="27">
        <v>2</v>
      </c>
      <c r="K15" s="27">
        <v>2</v>
      </c>
      <c r="L15" s="27">
        <v>1</v>
      </c>
      <c r="M15" s="27">
        <v>2</v>
      </c>
      <c r="N15" s="27">
        <f t="shared" si="0"/>
        <v>3</v>
      </c>
      <c r="O15" s="39">
        <v>0</v>
      </c>
      <c r="P15" s="39">
        <v>2</v>
      </c>
      <c r="Q15" s="39">
        <v>1</v>
      </c>
      <c r="R15" s="39">
        <v>4</v>
      </c>
      <c r="S15" s="39">
        <v>0</v>
      </c>
      <c r="T15" s="39">
        <f t="shared" si="1"/>
        <v>8</v>
      </c>
      <c r="U15" s="40">
        <f t="shared" si="2"/>
        <v>0.34782608695652173</v>
      </c>
      <c r="V15" s="22" t="s">
        <v>432</v>
      </c>
      <c r="W15" s="22" t="s">
        <v>80</v>
      </c>
      <c r="X15" s="22" t="s">
        <v>95</v>
      </c>
      <c r="Y15" s="69">
        <v>7882</v>
      </c>
      <c r="Z15" s="41"/>
      <c r="AA15" s="1" t="s">
        <v>83</v>
      </c>
      <c r="AB15" s="28" t="s">
        <v>434</v>
      </c>
    </row>
    <row r="16" spans="1:28" x14ac:dyDescent="0.3">
      <c r="A16" s="1" t="s">
        <v>417</v>
      </c>
      <c r="B16" s="1" t="s">
        <v>406</v>
      </c>
      <c r="C16" s="27" t="s">
        <v>172</v>
      </c>
      <c r="D16" s="38">
        <v>30</v>
      </c>
      <c r="E16" s="27" t="s">
        <v>479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39"/>
      <c r="U16" s="40" t="str">
        <f t="shared" si="2"/>
        <v/>
      </c>
      <c r="V16" s="22" t="s">
        <v>432</v>
      </c>
      <c r="W16" s="22" t="s">
        <v>80</v>
      </c>
      <c r="X16" s="22" t="s">
        <v>95</v>
      </c>
      <c r="Y16" s="69">
        <v>7882</v>
      </c>
      <c r="Z16" s="41"/>
      <c r="AA16" s="1" t="s">
        <v>83</v>
      </c>
      <c r="AB16" s="28" t="s">
        <v>434</v>
      </c>
    </row>
    <row r="17" spans="1:28" x14ac:dyDescent="0.3">
      <c r="A17" s="1" t="s">
        <v>417</v>
      </c>
      <c r="B17" s="1" t="s">
        <v>406</v>
      </c>
      <c r="C17" s="27" t="s">
        <v>52</v>
      </c>
      <c r="D17" s="38">
        <v>42</v>
      </c>
      <c r="E17" s="27" t="s">
        <v>479</v>
      </c>
      <c r="F17" s="27"/>
      <c r="G17" s="27"/>
      <c r="H17" s="27"/>
      <c r="I17" s="27"/>
      <c r="J17" s="27"/>
      <c r="K17" s="27"/>
      <c r="L17" s="27"/>
      <c r="M17" s="27"/>
      <c r="N17" s="27"/>
      <c r="O17" s="39"/>
      <c r="P17" s="39"/>
      <c r="Q17" s="39"/>
      <c r="R17" s="39"/>
      <c r="S17" s="39"/>
      <c r="T17" s="39"/>
      <c r="U17" s="40"/>
      <c r="V17" s="22" t="s">
        <v>432</v>
      </c>
      <c r="W17" s="22" t="s">
        <v>80</v>
      </c>
      <c r="X17" s="22" t="s">
        <v>95</v>
      </c>
      <c r="Y17" s="69">
        <v>7882</v>
      </c>
      <c r="Z17" s="41"/>
      <c r="AA17" s="1" t="s">
        <v>83</v>
      </c>
      <c r="AB17" s="28" t="s">
        <v>434</v>
      </c>
    </row>
    <row r="18" spans="1:28" x14ac:dyDescent="0.3">
      <c r="A18" s="1" t="s">
        <v>417</v>
      </c>
      <c r="B18" s="1" t="s">
        <v>406</v>
      </c>
      <c r="C18" s="27" t="s">
        <v>53</v>
      </c>
      <c r="D18" s="38">
        <v>15</v>
      </c>
      <c r="E18" s="27">
        <v>36</v>
      </c>
      <c r="F18" s="27">
        <v>5</v>
      </c>
      <c r="G18" s="27">
        <v>9</v>
      </c>
      <c r="H18" s="27"/>
      <c r="I18" s="27"/>
      <c r="J18" s="27">
        <v>7</v>
      </c>
      <c r="K18" s="27">
        <v>8</v>
      </c>
      <c r="L18" s="27">
        <v>6</v>
      </c>
      <c r="M18" s="27">
        <v>6</v>
      </c>
      <c r="N18" s="27">
        <f t="shared" si="0"/>
        <v>12</v>
      </c>
      <c r="O18" s="39">
        <v>3</v>
      </c>
      <c r="P18" s="39">
        <v>3</v>
      </c>
      <c r="Q18" s="39">
        <v>2</v>
      </c>
      <c r="R18" s="39">
        <v>5</v>
      </c>
      <c r="S18" s="39">
        <v>0</v>
      </c>
      <c r="T18" s="39">
        <f t="shared" si="1"/>
        <v>17</v>
      </c>
      <c r="U18" s="40">
        <f t="shared" si="2"/>
        <v>0.88888888888888884</v>
      </c>
      <c r="V18" s="22" t="s">
        <v>432</v>
      </c>
      <c r="W18" s="22" t="s">
        <v>80</v>
      </c>
      <c r="X18" s="22" t="s">
        <v>95</v>
      </c>
      <c r="Y18" s="69">
        <v>7882</v>
      </c>
      <c r="Z18" s="41"/>
      <c r="AA18" s="1" t="s">
        <v>83</v>
      </c>
      <c r="AB18" s="28" t="s">
        <v>434</v>
      </c>
    </row>
    <row r="19" spans="1:28" x14ac:dyDescent="0.3">
      <c r="A19" s="1" t="s">
        <v>417</v>
      </c>
      <c r="B19" s="1" t="s">
        <v>406</v>
      </c>
      <c r="C19" s="27" t="s">
        <v>374</v>
      </c>
      <c r="D19" s="38">
        <v>54</v>
      </c>
      <c r="E19" s="27" t="s">
        <v>479</v>
      </c>
      <c r="F19" s="27"/>
      <c r="G19" s="27"/>
      <c r="H19" s="27"/>
      <c r="I19" s="27"/>
      <c r="J19" s="27"/>
      <c r="K19" s="27"/>
      <c r="L19" s="27"/>
      <c r="M19" s="27"/>
      <c r="N19" s="27"/>
      <c r="O19" s="39"/>
      <c r="P19" s="39"/>
      <c r="Q19" s="39"/>
      <c r="R19" s="39"/>
      <c r="S19" s="39"/>
      <c r="T19" s="39"/>
      <c r="U19" s="40" t="str">
        <f t="shared" si="2"/>
        <v/>
      </c>
      <c r="V19" s="22" t="s">
        <v>432</v>
      </c>
      <c r="W19" s="22" t="s">
        <v>80</v>
      </c>
      <c r="X19" s="22" t="s">
        <v>95</v>
      </c>
      <c r="Y19" s="69">
        <v>7882</v>
      </c>
      <c r="Z19" s="41"/>
      <c r="AA19" s="1" t="s">
        <v>83</v>
      </c>
      <c r="AB19" s="28" t="s">
        <v>434</v>
      </c>
    </row>
    <row r="20" spans="1:28" x14ac:dyDescent="0.3">
      <c r="A20" s="1" t="s">
        <v>417</v>
      </c>
      <c r="B20" s="1" t="s">
        <v>406</v>
      </c>
      <c r="C20" s="27" t="s">
        <v>54</v>
      </c>
      <c r="D20" s="38">
        <v>10</v>
      </c>
      <c r="E20" s="27">
        <v>20</v>
      </c>
      <c r="F20" s="27">
        <v>3</v>
      </c>
      <c r="G20" s="27">
        <v>8</v>
      </c>
      <c r="H20" s="27">
        <v>0</v>
      </c>
      <c r="I20" s="27">
        <v>1</v>
      </c>
      <c r="J20" s="27">
        <v>4</v>
      </c>
      <c r="K20" s="27">
        <v>5</v>
      </c>
      <c r="L20" s="27">
        <v>2</v>
      </c>
      <c r="M20" s="27">
        <v>3</v>
      </c>
      <c r="N20" s="27">
        <f t="shared" si="0"/>
        <v>5</v>
      </c>
      <c r="O20" s="39">
        <v>1</v>
      </c>
      <c r="P20" s="39">
        <v>5</v>
      </c>
      <c r="Q20" s="39">
        <v>3</v>
      </c>
      <c r="R20" s="39">
        <v>2</v>
      </c>
      <c r="S20" s="39">
        <v>0</v>
      </c>
      <c r="T20" s="39">
        <f t="shared" si="1"/>
        <v>10</v>
      </c>
      <c r="U20" s="40">
        <f t="shared" si="2"/>
        <v>0.9</v>
      </c>
      <c r="V20" s="22" t="s">
        <v>432</v>
      </c>
      <c r="W20" s="22" t="s">
        <v>80</v>
      </c>
      <c r="X20" s="22" t="s">
        <v>95</v>
      </c>
      <c r="Y20" s="69">
        <v>7882</v>
      </c>
      <c r="Z20" s="41"/>
      <c r="AA20" s="1" t="s">
        <v>83</v>
      </c>
      <c r="AB20" s="28" t="s">
        <v>434</v>
      </c>
    </row>
    <row r="21" spans="1:28" x14ac:dyDescent="0.3">
      <c r="A21" s="1" t="s">
        <v>417</v>
      </c>
      <c r="B21" s="1" t="s">
        <v>406</v>
      </c>
      <c r="C21" s="27" t="s">
        <v>55</v>
      </c>
      <c r="D21" s="38">
        <v>33</v>
      </c>
      <c r="E21" s="27">
        <v>31</v>
      </c>
      <c r="F21" s="27">
        <v>1</v>
      </c>
      <c r="G21" s="27">
        <v>6</v>
      </c>
      <c r="H21" s="27"/>
      <c r="I21" s="27"/>
      <c r="J21" s="27">
        <v>0</v>
      </c>
      <c r="K21" s="27">
        <v>2</v>
      </c>
      <c r="L21" s="27">
        <v>2</v>
      </c>
      <c r="M21" s="27">
        <v>4</v>
      </c>
      <c r="N21" s="27">
        <f>SUM(L21:M21)</f>
        <v>6</v>
      </c>
      <c r="O21" s="39">
        <v>3</v>
      </c>
      <c r="P21" s="39">
        <v>4</v>
      </c>
      <c r="Q21" s="39">
        <v>1</v>
      </c>
      <c r="R21" s="39">
        <v>2</v>
      </c>
      <c r="S21" s="39">
        <v>0</v>
      </c>
      <c r="T21" s="39">
        <f>(H21*3)+((F21-H21)*2)+J21</f>
        <v>2</v>
      </c>
      <c r="U21" s="40">
        <f t="shared" si="2"/>
        <v>0.41935483870967744</v>
      </c>
      <c r="V21" s="22" t="s">
        <v>432</v>
      </c>
      <c r="W21" s="22" t="s">
        <v>80</v>
      </c>
      <c r="X21" s="22" t="s">
        <v>95</v>
      </c>
      <c r="Y21" s="69">
        <v>7882</v>
      </c>
      <c r="Z21" s="41"/>
      <c r="AA21" s="1" t="s">
        <v>83</v>
      </c>
      <c r="AB21" s="28" t="s">
        <v>434</v>
      </c>
    </row>
    <row r="22" spans="1:28" x14ac:dyDescent="0.3">
      <c r="A22" s="1" t="s">
        <v>417</v>
      </c>
      <c r="B22" s="1" t="s">
        <v>406</v>
      </c>
      <c r="C22" s="27" t="s">
        <v>56</v>
      </c>
      <c r="D22" s="38">
        <v>24</v>
      </c>
      <c r="E22" s="27">
        <v>25</v>
      </c>
      <c r="F22" s="27">
        <v>7</v>
      </c>
      <c r="G22" s="27">
        <v>12</v>
      </c>
      <c r="H22" s="27"/>
      <c r="I22" s="27"/>
      <c r="J22" s="27">
        <v>4</v>
      </c>
      <c r="K22" s="27">
        <v>4</v>
      </c>
      <c r="L22" s="27">
        <v>1</v>
      </c>
      <c r="M22" s="27">
        <v>1</v>
      </c>
      <c r="N22" s="27">
        <f>SUM(L22:M22)</f>
        <v>2</v>
      </c>
      <c r="O22" s="39">
        <v>2</v>
      </c>
      <c r="P22" s="39">
        <v>5</v>
      </c>
      <c r="Q22" s="39">
        <v>3</v>
      </c>
      <c r="R22" s="39">
        <v>2</v>
      </c>
      <c r="S22" s="39">
        <v>0</v>
      </c>
      <c r="T22" s="39">
        <f>(H22*3)+((F22-H22)*2)+J22</f>
        <v>18</v>
      </c>
      <c r="U22" s="40">
        <f t="shared" si="2"/>
        <v>1</v>
      </c>
      <c r="V22" s="22" t="s">
        <v>432</v>
      </c>
      <c r="W22" s="22" t="s">
        <v>80</v>
      </c>
      <c r="X22" s="22" t="s">
        <v>95</v>
      </c>
      <c r="Y22" s="69">
        <v>7882</v>
      </c>
      <c r="Z22" s="41"/>
      <c r="AA22" s="1" t="s">
        <v>83</v>
      </c>
      <c r="AB22" s="28" t="s">
        <v>434</v>
      </c>
    </row>
    <row r="23" spans="1:28" x14ac:dyDescent="0.3">
      <c r="A23" s="1" t="s">
        <v>417</v>
      </c>
      <c r="B23" s="1" t="s">
        <v>406</v>
      </c>
      <c r="C23" s="27" t="s">
        <v>57</v>
      </c>
      <c r="D23" s="38">
        <v>35</v>
      </c>
      <c r="E23" s="27">
        <v>38</v>
      </c>
      <c r="F23" s="27">
        <v>1</v>
      </c>
      <c r="G23" s="27">
        <v>4</v>
      </c>
      <c r="H23" s="27"/>
      <c r="I23" s="27"/>
      <c r="J23" s="27">
        <v>6</v>
      </c>
      <c r="K23" s="27">
        <v>9</v>
      </c>
      <c r="L23" s="27">
        <v>3</v>
      </c>
      <c r="M23" s="27">
        <v>1</v>
      </c>
      <c r="N23" s="27">
        <f>SUM(L23:M23)</f>
        <v>4</v>
      </c>
      <c r="O23" s="39">
        <v>1</v>
      </c>
      <c r="P23" s="39">
        <v>2</v>
      </c>
      <c r="Q23" s="39">
        <v>3</v>
      </c>
      <c r="R23" s="39">
        <v>4</v>
      </c>
      <c r="S23" s="39">
        <v>1</v>
      </c>
      <c r="T23" s="39">
        <f>(H23*3)+((F23-H23)*2)+J23</f>
        <v>8</v>
      </c>
      <c r="U23" s="40">
        <f t="shared" si="2"/>
        <v>0.34210526315789475</v>
      </c>
      <c r="V23" s="22" t="s">
        <v>432</v>
      </c>
      <c r="W23" s="22" t="s">
        <v>80</v>
      </c>
      <c r="X23" s="22" t="s">
        <v>95</v>
      </c>
      <c r="Y23" s="69">
        <v>7882</v>
      </c>
      <c r="Z23" s="41"/>
      <c r="AA23" s="1" t="s">
        <v>83</v>
      </c>
      <c r="AB23" s="28" t="s">
        <v>434</v>
      </c>
    </row>
    <row r="24" spans="1:28" x14ac:dyDescent="0.3">
      <c r="A24" s="1" t="s">
        <v>417</v>
      </c>
      <c r="B24" s="1" t="s">
        <v>406</v>
      </c>
      <c r="C24" s="27" t="s">
        <v>58</v>
      </c>
      <c r="D24" s="38">
        <v>40</v>
      </c>
      <c r="E24" s="27">
        <v>27</v>
      </c>
      <c r="F24" s="27">
        <v>1</v>
      </c>
      <c r="G24" s="27">
        <v>5</v>
      </c>
      <c r="H24" s="27"/>
      <c r="I24" s="27"/>
      <c r="J24" s="27">
        <v>3</v>
      </c>
      <c r="K24" s="27">
        <v>4</v>
      </c>
      <c r="L24" s="27">
        <v>1</v>
      </c>
      <c r="M24" s="27">
        <v>4</v>
      </c>
      <c r="N24" s="27">
        <f>SUM(L24:M24)</f>
        <v>5</v>
      </c>
      <c r="O24" s="39">
        <v>1</v>
      </c>
      <c r="P24" s="39">
        <v>3</v>
      </c>
      <c r="Q24" s="39">
        <v>2</v>
      </c>
      <c r="R24" s="39">
        <v>4</v>
      </c>
      <c r="S24" s="39">
        <v>0</v>
      </c>
      <c r="T24" s="39">
        <f>(H24*3)+((F24-H24)*2)+J24</f>
        <v>5</v>
      </c>
      <c r="U24" s="40">
        <f t="shared" si="2"/>
        <v>0.37037037037037035</v>
      </c>
      <c r="V24" s="22" t="s">
        <v>432</v>
      </c>
      <c r="W24" s="22" t="s">
        <v>80</v>
      </c>
      <c r="X24" s="22" t="s">
        <v>95</v>
      </c>
      <c r="Y24" s="69">
        <v>7882</v>
      </c>
      <c r="Z24" s="41"/>
      <c r="AA24" s="1" t="s">
        <v>83</v>
      </c>
      <c r="AB24" s="28" t="s">
        <v>434</v>
      </c>
    </row>
    <row r="25" spans="1:28" x14ac:dyDescent="0.3">
      <c r="A25" s="43" t="s">
        <v>417</v>
      </c>
      <c r="B25" s="43" t="s">
        <v>406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30</v>
      </c>
      <c r="G25" s="44">
        <f t="shared" si="3"/>
        <v>71</v>
      </c>
      <c r="H25" s="44">
        <f t="shared" si="3"/>
        <v>0</v>
      </c>
      <c r="I25" s="44">
        <f t="shared" si="3"/>
        <v>1</v>
      </c>
      <c r="J25" s="44">
        <f t="shared" si="3"/>
        <v>33</v>
      </c>
      <c r="K25" s="44">
        <f t="shared" si="3"/>
        <v>44</v>
      </c>
      <c r="L25" s="44">
        <f t="shared" si="3"/>
        <v>16</v>
      </c>
      <c r="M25" s="44">
        <f t="shared" si="3"/>
        <v>23</v>
      </c>
      <c r="N25" s="44">
        <f t="shared" si="3"/>
        <v>39</v>
      </c>
      <c r="O25" s="44">
        <f t="shared" si="3"/>
        <v>15</v>
      </c>
      <c r="P25" s="44">
        <f t="shared" si="3"/>
        <v>30</v>
      </c>
      <c r="Q25" s="44">
        <f t="shared" si="3"/>
        <v>17</v>
      </c>
      <c r="R25" s="44">
        <f t="shared" si="3"/>
        <v>28</v>
      </c>
      <c r="S25" s="44">
        <f t="shared" si="3"/>
        <v>1</v>
      </c>
      <c r="T25" s="44">
        <f t="shared" si="3"/>
        <v>93</v>
      </c>
      <c r="U25" s="45">
        <f>((T25+Q25+N25-R25)+(O25*2))/E25</f>
        <v>0.62916666666666665</v>
      </c>
      <c r="V25" s="46" t="s">
        <v>432</v>
      </c>
      <c r="W25" s="46" t="s">
        <v>80</v>
      </c>
      <c r="X25" s="46" t="s">
        <v>95</v>
      </c>
      <c r="Y25" s="70">
        <v>7882</v>
      </c>
      <c r="Z25" s="48"/>
      <c r="AA25" s="43" t="s">
        <v>83</v>
      </c>
      <c r="AB25" s="72" t="s">
        <v>434</v>
      </c>
    </row>
    <row r="26" spans="1:28" x14ac:dyDescent="0.3">
      <c r="A26" s="1"/>
      <c r="B26" s="1"/>
      <c r="C26" s="1"/>
      <c r="D26" s="1"/>
      <c r="F26" s="49" t="s">
        <v>41</v>
      </c>
      <c r="G26" s="50">
        <f>F25/G25</f>
        <v>0.42253521126760563</v>
      </c>
      <c r="H26" s="27"/>
      <c r="I26" s="1"/>
      <c r="J26" s="49" t="s">
        <v>42</v>
      </c>
      <c r="K26" s="51">
        <f>J25/K25</f>
        <v>0.75</v>
      </c>
      <c r="L26" s="1"/>
      <c r="M26" s="39" t="s">
        <v>43</v>
      </c>
      <c r="N26" s="52">
        <v>7</v>
      </c>
      <c r="P26" s="1"/>
      <c r="Q26" s="1"/>
      <c r="R26" s="1"/>
      <c r="S26" s="1"/>
      <c r="T26" s="1"/>
      <c r="U26" s="1"/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 t="s">
        <v>407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406</v>
      </c>
      <c r="B35" s="1" t="s">
        <v>71</v>
      </c>
      <c r="C35" s="27" t="s">
        <v>424</v>
      </c>
      <c r="D35" s="38">
        <v>34</v>
      </c>
      <c r="E35" s="27" t="s">
        <v>470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39"/>
      <c r="Q35" s="27"/>
      <c r="R35" s="27"/>
      <c r="S35" s="27"/>
      <c r="T35" s="39"/>
      <c r="U35" s="40" t="str">
        <f t="shared" ref="U35:U45" si="4">IFERROR(((T35+Q35+N35-R35)+(O35*2))/E35,"")</f>
        <v/>
      </c>
      <c r="V35" s="22" t="s">
        <v>432</v>
      </c>
      <c r="W35" s="22" t="s">
        <v>81</v>
      </c>
      <c r="X35" s="22" t="s">
        <v>82</v>
      </c>
      <c r="Y35" s="69">
        <v>7882</v>
      </c>
      <c r="Z35" s="41"/>
      <c r="AA35" s="1" t="s">
        <v>227</v>
      </c>
      <c r="AB35" s="28" t="s">
        <v>170</v>
      </c>
    </row>
    <row r="36" spans="1:28" x14ac:dyDescent="0.3">
      <c r="A36" s="1" t="s">
        <v>406</v>
      </c>
      <c r="B36" s="1" t="s">
        <v>71</v>
      </c>
      <c r="C36" s="27" t="s">
        <v>230</v>
      </c>
      <c r="D36" s="38">
        <v>10</v>
      </c>
      <c r="E36" s="27">
        <v>31</v>
      </c>
      <c r="F36" s="27">
        <v>2</v>
      </c>
      <c r="G36" s="27">
        <v>7</v>
      </c>
      <c r="H36" s="27"/>
      <c r="I36" s="27"/>
      <c r="J36" s="27">
        <v>0</v>
      </c>
      <c r="K36" s="27">
        <v>0</v>
      </c>
      <c r="L36" s="27">
        <v>2</v>
      </c>
      <c r="M36" s="27">
        <v>1</v>
      </c>
      <c r="N36" s="27">
        <f t="shared" ref="N36:N42" si="5">SUM(L36:M36)</f>
        <v>3</v>
      </c>
      <c r="O36" s="39">
        <v>1</v>
      </c>
      <c r="P36" s="39">
        <v>1</v>
      </c>
      <c r="Q36" s="39">
        <v>3</v>
      </c>
      <c r="R36" s="39">
        <v>3</v>
      </c>
      <c r="S36" s="39">
        <v>0</v>
      </c>
      <c r="T36" s="39">
        <f t="shared" ref="T36:T45" si="6">(H36*3)+((F36-H36)*2)+J36</f>
        <v>4</v>
      </c>
      <c r="U36" s="40">
        <f t="shared" si="4"/>
        <v>0.29032258064516131</v>
      </c>
      <c r="V36" s="22" t="s">
        <v>432</v>
      </c>
      <c r="W36" s="22" t="s">
        <v>81</v>
      </c>
      <c r="X36" s="22" t="s">
        <v>82</v>
      </c>
      <c r="Y36" s="69">
        <v>7882</v>
      </c>
      <c r="Z36" s="41"/>
      <c r="AA36" s="1" t="s">
        <v>227</v>
      </c>
      <c r="AB36" s="28" t="s">
        <v>170</v>
      </c>
    </row>
    <row r="37" spans="1:28" x14ac:dyDescent="0.3">
      <c r="A37" s="1" t="s">
        <v>406</v>
      </c>
      <c r="B37" s="1" t="s">
        <v>71</v>
      </c>
      <c r="C37" s="27" t="s">
        <v>231</v>
      </c>
      <c r="D37" s="38">
        <v>32</v>
      </c>
      <c r="E37" s="27">
        <v>22</v>
      </c>
      <c r="F37" s="27">
        <v>5</v>
      </c>
      <c r="G37" s="27">
        <v>10</v>
      </c>
      <c r="H37" s="27"/>
      <c r="I37" s="27"/>
      <c r="J37" s="27">
        <v>3</v>
      </c>
      <c r="K37" s="27">
        <v>4</v>
      </c>
      <c r="L37" s="27">
        <v>1</v>
      </c>
      <c r="M37" s="27">
        <v>1</v>
      </c>
      <c r="N37" s="27">
        <f t="shared" si="5"/>
        <v>2</v>
      </c>
      <c r="O37" s="39">
        <v>1</v>
      </c>
      <c r="P37" s="39">
        <v>4</v>
      </c>
      <c r="Q37" s="39">
        <v>1</v>
      </c>
      <c r="R37" s="39">
        <v>3</v>
      </c>
      <c r="S37" s="39">
        <v>0</v>
      </c>
      <c r="T37" s="39">
        <f t="shared" si="6"/>
        <v>13</v>
      </c>
      <c r="U37" s="40">
        <f t="shared" si="4"/>
        <v>0.68181818181818177</v>
      </c>
      <c r="V37" s="22" t="s">
        <v>432</v>
      </c>
      <c r="W37" s="22" t="s">
        <v>81</v>
      </c>
      <c r="X37" s="22" t="s">
        <v>82</v>
      </c>
      <c r="Y37" s="69">
        <v>7882</v>
      </c>
      <c r="Z37" s="41"/>
      <c r="AA37" s="1" t="s">
        <v>227</v>
      </c>
      <c r="AB37" s="28" t="s">
        <v>170</v>
      </c>
    </row>
    <row r="38" spans="1:28" x14ac:dyDescent="0.3">
      <c r="A38" s="1" t="s">
        <v>406</v>
      </c>
      <c r="B38" s="1" t="s">
        <v>71</v>
      </c>
      <c r="C38" s="27" t="s">
        <v>232</v>
      </c>
      <c r="D38" s="38">
        <v>10</v>
      </c>
      <c r="E38" s="27">
        <v>5</v>
      </c>
      <c r="F38" s="27">
        <v>0</v>
      </c>
      <c r="G38" s="27">
        <v>2</v>
      </c>
      <c r="H38" s="27">
        <v>0</v>
      </c>
      <c r="I38" s="27">
        <v>1</v>
      </c>
      <c r="J38" s="27">
        <v>0</v>
      </c>
      <c r="K38" s="27">
        <v>0</v>
      </c>
      <c r="L38" s="27">
        <v>0</v>
      </c>
      <c r="M38" s="27">
        <v>0</v>
      </c>
      <c r="N38" s="27">
        <f t="shared" si="5"/>
        <v>0</v>
      </c>
      <c r="O38" s="39">
        <v>1</v>
      </c>
      <c r="P38" s="39">
        <v>1</v>
      </c>
      <c r="Q38" s="39">
        <v>0</v>
      </c>
      <c r="R38" s="39">
        <v>0</v>
      </c>
      <c r="S38" s="39">
        <v>0</v>
      </c>
      <c r="T38" s="39">
        <f t="shared" si="6"/>
        <v>0</v>
      </c>
      <c r="U38" s="40">
        <f t="shared" si="4"/>
        <v>0.4</v>
      </c>
      <c r="V38" s="22" t="s">
        <v>432</v>
      </c>
      <c r="W38" s="22" t="s">
        <v>81</v>
      </c>
      <c r="X38" s="22" t="s">
        <v>82</v>
      </c>
      <c r="Y38" s="69">
        <v>7882</v>
      </c>
      <c r="Z38" s="41"/>
      <c r="AA38" s="1" t="s">
        <v>227</v>
      </c>
      <c r="AB38" s="28" t="s">
        <v>170</v>
      </c>
    </row>
    <row r="39" spans="1:28" x14ac:dyDescent="0.3">
      <c r="A39" s="1" t="s">
        <v>406</v>
      </c>
      <c r="B39" s="1" t="s">
        <v>71</v>
      </c>
      <c r="C39" s="27" t="s">
        <v>288</v>
      </c>
      <c r="D39" s="38">
        <v>52</v>
      </c>
      <c r="E39" s="27">
        <v>10</v>
      </c>
      <c r="F39" s="27">
        <v>1</v>
      </c>
      <c r="G39" s="27">
        <v>6</v>
      </c>
      <c r="H39" s="27"/>
      <c r="I39" s="27"/>
      <c r="J39" s="27">
        <v>2</v>
      </c>
      <c r="K39" s="27">
        <v>2</v>
      </c>
      <c r="L39" s="27">
        <v>0</v>
      </c>
      <c r="M39" s="27">
        <v>2</v>
      </c>
      <c r="N39" s="27">
        <f t="shared" si="5"/>
        <v>2</v>
      </c>
      <c r="O39" s="39">
        <v>1</v>
      </c>
      <c r="P39" s="39">
        <v>2</v>
      </c>
      <c r="Q39" s="39">
        <v>0</v>
      </c>
      <c r="R39" s="39">
        <v>0</v>
      </c>
      <c r="S39" s="39">
        <v>0</v>
      </c>
      <c r="T39" s="39">
        <f t="shared" si="6"/>
        <v>4</v>
      </c>
      <c r="U39" s="40">
        <f t="shared" si="4"/>
        <v>0.8</v>
      </c>
      <c r="V39" s="22" t="s">
        <v>432</v>
      </c>
      <c r="W39" s="22" t="s">
        <v>81</v>
      </c>
      <c r="X39" s="22" t="s">
        <v>82</v>
      </c>
      <c r="Y39" s="69">
        <v>7882</v>
      </c>
      <c r="Z39" s="41"/>
      <c r="AA39" s="1" t="s">
        <v>227</v>
      </c>
      <c r="AB39" s="28" t="s">
        <v>170</v>
      </c>
    </row>
    <row r="40" spans="1:28" x14ac:dyDescent="0.3">
      <c r="A40" s="1" t="s">
        <v>406</v>
      </c>
      <c r="B40" s="1" t="s">
        <v>71</v>
      </c>
      <c r="C40" s="27" t="s">
        <v>235</v>
      </c>
      <c r="D40" s="38">
        <v>50</v>
      </c>
      <c r="E40" s="27">
        <v>39</v>
      </c>
      <c r="F40" s="27">
        <v>3</v>
      </c>
      <c r="G40" s="27">
        <v>9</v>
      </c>
      <c r="H40" s="27"/>
      <c r="I40" s="27"/>
      <c r="J40" s="27">
        <v>0</v>
      </c>
      <c r="K40" s="27">
        <v>0</v>
      </c>
      <c r="L40" s="27">
        <v>4</v>
      </c>
      <c r="M40" s="27">
        <v>5</v>
      </c>
      <c r="N40" s="27">
        <f t="shared" si="5"/>
        <v>9</v>
      </c>
      <c r="O40" s="39">
        <v>8</v>
      </c>
      <c r="P40" s="39">
        <v>5</v>
      </c>
      <c r="Q40" s="39">
        <v>2</v>
      </c>
      <c r="R40" s="39">
        <v>2</v>
      </c>
      <c r="S40" s="39">
        <v>1</v>
      </c>
      <c r="T40" s="39">
        <f t="shared" si="6"/>
        <v>6</v>
      </c>
      <c r="U40" s="40">
        <f t="shared" si="4"/>
        <v>0.79487179487179482</v>
      </c>
      <c r="V40" s="22" t="s">
        <v>432</v>
      </c>
      <c r="W40" s="22" t="s">
        <v>81</v>
      </c>
      <c r="X40" s="22" t="s">
        <v>82</v>
      </c>
      <c r="Y40" s="69">
        <v>7882</v>
      </c>
      <c r="Z40" s="41"/>
      <c r="AA40" s="1" t="s">
        <v>227</v>
      </c>
      <c r="AB40" s="28" t="s">
        <v>170</v>
      </c>
    </row>
    <row r="41" spans="1:28" x14ac:dyDescent="0.3">
      <c r="A41" s="1" t="s">
        <v>406</v>
      </c>
      <c r="B41" s="1" t="s">
        <v>71</v>
      </c>
      <c r="C41" s="27" t="s">
        <v>236</v>
      </c>
      <c r="D41" s="38">
        <v>20</v>
      </c>
      <c r="E41" s="27">
        <v>1</v>
      </c>
      <c r="F41" s="27">
        <v>0</v>
      </c>
      <c r="G41" s="27">
        <v>0</v>
      </c>
      <c r="H41" s="27"/>
      <c r="I41" s="27"/>
      <c r="J41" s="27">
        <v>0</v>
      </c>
      <c r="K41" s="27">
        <v>0</v>
      </c>
      <c r="L41" s="27">
        <v>0</v>
      </c>
      <c r="M41" s="27">
        <v>0</v>
      </c>
      <c r="N41" s="27">
        <f t="shared" si="5"/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f t="shared" si="6"/>
        <v>0</v>
      </c>
      <c r="U41" s="40">
        <f t="shared" si="4"/>
        <v>0</v>
      </c>
      <c r="V41" s="22" t="s">
        <v>432</v>
      </c>
      <c r="W41" s="22" t="s">
        <v>81</v>
      </c>
      <c r="X41" s="22" t="s">
        <v>82</v>
      </c>
      <c r="Y41" s="69">
        <v>7882</v>
      </c>
      <c r="Z41" s="41"/>
      <c r="AA41" s="1" t="s">
        <v>227</v>
      </c>
      <c r="AB41" s="28" t="s">
        <v>170</v>
      </c>
    </row>
    <row r="42" spans="1:28" x14ac:dyDescent="0.3">
      <c r="A42" s="1" t="s">
        <v>406</v>
      </c>
      <c r="B42" s="1" t="s">
        <v>71</v>
      </c>
      <c r="C42" s="27" t="s">
        <v>237</v>
      </c>
      <c r="D42" s="38">
        <v>24</v>
      </c>
      <c r="E42" s="27">
        <v>38</v>
      </c>
      <c r="F42" s="27">
        <v>10</v>
      </c>
      <c r="G42" s="27">
        <v>16</v>
      </c>
      <c r="H42" s="27"/>
      <c r="I42" s="27"/>
      <c r="J42" s="27">
        <v>7</v>
      </c>
      <c r="K42" s="27">
        <v>8</v>
      </c>
      <c r="L42" s="27">
        <v>2</v>
      </c>
      <c r="M42" s="27">
        <v>1</v>
      </c>
      <c r="N42" s="27">
        <f t="shared" si="5"/>
        <v>3</v>
      </c>
      <c r="O42" s="39">
        <v>1</v>
      </c>
      <c r="P42" s="56">
        <v>6</v>
      </c>
      <c r="Q42" s="39">
        <v>2</v>
      </c>
      <c r="R42" s="39">
        <v>1</v>
      </c>
      <c r="S42" s="39">
        <v>0</v>
      </c>
      <c r="T42" s="39">
        <f t="shared" si="6"/>
        <v>27</v>
      </c>
      <c r="U42" s="40">
        <f t="shared" si="4"/>
        <v>0.86842105263157898</v>
      </c>
      <c r="V42" s="22" t="s">
        <v>432</v>
      </c>
      <c r="W42" s="22" t="s">
        <v>81</v>
      </c>
      <c r="X42" s="22" t="s">
        <v>82</v>
      </c>
      <c r="Y42" s="69">
        <v>7882</v>
      </c>
      <c r="Z42" s="41"/>
      <c r="AA42" s="1" t="s">
        <v>227</v>
      </c>
      <c r="AB42" s="28" t="s">
        <v>170</v>
      </c>
    </row>
    <row r="43" spans="1:28" x14ac:dyDescent="0.3">
      <c r="A43" s="1" t="s">
        <v>406</v>
      </c>
      <c r="B43" s="1" t="s">
        <v>71</v>
      </c>
      <c r="C43" s="27" t="s">
        <v>238</v>
      </c>
      <c r="D43" s="38">
        <v>40</v>
      </c>
      <c r="E43" s="27">
        <v>46</v>
      </c>
      <c r="F43" s="27">
        <v>8</v>
      </c>
      <c r="G43" s="27">
        <v>12</v>
      </c>
      <c r="H43" s="27"/>
      <c r="I43" s="27"/>
      <c r="J43" s="27">
        <v>15</v>
      </c>
      <c r="K43" s="27">
        <v>17</v>
      </c>
      <c r="L43" s="27">
        <v>2</v>
      </c>
      <c r="M43" s="27">
        <v>7</v>
      </c>
      <c r="N43" s="27">
        <f>SUM(L43:M43)</f>
        <v>9</v>
      </c>
      <c r="O43" s="39">
        <v>0</v>
      </c>
      <c r="P43" s="39">
        <v>3</v>
      </c>
      <c r="Q43" s="39">
        <v>2</v>
      </c>
      <c r="R43" s="39">
        <v>8</v>
      </c>
      <c r="S43" s="39">
        <v>0</v>
      </c>
      <c r="T43" s="39">
        <f t="shared" si="6"/>
        <v>31</v>
      </c>
      <c r="U43" s="40">
        <f t="shared" si="4"/>
        <v>0.73913043478260865</v>
      </c>
      <c r="V43" s="22" t="s">
        <v>432</v>
      </c>
      <c r="W43" s="22" t="s">
        <v>81</v>
      </c>
      <c r="X43" s="22" t="s">
        <v>82</v>
      </c>
      <c r="Y43" s="69">
        <v>7882</v>
      </c>
      <c r="Z43" s="41"/>
      <c r="AA43" s="1" t="s">
        <v>227</v>
      </c>
      <c r="AB43" s="28" t="s">
        <v>170</v>
      </c>
    </row>
    <row r="44" spans="1:28" x14ac:dyDescent="0.3">
      <c r="A44" s="1" t="s">
        <v>406</v>
      </c>
      <c r="B44" s="1" t="s">
        <v>71</v>
      </c>
      <c r="C44" s="27" t="s">
        <v>239</v>
      </c>
      <c r="D44" s="38">
        <v>22</v>
      </c>
      <c r="E44" s="27">
        <v>30</v>
      </c>
      <c r="F44" s="27">
        <v>4</v>
      </c>
      <c r="G44" s="27">
        <v>6</v>
      </c>
      <c r="H44" s="27"/>
      <c r="I44" s="27"/>
      <c r="J44" s="27">
        <v>0</v>
      </c>
      <c r="K44" s="27">
        <v>2</v>
      </c>
      <c r="L44" s="27">
        <v>0</v>
      </c>
      <c r="M44" s="27">
        <v>3</v>
      </c>
      <c r="N44" s="27">
        <f>SUM(L44:M44)</f>
        <v>3</v>
      </c>
      <c r="O44" s="39">
        <v>3</v>
      </c>
      <c r="P44" s="39">
        <v>5</v>
      </c>
      <c r="Q44" s="39">
        <v>5</v>
      </c>
      <c r="R44" s="39">
        <v>6</v>
      </c>
      <c r="S44" s="39">
        <v>0</v>
      </c>
      <c r="T44" s="39">
        <f t="shared" si="6"/>
        <v>8</v>
      </c>
      <c r="U44" s="40">
        <f t="shared" si="4"/>
        <v>0.53333333333333333</v>
      </c>
      <c r="V44" s="22" t="s">
        <v>432</v>
      </c>
      <c r="W44" s="22" t="s">
        <v>81</v>
      </c>
      <c r="X44" s="22" t="s">
        <v>82</v>
      </c>
      <c r="Y44" s="69">
        <v>7882</v>
      </c>
      <c r="Z44" s="41"/>
      <c r="AA44" s="1" t="s">
        <v>227</v>
      </c>
      <c r="AB44" s="28" t="s">
        <v>170</v>
      </c>
    </row>
    <row r="45" spans="1:28" x14ac:dyDescent="0.3">
      <c r="A45" s="1" t="s">
        <v>406</v>
      </c>
      <c r="B45" s="1" t="s">
        <v>71</v>
      </c>
      <c r="C45" s="27" t="s">
        <v>240</v>
      </c>
      <c r="D45" s="38">
        <v>42</v>
      </c>
      <c r="E45" s="27">
        <v>18</v>
      </c>
      <c r="F45" s="27">
        <v>0</v>
      </c>
      <c r="G45" s="27">
        <v>1</v>
      </c>
      <c r="H45" s="27"/>
      <c r="I45" s="27"/>
      <c r="J45" s="27">
        <v>1</v>
      </c>
      <c r="K45" s="27">
        <v>2</v>
      </c>
      <c r="L45" s="27">
        <v>0</v>
      </c>
      <c r="M45" s="27">
        <v>3</v>
      </c>
      <c r="N45" s="27">
        <f>SUM(L45:M45)</f>
        <v>3</v>
      </c>
      <c r="O45" s="39">
        <v>3</v>
      </c>
      <c r="P45" s="39">
        <v>3</v>
      </c>
      <c r="Q45" s="39">
        <v>0</v>
      </c>
      <c r="R45" s="39">
        <v>5</v>
      </c>
      <c r="S45" s="39">
        <v>0</v>
      </c>
      <c r="T45" s="39">
        <f t="shared" si="6"/>
        <v>1</v>
      </c>
      <c r="U45" s="40">
        <f t="shared" si="4"/>
        <v>0.27777777777777779</v>
      </c>
      <c r="V45" s="22" t="s">
        <v>432</v>
      </c>
      <c r="W45" s="22" t="s">
        <v>81</v>
      </c>
      <c r="X45" s="22" t="s">
        <v>82</v>
      </c>
      <c r="Y45" s="69">
        <v>7882</v>
      </c>
      <c r="Z45" s="41"/>
      <c r="AA45" s="1" t="s">
        <v>227</v>
      </c>
      <c r="AB45" s="28" t="s">
        <v>170</v>
      </c>
    </row>
    <row r="46" spans="1:28" x14ac:dyDescent="0.3">
      <c r="A46" s="43" t="s">
        <v>46</v>
      </c>
      <c r="B46" s="43" t="s">
        <v>71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33</v>
      </c>
      <c r="G46" s="44">
        <f t="shared" si="7"/>
        <v>69</v>
      </c>
      <c r="H46" s="44">
        <f t="shared" si="7"/>
        <v>0</v>
      </c>
      <c r="I46" s="44">
        <f t="shared" si="7"/>
        <v>1</v>
      </c>
      <c r="J46" s="44">
        <f t="shared" si="7"/>
        <v>28</v>
      </c>
      <c r="K46" s="44">
        <f t="shared" si="7"/>
        <v>35</v>
      </c>
      <c r="L46" s="44">
        <f t="shared" si="7"/>
        <v>11</v>
      </c>
      <c r="M46" s="44">
        <f t="shared" si="7"/>
        <v>23</v>
      </c>
      <c r="N46" s="44">
        <f t="shared" si="7"/>
        <v>34</v>
      </c>
      <c r="O46" s="44">
        <f t="shared" si="7"/>
        <v>19</v>
      </c>
      <c r="P46" s="44">
        <f t="shared" si="7"/>
        <v>30</v>
      </c>
      <c r="Q46" s="44">
        <f t="shared" si="7"/>
        <v>15</v>
      </c>
      <c r="R46" s="44">
        <f t="shared" si="7"/>
        <v>28</v>
      </c>
      <c r="S46" s="44">
        <f t="shared" si="7"/>
        <v>1</v>
      </c>
      <c r="T46" s="44">
        <f t="shared" si="7"/>
        <v>94</v>
      </c>
      <c r="U46" s="45">
        <f>((T46+Q46+N46-R46)+(O46*2))/E46</f>
        <v>0.63749999999999996</v>
      </c>
      <c r="V46" s="46" t="s">
        <v>432</v>
      </c>
      <c r="W46" s="46" t="s">
        <v>81</v>
      </c>
      <c r="X46" s="46" t="s">
        <v>82</v>
      </c>
      <c r="Y46" s="70">
        <v>7882</v>
      </c>
      <c r="Z46" s="48"/>
      <c r="AA46" s="43" t="s">
        <v>227</v>
      </c>
      <c r="AB46" s="72" t="s">
        <v>170</v>
      </c>
    </row>
    <row r="47" spans="1:28" x14ac:dyDescent="0.3">
      <c r="A47" s="1"/>
      <c r="B47" s="1"/>
      <c r="C47" s="1"/>
      <c r="D47" s="1"/>
      <c r="F47" s="49" t="s">
        <v>41</v>
      </c>
      <c r="G47" s="50">
        <f>F46/G46</f>
        <v>0.47826086956521741</v>
      </c>
      <c r="H47" s="27"/>
      <c r="I47" s="1"/>
      <c r="J47" s="49" t="s">
        <v>42</v>
      </c>
      <c r="K47" s="51">
        <f>J46/K46</f>
        <v>0.8</v>
      </c>
      <c r="L47" s="1"/>
      <c r="M47" s="39" t="s">
        <v>43</v>
      </c>
      <c r="N47" s="52">
        <v>4</v>
      </c>
      <c r="P47" s="1"/>
      <c r="Q47" s="1"/>
      <c r="R47" s="1"/>
      <c r="S47" s="1"/>
      <c r="T47" s="1"/>
      <c r="U47" s="1"/>
      <c r="V47" s="22"/>
      <c r="W47" s="22"/>
      <c r="X47" s="22"/>
      <c r="Y47" s="53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3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  <row r="50" spans="2:28" x14ac:dyDescent="0.3">
      <c r="AB50" s="71"/>
    </row>
    <row r="51" spans="2:28" x14ac:dyDescent="0.3">
      <c r="AB51" s="71"/>
    </row>
    <row r="52" spans="2:28" x14ac:dyDescent="0.3">
      <c r="AB52" s="71"/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AE4E-5B08-4243-9F15-4C70365EC9C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A00DB-C0F9-430F-98F7-416415378C4F}">
  <sheetPr>
    <tabColor rgb="FF92D050"/>
  </sheetPr>
  <dimension ref="A1:AB49"/>
  <sheetViews>
    <sheetView workbookViewId="0">
      <selection activeCell="C10" sqref="C10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401</v>
      </c>
      <c r="E2" s="4"/>
      <c r="F2" s="6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29696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98</v>
      </c>
      <c r="D4" s="7" t="s">
        <v>5</v>
      </c>
      <c r="E4" s="8"/>
      <c r="F4" s="5"/>
      <c r="G4" s="1"/>
      <c r="J4" s="15" t="s">
        <v>436</v>
      </c>
      <c r="K4" s="16" t="s">
        <v>45</v>
      </c>
      <c r="L4" s="17"/>
      <c r="M4" s="18"/>
      <c r="N4" s="19">
        <v>23</v>
      </c>
      <c r="O4" s="19">
        <v>19</v>
      </c>
      <c r="P4" s="19">
        <v>24</v>
      </c>
      <c r="Q4" s="19">
        <v>24</v>
      </c>
      <c r="R4" s="20"/>
      <c r="S4" s="21">
        <f>SUM(N4:R4)</f>
        <v>90</v>
      </c>
      <c r="T4" s="22" t="s">
        <v>437</v>
      </c>
    </row>
    <row r="5" spans="1:28" x14ac:dyDescent="0.3">
      <c r="B5" s="1"/>
      <c r="C5" s="6" t="s">
        <v>435</v>
      </c>
      <c r="D5" s="7" t="s">
        <v>6</v>
      </c>
      <c r="E5" s="1"/>
      <c r="F5" s="1"/>
      <c r="G5" s="1"/>
      <c r="J5" s="15" t="s">
        <v>175</v>
      </c>
      <c r="K5" s="16" t="s">
        <v>72</v>
      </c>
      <c r="L5" s="17"/>
      <c r="M5" s="18"/>
      <c r="N5" s="19">
        <v>27</v>
      </c>
      <c r="O5" s="19">
        <v>19</v>
      </c>
      <c r="P5" s="19">
        <v>24</v>
      </c>
      <c r="Q5" s="19">
        <v>29</v>
      </c>
      <c r="R5" s="20"/>
      <c r="S5" s="21">
        <f>SUM(N5:R5)</f>
        <v>99</v>
      </c>
      <c r="T5" s="22" t="s">
        <v>437</v>
      </c>
      <c r="U5" s="1"/>
      <c r="V5" s="1"/>
      <c r="W5" s="1"/>
    </row>
    <row r="6" spans="1:28" x14ac:dyDescent="0.3">
      <c r="C6" s="23">
        <v>3500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418</v>
      </c>
      <c r="D7" s="7" t="s">
        <v>8</v>
      </c>
      <c r="G7" s="1"/>
      <c r="S7" s="1"/>
      <c r="T7" s="25" t="s">
        <v>402</v>
      </c>
      <c r="U7" s="1"/>
      <c r="V7" s="26" t="s">
        <v>437</v>
      </c>
      <c r="W7" s="1"/>
    </row>
    <row r="8" spans="1:28" x14ac:dyDescent="0.3">
      <c r="B8" s="1"/>
      <c r="C8" s="24" t="s">
        <v>429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9.7222222222222224E-2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8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417</v>
      </c>
      <c r="B13" s="1" t="s">
        <v>406</v>
      </c>
      <c r="C13" s="27" t="s">
        <v>48</v>
      </c>
      <c r="D13" s="38">
        <v>11</v>
      </c>
      <c r="E13" s="27">
        <v>18</v>
      </c>
      <c r="F13" s="27">
        <v>3</v>
      </c>
      <c r="G13" s="27">
        <v>6</v>
      </c>
      <c r="H13" s="27"/>
      <c r="I13" s="27"/>
      <c r="J13" s="27">
        <v>0</v>
      </c>
      <c r="K13" s="27">
        <v>0</v>
      </c>
      <c r="L13" s="27">
        <v>0</v>
      </c>
      <c r="M13" s="27">
        <v>1</v>
      </c>
      <c r="N13" s="27">
        <f>SUM(L13:M13)</f>
        <v>1</v>
      </c>
      <c r="O13" s="27">
        <v>2</v>
      </c>
      <c r="P13" s="39">
        <v>4</v>
      </c>
      <c r="Q13" s="27">
        <v>0</v>
      </c>
      <c r="R13" s="27">
        <v>2</v>
      </c>
      <c r="S13" s="27">
        <v>0</v>
      </c>
      <c r="T13" s="27">
        <f>(H13*3)+((F13-H13)*2)+J13</f>
        <v>6</v>
      </c>
      <c r="U13" s="40">
        <f>IFERROR(((T13+Q13+N13-R13)+(O13*2))/E13,"")</f>
        <v>0.5</v>
      </c>
      <c r="V13" s="22" t="s">
        <v>437</v>
      </c>
      <c r="W13" s="22" t="s">
        <v>81</v>
      </c>
      <c r="X13" s="22" t="s">
        <v>95</v>
      </c>
      <c r="Y13" s="69">
        <v>3500</v>
      </c>
      <c r="Z13" s="41"/>
      <c r="AA13" s="1" t="s">
        <v>83</v>
      </c>
      <c r="AB13" s="28" t="s">
        <v>438</v>
      </c>
    </row>
    <row r="14" spans="1:28" x14ac:dyDescent="0.3">
      <c r="A14" s="1" t="s">
        <v>417</v>
      </c>
      <c r="B14" s="1" t="s">
        <v>406</v>
      </c>
      <c r="C14" s="27" t="s">
        <v>49</v>
      </c>
      <c r="D14" s="38">
        <v>22</v>
      </c>
      <c r="E14" s="27">
        <v>5</v>
      </c>
      <c r="F14" s="27">
        <v>1</v>
      </c>
      <c r="G14" s="27">
        <v>4</v>
      </c>
      <c r="H14" s="27"/>
      <c r="I14" s="27"/>
      <c r="J14" s="27">
        <v>0</v>
      </c>
      <c r="K14" s="27">
        <v>0</v>
      </c>
      <c r="L14" s="27">
        <v>0</v>
      </c>
      <c r="M14" s="27">
        <v>1</v>
      </c>
      <c r="N14" s="27">
        <f t="shared" ref="N14:N20" si="0">SUM(L14:M14)</f>
        <v>1</v>
      </c>
      <c r="O14" s="39">
        <v>0</v>
      </c>
      <c r="P14" s="39">
        <v>1</v>
      </c>
      <c r="Q14" s="39">
        <v>1</v>
      </c>
      <c r="R14" s="39">
        <v>0</v>
      </c>
      <c r="S14" s="39">
        <v>0</v>
      </c>
      <c r="T14" s="39">
        <f t="shared" ref="T14:T20" si="1">(H14*3)+((F14-H14)*2)+J14</f>
        <v>2</v>
      </c>
      <c r="U14" s="40">
        <f t="shared" ref="U14:U24" si="2">IFERROR(((T14+Q14+N14-R14)+(O14*2))/E14,"")</f>
        <v>0.8</v>
      </c>
      <c r="V14" s="22" t="s">
        <v>437</v>
      </c>
      <c r="W14" s="22" t="s">
        <v>81</v>
      </c>
      <c r="X14" s="22" t="s">
        <v>95</v>
      </c>
      <c r="Y14" s="69">
        <v>3500</v>
      </c>
      <c r="Z14" s="41"/>
      <c r="AA14" s="1" t="s">
        <v>83</v>
      </c>
      <c r="AB14" s="28" t="s">
        <v>438</v>
      </c>
    </row>
    <row r="15" spans="1:28" x14ac:dyDescent="0.3">
      <c r="A15" s="1" t="s">
        <v>417</v>
      </c>
      <c r="B15" s="1" t="s">
        <v>406</v>
      </c>
      <c r="C15" s="27" t="s">
        <v>255</v>
      </c>
      <c r="D15" s="38">
        <v>14</v>
      </c>
      <c r="E15" s="27">
        <v>15</v>
      </c>
      <c r="F15" s="27">
        <v>1</v>
      </c>
      <c r="G15" s="27">
        <v>6</v>
      </c>
      <c r="H15" s="27"/>
      <c r="I15" s="27"/>
      <c r="J15" s="27">
        <v>0</v>
      </c>
      <c r="K15" s="27">
        <v>0</v>
      </c>
      <c r="L15" s="27">
        <v>1</v>
      </c>
      <c r="M15" s="27">
        <v>2</v>
      </c>
      <c r="N15" s="27">
        <f t="shared" ref="N15" si="3">SUM(L15:M15)</f>
        <v>3</v>
      </c>
      <c r="O15" s="39">
        <v>0</v>
      </c>
      <c r="P15" s="39">
        <v>3</v>
      </c>
      <c r="Q15" s="39">
        <v>0</v>
      </c>
      <c r="R15" s="39">
        <v>1</v>
      </c>
      <c r="S15" s="39">
        <v>0</v>
      </c>
      <c r="T15" s="39">
        <f t="shared" ref="T15" si="4">(H15*3)+((F15-H15)*2)+J15</f>
        <v>2</v>
      </c>
      <c r="U15" s="40">
        <f t="shared" ref="U15" si="5">IFERROR(((T15+Q15+N15-R15)+(O15*2))/E15,"")</f>
        <v>0.26666666666666666</v>
      </c>
      <c r="V15" s="22" t="s">
        <v>437</v>
      </c>
      <c r="W15" s="22" t="s">
        <v>81</v>
      </c>
      <c r="X15" s="22" t="s">
        <v>95</v>
      </c>
      <c r="Y15" s="69">
        <v>3500</v>
      </c>
      <c r="Z15" s="41"/>
      <c r="AA15" s="1" t="s">
        <v>83</v>
      </c>
      <c r="AB15" s="28" t="s">
        <v>438</v>
      </c>
    </row>
    <row r="16" spans="1:28" x14ac:dyDescent="0.3">
      <c r="A16" s="1" t="s">
        <v>417</v>
      </c>
      <c r="B16" s="1" t="s">
        <v>406</v>
      </c>
      <c r="C16" s="27" t="s">
        <v>172</v>
      </c>
      <c r="D16" s="38">
        <v>30</v>
      </c>
      <c r="E16" s="27" t="s">
        <v>479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39"/>
      <c r="Q16" s="39"/>
      <c r="R16" s="39"/>
      <c r="S16" s="39"/>
      <c r="T16" s="39"/>
      <c r="U16" s="40" t="str">
        <f t="shared" si="2"/>
        <v/>
      </c>
      <c r="V16" s="22" t="s">
        <v>437</v>
      </c>
      <c r="W16" s="22" t="s">
        <v>81</v>
      </c>
      <c r="X16" s="22" t="s">
        <v>95</v>
      </c>
      <c r="Y16" s="69">
        <v>3500</v>
      </c>
      <c r="Z16" s="41"/>
      <c r="AA16" s="1" t="s">
        <v>83</v>
      </c>
      <c r="AB16" s="28" t="s">
        <v>438</v>
      </c>
    </row>
    <row r="17" spans="1:28" x14ac:dyDescent="0.3">
      <c r="A17" s="1" t="s">
        <v>417</v>
      </c>
      <c r="B17" s="1" t="s">
        <v>406</v>
      </c>
      <c r="C17" s="27" t="s">
        <v>52</v>
      </c>
      <c r="D17" s="38">
        <v>42</v>
      </c>
      <c r="E17" s="27">
        <v>20</v>
      </c>
      <c r="F17" s="27">
        <v>3</v>
      </c>
      <c r="G17" s="27">
        <v>6</v>
      </c>
      <c r="H17" s="27"/>
      <c r="I17" s="27"/>
      <c r="J17" s="27">
        <v>0</v>
      </c>
      <c r="K17" s="27">
        <v>1</v>
      </c>
      <c r="L17" s="27">
        <v>2</v>
      </c>
      <c r="M17" s="27">
        <v>1</v>
      </c>
      <c r="N17" s="27">
        <f t="shared" si="0"/>
        <v>3</v>
      </c>
      <c r="O17" s="39">
        <v>0</v>
      </c>
      <c r="P17" s="39">
        <v>1</v>
      </c>
      <c r="Q17" s="39">
        <v>1</v>
      </c>
      <c r="R17" s="39">
        <v>0</v>
      </c>
      <c r="S17" s="39">
        <v>0</v>
      </c>
      <c r="T17" s="39">
        <f t="shared" si="1"/>
        <v>6</v>
      </c>
      <c r="U17" s="40">
        <f t="shared" si="2"/>
        <v>0.5</v>
      </c>
      <c r="V17" s="22" t="s">
        <v>437</v>
      </c>
      <c r="W17" s="22" t="s">
        <v>81</v>
      </c>
      <c r="X17" s="22" t="s">
        <v>95</v>
      </c>
      <c r="Y17" s="69">
        <v>3500</v>
      </c>
      <c r="Z17" s="41"/>
      <c r="AA17" s="1" t="s">
        <v>83</v>
      </c>
      <c r="AB17" s="28" t="s">
        <v>438</v>
      </c>
    </row>
    <row r="18" spans="1:28" x14ac:dyDescent="0.3">
      <c r="A18" s="1" t="s">
        <v>417</v>
      </c>
      <c r="B18" s="1" t="s">
        <v>406</v>
      </c>
      <c r="C18" s="27" t="s">
        <v>53</v>
      </c>
      <c r="D18" s="38">
        <v>15</v>
      </c>
      <c r="E18" s="27">
        <v>39</v>
      </c>
      <c r="F18" s="27">
        <v>8</v>
      </c>
      <c r="G18" s="27">
        <v>13</v>
      </c>
      <c r="H18" s="27"/>
      <c r="I18" s="27"/>
      <c r="J18" s="27">
        <v>5</v>
      </c>
      <c r="K18" s="27">
        <v>9</v>
      </c>
      <c r="L18" s="27">
        <v>5</v>
      </c>
      <c r="M18" s="27">
        <v>5</v>
      </c>
      <c r="N18" s="27">
        <f t="shared" si="0"/>
        <v>10</v>
      </c>
      <c r="O18" s="39">
        <v>4</v>
      </c>
      <c r="P18" s="39">
        <v>3</v>
      </c>
      <c r="Q18" s="39">
        <v>0</v>
      </c>
      <c r="R18" s="39">
        <v>5</v>
      </c>
      <c r="S18" s="39">
        <v>0</v>
      </c>
      <c r="T18" s="39">
        <f t="shared" si="1"/>
        <v>21</v>
      </c>
      <c r="U18" s="40">
        <f t="shared" si="2"/>
        <v>0.87179487179487181</v>
      </c>
      <c r="V18" s="22" t="s">
        <v>437</v>
      </c>
      <c r="W18" s="22" t="s">
        <v>81</v>
      </c>
      <c r="X18" s="22" t="s">
        <v>95</v>
      </c>
      <c r="Y18" s="69">
        <v>3500</v>
      </c>
      <c r="Z18" s="41"/>
      <c r="AA18" s="1" t="s">
        <v>83</v>
      </c>
      <c r="AB18" s="28" t="s">
        <v>438</v>
      </c>
    </row>
    <row r="19" spans="1:28" x14ac:dyDescent="0.3">
      <c r="A19" s="1" t="s">
        <v>417</v>
      </c>
      <c r="B19" s="1" t="s">
        <v>406</v>
      </c>
      <c r="C19" s="27" t="s">
        <v>374</v>
      </c>
      <c r="D19" s="38">
        <v>54</v>
      </c>
      <c r="E19" s="27" t="s">
        <v>479</v>
      </c>
      <c r="F19" s="27"/>
      <c r="G19" s="27"/>
      <c r="H19" s="27"/>
      <c r="I19" s="27"/>
      <c r="J19" s="27"/>
      <c r="K19" s="27"/>
      <c r="L19" s="27"/>
      <c r="M19" s="27"/>
      <c r="N19" s="27"/>
      <c r="O19" s="39"/>
      <c r="P19" s="39"/>
      <c r="Q19" s="39"/>
      <c r="R19" s="39"/>
      <c r="S19" s="39"/>
      <c r="T19" s="39"/>
      <c r="U19" s="40" t="str">
        <f t="shared" si="2"/>
        <v/>
      </c>
      <c r="V19" s="22" t="s">
        <v>437</v>
      </c>
      <c r="W19" s="22" t="s">
        <v>81</v>
      </c>
      <c r="X19" s="22" t="s">
        <v>95</v>
      </c>
      <c r="Y19" s="69">
        <v>3500</v>
      </c>
      <c r="Z19" s="41"/>
      <c r="AA19" s="1" t="s">
        <v>83</v>
      </c>
      <c r="AB19" s="28" t="s">
        <v>438</v>
      </c>
    </row>
    <row r="20" spans="1:28" x14ac:dyDescent="0.3">
      <c r="A20" s="1" t="s">
        <v>417</v>
      </c>
      <c r="B20" s="1" t="s">
        <v>406</v>
      </c>
      <c r="C20" s="27" t="s">
        <v>54</v>
      </c>
      <c r="D20" s="38">
        <v>10</v>
      </c>
      <c r="E20" s="27">
        <v>42</v>
      </c>
      <c r="F20" s="27">
        <v>5</v>
      </c>
      <c r="G20" s="27">
        <v>20</v>
      </c>
      <c r="H20" s="27"/>
      <c r="I20" s="27"/>
      <c r="J20" s="27">
        <v>2</v>
      </c>
      <c r="K20" s="27">
        <v>2</v>
      </c>
      <c r="L20" s="27">
        <v>4</v>
      </c>
      <c r="M20" s="27">
        <v>4</v>
      </c>
      <c r="N20" s="27">
        <f t="shared" si="0"/>
        <v>8</v>
      </c>
      <c r="O20" s="39">
        <v>4</v>
      </c>
      <c r="P20" s="39">
        <v>4</v>
      </c>
      <c r="Q20" s="39">
        <v>2</v>
      </c>
      <c r="R20" s="39">
        <v>4</v>
      </c>
      <c r="S20" s="39">
        <v>0</v>
      </c>
      <c r="T20" s="39">
        <f t="shared" si="1"/>
        <v>12</v>
      </c>
      <c r="U20" s="40">
        <f t="shared" si="2"/>
        <v>0.61904761904761907</v>
      </c>
      <c r="V20" s="22" t="s">
        <v>437</v>
      </c>
      <c r="W20" s="22" t="s">
        <v>81</v>
      </c>
      <c r="X20" s="22" t="s">
        <v>95</v>
      </c>
      <c r="Y20" s="69">
        <v>3500</v>
      </c>
      <c r="Z20" s="41"/>
      <c r="AA20" s="1" t="s">
        <v>83</v>
      </c>
      <c r="AB20" s="28" t="s">
        <v>438</v>
      </c>
    </row>
    <row r="21" spans="1:28" x14ac:dyDescent="0.3">
      <c r="A21" s="1" t="s">
        <v>417</v>
      </c>
      <c r="B21" s="1" t="s">
        <v>406</v>
      </c>
      <c r="C21" s="27" t="s">
        <v>55</v>
      </c>
      <c r="D21" s="38">
        <v>33</v>
      </c>
      <c r="E21" s="27">
        <v>20</v>
      </c>
      <c r="F21" s="27">
        <v>1</v>
      </c>
      <c r="G21" s="27">
        <v>7</v>
      </c>
      <c r="H21" s="27"/>
      <c r="I21" s="27"/>
      <c r="J21" s="27">
        <v>0</v>
      </c>
      <c r="K21" s="27">
        <v>0</v>
      </c>
      <c r="L21" s="27">
        <v>1</v>
      </c>
      <c r="M21" s="27">
        <v>2</v>
      </c>
      <c r="N21" s="27">
        <f>SUM(L21:M21)</f>
        <v>3</v>
      </c>
      <c r="O21" s="39">
        <v>0</v>
      </c>
      <c r="P21" s="39">
        <v>3</v>
      </c>
      <c r="Q21" s="39">
        <v>0</v>
      </c>
      <c r="R21" s="39">
        <v>0</v>
      </c>
      <c r="S21" s="39">
        <v>0</v>
      </c>
      <c r="T21" s="39">
        <f>(H21*3)+((F21-H21)*2)+J21</f>
        <v>2</v>
      </c>
      <c r="U21" s="40">
        <f t="shared" si="2"/>
        <v>0.25</v>
      </c>
      <c r="V21" s="22" t="s">
        <v>437</v>
      </c>
      <c r="W21" s="22" t="s">
        <v>81</v>
      </c>
      <c r="X21" s="22" t="s">
        <v>95</v>
      </c>
      <c r="Y21" s="69">
        <v>3500</v>
      </c>
      <c r="Z21" s="41"/>
      <c r="AA21" s="1" t="s">
        <v>83</v>
      </c>
      <c r="AB21" s="28" t="s">
        <v>438</v>
      </c>
    </row>
    <row r="22" spans="1:28" x14ac:dyDescent="0.3">
      <c r="A22" s="1" t="s">
        <v>417</v>
      </c>
      <c r="B22" s="1" t="s">
        <v>406</v>
      </c>
      <c r="C22" s="27" t="s">
        <v>56</v>
      </c>
      <c r="D22" s="38">
        <v>24</v>
      </c>
      <c r="E22" s="27">
        <v>25</v>
      </c>
      <c r="F22" s="27">
        <v>5</v>
      </c>
      <c r="G22" s="27">
        <v>10</v>
      </c>
      <c r="H22" s="27"/>
      <c r="I22" s="27"/>
      <c r="J22" s="27">
        <v>4</v>
      </c>
      <c r="K22" s="27">
        <v>4</v>
      </c>
      <c r="L22" s="27">
        <v>1</v>
      </c>
      <c r="M22" s="27">
        <v>3</v>
      </c>
      <c r="N22" s="27">
        <f>SUM(L22:M22)</f>
        <v>4</v>
      </c>
      <c r="O22" s="39">
        <v>3</v>
      </c>
      <c r="P22" s="39">
        <v>3</v>
      </c>
      <c r="Q22" s="39">
        <v>2</v>
      </c>
      <c r="R22" s="39">
        <v>3</v>
      </c>
      <c r="S22" s="39">
        <v>0</v>
      </c>
      <c r="T22" s="39">
        <f>(H22*3)+((F22-H22)*2)+J22</f>
        <v>14</v>
      </c>
      <c r="U22" s="40">
        <f t="shared" si="2"/>
        <v>0.92</v>
      </c>
      <c r="V22" s="22" t="s">
        <v>437</v>
      </c>
      <c r="W22" s="22" t="s">
        <v>81</v>
      </c>
      <c r="X22" s="22" t="s">
        <v>95</v>
      </c>
      <c r="Y22" s="69">
        <v>3500</v>
      </c>
      <c r="Z22" s="41"/>
      <c r="AA22" s="1" t="s">
        <v>83</v>
      </c>
      <c r="AB22" s="28" t="s">
        <v>438</v>
      </c>
    </row>
    <row r="23" spans="1:28" x14ac:dyDescent="0.3">
      <c r="A23" s="1" t="s">
        <v>417</v>
      </c>
      <c r="B23" s="1" t="s">
        <v>406</v>
      </c>
      <c r="C23" s="27" t="s">
        <v>57</v>
      </c>
      <c r="D23" s="38">
        <v>35</v>
      </c>
      <c r="E23" s="27">
        <v>39</v>
      </c>
      <c r="F23" s="27">
        <v>4</v>
      </c>
      <c r="G23" s="27">
        <v>11</v>
      </c>
      <c r="H23" s="27"/>
      <c r="I23" s="27"/>
      <c r="J23" s="27">
        <v>5</v>
      </c>
      <c r="K23" s="27">
        <v>9</v>
      </c>
      <c r="L23" s="27">
        <v>6</v>
      </c>
      <c r="M23" s="27">
        <v>8</v>
      </c>
      <c r="N23" s="27">
        <f>SUM(L23:M23)</f>
        <v>14</v>
      </c>
      <c r="O23" s="39">
        <v>0</v>
      </c>
      <c r="P23" s="39">
        <v>4</v>
      </c>
      <c r="Q23" s="39">
        <v>2</v>
      </c>
      <c r="R23" s="39">
        <v>4</v>
      </c>
      <c r="S23" s="39">
        <v>1</v>
      </c>
      <c r="T23" s="39">
        <f>(H23*3)+((F23-H23)*2)+J23</f>
        <v>13</v>
      </c>
      <c r="U23" s="40">
        <f t="shared" si="2"/>
        <v>0.64102564102564108</v>
      </c>
      <c r="V23" s="22" t="s">
        <v>437</v>
      </c>
      <c r="W23" s="22" t="s">
        <v>81</v>
      </c>
      <c r="X23" s="22" t="s">
        <v>95</v>
      </c>
      <c r="Y23" s="69">
        <v>3500</v>
      </c>
      <c r="Z23" s="41"/>
      <c r="AA23" s="1" t="s">
        <v>83</v>
      </c>
      <c r="AB23" s="28" t="s">
        <v>438</v>
      </c>
    </row>
    <row r="24" spans="1:28" x14ac:dyDescent="0.3">
      <c r="A24" s="1" t="s">
        <v>417</v>
      </c>
      <c r="B24" s="1" t="s">
        <v>406</v>
      </c>
      <c r="C24" s="27" t="s">
        <v>58</v>
      </c>
      <c r="D24" s="38">
        <v>40</v>
      </c>
      <c r="E24" s="27">
        <v>17</v>
      </c>
      <c r="F24" s="27">
        <v>6</v>
      </c>
      <c r="G24" s="27">
        <v>8</v>
      </c>
      <c r="H24" s="27"/>
      <c r="I24" s="27"/>
      <c r="J24" s="27">
        <v>0</v>
      </c>
      <c r="K24" s="27">
        <v>0</v>
      </c>
      <c r="L24" s="27">
        <v>3</v>
      </c>
      <c r="M24" s="27">
        <v>3</v>
      </c>
      <c r="N24" s="27">
        <f>SUM(L24:M24)</f>
        <v>6</v>
      </c>
      <c r="O24" s="39">
        <v>0</v>
      </c>
      <c r="P24" s="56">
        <v>6</v>
      </c>
      <c r="Q24" s="39">
        <v>2</v>
      </c>
      <c r="R24" s="39">
        <v>2</v>
      </c>
      <c r="S24" s="39">
        <v>0</v>
      </c>
      <c r="T24" s="39">
        <f>(H24*3)+((F24-H24)*2)+J24</f>
        <v>12</v>
      </c>
      <c r="U24" s="40">
        <f t="shared" si="2"/>
        <v>1.0588235294117647</v>
      </c>
      <c r="V24" s="22" t="s">
        <v>437</v>
      </c>
      <c r="W24" s="22" t="s">
        <v>81</v>
      </c>
      <c r="X24" s="22" t="s">
        <v>95</v>
      </c>
      <c r="Y24" s="69">
        <v>3500</v>
      </c>
      <c r="Z24" s="41"/>
      <c r="AA24" s="1" t="s">
        <v>83</v>
      </c>
      <c r="AB24" s="28" t="s">
        <v>438</v>
      </c>
    </row>
    <row r="25" spans="1:28" x14ac:dyDescent="0.3">
      <c r="A25" s="43" t="s">
        <v>417</v>
      </c>
      <c r="B25" s="43" t="s">
        <v>406</v>
      </c>
      <c r="C25" s="44" t="s">
        <v>40</v>
      </c>
      <c r="D25" s="43"/>
      <c r="E25" s="44">
        <f t="shared" ref="E25:T25" si="6">SUM(E13:E24)</f>
        <v>240</v>
      </c>
      <c r="F25" s="44">
        <f t="shared" si="6"/>
        <v>37</v>
      </c>
      <c r="G25" s="44">
        <f t="shared" si="6"/>
        <v>91</v>
      </c>
      <c r="H25" s="44">
        <f t="shared" si="6"/>
        <v>0</v>
      </c>
      <c r="I25" s="44">
        <f t="shared" si="6"/>
        <v>0</v>
      </c>
      <c r="J25" s="44">
        <f t="shared" si="6"/>
        <v>16</v>
      </c>
      <c r="K25" s="44">
        <f t="shared" si="6"/>
        <v>25</v>
      </c>
      <c r="L25" s="44">
        <f t="shared" si="6"/>
        <v>23</v>
      </c>
      <c r="M25" s="44">
        <f t="shared" si="6"/>
        <v>30</v>
      </c>
      <c r="N25" s="44">
        <f t="shared" si="6"/>
        <v>53</v>
      </c>
      <c r="O25" s="44">
        <f t="shared" si="6"/>
        <v>13</v>
      </c>
      <c r="P25" s="44">
        <f t="shared" si="6"/>
        <v>32</v>
      </c>
      <c r="Q25" s="44">
        <f t="shared" si="6"/>
        <v>10</v>
      </c>
      <c r="R25" s="44">
        <f t="shared" si="6"/>
        <v>21</v>
      </c>
      <c r="S25" s="44">
        <f t="shared" si="6"/>
        <v>1</v>
      </c>
      <c r="T25" s="44">
        <f t="shared" si="6"/>
        <v>90</v>
      </c>
      <c r="U25" s="45">
        <f>((T25+Q25+N25-R25)+(O25*2))/E25</f>
        <v>0.65833333333333333</v>
      </c>
      <c r="V25" s="46" t="s">
        <v>437</v>
      </c>
      <c r="W25" s="46" t="s">
        <v>81</v>
      </c>
      <c r="X25" s="46" t="s">
        <v>95</v>
      </c>
      <c r="Y25" s="70">
        <v>3500</v>
      </c>
      <c r="Z25" s="48"/>
      <c r="AA25" s="43" t="s">
        <v>83</v>
      </c>
      <c r="AB25" s="72" t="s">
        <v>438</v>
      </c>
    </row>
    <row r="26" spans="1:28" x14ac:dyDescent="0.3">
      <c r="A26" s="1"/>
      <c r="B26" s="1"/>
      <c r="C26" s="1"/>
      <c r="D26" s="1"/>
      <c r="F26" s="49" t="s">
        <v>41</v>
      </c>
      <c r="G26" s="50">
        <f>F25/G25</f>
        <v>0.40659340659340659</v>
      </c>
      <c r="H26" s="27"/>
      <c r="I26" s="1"/>
      <c r="J26" s="49" t="s">
        <v>42</v>
      </c>
      <c r="K26" s="51">
        <f>J25/K25</f>
        <v>0.64</v>
      </c>
      <c r="L26" s="1"/>
      <c r="M26" s="39" t="s">
        <v>43</v>
      </c>
      <c r="N26" s="52">
        <v>5</v>
      </c>
      <c r="P26" s="1"/>
      <c r="Q26" s="1"/>
      <c r="R26" s="1"/>
      <c r="S26" s="1"/>
      <c r="T26" s="1"/>
      <c r="U26" s="1"/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>
        <v>7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406</v>
      </c>
      <c r="B35" s="1" t="s">
        <v>71</v>
      </c>
      <c r="C35" s="27" t="s">
        <v>424</v>
      </c>
      <c r="D35" s="38">
        <v>34</v>
      </c>
      <c r="E35" s="27" t="s">
        <v>408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39"/>
      <c r="Q35" s="27"/>
      <c r="R35" s="27"/>
      <c r="S35" s="27"/>
      <c r="T35" s="39"/>
      <c r="U35" s="40" t="str">
        <f>IFERROR(((T35+Q35+N35-R35)+(O35*2))/E35,"")</f>
        <v/>
      </c>
      <c r="V35" s="22" t="s">
        <v>437</v>
      </c>
      <c r="W35" s="22" t="s">
        <v>80</v>
      </c>
      <c r="X35" s="22" t="s">
        <v>82</v>
      </c>
      <c r="Y35" s="69">
        <v>3500</v>
      </c>
      <c r="Z35" s="41"/>
      <c r="AA35" s="1" t="s">
        <v>227</v>
      </c>
      <c r="AB35" s="28" t="s">
        <v>177</v>
      </c>
    </row>
    <row r="36" spans="1:28" x14ac:dyDescent="0.3">
      <c r="A36" s="1" t="s">
        <v>406</v>
      </c>
      <c r="B36" s="1" t="s">
        <v>71</v>
      </c>
      <c r="C36" s="27" t="s">
        <v>230</v>
      </c>
      <c r="D36" s="38">
        <v>10</v>
      </c>
      <c r="E36" s="27">
        <v>42</v>
      </c>
      <c r="F36" s="27">
        <v>6</v>
      </c>
      <c r="G36" s="27">
        <v>9</v>
      </c>
      <c r="H36" s="27"/>
      <c r="I36" s="27"/>
      <c r="J36" s="27">
        <v>0</v>
      </c>
      <c r="K36" s="27">
        <v>0</v>
      </c>
      <c r="L36" s="27">
        <v>2</v>
      </c>
      <c r="M36" s="27">
        <v>2</v>
      </c>
      <c r="N36" s="27">
        <f t="shared" ref="N36:N42" si="7">SUM(L36:M36)</f>
        <v>4</v>
      </c>
      <c r="O36" s="39">
        <v>2</v>
      </c>
      <c r="P36" s="39">
        <v>4</v>
      </c>
      <c r="Q36" s="39">
        <v>2</v>
      </c>
      <c r="R36" s="39">
        <v>1</v>
      </c>
      <c r="S36" s="39">
        <v>0</v>
      </c>
      <c r="T36" s="39">
        <f t="shared" ref="T36:T45" si="8">(H36*3)+((F36-H36)*2)+J36</f>
        <v>12</v>
      </c>
      <c r="U36" s="40">
        <f t="shared" ref="U36:U45" si="9">IFERROR(((T36+Q36+N36-R36)+(O36*2))/E36,"")</f>
        <v>0.5</v>
      </c>
      <c r="V36" s="22" t="s">
        <v>437</v>
      </c>
      <c r="W36" s="22" t="s">
        <v>80</v>
      </c>
      <c r="X36" s="22" t="s">
        <v>82</v>
      </c>
      <c r="Y36" s="69">
        <v>3500</v>
      </c>
      <c r="Z36" s="41"/>
      <c r="AA36" s="1" t="s">
        <v>227</v>
      </c>
      <c r="AB36" s="28" t="s">
        <v>177</v>
      </c>
    </row>
    <row r="37" spans="1:28" x14ac:dyDescent="0.3">
      <c r="A37" s="1" t="s">
        <v>406</v>
      </c>
      <c r="B37" s="1" t="s">
        <v>71</v>
      </c>
      <c r="C37" s="27" t="s">
        <v>231</v>
      </c>
      <c r="D37" s="38">
        <v>32</v>
      </c>
      <c r="E37" s="27">
        <v>17</v>
      </c>
      <c r="F37" s="27">
        <v>2</v>
      </c>
      <c r="G37" s="27">
        <v>5</v>
      </c>
      <c r="H37" s="27"/>
      <c r="I37" s="27"/>
      <c r="J37" s="27">
        <v>4</v>
      </c>
      <c r="K37" s="27">
        <v>4</v>
      </c>
      <c r="L37" s="27">
        <v>0</v>
      </c>
      <c r="M37" s="27">
        <v>0</v>
      </c>
      <c r="N37" s="27">
        <f t="shared" si="7"/>
        <v>0</v>
      </c>
      <c r="O37" s="39">
        <v>5</v>
      </c>
      <c r="P37" s="39">
        <v>3</v>
      </c>
      <c r="Q37" s="39">
        <v>0</v>
      </c>
      <c r="R37" s="39">
        <v>1</v>
      </c>
      <c r="S37" s="39">
        <v>0</v>
      </c>
      <c r="T37" s="39">
        <f t="shared" si="8"/>
        <v>8</v>
      </c>
      <c r="U37" s="40">
        <f t="shared" si="9"/>
        <v>1</v>
      </c>
      <c r="V37" s="22" t="s">
        <v>437</v>
      </c>
      <c r="W37" s="22" t="s">
        <v>80</v>
      </c>
      <c r="X37" s="22" t="s">
        <v>82</v>
      </c>
      <c r="Y37" s="69">
        <v>3500</v>
      </c>
      <c r="Z37" s="41"/>
      <c r="AA37" s="1" t="s">
        <v>227</v>
      </c>
      <c r="AB37" s="28" t="s">
        <v>177</v>
      </c>
    </row>
    <row r="38" spans="1:28" x14ac:dyDescent="0.3">
      <c r="A38" s="1" t="s">
        <v>406</v>
      </c>
      <c r="B38" s="1" t="s">
        <v>71</v>
      </c>
      <c r="C38" s="27" t="s">
        <v>232</v>
      </c>
      <c r="D38" s="38">
        <v>10</v>
      </c>
      <c r="E38" s="27" t="s">
        <v>408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39"/>
      <c r="U38" s="40" t="str">
        <f t="shared" si="9"/>
        <v/>
      </c>
      <c r="V38" s="22" t="s">
        <v>437</v>
      </c>
      <c r="W38" s="22" t="s">
        <v>80</v>
      </c>
      <c r="X38" s="22" t="s">
        <v>82</v>
      </c>
      <c r="Y38" s="69">
        <v>3500</v>
      </c>
      <c r="Z38" s="41"/>
      <c r="AA38" s="1" t="s">
        <v>227</v>
      </c>
      <c r="AB38" s="28" t="s">
        <v>177</v>
      </c>
    </row>
    <row r="39" spans="1:28" x14ac:dyDescent="0.3">
      <c r="A39" s="1" t="s">
        <v>406</v>
      </c>
      <c r="B39" s="1" t="s">
        <v>71</v>
      </c>
      <c r="C39" s="27" t="s">
        <v>288</v>
      </c>
      <c r="D39" s="38">
        <v>52</v>
      </c>
      <c r="E39" s="27">
        <v>11</v>
      </c>
      <c r="F39" s="27">
        <v>1</v>
      </c>
      <c r="G39" s="27">
        <v>1</v>
      </c>
      <c r="H39" s="27"/>
      <c r="I39" s="27"/>
      <c r="J39" s="27">
        <v>2</v>
      </c>
      <c r="K39" s="27">
        <v>2</v>
      </c>
      <c r="L39" s="27">
        <v>0</v>
      </c>
      <c r="M39" s="27">
        <v>0</v>
      </c>
      <c r="N39" s="27">
        <f t="shared" ref="N39" si="10">SUM(L39:M39)</f>
        <v>0</v>
      </c>
      <c r="O39" s="39">
        <v>1</v>
      </c>
      <c r="P39" s="39">
        <v>1</v>
      </c>
      <c r="Q39" s="39">
        <v>1</v>
      </c>
      <c r="R39" s="39">
        <v>1</v>
      </c>
      <c r="S39" s="39">
        <v>2</v>
      </c>
      <c r="T39" s="39">
        <f t="shared" ref="T39" si="11">(H39*3)+((F39-H39)*2)+J39</f>
        <v>4</v>
      </c>
      <c r="U39" s="40">
        <f t="shared" si="9"/>
        <v>0.54545454545454541</v>
      </c>
      <c r="V39" s="22" t="s">
        <v>437</v>
      </c>
      <c r="W39" s="22" t="s">
        <v>80</v>
      </c>
      <c r="X39" s="22" t="s">
        <v>82</v>
      </c>
      <c r="Y39" s="69">
        <v>3500</v>
      </c>
      <c r="Z39" s="41"/>
      <c r="AA39" s="1" t="s">
        <v>227</v>
      </c>
      <c r="AB39" s="28" t="s">
        <v>177</v>
      </c>
    </row>
    <row r="40" spans="1:28" x14ac:dyDescent="0.3">
      <c r="A40" s="1" t="s">
        <v>406</v>
      </c>
      <c r="B40" s="1" t="s">
        <v>71</v>
      </c>
      <c r="C40" s="27" t="s">
        <v>235</v>
      </c>
      <c r="D40" s="38">
        <v>50</v>
      </c>
      <c r="E40" s="27">
        <v>38</v>
      </c>
      <c r="F40" s="27">
        <v>4</v>
      </c>
      <c r="G40" s="27">
        <v>9</v>
      </c>
      <c r="H40" s="27"/>
      <c r="I40" s="27"/>
      <c r="J40" s="27">
        <v>1</v>
      </c>
      <c r="K40" s="27">
        <v>7</v>
      </c>
      <c r="L40" s="27">
        <v>2</v>
      </c>
      <c r="M40" s="27">
        <v>9</v>
      </c>
      <c r="N40" s="27">
        <f t="shared" si="7"/>
        <v>11</v>
      </c>
      <c r="O40" s="39">
        <v>5</v>
      </c>
      <c r="P40" s="39">
        <v>1</v>
      </c>
      <c r="Q40" s="39">
        <v>1</v>
      </c>
      <c r="R40" s="39">
        <v>3</v>
      </c>
      <c r="S40" s="39">
        <v>2</v>
      </c>
      <c r="T40" s="39">
        <f t="shared" si="8"/>
        <v>9</v>
      </c>
      <c r="U40" s="40">
        <f t="shared" si="9"/>
        <v>0.73684210526315785</v>
      </c>
      <c r="V40" s="22" t="s">
        <v>437</v>
      </c>
      <c r="W40" s="22" t="s">
        <v>80</v>
      </c>
      <c r="X40" s="22" t="s">
        <v>82</v>
      </c>
      <c r="Y40" s="69">
        <v>3500</v>
      </c>
      <c r="Z40" s="41"/>
      <c r="AA40" s="1" t="s">
        <v>227</v>
      </c>
      <c r="AB40" s="28" t="s">
        <v>177</v>
      </c>
    </row>
    <row r="41" spans="1:28" x14ac:dyDescent="0.3">
      <c r="A41" s="1" t="s">
        <v>406</v>
      </c>
      <c r="B41" s="1" t="s">
        <v>71</v>
      </c>
      <c r="C41" s="27" t="s">
        <v>236</v>
      </c>
      <c r="D41" s="38">
        <v>20</v>
      </c>
      <c r="E41" s="27">
        <v>1</v>
      </c>
      <c r="F41" s="27">
        <v>0</v>
      </c>
      <c r="G41" s="27">
        <v>0</v>
      </c>
      <c r="H41" s="27"/>
      <c r="I41" s="27"/>
      <c r="J41" s="27">
        <v>0</v>
      </c>
      <c r="K41" s="27">
        <v>0</v>
      </c>
      <c r="L41" s="27">
        <v>0</v>
      </c>
      <c r="M41" s="27">
        <v>0</v>
      </c>
      <c r="N41" s="27">
        <f t="shared" si="7"/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f t="shared" si="8"/>
        <v>0</v>
      </c>
      <c r="U41" s="40">
        <f t="shared" si="9"/>
        <v>0</v>
      </c>
      <c r="V41" s="22" t="s">
        <v>437</v>
      </c>
      <c r="W41" s="22" t="s">
        <v>80</v>
      </c>
      <c r="X41" s="22" t="s">
        <v>82</v>
      </c>
      <c r="Y41" s="69">
        <v>3500</v>
      </c>
      <c r="Z41" s="41"/>
      <c r="AA41" s="1" t="s">
        <v>227</v>
      </c>
      <c r="AB41" s="28" t="s">
        <v>177</v>
      </c>
    </row>
    <row r="42" spans="1:28" x14ac:dyDescent="0.3">
      <c r="A42" s="1" t="s">
        <v>406</v>
      </c>
      <c r="B42" s="1" t="s">
        <v>71</v>
      </c>
      <c r="C42" s="27" t="s">
        <v>237</v>
      </c>
      <c r="D42" s="38">
        <v>24</v>
      </c>
      <c r="E42" s="27">
        <v>37</v>
      </c>
      <c r="F42" s="27">
        <v>5</v>
      </c>
      <c r="G42" s="27">
        <v>11</v>
      </c>
      <c r="H42" s="27"/>
      <c r="I42" s="27"/>
      <c r="J42" s="27">
        <v>0</v>
      </c>
      <c r="K42" s="27">
        <v>3</v>
      </c>
      <c r="L42" s="27">
        <v>3</v>
      </c>
      <c r="M42" s="27">
        <v>7</v>
      </c>
      <c r="N42" s="27">
        <f t="shared" si="7"/>
        <v>10</v>
      </c>
      <c r="O42" s="39">
        <v>2</v>
      </c>
      <c r="P42" s="39">
        <v>4</v>
      </c>
      <c r="Q42" s="39">
        <v>1</v>
      </c>
      <c r="R42" s="39">
        <v>1</v>
      </c>
      <c r="S42" s="39">
        <v>0</v>
      </c>
      <c r="T42" s="39">
        <f t="shared" si="8"/>
        <v>10</v>
      </c>
      <c r="U42" s="40">
        <f t="shared" si="9"/>
        <v>0.64864864864864868</v>
      </c>
      <c r="V42" s="22" t="s">
        <v>437</v>
      </c>
      <c r="W42" s="22" t="s">
        <v>80</v>
      </c>
      <c r="X42" s="22" t="s">
        <v>82</v>
      </c>
      <c r="Y42" s="69">
        <v>3500</v>
      </c>
      <c r="Z42" s="41"/>
      <c r="AA42" s="1" t="s">
        <v>227</v>
      </c>
      <c r="AB42" s="28" t="s">
        <v>177</v>
      </c>
    </row>
    <row r="43" spans="1:28" x14ac:dyDescent="0.3">
      <c r="A43" s="1" t="s">
        <v>406</v>
      </c>
      <c r="B43" s="1" t="s">
        <v>71</v>
      </c>
      <c r="C43" s="27" t="s">
        <v>238</v>
      </c>
      <c r="D43" s="38">
        <v>40</v>
      </c>
      <c r="E43" s="27">
        <v>46</v>
      </c>
      <c r="F43" s="27">
        <v>12</v>
      </c>
      <c r="G43" s="27">
        <v>16</v>
      </c>
      <c r="H43" s="27"/>
      <c r="I43" s="27"/>
      <c r="J43" s="27">
        <v>15</v>
      </c>
      <c r="K43" s="27">
        <v>17</v>
      </c>
      <c r="L43" s="27">
        <v>1</v>
      </c>
      <c r="M43" s="27">
        <v>8</v>
      </c>
      <c r="N43" s="27">
        <f>SUM(L43:M43)</f>
        <v>9</v>
      </c>
      <c r="O43" s="39">
        <v>3</v>
      </c>
      <c r="P43" s="39">
        <v>2</v>
      </c>
      <c r="Q43" s="39">
        <v>2</v>
      </c>
      <c r="R43" s="39">
        <v>3</v>
      </c>
      <c r="S43" s="39">
        <v>0</v>
      </c>
      <c r="T43" s="39">
        <f t="shared" si="8"/>
        <v>39</v>
      </c>
      <c r="U43" s="40">
        <f t="shared" si="9"/>
        <v>1.1521739130434783</v>
      </c>
      <c r="V43" s="22" t="s">
        <v>437</v>
      </c>
      <c r="W43" s="22" t="s">
        <v>80</v>
      </c>
      <c r="X43" s="22" t="s">
        <v>82</v>
      </c>
      <c r="Y43" s="69">
        <v>3500</v>
      </c>
      <c r="Z43" s="41"/>
      <c r="AA43" s="1" t="s">
        <v>227</v>
      </c>
      <c r="AB43" s="28" t="s">
        <v>177</v>
      </c>
    </row>
    <row r="44" spans="1:28" x14ac:dyDescent="0.3">
      <c r="A44" s="1" t="s">
        <v>406</v>
      </c>
      <c r="B44" s="1" t="s">
        <v>71</v>
      </c>
      <c r="C44" s="27" t="s">
        <v>239</v>
      </c>
      <c r="D44" s="38">
        <v>22</v>
      </c>
      <c r="E44" s="27">
        <v>22</v>
      </c>
      <c r="F44" s="27">
        <v>1</v>
      </c>
      <c r="G44" s="27">
        <v>9</v>
      </c>
      <c r="H44" s="27"/>
      <c r="I44" s="27"/>
      <c r="J44" s="27">
        <v>0</v>
      </c>
      <c r="K44" s="27">
        <v>0</v>
      </c>
      <c r="L44" s="27">
        <v>0</v>
      </c>
      <c r="M44" s="27">
        <v>2</v>
      </c>
      <c r="N44" s="27">
        <f>SUM(L44:M44)</f>
        <v>2</v>
      </c>
      <c r="O44" s="39">
        <v>2</v>
      </c>
      <c r="P44" s="39">
        <v>3</v>
      </c>
      <c r="Q44" s="39">
        <v>1</v>
      </c>
      <c r="R44" s="39">
        <v>3</v>
      </c>
      <c r="S44" s="39">
        <v>0</v>
      </c>
      <c r="T44" s="39">
        <f t="shared" si="8"/>
        <v>2</v>
      </c>
      <c r="U44" s="40">
        <f t="shared" si="9"/>
        <v>0.27272727272727271</v>
      </c>
      <c r="V44" s="22" t="s">
        <v>437</v>
      </c>
      <c r="W44" s="22" t="s">
        <v>80</v>
      </c>
      <c r="X44" s="22" t="s">
        <v>82</v>
      </c>
      <c r="Y44" s="69">
        <v>3500</v>
      </c>
      <c r="Z44" s="41"/>
      <c r="AA44" s="1" t="s">
        <v>227</v>
      </c>
      <c r="AB44" s="28" t="s">
        <v>177</v>
      </c>
    </row>
    <row r="45" spans="1:28" x14ac:dyDescent="0.3">
      <c r="A45" s="1" t="s">
        <v>406</v>
      </c>
      <c r="B45" s="1" t="s">
        <v>71</v>
      </c>
      <c r="C45" s="27" t="s">
        <v>240</v>
      </c>
      <c r="D45" s="38">
        <v>42</v>
      </c>
      <c r="E45" s="27">
        <v>26</v>
      </c>
      <c r="F45" s="27">
        <v>2</v>
      </c>
      <c r="G45" s="27">
        <v>6</v>
      </c>
      <c r="H45" s="27"/>
      <c r="I45" s="27"/>
      <c r="J45" s="27">
        <v>11</v>
      </c>
      <c r="K45" s="27">
        <v>15</v>
      </c>
      <c r="L45" s="27">
        <v>2</v>
      </c>
      <c r="M45" s="27">
        <v>2</v>
      </c>
      <c r="N45" s="27">
        <f>SUM(L45:M45)</f>
        <v>4</v>
      </c>
      <c r="O45" s="39">
        <v>3</v>
      </c>
      <c r="P45" s="39">
        <v>3</v>
      </c>
      <c r="Q45" s="39">
        <v>2</v>
      </c>
      <c r="R45" s="39">
        <v>4</v>
      </c>
      <c r="S45" s="39">
        <v>0</v>
      </c>
      <c r="T45" s="39">
        <f t="shared" si="8"/>
        <v>15</v>
      </c>
      <c r="U45" s="40">
        <f t="shared" si="9"/>
        <v>0.88461538461538458</v>
      </c>
      <c r="V45" s="22" t="s">
        <v>437</v>
      </c>
      <c r="W45" s="22" t="s">
        <v>80</v>
      </c>
      <c r="X45" s="22" t="s">
        <v>82</v>
      </c>
      <c r="Y45" s="69">
        <v>3500</v>
      </c>
      <c r="Z45" s="41"/>
      <c r="AA45" s="1" t="s">
        <v>227</v>
      </c>
      <c r="AB45" s="28" t="s">
        <v>177</v>
      </c>
    </row>
    <row r="46" spans="1:28" x14ac:dyDescent="0.3">
      <c r="A46" s="43" t="s">
        <v>46</v>
      </c>
      <c r="B46" s="43" t="s">
        <v>71</v>
      </c>
      <c r="C46" s="44" t="s">
        <v>40</v>
      </c>
      <c r="D46" s="43"/>
      <c r="E46" s="44">
        <f t="shared" ref="E46:T46" si="12">SUM(E35:E45)</f>
        <v>240</v>
      </c>
      <c r="F46" s="44">
        <f t="shared" si="12"/>
        <v>33</v>
      </c>
      <c r="G46" s="44">
        <f t="shared" si="12"/>
        <v>66</v>
      </c>
      <c r="H46" s="44">
        <f t="shared" si="12"/>
        <v>0</v>
      </c>
      <c r="I46" s="44">
        <f t="shared" si="12"/>
        <v>0</v>
      </c>
      <c r="J46" s="44">
        <f t="shared" si="12"/>
        <v>33</v>
      </c>
      <c r="K46" s="44">
        <f t="shared" si="12"/>
        <v>48</v>
      </c>
      <c r="L46" s="44">
        <f t="shared" si="12"/>
        <v>10</v>
      </c>
      <c r="M46" s="44">
        <f t="shared" si="12"/>
        <v>30</v>
      </c>
      <c r="N46" s="44">
        <f t="shared" si="12"/>
        <v>40</v>
      </c>
      <c r="O46" s="44">
        <f t="shared" si="12"/>
        <v>23</v>
      </c>
      <c r="P46" s="44">
        <f t="shared" si="12"/>
        <v>21</v>
      </c>
      <c r="Q46" s="44">
        <f t="shared" si="12"/>
        <v>10</v>
      </c>
      <c r="R46" s="44">
        <f t="shared" si="12"/>
        <v>17</v>
      </c>
      <c r="S46" s="44">
        <f t="shared" si="12"/>
        <v>4</v>
      </c>
      <c r="T46" s="44">
        <f t="shared" si="12"/>
        <v>99</v>
      </c>
      <c r="U46" s="45">
        <f>((T46+Q46+N46-R46)+(O46*2))/E46</f>
        <v>0.7416666666666667</v>
      </c>
      <c r="V46" s="46" t="s">
        <v>437</v>
      </c>
      <c r="W46" s="46" t="s">
        <v>80</v>
      </c>
      <c r="X46" s="46" t="s">
        <v>82</v>
      </c>
      <c r="Y46" s="70">
        <v>3500</v>
      </c>
      <c r="Z46" s="48"/>
      <c r="AA46" s="43" t="s">
        <v>227</v>
      </c>
      <c r="AB46" s="72" t="s">
        <v>177</v>
      </c>
    </row>
    <row r="47" spans="1:28" x14ac:dyDescent="0.3">
      <c r="A47" s="1"/>
      <c r="B47" s="1"/>
      <c r="C47" s="1"/>
      <c r="D47" s="1"/>
      <c r="F47" s="49" t="s">
        <v>41</v>
      </c>
      <c r="G47" s="50">
        <f>F46/G46</f>
        <v>0.5</v>
      </c>
      <c r="H47" s="27"/>
      <c r="I47" s="1"/>
      <c r="J47" s="49" t="s">
        <v>42</v>
      </c>
      <c r="K47" s="51">
        <f>J46/K46</f>
        <v>0.6875</v>
      </c>
      <c r="L47" s="1"/>
      <c r="M47" s="39" t="s">
        <v>43</v>
      </c>
      <c r="N47" s="52">
        <v>10</v>
      </c>
      <c r="P47" s="1"/>
      <c r="Q47" s="1"/>
      <c r="R47" s="1"/>
      <c r="S47" s="1"/>
      <c r="T47" s="1"/>
      <c r="U47" s="1"/>
      <c r="V47" s="22"/>
      <c r="W47" s="22"/>
      <c r="X47" s="22"/>
      <c r="Y47" s="53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3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C6CD6-86D9-4F4E-86F6-446F6DAE40DB}">
  <dimension ref="A1"/>
  <sheetViews>
    <sheetView workbookViewId="0">
      <selection activeCell="J27" sqref="J27"/>
    </sheetView>
  </sheetViews>
  <sheetFormatPr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3811C-D395-474C-8262-750F1D4FB146}">
  <sheetPr>
    <tabColor rgb="FF92D050"/>
  </sheetPr>
  <dimension ref="A1:AB53"/>
  <sheetViews>
    <sheetView tabSelected="1"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29560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78</v>
      </c>
      <c r="K4" s="16" t="s">
        <v>45</v>
      </c>
      <c r="L4" s="17"/>
      <c r="M4" s="18"/>
      <c r="N4" s="19">
        <v>26</v>
      </c>
      <c r="O4" s="19">
        <v>34</v>
      </c>
      <c r="P4" s="19">
        <v>16</v>
      </c>
      <c r="Q4" s="19">
        <v>26</v>
      </c>
      <c r="R4" s="20"/>
      <c r="S4" s="21">
        <f>SUM(N4:R4)</f>
        <v>102</v>
      </c>
      <c r="T4" s="22">
        <v>357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79</v>
      </c>
      <c r="K5" s="16" t="s">
        <v>60</v>
      </c>
      <c r="L5" s="17"/>
      <c r="M5" s="18"/>
      <c r="N5" s="19">
        <v>27</v>
      </c>
      <c r="O5" s="19">
        <v>18</v>
      </c>
      <c r="P5" s="19">
        <v>15</v>
      </c>
      <c r="Q5" s="19">
        <v>27</v>
      </c>
      <c r="R5" s="20"/>
      <c r="S5" s="21">
        <f>SUM(N5:R5)</f>
        <v>87</v>
      </c>
      <c r="T5" s="22">
        <v>357</v>
      </c>
      <c r="U5" s="1"/>
      <c r="V5" s="1"/>
      <c r="W5" s="1"/>
    </row>
    <row r="6" spans="1:28" x14ac:dyDescent="0.3">
      <c r="C6" s="23">
        <v>2217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77</v>
      </c>
      <c r="D7" s="7" t="s">
        <v>8</v>
      </c>
      <c r="G7" s="1"/>
      <c r="S7" s="1"/>
      <c r="T7" s="25" t="s">
        <v>9</v>
      </c>
      <c r="U7" s="1"/>
      <c r="V7" s="26">
        <v>357</v>
      </c>
      <c r="W7" s="1"/>
    </row>
    <row r="8" spans="1:28" x14ac:dyDescent="0.3">
      <c r="B8" s="1"/>
      <c r="C8" s="24" t="s">
        <v>353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8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47</v>
      </c>
      <c r="D13" s="38">
        <v>34</v>
      </c>
      <c r="E13" s="27">
        <v>34</v>
      </c>
      <c r="F13" s="27">
        <v>9</v>
      </c>
      <c r="G13" s="27">
        <v>17</v>
      </c>
      <c r="H13" s="27"/>
      <c r="I13" s="27"/>
      <c r="J13" s="27">
        <v>1</v>
      </c>
      <c r="K13" s="27">
        <v>3</v>
      </c>
      <c r="L13" s="27">
        <v>0</v>
      </c>
      <c r="M13" s="27">
        <v>3</v>
      </c>
      <c r="N13" s="27">
        <f>SUM(L13:M13)</f>
        <v>3</v>
      </c>
      <c r="O13" s="27">
        <v>0</v>
      </c>
      <c r="P13" s="39">
        <v>3</v>
      </c>
      <c r="Q13" s="27">
        <v>0</v>
      </c>
      <c r="R13" s="27">
        <v>1</v>
      </c>
      <c r="S13" s="27">
        <v>1</v>
      </c>
      <c r="T13" s="27">
        <f>(H13*3)+((F13-H13)*2)+J13</f>
        <v>19</v>
      </c>
      <c r="U13" s="40">
        <f>IFERROR(((T13+Q13+N13-R13)+(O13*2))/E13,"")</f>
        <v>0.61764705882352944</v>
      </c>
      <c r="V13" s="22">
        <v>357</v>
      </c>
      <c r="W13" s="22" t="s">
        <v>80</v>
      </c>
      <c r="X13" s="22" t="s">
        <v>82</v>
      </c>
      <c r="Y13" s="69">
        <v>2217</v>
      </c>
      <c r="Z13" s="41"/>
      <c r="AA13" s="1" t="s">
        <v>83</v>
      </c>
      <c r="AB13" s="28" t="s">
        <v>84</v>
      </c>
    </row>
    <row r="14" spans="1:28" x14ac:dyDescent="0.3">
      <c r="A14" s="1" t="s">
        <v>59</v>
      </c>
      <c r="B14" s="1" t="s">
        <v>46</v>
      </c>
      <c r="C14" s="27" t="s">
        <v>48</v>
      </c>
      <c r="D14" s="38">
        <v>11</v>
      </c>
      <c r="E14" s="27">
        <v>18</v>
      </c>
      <c r="F14" s="27">
        <v>2</v>
      </c>
      <c r="G14" s="27">
        <v>5</v>
      </c>
      <c r="H14" s="27"/>
      <c r="I14" s="27"/>
      <c r="J14" s="27">
        <v>0</v>
      </c>
      <c r="K14" s="27">
        <v>0</v>
      </c>
      <c r="L14" s="27">
        <v>0</v>
      </c>
      <c r="M14" s="27">
        <v>1</v>
      </c>
      <c r="N14" s="27">
        <f t="shared" ref="N14:N19" si="0">SUM(L14:M14)</f>
        <v>1</v>
      </c>
      <c r="O14" s="39">
        <v>1</v>
      </c>
      <c r="P14" s="39">
        <v>4</v>
      </c>
      <c r="Q14" s="39">
        <v>1</v>
      </c>
      <c r="R14" s="39">
        <v>3</v>
      </c>
      <c r="S14" s="39">
        <v>0</v>
      </c>
      <c r="T14" s="39">
        <f t="shared" ref="T14:T19" si="1">(H14*3)+((F14-H14)*2)+J14</f>
        <v>4</v>
      </c>
      <c r="U14" s="40">
        <f t="shared" ref="U14:U24" si="2">IFERROR(((T14+Q14+N14-R14)+(O14*2))/E14,"")</f>
        <v>0.27777777777777779</v>
      </c>
      <c r="V14" s="22">
        <v>357</v>
      </c>
      <c r="W14" s="22" t="s">
        <v>80</v>
      </c>
      <c r="X14" s="22" t="s">
        <v>82</v>
      </c>
      <c r="Y14" s="69">
        <v>2217</v>
      </c>
      <c r="Z14" s="41"/>
      <c r="AA14" s="1" t="s">
        <v>83</v>
      </c>
      <c r="AB14" s="28" t="s">
        <v>84</v>
      </c>
    </row>
    <row r="15" spans="1:28" x14ac:dyDescent="0.3">
      <c r="A15" s="1" t="s">
        <v>59</v>
      </c>
      <c r="B15" s="1" t="s">
        <v>46</v>
      </c>
      <c r="C15" s="27" t="s">
        <v>49</v>
      </c>
      <c r="D15" s="38">
        <v>22</v>
      </c>
      <c r="E15" s="27">
        <v>27</v>
      </c>
      <c r="F15" s="27">
        <v>2</v>
      </c>
      <c r="G15" s="27">
        <v>10</v>
      </c>
      <c r="H15" s="27"/>
      <c r="I15" s="27"/>
      <c r="J15" s="27">
        <v>2</v>
      </c>
      <c r="K15" s="27">
        <v>4</v>
      </c>
      <c r="L15" s="27">
        <v>2</v>
      </c>
      <c r="M15" s="27">
        <v>2</v>
      </c>
      <c r="N15" s="27">
        <f t="shared" si="0"/>
        <v>4</v>
      </c>
      <c r="O15" s="39">
        <v>2</v>
      </c>
      <c r="P15" s="39">
        <v>2</v>
      </c>
      <c r="Q15" s="39">
        <v>2</v>
      </c>
      <c r="R15" s="39">
        <v>2</v>
      </c>
      <c r="S15" s="39">
        <v>1</v>
      </c>
      <c r="T15" s="39">
        <f t="shared" si="1"/>
        <v>6</v>
      </c>
      <c r="U15" s="40">
        <f t="shared" si="2"/>
        <v>0.51851851851851849</v>
      </c>
      <c r="V15" s="22">
        <v>357</v>
      </c>
      <c r="W15" s="22" t="s">
        <v>80</v>
      </c>
      <c r="X15" s="22" t="s">
        <v>82</v>
      </c>
      <c r="Y15" s="69">
        <v>2217</v>
      </c>
      <c r="Z15" s="41"/>
      <c r="AA15" s="1" t="s">
        <v>83</v>
      </c>
      <c r="AB15" s="28" t="s">
        <v>84</v>
      </c>
    </row>
    <row r="16" spans="1:28" x14ac:dyDescent="0.3">
      <c r="A16" s="1" t="s">
        <v>59</v>
      </c>
      <c r="B16" s="1" t="s">
        <v>46</v>
      </c>
      <c r="C16" s="27" t="s">
        <v>50</v>
      </c>
      <c r="D16" s="38">
        <v>20</v>
      </c>
      <c r="E16" s="27">
        <v>12</v>
      </c>
      <c r="F16" s="27">
        <v>4</v>
      </c>
      <c r="G16" s="27">
        <v>7</v>
      </c>
      <c r="H16" s="27"/>
      <c r="I16" s="27"/>
      <c r="J16" s="27">
        <v>2</v>
      </c>
      <c r="K16" s="27">
        <v>2</v>
      </c>
      <c r="L16" s="27">
        <v>1</v>
      </c>
      <c r="M16" s="27">
        <v>1</v>
      </c>
      <c r="N16" s="27">
        <f t="shared" si="0"/>
        <v>2</v>
      </c>
      <c r="O16" s="39">
        <v>0</v>
      </c>
      <c r="P16" s="39">
        <v>2</v>
      </c>
      <c r="Q16" s="39">
        <v>1</v>
      </c>
      <c r="R16" s="39">
        <v>0</v>
      </c>
      <c r="S16" s="39">
        <v>1</v>
      </c>
      <c r="T16" s="39">
        <f t="shared" si="1"/>
        <v>10</v>
      </c>
      <c r="U16" s="40">
        <f t="shared" si="2"/>
        <v>1.0833333333333333</v>
      </c>
      <c r="V16" s="22">
        <v>357</v>
      </c>
      <c r="W16" s="22" t="s">
        <v>80</v>
      </c>
      <c r="X16" s="22" t="s">
        <v>82</v>
      </c>
      <c r="Y16" s="69">
        <v>2217</v>
      </c>
      <c r="Z16" s="41"/>
      <c r="AA16" s="1" t="s">
        <v>83</v>
      </c>
      <c r="AB16" s="28" t="s">
        <v>84</v>
      </c>
    </row>
    <row r="17" spans="1:28" x14ac:dyDescent="0.3">
      <c r="A17" s="1" t="s">
        <v>59</v>
      </c>
      <c r="B17" s="1" t="s">
        <v>46</v>
      </c>
      <c r="C17" s="27" t="s">
        <v>51</v>
      </c>
      <c r="D17" s="38">
        <v>14</v>
      </c>
      <c r="E17" s="27">
        <v>12</v>
      </c>
      <c r="F17" s="27">
        <v>0</v>
      </c>
      <c r="G17" s="27">
        <v>2</v>
      </c>
      <c r="H17" s="27"/>
      <c r="I17" s="27"/>
      <c r="J17" s="27">
        <v>0</v>
      </c>
      <c r="K17" s="27">
        <v>0</v>
      </c>
      <c r="L17" s="27">
        <v>0</v>
      </c>
      <c r="M17" s="27">
        <v>0</v>
      </c>
      <c r="N17" s="27">
        <f t="shared" si="0"/>
        <v>0</v>
      </c>
      <c r="O17" s="39">
        <v>1</v>
      </c>
      <c r="P17" s="39">
        <v>2</v>
      </c>
      <c r="Q17" s="39">
        <v>0</v>
      </c>
      <c r="R17" s="39">
        <v>3</v>
      </c>
      <c r="S17" s="39">
        <v>0</v>
      </c>
      <c r="T17" s="39">
        <f t="shared" si="1"/>
        <v>0</v>
      </c>
      <c r="U17" s="85">
        <f t="shared" si="2"/>
        <v>-8.3333333333333329E-2</v>
      </c>
      <c r="V17" s="22">
        <v>357</v>
      </c>
      <c r="W17" s="22" t="s">
        <v>80</v>
      </c>
      <c r="X17" s="22" t="s">
        <v>82</v>
      </c>
      <c r="Y17" s="69">
        <v>2217</v>
      </c>
      <c r="Z17" s="41"/>
      <c r="AA17" s="1" t="s">
        <v>83</v>
      </c>
      <c r="AB17" s="28" t="s">
        <v>84</v>
      </c>
    </row>
    <row r="18" spans="1:28" x14ac:dyDescent="0.3">
      <c r="A18" s="1" t="s">
        <v>59</v>
      </c>
      <c r="B18" s="1" t="s">
        <v>46</v>
      </c>
      <c r="C18" s="27" t="s">
        <v>52</v>
      </c>
      <c r="D18" s="38">
        <v>42</v>
      </c>
      <c r="E18" s="27">
        <v>12</v>
      </c>
      <c r="F18" s="27">
        <v>1</v>
      </c>
      <c r="G18" s="27">
        <v>3</v>
      </c>
      <c r="H18" s="27"/>
      <c r="I18" s="27"/>
      <c r="J18" s="27">
        <v>0</v>
      </c>
      <c r="K18" s="27">
        <v>0</v>
      </c>
      <c r="L18" s="27">
        <v>1</v>
      </c>
      <c r="M18" s="27">
        <v>1</v>
      </c>
      <c r="N18" s="27">
        <f t="shared" si="0"/>
        <v>2</v>
      </c>
      <c r="O18" s="39">
        <v>0</v>
      </c>
      <c r="P18" s="39">
        <v>1</v>
      </c>
      <c r="Q18" s="39">
        <v>0</v>
      </c>
      <c r="R18" s="39">
        <v>2</v>
      </c>
      <c r="S18" s="39">
        <v>0</v>
      </c>
      <c r="T18" s="39">
        <f t="shared" si="1"/>
        <v>2</v>
      </c>
      <c r="U18" s="40">
        <f t="shared" si="2"/>
        <v>0.16666666666666666</v>
      </c>
      <c r="V18" s="22">
        <v>357</v>
      </c>
      <c r="W18" s="22" t="s">
        <v>80</v>
      </c>
      <c r="X18" s="22" t="s">
        <v>82</v>
      </c>
      <c r="Y18" s="69">
        <v>2217</v>
      </c>
      <c r="Z18" s="41"/>
      <c r="AA18" s="1" t="s">
        <v>83</v>
      </c>
      <c r="AB18" s="28" t="s">
        <v>84</v>
      </c>
    </row>
    <row r="19" spans="1:28" x14ac:dyDescent="0.3">
      <c r="A19" s="1" t="s">
        <v>59</v>
      </c>
      <c r="B19" s="1" t="s">
        <v>46</v>
      </c>
      <c r="C19" s="27" t="s">
        <v>53</v>
      </c>
      <c r="D19" s="38">
        <v>15</v>
      </c>
      <c r="E19" s="27">
        <v>33</v>
      </c>
      <c r="F19" s="27">
        <v>9</v>
      </c>
      <c r="G19" s="27">
        <v>9</v>
      </c>
      <c r="H19" s="27"/>
      <c r="I19" s="27"/>
      <c r="J19" s="27">
        <v>0</v>
      </c>
      <c r="K19" s="27">
        <v>0</v>
      </c>
      <c r="L19" s="27">
        <v>0</v>
      </c>
      <c r="M19" s="27">
        <v>3</v>
      </c>
      <c r="N19" s="27">
        <f t="shared" si="0"/>
        <v>3</v>
      </c>
      <c r="O19" s="39">
        <v>4</v>
      </c>
      <c r="P19" s="39">
        <v>2</v>
      </c>
      <c r="Q19" s="39">
        <v>3</v>
      </c>
      <c r="R19" s="39">
        <v>5</v>
      </c>
      <c r="S19" s="39">
        <v>0</v>
      </c>
      <c r="T19" s="39">
        <f t="shared" si="1"/>
        <v>18</v>
      </c>
      <c r="U19" s="40">
        <f t="shared" si="2"/>
        <v>0.81818181818181823</v>
      </c>
      <c r="V19" s="22">
        <v>357</v>
      </c>
      <c r="W19" s="22" t="s">
        <v>80</v>
      </c>
      <c r="X19" s="22" t="s">
        <v>82</v>
      </c>
      <c r="Y19" s="69">
        <v>2217</v>
      </c>
      <c r="Z19" s="41"/>
      <c r="AA19" s="1" t="s">
        <v>83</v>
      </c>
      <c r="AB19" s="28" t="s">
        <v>84</v>
      </c>
    </row>
    <row r="20" spans="1:28" x14ac:dyDescent="0.3">
      <c r="A20" s="1" t="s">
        <v>59</v>
      </c>
      <c r="B20" s="1" t="s">
        <v>46</v>
      </c>
      <c r="C20" s="27" t="s">
        <v>54</v>
      </c>
      <c r="D20" s="38">
        <v>10</v>
      </c>
      <c r="E20" s="27">
        <v>34</v>
      </c>
      <c r="F20" s="27">
        <v>8</v>
      </c>
      <c r="G20" s="27">
        <v>20</v>
      </c>
      <c r="H20" s="27"/>
      <c r="I20" s="27"/>
      <c r="J20" s="27">
        <v>5</v>
      </c>
      <c r="K20" s="27">
        <v>6</v>
      </c>
      <c r="L20" s="27">
        <v>6</v>
      </c>
      <c r="M20" s="27">
        <v>1</v>
      </c>
      <c r="N20" s="27">
        <f>SUM(L20:M20)</f>
        <v>7</v>
      </c>
      <c r="O20" s="39">
        <v>11</v>
      </c>
      <c r="P20" s="39">
        <v>3</v>
      </c>
      <c r="Q20" s="39">
        <v>1</v>
      </c>
      <c r="R20" s="39">
        <v>6</v>
      </c>
      <c r="S20" s="39">
        <v>1</v>
      </c>
      <c r="T20" s="39">
        <f>(H20*3)+((F20-H20)*2)+J20</f>
        <v>21</v>
      </c>
      <c r="U20" s="40">
        <f t="shared" si="2"/>
        <v>1.3235294117647058</v>
      </c>
      <c r="V20" s="22">
        <v>357</v>
      </c>
      <c r="W20" s="22" t="s">
        <v>80</v>
      </c>
      <c r="X20" s="22" t="s">
        <v>82</v>
      </c>
      <c r="Y20" s="69">
        <v>2217</v>
      </c>
      <c r="Z20" s="41"/>
      <c r="AA20" s="1" t="s">
        <v>83</v>
      </c>
      <c r="AB20" s="28" t="s">
        <v>84</v>
      </c>
    </row>
    <row r="21" spans="1:28" x14ac:dyDescent="0.3">
      <c r="A21" s="1" t="s">
        <v>59</v>
      </c>
      <c r="B21" s="1" t="s">
        <v>46</v>
      </c>
      <c r="C21" s="27" t="s">
        <v>55</v>
      </c>
      <c r="D21" s="38">
        <v>33</v>
      </c>
      <c r="E21" s="27">
        <v>2</v>
      </c>
      <c r="F21" s="27">
        <v>0</v>
      </c>
      <c r="G21" s="27">
        <v>2</v>
      </c>
      <c r="H21" s="27"/>
      <c r="I21" s="27"/>
      <c r="J21" s="27">
        <v>0</v>
      </c>
      <c r="K21" s="27">
        <v>0</v>
      </c>
      <c r="L21" s="27">
        <v>1</v>
      </c>
      <c r="M21" s="27">
        <v>0</v>
      </c>
      <c r="N21" s="27">
        <f>SUM(L21:M21)</f>
        <v>1</v>
      </c>
      <c r="O21" s="39">
        <v>0</v>
      </c>
      <c r="P21" s="39">
        <v>1</v>
      </c>
      <c r="Q21" s="39">
        <v>0</v>
      </c>
      <c r="R21" s="39">
        <v>0</v>
      </c>
      <c r="S21" s="39">
        <v>0</v>
      </c>
      <c r="T21" s="39">
        <f>(H21*3)+((F21-H21)*2)+J21</f>
        <v>0</v>
      </c>
      <c r="U21" s="40">
        <f t="shared" si="2"/>
        <v>0.5</v>
      </c>
      <c r="V21" s="22">
        <v>357</v>
      </c>
      <c r="W21" s="22" t="s">
        <v>80</v>
      </c>
      <c r="X21" s="22" t="s">
        <v>82</v>
      </c>
      <c r="Y21" s="69">
        <v>2217</v>
      </c>
      <c r="Z21" s="41"/>
      <c r="AA21" s="1" t="s">
        <v>83</v>
      </c>
      <c r="AB21" s="28" t="s">
        <v>84</v>
      </c>
    </row>
    <row r="22" spans="1:28" x14ac:dyDescent="0.3">
      <c r="A22" s="1" t="s">
        <v>59</v>
      </c>
      <c r="B22" s="1" t="s">
        <v>46</v>
      </c>
      <c r="C22" s="27" t="s">
        <v>56</v>
      </c>
      <c r="D22" s="38">
        <v>24</v>
      </c>
      <c r="E22" s="27">
        <v>20</v>
      </c>
      <c r="F22" s="27">
        <v>5</v>
      </c>
      <c r="G22" s="27">
        <v>10</v>
      </c>
      <c r="H22" s="27"/>
      <c r="I22" s="27"/>
      <c r="J22" s="27">
        <v>2</v>
      </c>
      <c r="K22" s="27">
        <v>4</v>
      </c>
      <c r="L22" s="27">
        <v>4</v>
      </c>
      <c r="M22" s="27">
        <v>0</v>
      </c>
      <c r="N22" s="27">
        <f>SUM(L22:M22)</f>
        <v>4</v>
      </c>
      <c r="O22" s="39">
        <v>1</v>
      </c>
      <c r="P22" s="39">
        <v>1</v>
      </c>
      <c r="Q22" s="39">
        <v>2</v>
      </c>
      <c r="R22" s="39">
        <v>2</v>
      </c>
      <c r="S22" s="39">
        <v>0</v>
      </c>
      <c r="T22" s="39">
        <f>(H22*3)+((F22-H22)*2)+J22</f>
        <v>12</v>
      </c>
      <c r="U22" s="40">
        <f t="shared" si="2"/>
        <v>0.9</v>
      </c>
      <c r="V22" s="22">
        <v>357</v>
      </c>
      <c r="W22" s="22" t="s">
        <v>80</v>
      </c>
      <c r="X22" s="22" t="s">
        <v>82</v>
      </c>
      <c r="Y22" s="69">
        <v>2217</v>
      </c>
      <c r="Z22" s="41"/>
      <c r="AA22" s="1" t="s">
        <v>83</v>
      </c>
      <c r="AB22" s="28" t="s">
        <v>84</v>
      </c>
    </row>
    <row r="23" spans="1:28" x14ac:dyDescent="0.3">
      <c r="A23" s="1" t="s">
        <v>59</v>
      </c>
      <c r="B23" s="1" t="s">
        <v>46</v>
      </c>
      <c r="C23" s="27" t="s">
        <v>57</v>
      </c>
      <c r="D23" s="38">
        <v>35</v>
      </c>
      <c r="E23" s="27">
        <v>22</v>
      </c>
      <c r="F23" s="27">
        <v>2</v>
      </c>
      <c r="G23" s="27">
        <v>6</v>
      </c>
      <c r="H23" s="27"/>
      <c r="I23" s="27"/>
      <c r="J23" s="27">
        <v>2</v>
      </c>
      <c r="K23" s="27">
        <v>2</v>
      </c>
      <c r="L23" s="27">
        <v>3</v>
      </c>
      <c r="M23" s="27">
        <v>3</v>
      </c>
      <c r="N23" s="27">
        <f>SUM(L23:M23)</f>
        <v>6</v>
      </c>
      <c r="O23" s="39">
        <v>0</v>
      </c>
      <c r="P23" s="39">
        <v>2</v>
      </c>
      <c r="Q23" s="39">
        <v>2</v>
      </c>
      <c r="R23" s="39">
        <v>0</v>
      </c>
      <c r="S23" s="39">
        <v>1</v>
      </c>
      <c r="T23" s="39">
        <f>(H23*3)+((F23-H23)*2)+J23</f>
        <v>6</v>
      </c>
      <c r="U23" s="40">
        <f t="shared" si="2"/>
        <v>0.63636363636363635</v>
      </c>
      <c r="V23" s="22">
        <v>357</v>
      </c>
      <c r="W23" s="22" t="s">
        <v>80</v>
      </c>
      <c r="X23" s="22" t="s">
        <v>82</v>
      </c>
      <c r="Y23" s="69">
        <v>2217</v>
      </c>
      <c r="Z23" s="41"/>
      <c r="AA23" s="1" t="s">
        <v>83</v>
      </c>
      <c r="AB23" s="28" t="s">
        <v>84</v>
      </c>
    </row>
    <row r="24" spans="1:28" x14ac:dyDescent="0.3">
      <c r="A24" s="1" t="s">
        <v>59</v>
      </c>
      <c r="B24" s="1" t="s">
        <v>46</v>
      </c>
      <c r="C24" s="27" t="s">
        <v>58</v>
      </c>
      <c r="D24" s="38">
        <v>40</v>
      </c>
      <c r="E24" s="27">
        <v>14</v>
      </c>
      <c r="F24" s="27">
        <v>2</v>
      </c>
      <c r="G24" s="27">
        <v>8</v>
      </c>
      <c r="H24" s="27"/>
      <c r="I24" s="27"/>
      <c r="J24" s="27">
        <v>0</v>
      </c>
      <c r="K24" s="27">
        <v>0</v>
      </c>
      <c r="L24" s="27">
        <v>0</v>
      </c>
      <c r="M24" s="27">
        <v>3</v>
      </c>
      <c r="N24" s="27">
        <f>SUM(L24:M24)</f>
        <v>3</v>
      </c>
      <c r="O24" s="39">
        <v>0</v>
      </c>
      <c r="P24" s="39">
        <v>4</v>
      </c>
      <c r="Q24" s="39">
        <v>1</v>
      </c>
      <c r="R24" s="39">
        <v>1</v>
      </c>
      <c r="S24" s="39">
        <v>0</v>
      </c>
      <c r="T24" s="39">
        <f>(H24*3)+((F24-H24)*2)+J24</f>
        <v>4</v>
      </c>
      <c r="U24" s="40">
        <f t="shared" si="2"/>
        <v>0.5</v>
      </c>
      <c r="V24" s="22">
        <v>357</v>
      </c>
      <c r="W24" s="22" t="s">
        <v>80</v>
      </c>
      <c r="X24" s="22" t="s">
        <v>82</v>
      </c>
      <c r="Y24" s="69">
        <v>2217</v>
      </c>
      <c r="Z24" s="41"/>
      <c r="AA24" s="1" t="s">
        <v>83</v>
      </c>
      <c r="AB24" s="28" t="s">
        <v>84</v>
      </c>
    </row>
    <row r="25" spans="1:28" x14ac:dyDescent="0.3">
      <c r="A25" s="43" t="s">
        <v>59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44</v>
      </c>
      <c r="G25" s="44">
        <f t="shared" si="3"/>
        <v>99</v>
      </c>
      <c r="H25" s="44">
        <f t="shared" si="3"/>
        <v>0</v>
      </c>
      <c r="I25" s="44">
        <f t="shared" si="3"/>
        <v>0</v>
      </c>
      <c r="J25" s="44">
        <f t="shared" si="3"/>
        <v>14</v>
      </c>
      <c r="K25" s="44">
        <f t="shared" si="3"/>
        <v>21</v>
      </c>
      <c r="L25" s="44">
        <f t="shared" si="3"/>
        <v>18</v>
      </c>
      <c r="M25" s="44">
        <f t="shared" si="3"/>
        <v>18</v>
      </c>
      <c r="N25" s="44">
        <f t="shared" si="3"/>
        <v>36</v>
      </c>
      <c r="O25" s="44">
        <f t="shared" si="3"/>
        <v>20</v>
      </c>
      <c r="P25" s="44">
        <f t="shared" si="3"/>
        <v>27</v>
      </c>
      <c r="Q25" s="44">
        <f t="shared" si="3"/>
        <v>13</v>
      </c>
      <c r="R25" s="44">
        <f t="shared" si="3"/>
        <v>25</v>
      </c>
      <c r="S25" s="44">
        <f t="shared" si="3"/>
        <v>5</v>
      </c>
      <c r="T25" s="44">
        <f t="shared" si="3"/>
        <v>102</v>
      </c>
      <c r="U25" s="45">
        <f>((T25+Q25+N25-R25)+(O25*2))/E25</f>
        <v>0.69166666666666665</v>
      </c>
      <c r="V25" s="46">
        <v>357</v>
      </c>
      <c r="W25" s="46" t="s">
        <v>80</v>
      </c>
      <c r="X25" s="46" t="s">
        <v>82</v>
      </c>
      <c r="Y25" s="70">
        <v>2217</v>
      </c>
      <c r="Z25" s="48"/>
      <c r="AA25" s="43" t="s">
        <v>83</v>
      </c>
      <c r="AB25" s="72" t="s">
        <v>84</v>
      </c>
    </row>
    <row r="26" spans="1:28" x14ac:dyDescent="0.3">
      <c r="A26" s="1"/>
      <c r="B26" s="1"/>
      <c r="C26" s="1"/>
      <c r="D26" s="1"/>
      <c r="F26" s="49" t="s">
        <v>41</v>
      </c>
      <c r="G26" s="50">
        <f>F25/G25</f>
        <v>0.44444444444444442</v>
      </c>
      <c r="H26" s="27"/>
      <c r="I26" s="1"/>
      <c r="J26" s="49" t="s">
        <v>42</v>
      </c>
      <c r="K26" s="51">
        <f>J25/K25</f>
        <v>0.66666666666666663</v>
      </c>
      <c r="L26" s="1"/>
      <c r="M26" s="39" t="s">
        <v>43</v>
      </c>
      <c r="N26" s="52">
        <v>1</v>
      </c>
      <c r="P26" s="1"/>
      <c r="Q26" s="1"/>
      <c r="R26" s="1"/>
      <c r="S26" s="1"/>
      <c r="T26" s="1"/>
      <c r="U26" s="1"/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>
        <v>1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59</v>
      </c>
      <c r="C35" s="27" t="s">
        <v>85</v>
      </c>
      <c r="D35" s="38">
        <v>12</v>
      </c>
      <c r="E35" s="27">
        <v>43</v>
      </c>
      <c r="F35" s="27">
        <v>8</v>
      </c>
      <c r="G35" s="27">
        <v>22</v>
      </c>
      <c r="H35" s="27"/>
      <c r="I35" s="27"/>
      <c r="J35" s="27">
        <v>8</v>
      </c>
      <c r="K35" s="27">
        <v>8</v>
      </c>
      <c r="L35" s="27">
        <v>3</v>
      </c>
      <c r="M35" s="27">
        <v>3</v>
      </c>
      <c r="N35" s="27">
        <f>SUM(L35:M35)</f>
        <v>6</v>
      </c>
      <c r="O35" s="27">
        <v>4</v>
      </c>
      <c r="P35" s="39">
        <v>5</v>
      </c>
      <c r="Q35" s="27">
        <v>2</v>
      </c>
      <c r="R35" s="27">
        <v>5</v>
      </c>
      <c r="S35" s="27">
        <v>0</v>
      </c>
      <c r="T35" s="27">
        <f>+(F35*2)+J35</f>
        <v>24</v>
      </c>
      <c r="U35" s="40">
        <f>IFERROR(((T35+Q35+N35-R35)+(O35*2))/E35,"")</f>
        <v>0.81395348837209303</v>
      </c>
      <c r="V35" s="22">
        <v>357</v>
      </c>
      <c r="W35" s="22" t="s">
        <v>81</v>
      </c>
      <c r="X35" s="22" t="s">
        <v>95</v>
      </c>
      <c r="Y35" s="69">
        <v>2217</v>
      </c>
      <c r="Z35" s="41"/>
      <c r="AA35" s="1" t="s">
        <v>96</v>
      </c>
      <c r="AB35" s="28" t="s">
        <v>97</v>
      </c>
    </row>
    <row r="36" spans="1:28" x14ac:dyDescent="0.3">
      <c r="A36" s="1" t="s">
        <v>46</v>
      </c>
      <c r="B36" s="1" t="s">
        <v>59</v>
      </c>
      <c r="C36" s="27" t="s">
        <v>86</v>
      </c>
      <c r="D36" s="38">
        <v>34</v>
      </c>
      <c r="E36" s="27">
        <v>33</v>
      </c>
      <c r="F36" s="27">
        <v>2</v>
      </c>
      <c r="G36" s="27">
        <v>4</v>
      </c>
      <c r="H36" s="27"/>
      <c r="I36" s="27"/>
      <c r="J36" s="27">
        <v>0</v>
      </c>
      <c r="K36" s="27">
        <v>0</v>
      </c>
      <c r="L36" s="27">
        <v>4</v>
      </c>
      <c r="M36" s="27">
        <v>1</v>
      </c>
      <c r="N36" s="27">
        <f t="shared" ref="N36:N42" si="4">SUM(L36:M36)</f>
        <v>5</v>
      </c>
      <c r="O36" s="39">
        <v>0</v>
      </c>
      <c r="P36" s="39">
        <v>5</v>
      </c>
      <c r="Q36" s="39">
        <v>1</v>
      </c>
      <c r="R36" s="39">
        <v>2</v>
      </c>
      <c r="S36" s="39">
        <v>0</v>
      </c>
      <c r="T36" s="27">
        <f t="shared" ref="T36:T45" si="5">+(F36*2)+J36</f>
        <v>4</v>
      </c>
      <c r="U36" s="40">
        <f t="shared" ref="U36:U45" si="6">IFERROR(((T36+Q36+N36-R36)+(O36*2))/E36,"")</f>
        <v>0.24242424242424243</v>
      </c>
      <c r="V36" s="22">
        <v>357</v>
      </c>
      <c r="W36" s="22" t="s">
        <v>81</v>
      </c>
      <c r="X36" s="22" t="s">
        <v>95</v>
      </c>
      <c r="Y36" s="69">
        <v>2217</v>
      </c>
      <c r="Z36" s="41"/>
      <c r="AA36" s="1" t="s">
        <v>96</v>
      </c>
      <c r="AB36" s="28" t="s">
        <v>97</v>
      </c>
    </row>
    <row r="37" spans="1:28" x14ac:dyDescent="0.3">
      <c r="A37" s="1" t="s">
        <v>46</v>
      </c>
      <c r="B37" s="1" t="s">
        <v>59</v>
      </c>
      <c r="C37" s="27" t="s">
        <v>87</v>
      </c>
      <c r="D37" s="38">
        <v>44</v>
      </c>
      <c r="E37" s="27">
        <v>40</v>
      </c>
      <c r="F37" s="27">
        <v>2</v>
      </c>
      <c r="G37" s="27">
        <v>5</v>
      </c>
      <c r="H37" s="27">
        <v>0</v>
      </c>
      <c r="I37" s="27">
        <v>1</v>
      </c>
      <c r="J37" s="27">
        <v>7</v>
      </c>
      <c r="K37" s="27">
        <v>8</v>
      </c>
      <c r="L37" s="27">
        <v>2</v>
      </c>
      <c r="M37" s="27">
        <v>3</v>
      </c>
      <c r="N37" s="27">
        <f t="shared" si="4"/>
        <v>5</v>
      </c>
      <c r="O37" s="39">
        <v>1</v>
      </c>
      <c r="P37" s="39">
        <v>4</v>
      </c>
      <c r="Q37" s="39">
        <v>1</v>
      </c>
      <c r="R37" s="39">
        <v>10</v>
      </c>
      <c r="S37" s="39">
        <v>0</v>
      </c>
      <c r="T37" s="27">
        <f t="shared" si="5"/>
        <v>11</v>
      </c>
      <c r="U37" s="40">
        <f t="shared" si="6"/>
        <v>0.22500000000000001</v>
      </c>
      <c r="V37" s="22">
        <v>357</v>
      </c>
      <c r="W37" s="22" t="s">
        <v>81</v>
      </c>
      <c r="X37" s="22" t="s">
        <v>95</v>
      </c>
      <c r="Y37" s="69">
        <v>2217</v>
      </c>
      <c r="Z37" s="41"/>
      <c r="AA37" s="1" t="s">
        <v>96</v>
      </c>
      <c r="AB37" s="28" t="s">
        <v>97</v>
      </c>
    </row>
    <row r="38" spans="1:28" x14ac:dyDescent="0.3">
      <c r="A38" s="1" t="s">
        <v>46</v>
      </c>
      <c r="B38" s="1" t="s">
        <v>59</v>
      </c>
      <c r="C38" s="27" t="s">
        <v>494</v>
      </c>
      <c r="D38" s="38">
        <v>14</v>
      </c>
      <c r="E38" s="27" t="s">
        <v>470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27"/>
      <c r="U38" s="40"/>
      <c r="V38" s="22">
        <v>357</v>
      </c>
      <c r="W38" s="22" t="s">
        <v>81</v>
      </c>
      <c r="X38" s="22" t="s">
        <v>95</v>
      </c>
      <c r="Y38" s="69">
        <v>2217</v>
      </c>
      <c r="Z38" s="41"/>
      <c r="AA38" s="1" t="s">
        <v>96</v>
      </c>
      <c r="AB38" s="28" t="s">
        <v>97</v>
      </c>
    </row>
    <row r="39" spans="1:28" x14ac:dyDescent="0.3">
      <c r="A39" s="1" t="s">
        <v>46</v>
      </c>
      <c r="B39" s="1" t="s">
        <v>59</v>
      </c>
      <c r="C39" s="27" t="s">
        <v>88</v>
      </c>
      <c r="D39" s="38">
        <v>24</v>
      </c>
      <c r="E39" s="27">
        <v>42</v>
      </c>
      <c r="F39" s="27">
        <v>6</v>
      </c>
      <c r="G39" s="27">
        <v>13</v>
      </c>
      <c r="H39" s="27"/>
      <c r="I39" s="27"/>
      <c r="J39" s="27">
        <v>6</v>
      </c>
      <c r="K39" s="27">
        <v>7</v>
      </c>
      <c r="L39" s="27">
        <v>7</v>
      </c>
      <c r="M39" s="27">
        <v>14</v>
      </c>
      <c r="N39" s="27">
        <f t="shared" si="4"/>
        <v>21</v>
      </c>
      <c r="O39" s="39">
        <v>0</v>
      </c>
      <c r="P39" s="39">
        <v>2</v>
      </c>
      <c r="Q39" s="39">
        <v>2</v>
      </c>
      <c r="R39" s="39">
        <v>3</v>
      </c>
      <c r="S39" s="39">
        <v>2</v>
      </c>
      <c r="T39" s="27">
        <f t="shared" si="5"/>
        <v>18</v>
      </c>
      <c r="U39" s="40">
        <f t="shared" si="6"/>
        <v>0.90476190476190477</v>
      </c>
      <c r="V39" s="22">
        <v>357</v>
      </c>
      <c r="W39" s="22" t="s">
        <v>81</v>
      </c>
      <c r="X39" s="22" t="s">
        <v>95</v>
      </c>
      <c r="Y39" s="69">
        <v>2217</v>
      </c>
      <c r="Z39" s="41" t="s">
        <v>393</v>
      </c>
      <c r="AA39" s="1" t="s">
        <v>96</v>
      </c>
      <c r="AB39" s="28" t="s">
        <v>97</v>
      </c>
    </row>
    <row r="40" spans="1:28" x14ac:dyDescent="0.3">
      <c r="A40" s="1" t="s">
        <v>46</v>
      </c>
      <c r="B40" s="1" t="s">
        <v>59</v>
      </c>
      <c r="C40" s="27" t="s">
        <v>89</v>
      </c>
      <c r="D40" s="38">
        <v>23</v>
      </c>
      <c r="E40" s="27">
        <v>17</v>
      </c>
      <c r="F40" s="27">
        <v>1</v>
      </c>
      <c r="G40" s="27">
        <v>3</v>
      </c>
      <c r="H40" s="27"/>
      <c r="I40" s="27"/>
      <c r="J40" s="27">
        <v>4</v>
      </c>
      <c r="K40" s="27">
        <v>4</v>
      </c>
      <c r="L40" s="27">
        <v>0</v>
      </c>
      <c r="M40" s="27">
        <v>0</v>
      </c>
      <c r="N40" s="27">
        <f t="shared" si="4"/>
        <v>0</v>
      </c>
      <c r="O40" s="39">
        <v>0</v>
      </c>
      <c r="P40" s="39">
        <v>3</v>
      </c>
      <c r="Q40" s="39">
        <v>1</v>
      </c>
      <c r="R40" s="39">
        <v>3</v>
      </c>
      <c r="S40" s="39">
        <v>1</v>
      </c>
      <c r="T40" s="27">
        <f t="shared" si="5"/>
        <v>6</v>
      </c>
      <c r="U40" s="40">
        <f t="shared" si="6"/>
        <v>0.23529411764705882</v>
      </c>
      <c r="V40" s="22">
        <v>357</v>
      </c>
      <c r="W40" s="22" t="s">
        <v>81</v>
      </c>
      <c r="X40" s="22" t="s">
        <v>95</v>
      </c>
      <c r="Y40" s="69">
        <v>2217</v>
      </c>
      <c r="Z40" s="41"/>
      <c r="AA40" s="1" t="s">
        <v>96</v>
      </c>
      <c r="AB40" s="28" t="s">
        <v>97</v>
      </c>
    </row>
    <row r="41" spans="1:28" x14ac:dyDescent="0.3">
      <c r="A41" s="1" t="s">
        <v>46</v>
      </c>
      <c r="B41" s="1" t="s">
        <v>59</v>
      </c>
      <c r="C41" s="27" t="s">
        <v>90</v>
      </c>
      <c r="D41" s="38">
        <v>33</v>
      </c>
      <c r="E41" s="27">
        <v>5</v>
      </c>
      <c r="F41" s="27">
        <v>1</v>
      </c>
      <c r="G41" s="27">
        <v>1</v>
      </c>
      <c r="H41" s="27"/>
      <c r="I41" s="27"/>
      <c r="J41" s="27">
        <v>0</v>
      </c>
      <c r="K41" s="27">
        <v>0</v>
      </c>
      <c r="L41" s="27">
        <v>0</v>
      </c>
      <c r="M41" s="27">
        <v>0</v>
      </c>
      <c r="N41" s="27">
        <f t="shared" si="4"/>
        <v>0</v>
      </c>
      <c r="O41" s="39">
        <v>0</v>
      </c>
      <c r="P41" s="39">
        <v>1</v>
      </c>
      <c r="Q41" s="39">
        <v>0</v>
      </c>
      <c r="R41" s="39">
        <v>0</v>
      </c>
      <c r="S41" s="39">
        <v>0</v>
      </c>
      <c r="T41" s="27">
        <f t="shared" si="5"/>
        <v>2</v>
      </c>
      <c r="U41" s="40">
        <f t="shared" si="6"/>
        <v>0.4</v>
      </c>
      <c r="V41" s="22">
        <v>357</v>
      </c>
      <c r="W41" s="22" t="s">
        <v>81</v>
      </c>
      <c r="X41" s="22" t="s">
        <v>95</v>
      </c>
      <c r="Y41" s="69">
        <v>2217</v>
      </c>
      <c r="Z41" s="41"/>
      <c r="AA41" s="1" t="s">
        <v>96</v>
      </c>
      <c r="AB41" s="28" t="s">
        <v>97</v>
      </c>
    </row>
    <row r="42" spans="1:28" x14ac:dyDescent="0.3">
      <c r="A42" s="1" t="s">
        <v>46</v>
      </c>
      <c r="B42" s="1" t="s">
        <v>59</v>
      </c>
      <c r="C42" s="27" t="s">
        <v>91</v>
      </c>
      <c r="D42" s="38">
        <v>10</v>
      </c>
      <c r="E42" s="27">
        <v>44</v>
      </c>
      <c r="F42" s="27">
        <v>10</v>
      </c>
      <c r="G42" s="27">
        <v>22</v>
      </c>
      <c r="H42" s="27"/>
      <c r="I42" s="27"/>
      <c r="J42" s="27">
        <v>0</v>
      </c>
      <c r="K42" s="27">
        <v>0</v>
      </c>
      <c r="L42" s="27">
        <v>1</v>
      </c>
      <c r="M42" s="27">
        <v>1</v>
      </c>
      <c r="N42" s="27">
        <f t="shared" si="4"/>
        <v>2</v>
      </c>
      <c r="O42" s="39">
        <v>4</v>
      </c>
      <c r="P42" s="39">
        <v>3</v>
      </c>
      <c r="Q42" s="39">
        <v>3</v>
      </c>
      <c r="R42" s="39">
        <v>4</v>
      </c>
      <c r="S42" s="39">
        <v>0</v>
      </c>
      <c r="T42" s="27">
        <f t="shared" si="5"/>
        <v>20</v>
      </c>
      <c r="U42" s="40">
        <f t="shared" si="6"/>
        <v>0.65909090909090906</v>
      </c>
      <c r="V42" s="22">
        <v>357</v>
      </c>
      <c r="W42" s="22" t="s">
        <v>81</v>
      </c>
      <c r="X42" s="22" t="s">
        <v>95</v>
      </c>
      <c r="Y42" s="69">
        <v>2217</v>
      </c>
      <c r="Z42" s="41"/>
      <c r="AA42" s="1" t="s">
        <v>96</v>
      </c>
      <c r="AB42" s="28" t="s">
        <v>97</v>
      </c>
    </row>
    <row r="43" spans="1:28" x14ac:dyDescent="0.3">
      <c r="A43" s="1" t="s">
        <v>46</v>
      </c>
      <c r="B43" s="1" t="s">
        <v>59</v>
      </c>
      <c r="C43" s="27" t="s">
        <v>92</v>
      </c>
      <c r="D43" s="38">
        <v>32</v>
      </c>
      <c r="E43" s="27">
        <v>6</v>
      </c>
      <c r="F43" s="27">
        <v>0</v>
      </c>
      <c r="G43" s="27">
        <v>0</v>
      </c>
      <c r="H43" s="27"/>
      <c r="I43" s="27"/>
      <c r="J43" s="27">
        <v>0</v>
      </c>
      <c r="K43" s="27">
        <v>0</v>
      </c>
      <c r="L43" s="27">
        <v>0</v>
      </c>
      <c r="M43" s="27">
        <v>0</v>
      </c>
      <c r="N43" s="27">
        <f>SUM(L43:M43)</f>
        <v>0</v>
      </c>
      <c r="O43" s="39">
        <v>0</v>
      </c>
      <c r="P43" s="39">
        <v>0</v>
      </c>
      <c r="Q43" s="39">
        <v>0</v>
      </c>
      <c r="R43" s="39">
        <v>1</v>
      </c>
      <c r="S43" s="39">
        <v>0</v>
      </c>
      <c r="T43" s="27">
        <f t="shared" si="5"/>
        <v>0</v>
      </c>
      <c r="U43" s="85">
        <f t="shared" si="6"/>
        <v>-0.16666666666666666</v>
      </c>
      <c r="V43" s="22">
        <v>357</v>
      </c>
      <c r="W43" s="22" t="s">
        <v>81</v>
      </c>
      <c r="X43" s="22" t="s">
        <v>95</v>
      </c>
      <c r="Y43" s="69">
        <v>2217</v>
      </c>
      <c r="Z43" s="41"/>
      <c r="AA43" s="1" t="s">
        <v>96</v>
      </c>
      <c r="AB43" s="28" t="s">
        <v>97</v>
      </c>
    </row>
    <row r="44" spans="1:28" x14ac:dyDescent="0.3">
      <c r="A44" s="1" t="s">
        <v>46</v>
      </c>
      <c r="B44" s="1" t="s">
        <v>59</v>
      </c>
      <c r="C44" s="27" t="s">
        <v>93</v>
      </c>
      <c r="D44" s="38">
        <v>22</v>
      </c>
      <c r="E44" s="27">
        <v>7</v>
      </c>
      <c r="F44" s="27">
        <v>0</v>
      </c>
      <c r="G44" s="27">
        <v>0</v>
      </c>
      <c r="H44" s="27"/>
      <c r="I44" s="27"/>
      <c r="J44" s="27">
        <v>0</v>
      </c>
      <c r="K44" s="27">
        <v>0</v>
      </c>
      <c r="L44" s="27">
        <v>0</v>
      </c>
      <c r="M44" s="27">
        <v>0</v>
      </c>
      <c r="N44" s="27">
        <f>SUM(L44:M44)</f>
        <v>0</v>
      </c>
      <c r="O44" s="39">
        <v>0</v>
      </c>
      <c r="P44" s="39">
        <v>0</v>
      </c>
      <c r="Q44" s="39">
        <v>0</v>
      </c>
      <c r="R44" s="39">
        <v>2</v>
      </c>
      <c r="S44" s="39">
        <v>0</v>
      </c>
      <c r="T44" s="27">
        <f t="shared" si="5"/>
        <v>0</v>
      </c>
      <c r="U44" s="85">
        <f t="shared" si="6"/>
        <v>-0.2857142857142857</v>
      </c>
      <c r="V44" s="22">
        <v>357</v>
      </c>
      <c r="W44" s="22" t="s">
        <v>81</v>
      </c>
      <c r="X44" s="22" t="s">
        <v>95</v>
      </c>
      <c r="Y44" s="69">
        <v>2217</v>
      </c>
      <c r="Z44" s="41"/>
      <c r="AA44" s="1" t="s">
        <v>96</v>
      </c>
      <c r="AB44" s="28" t="s">
        <v>97</v>
      </c>
    </row>
    <row r="45" spans="1:28" x14ac:dyDescent="0.3">
      <c r="A45" s="1" t="s">
        <v>46</v>
      </c>
      <c r="B45" s="1" t="s">
        <v>59</v>
      </c>
      <c r="C45" s="27" t="s">
        <v>94</v>
      </c>
      <c r="D45" s="38">
        <v>20</v>
      </c>
      <c r="E45" s="27">
        <v>3</v>
      </c>
      <c r="F45" s="27">
        <v>1</v>
      </c>
      <c r="G45" s="27">
        <v>3</v>
      </c>
      <c r="H45" s="27"/>
      <c r="I45" s="27"/>
      <c r="J45" s="27">
        <v>0</v>
      </c>
      <c r="K45" s="27">
        <v>0</v>
      </c>
      <c r="L45" s="27">
        <v>0</v>
      </c>
      <c r="M45" s="27">
        <v>1</v>
      </c>
      <c r="N45" s="27">
        <f>SUM(L45:M45)</f>
        <v>1</v>
      </c>
      <c r="O45" s="39">
        <v>1</v>
      </c>
      <c r="P45" s="39">
        <v>0</v>
      </c>
      <c r="Q45" s="39">
        <v>0</v>
      </c>
      <c r="R45" s="39">
        <v>0</v>
      </c>
      <c r="S45" s="39">
        <v>0</v>
      </c>
      <c r="T45" s="27">
        <f t="shared" si="5"/>
        <v>2</v>
      </c>
      <c r="U45" s="40">
        <f t="shared" si="6"/>
        <v>1.6666666666666667</v>
      </c>
      <c r="V45" s="22">
        <v>357</v>
      </c>
      <c r="W45" s="22" t="s">
        <v>81</v>
      </c>
      <c r="X45" s="22" t="s">
        <v>95</v>
      </c>
      <c r="Y45" s="69">
        <v>2217</v>
      </c>
      <c r="Z45" s="41"/>
      <c r="AA45" s="1" t="s">
        <v>96</v>
      </c>
      <c r="AB45" s="28" t="s">
        <v>97</v>
      </c>
    </row>
    <row r="46" spans="1:28" x14ac:dyDescent="0.3">
      <c r="A46" s="43" t="s">
        <v>46</v>
      </c>
      <c r="B46" s="43" t="s">
        <v>59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31</v>
      </c>
      <c r="G46" s="44">
        <f t="shared" si="7"/>
        <v>73</v>
      </c>
      <c r="H46" s="44">
        <f t="shared" si="7"/>
        <v>0</v>
      </c>
      <c r="I46" s="44">
        <f t="shared" si="7"/>
        <v>1</v>
      </c>
      <c r="J46" s="44">
        <f t="shared" si="7"/>
        <v>25</v>
      </c>
      <c r="K46" s="44">
        <f t="shared" si="7"/>
        <v>27</v>
      </c>
      <c r="L46" s="44">
        <f t="shared" si="7"/>
        <v>17</v>
      </c>
      <c r="M46" s="44">
        <f t="shared" si="7"/>
        <v>23</v>
      </c>
      <c r="N46" s="44">
        <f t="shared" si="7"/>
        <v>40</v>
      </c>
      <c r="O46" s="44">
        <f t="shared" si="7"/>
        <v>10</v>
      </c>
      <c r="P46" s="44">
        <f t="shared" si="7"/>
        <v>23</v>
      </c>
      <c r="Q46" s="44">
        <f t="shared" si="7"/>
        <v>10</v>
      </c>
      <c r="R46" s="44">
        <f t="shared" si="7"/>
        <v>30</v>
      </c>
      <c r="S46" s="44">
        <f t="shared" si="7"/>
        <v>3</v>
      </c>
      <c r="T46" s="44">
        <f t="shared" si="7"/>
        <v>87</v>
      </c>
      <c r="U46" s="45">
        <f>((T46+Q46+N46-R46)+(O46*2))/E46</f>
        <v>0.52916666666666667</v>
      </c>
      <c r="V46" s="46">
        <v>357</v>
      </c>
      <c r="W46" s="46" t="s">
        <v>81</v>
      </c>
      <c r="X46" s="46" t="s">
        <v>95</v>
      </c>
      <c r="Y46" s="70">
        <v>2217</v>
      </c>
      <c r="Z46" s="48"/>
      <c r="AA46" s="43" t="s">
        <v>96</v>
      </c>
      <c r="AB46" s="72" t="s">
        <v>97</v>
      </c>
    </row>
    <row r="47" spans="1:28" x14ac:dyDescent="0.3">
      <c r="A47" s="1"/>
      <c r="B47" s="1"/>
      <c r="C47" s="1"/>
      <c r="D47" s="1"/>
      <c r="F47" s="49" t="s">
        <v>41</v>
      </c>
      <c r="G47" s="50">
        <f>F46/G46</f>
        <v>0.42465753424657532</v>
      </c>
      <c r="H47" s="27"/>
      <c r="I47" s="1"/>
      <c r="J47" s="49" t="s">
        <v>42</v>
      </c>
      <c r="K47" s="51">
        <f>J46/K46</f>
        <v>0.92592592592592593</v>
      </c>
      <c r="L47" s="1"/>
      <c r="M47" s="39" t="s">
        <v>43</v>
      </c>
      <c r="N47" s="52">
        <v>4</v>
      </c>
      <c r="P47" s="1"/>
      <c r="Q47" s="1"/>
      <c r="R47" s="1"/>
      <c r="S47" s="1"/>
      <c r="T47" s="1"/>
      <c r="U47" s="1"/>
      <c r="V47" s="22"/>
      <c r="W47" s="22"/>
      <c r="X47" s="22"/>
      <c r="Y47" s="53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3"/>
      <c r="Z48" s="41"/>
      <c r="AA48" s="1"/>
      <c r="AB48" s="28"/>
    </row>
    <row r="49" spans="1:28" x14ac:dyDescent="0.3">
      <c r="B49" s="1"/>
      <c r="C49" s="1" t="s">
        <v>459</v>
      </c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28"/>
    </row>
    <row r="50" spans="1:28" x14ac:dyDescent="0.3">
      <c r="A50" s="1"/>
      <c r="B50" s="1"/>
      <c r="C50" s="1" t="s">
        <v>460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3"/>
      <c r="Z50" s="41"/>
      <c r="AA50" s="1"/>
      <c r="AB50" s="1"/>
    </row>
    <row r="51" spans="1:28" x14ac:dyDescent="0.3">
      <c r="AB51" s="71"/>
    </row>
    <row r="52" spans="1:28" x14ac:dyDescent="0.3">
      <c r="AB52" s="71"/>
    </row>
    <row r="53" spans="1:28" x14ac:dyDescent="0.3">
      <c r="AB53" s="71"/>
    </row>
  </sheetData>
  <sheetProtection sheet="1" objects="1" scenarios="1"/>
  <sortState xmlns:xlrd2="http://schemas.microsoft.com/office/spreadsheetml/2017/richdata2" ref="C13:D24">
    <sortCondition ref="C13:C24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D5E8A-0133-486F-9916-6F2B0D8E822A}">
  <sheetPr>
    <tabColor rgb="FF92D050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21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29563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98</v>
      </c>
      <c r="D4" s="7" t="s">
        <v>5</v>
      </c>
      <c r="E4" s="8"/>
      <c r="F4" s="5"/>
      <c r="G4" s="1"/>
      <c r="J4" s="15" t="s">
        <v>102</v>
      </c>
      <c r="K4" s="16" t="s">
        <v>45</v>
      </c>
      <c r="L4" s="17"/>
      <c r="M4" s="18"/>
      <c r="N4" s="19">
        <v>21</v>
      </c>
      <c r="O4" s="19">
        <v>19</v>
      </c>
      <c r="P4" s="19">
        <v>19</v>
      </c>
      <c r="Q4" s="19">
        <v>34</v>
      </c>
      <c r="R4" s="20"/>
      <c r="S4" s="21">
        <f>SUM(N4:R4)</f>
        <v>93</v>
      </c>
      <c r="T4" s="22">
        <v>361</v>
      </c>
    </row>
    <row r="5" spans="1:28" x14ac:dyDescent="0.3">
      <c r="B5" s="1"/>
      <c r="C5" s="6" t="s">
        <v>99</v>
      </c>
      <c r="D5" s="7" t="s">
        <v>6</v>
      </c>
      <c r="E5" s="1"/>
      <c r="F5" s="1"/>
      <c r="G5" s="1"/>
      <c r="J5" s="15" t="s">
        <v>103</v>
      </c>
      <c r="K5" s="16" t="s">
        <v>60</v>
      </c>
      <c r="L5" s="17"/>
      <c r="M5" s="18"/>
      <c r="N5" s="19">
        <v>27</v>
      </c>
      <c r="O5" s="19">
        <v>30</v>
      </c>
      <c r="P5" s="19">
        <v>28</v>
      </c>
      <c r="Q5" s="19">
        <v>25</v>
      </c>
      <c r="R5" s="20"/>
      <c r="S5" s="21">
        <f>SUM(N5:R5)</f>
        <v>110</v>
      </c>
      <c r="T5" s="22">
        <v>361</v>
      </c>
      <c r="U5" s="1"/>
      <c r="V5" s="1"/>
      <c r="W5" s="1"/>
    </row>
    <row r="6" spans="1:28" x14ac:dyDescent="0.3">
      <c r="C6" s="23">
        <v>1800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100</v>
      </c>
      <c r="D7" s="7" t="s">
        <v>8</v>
      </c>
      <c r="G7" s="1"/>
      <c r="S7" s="1"/>
      <c r="T7" s="25" t="s">
        <v>9</v>
      </c>
      <c r="U7" s="1"/>
      <c r="V7" s="26">
        <v>361</v>
      </c>
      <c r="W7" s="1"/>
    </row>
    <row r="8" spans="1:28" x14ac:dyDescent="0.3">
      <c r="B8" s="1"/>
      <c r="C8" s="24" t="s">
        <v>101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0.10208333333333335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2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47</v>
      </c>
      <c r="D13" s="38">
        <v>34</v>
      </c>
      <c r="E13" s="27">
        <v>26</v>
      </c>
      <c r="F13" s="27">
        <v>5</v>
      </c>
      <c r="G13" s="27">
        <v>13</v>
      </c>
      <c r="H13" s="27"/>
      <c r="I13" s="27"/>
      <c r="J13" s="27">
        <v>5</v>
      </c>
      <c r="K13" s="27">
        <v>8</v>
      </c>
      <c r="L13" s="27">
        <v>6</v>
      </c>
      <c r="M13" s="27">
        <v>2</v>
      </c>
      <c r="N13" s="27">
        <f>SUM(L13:M13)</f>
        <v>8</v>
      </c>
      <c r="O13" s="27">
        <v>0</v>
      </c>
      <c r="P13" s="39">
        <v>2</v>
      </c>
      <c r="Q13" s="27">
        <v>0</v>
      </c>
      <c r="R13" s="27">
        <v>0</v>
      </c>
      <c r="S13" s="27">
        <v>1</v>
      </c>
      <c r="T13" s="27">
        <f>(H13*3)+((F13-H13)*2)+J13</f>
        <v>15</v>
      </c>
      <c r="U13" s="40">
        <f>IFERROR(((T13+Q13+N13-R13)+(O13*2))/E13,"")</f>
        <v>0.88461538461538458</v>
      </c>
      <c r="V13" s="22">
        <v>361</v>
      </c>
      <c r="W13" s="22" t="s">
        <v>81</v>
      </c>
      <c r="X13" s="22" t="s">
        <v>95</v>
      </c>
      <c r="Y13" s="69">
        <v>1800</v>
      </c>
      <c r="Z13" s="41" t="s">
        <v>104</v>
      </c>
      <c r="AA13" s="1" t="s">
        <v>83</v>
      </c>
      <c r="AB13" s="28" t="s">
        <v>105</v>
      </c>
    </row>
    <row r="14" spans="1:28" x14ac:dyDescent="0.3">
      <c r="A14" s="1" t="s">
        <v>59</v>
      </c>
      <c r="B14" s="1" t="s">
        <v>46</v>
      </c>
      <c r="C14" s="27" t="s">
        <v>48</v>
      </c>
      <c r="D14" s="38">
        <v>11</v>
      </c>
      <c r="E14" s="27">
        <v>27</v>
      </c>
      <c r="F14" s="27">
        <v>6</v>
      </c>
      <c r="G14" s="27">
        <v>11</v>
      </c>
      <c r="H14" s="27"/>
      <c r="I14" s="27"/>
      <c r="J14" s="27">
        <v>1</v>
      </c>
      <c r="K14" s="27">
        <v>1</v>
      </c>
      <c r="L14" s="27">
        <v>1</v>
      </c>
      <c r="M14" s="27">
        <v>0</v>
      </c>
      <c r="N14" s="27">
        <f t="shared" ref="N14:N19" si="0">SUM(L14:M14)</f>
        <v>1</v>
      </c>
      <c r="O14" s="39">
        <v>1</v>
      </c>
      <c r="P14" s="39">
        <v>3</v>
      </c>
      <c r="Q14" s="39">
        <v>1</v>
      </c>
      <c r="R14" s="39">
        <v>4</v>
      </c>
      <c r="S14" s="39">
        <v>0</v>
      </c>
      <c r="T14" s="39">
        <f t="shared" ref="T14:T19" si="1">(H14*3)+((F14-H14)*2)+J14</f>
        <v>13</v>
      </c>
      <c r="U14" s="40">
        <f t="shared" ref="U14:U24" si="2">IFERROR(((T14+Q14+N14-R14)+(O14*2))/E14,"")</f>
        <v>0.48148148148148145</v>
      </c>
      <c r="V14" s="22">
        <v>361</v>
      </c>
      <c r="W14" s="22" t="s">
        <v>81</v>
      </c>
      <c r="X14" s="22" t="s">
        <v>95</v>
      </c>
      <c r="Y14" s="69">
        <v>1800</v>
      </c>
      <c r="Z14" s="41" t="s">
        <v>104</v>
      </c>
      <c r="AA14" s="1" t="s">
        <v>83</v>
      </c>
      <c r="AB14" s="28" t="s">
        <v>105</v>
      </c>
    </row>
    <row r="15" spans="1:28" x14ac:dyDescent="0.3">
      <c r="A15" s="1" t="s">
        <v>59</v>
      </c>
      <c r="B15" s="1" t="s">
        <v>46</v>
      </c>
      <c r="C15" s="27" t="s">
        <v>49</v>
      </c>
      <c r="D15" s="38">
        <v>22</v>
      </c>
      <c r="E15" s="27">
        <v>18</v>
      </c>
      <c r="F15" s="27">
        <v>2</v>
      </c>
      <c r="G15" s="27">
        <v>5</v>
      </c>
      <c r="H15" s="27"/>
      <c r="I15" s="27"/>
      <c r="J15" s="27">
        <v>2</v>
      </c>
      <c r="K15" s="27">
        <v>5</v>
      </c>
      <c r="L15" s="27">
        <v>1</v>
      </c>
      <c r="M15" s="27">
        <v>1</v>
      </c>
      <c r="N15" s="27">
        <f t="shared" si="0"/>
        <v>2</v>
      </c>
      <c r="O15" s="39">
        <v>0</v>
      </c>
      <c r="P15" s="39">
        <v>2</v>
      </c>
      <c r="Q15" s="39">
        <v>3</v>
      </c>
      <c r="R15" s="39">
        <v>0</v>
      </c>
      <c r="S15" s="39">
        <v>0</v>
      </c>
      <c r="T15" s="39">
        <f t="shared" si="1"/>
        <v>6</v>
      </c>
      <c r="U15" s="40">
        <f t="shared" si="2"/>
        <v>0.61111111111111116</v>
      </c>
      <c r="V15" s="22">
        <v>361</v>
      </c>
      <c r="W15" s="22" t="s">
        <v>81</v>
      </c>
      <c r="X15" s="22" t="s">
        <v>95</v>
      </c>
      <c r="Y15" s="69">
        <v>1800</v>
      </c>
      <c r="Z15" s="41" t="s">
        <v>104</v>
      </c>
      <c r="AA15" s="1" t="s">
        <v>83</v>
      </c>
      <c r="AB15" s="28" t="s">
        <v>105</v>
      </c>
    </row>
    <row r="16" spans="1:28" x14ac:dyDescent="0.3">
      <c r="A16" s="1" t="s">
        <v>59</v>
      </c>
      <c r="B16" s="1" t="s">
        <v>46</v>
      </c>
      <c r="C16" s="27" t="s">
        <v>50</v>
      </c>
      <c r="D16" s="38">
        <v>20</v>
      </c>
      <c r="E16" s="27">
        <v>16</v>
      </c>
      <c r="F16" s="27">
        <v>1</v>
      </c>
      <c r="G16" s="27">
        <v>3</v>
      </c>
      <c r="H16" s="27"/>
      <c r="I16" s="27"/>
      <c r="J16" s="27">
        <v>2</v>
      </c>
      <c r="K16" s="27">
        <v>2</v>
      </c>
      <c r="L16" s="27">
        <v>0</v>
      </c>
      <c r="M16" s="27">
        <v>3</v>
      </c>
      <c r="N16" s="27">
        <f t="shared" si="0"/>
        <v>3</v>
      </c>
      <c r="O16" s="39">
        <v>0</v>
      </c>
      <c r="P16" s="39">
        <v>1</v>
      </c>
      <c r="Q16" s="39">
        <v>0</v>
      </c>
      <c r="R16" s="39">
        <v>0</v>
      </c>
      <c r="S16" s="39">
        <v>1</v>
      </c>
      <c r="T16" s="39">
        <f t="shared" si="1"/>
        <v>4</v>
      </c>
      <c r="U16" s="40">
        <f t="shared" si="2"/>
        <v>0.4375</v>
      </c>
      <c r="V16" s="22">
        <v>361</v>
      </c>
      <c r="W16" s="22" t="s">
        <v>81</v>
      </c>
      <c r="X16" s="22" t="s">
        <v>95</v>
      </c>
      <c r="Y16" s="69">
        <v>1800</v>
      </c>
      <c r="Z16" s="41" t="s">
        <v>104</v>
      </c>
      <c r="AA16" s="1" t="s">
        <v>83</v>
      </c>
      <c r="AB16" s="28" t="s">
        <v>105</v>
      </c>
    </row>
    <row r="17" spans="1:28" x14ac:dyDescent="0.3">
      <c r="A17" s="1" t="s">
        <v>59</v>
      </c>
      <c r="B17" s="1" t="s">
        <v>46</v>
      </c>
      <c r="C17" s="27" t="s">
        <v>51</v>
      </c>
      <c r="D17" s="38">
        <v>14</v>
      </c>
      <c r="E17" s="27">
        <v>6</v>
      </c>
      <c r="F17" s="27">
        <v>2</v>
      </c>
      <c r="G17" s="27">
        <v>2</v>
      </c>
      <c r="H17" s="27"/>
      <c r="I17" s="27"/>
      <c r="J17" s="27">
        <v>0</v>
      </c>
      <c r="K17" s="27">
        <v>0</v>
      </c>
      <c r="L17" s="27">
        <v>0</v>
      </c>
      <c r="M17" s="27">
        <v>0</v>
      </c>
      <c r="N17" s="27">
        <f t="shared" si="0"/>
        <v>0</v>
      </c>
      <c r="O17" s="39">
        <v>0</v>
      </c>
      <c r="P17" s="39">
        <v>0</v>
      </c>
      <c r="Q17" s="39">
        <v>2</v>
      </c>
      <c r="R17" s="39">
        <v>3</v>
      </c>
      <c r="S17" s="39">
        <v>0</v>
      </c>
      <c r="T17" s="39">
        <f t="shared" si="1"/>
        <v>4</v>
      </c>
      <c r="U17" s="40">
        <f t="shared" si="2"/>
        <v>0.5</v>
      </c>
      <c r="V17" s="22">
        <v>361</v>
      </c>
      <c r="W17" s="22" t="s">
        <v>81</v>
      </c>
      <c r="X17" s="22" t="s">
        <v>95</v>
      </c>
      <c r="Y17" s="69">
        <v>1800</v>
      </c>
      <c r="Z17" s="41" t="s">
        <v>104</v>
      </c>
      <c r="AA17" s="1" t="s">
        <v>83</v>
      </c>
      <c r="AB17" s="28" t="s">
        <v>105</v>
      </c>
    </row>
    <row r="18" spans="1:28" x14ac:dyDescent="0.3">
      <c r="A18" s="1" t="s">
        <v>59</v>
      </c>
      <c r="B18" s="1" t="s">
        <v>46</v>
      </c>
      <c r="C18" s="27" t="s">
        <v>52</v>
      </c>
      <c r="D18" s="38">
        <v>42</v>
      </c>
      <c r="E18" s="27">
        <v>8</v>
      </c>
      <c r="F18" s="27">
        <v>0</v>
      </c>
      <c r="G18" s="27">
        <v>4</v>
      </c>
      <c r="H18" s="27"/>
      <c r="I18" s="27"/>
      <c r="J18" s="27">
        <v>0</v>
      </c>
      <c r="K18" s="27">
        <v>0</v>
      </c>
      <c r="L18" s="27">
        <v>1</v>
      </c>
      <c r="M18" s="27">
        <v>1</v>
      </c>
      <c r="N18" s="27">
        <f t="shared" si="0"/>
        <v>2</v>
      </c>
      <c r="O18" s="39">
        <v>0</v>
      </c>
      <c r="P18" s="39">
        <v>1</v>
      </c>
      <c r="Q18" s="39">
        <v>0</v>
      </c>
      <c r="R18" s="39">
        <v>0</v>
      </c>
      <c r="S18" s="39">
        <v>0</v>
      </c>
      <c r="T18" s="39">
        <f t="shared" si="1"/>
        <v>0</v>
      </c>
      <c r="U18" s="40">
        <f t="shared" si="2"/>
        <v>0.25</v>
      </c>
      <c r="V18" s="22">
        <v>361</v>
      </c>
      <c r="W18" s="22" t="s">
        <v>81</v>
      </c>
      <c r="X18" s="22" t="s">
        <v>95</v>
      </c>
      <c r="Y18" s="69">
        <v>1800</v>
      </c>
      <c r="Z18" s="41" t="s">
        <v>104</v>
      </c>
      <c r="AA18" s="1" t="s">
        <v>83</v>
      </c>
      <c r="AB18" s="28" t="s">
        <v>105</v>
      </c>
    </row>
    <row r="19" spans="1:28" x14ac:dyDescent="0.3">
      <c r="A19" s="1" t="s">
        <v>59</v>
      </c>
      <c r="B19" s="1" t="s">
        <v>46</v>
      </c>
      <c r="C19" s="27" t="s">
        <v>53</v>
      </c>
      <c r="D19" s="38">
        <v>15</v>
      </c>
      <c r="E19" s="27">
        <v>29</v>
      </c>
      <c r="F19" s="27">
        <v>10</v>
      </c>
      <c r="G19" s="27">
        <v>15</v>
      </c>
      <c r="H19" s="27"/>
      <c r="I19" s="27"/>
      <c r="J19" s="27">
        <v>6</v>
      </c>
      <c r="K19" s="27">
        <v>8</v>
      </c>
      <c r="L19" s="27">
        <v>0</v>
      </c>
      <c r="M19" s="27">
        <v>4</v>
      </c>
      <c r="N19" s="27">
        <f t="shared" si="0"/>
        <v>4</v>
      </c>
      <c r="O19" s="39">
        <v>3</v>
      </c>
      <c r="P19" s="39">
        <v>4</v>
      </c>
      <c r="Q19" s="39">
        <v>1</v>
      </c>
      <c r="R19" s="39">
        <v>3</v>
      </c>
      <c r="S19" s="39">
        <v>0</v>
      </c>
      <c r="T19" s="39">
        <f t="shared" si="1"/>
        <v>26</v>
      </c>
      <c r="U19" s="40">
        <f t="shared" si="2"/>
        <v>1.1724137931034482</v>
      </c>
      <c r="V19" s="22">
        <v>361</v>
      </c>
      <c r="W19" s="22" t="s">
        <v>81</v>
      </c>
      <c r="X19" s="22" t="s">
        <v>95</v>
      </c>
      <c r="Y19" s="69">
        <v>1800</v>
      </c>
      <c r="Z19" s="41" t="s">
        <v>104</v>
      </c>
      <c r="AA19" s="1" t="s">
        <v>83</v>
      </c>
      <c r="AB19" s="28" t="s">
        <v>105</v>
      </c>
    </row>
    <row r="20" spans="1:28" x14ac:dyDescent="0.3">
      <c r="A20" s="1" t="s">
        <v>59</v>
      </c>
      <c r="B20" s="1" t="s">
        <v>46</v>
      </c>
      <c r="C20" s="27" t="s">
        <v>54</v>
      </c>
      <c r="D20" s="38">
        <v>10</v>
      </c>
      <c r="E20" s="27">
        <v>36</v>
      </c>
      <c r="F20" s="27">
        <v>6</v>
      </c>
      <c r="G20" s="27">
        <v>19</v>
      </c>
      <c r="H20" s="27">
        <v>0</v>
      </c>
      <c r="I20" s="27">
        <v>1</v>
      </c>
      <c r="J20" s="27">
        <v>0</v>
      </c>
      <c r="K20" s="27">
        <v>0</v>
      </c>
      <c r="L20" s="27">
        <v>4</v>
      </c>
      <c r="M20" s="27">
        <v>4</v>
      </c>
      <c r="N20" s="27">
        <f>SUM(L20:M20)</f>
        <v>8</v>
      </c>
      <c r="O20" s="39">
        <v>11</v>
      </c>
      <c r="P20" s="39">
        <v>3</v>
      </c>
      <c r="Q20" s="39">
        <v>5</v>
      </c>
      <c r="R20" s="39">
        <v>5</v>
      </c>
      <c r="S20" s="39">
        <v>0</v>
      </c>
      <c r="T20" s="39">
        <f>(H20*3)+((F20-H20)*2)+J20</f>
        <v>12</v>
      </c>
      <c r="U20" s="40">
        <f t="shared" si="2"/>
        <v>1.1666666666666667</v>
      </c>
      <c r="V20" s="22">
        <v>361</v>
      </c>
      <c r="W20" s="22" t="s">
        <v>81</v>
      </c>
      <c r="X20" s="22" t="s">
        <v>95</v>
      </c>
      <c r="Y20" s="69">
        <v>1800</v>
      </c>
      <c r="Z20" s="41" t="s">
        <v>104</v>
      </c>
      <c r="AA20" s="1" t="s">
        <v>83</v>
      </c>
      <c r="AB20" s="28" t="s">
        <v>105</v>
      </c>
    </row>
    <row r="21" spans="1:28" x14ac:dyDescent="0.3">
      <c r="A21" s="1" t="s">
        <v>59</v>
      </c>
      <c r="B21" s="1" t="s">
        <v>46</v>
      </c>
      <c r="C21" s="27" t="s">
        <v>55</v>
      </c>
      <c r="D21" s="38">
        <v>33</v>
      </c>
      <c r="E21" s="27">
        <v>6</v>
      </c>
      <c r="F21" s="27">
        <v>0</v>
      </c>
      <c r="G21" s="27">
        <v>3</v>
      </c>
      <c r="H21" s="27"/>
      <c r="I21" s="27"/>
      <c r="J21" s="27">
        <v>0</v>
      </c>
      <c r="K21" s="27">
        <v>0</v>
      </c>
      <c r="L21" s="27">
        <v>3</v>
      </c>
      <c r="M21" s="27">
        <v>2</v>
      </c>
      <c r="N21" s="27">
        <f>SUM(L21:M21)</f>
        <v>5</v>
      </c>
      <c r="O21" s="39">
        <v>0</v>
      </c>
      <c r="P21" s="39">
        <v>2</v>
      </c>
      <c r="Q21" s="39">
        <v>1</v>
      </c>
      <c r="R21" s="39">
        <v>1</v>
      </c>
      <c r="S21" s="39">
        <v>0</v>
      </c>
      <c r="T21" s="39">
        <f>(H21*3)+((F21-H21)*2)+J21</f>
        <v>0</v>
      </c>
      <c r="U21" s="40">
        <f t="shared" si="2"/>
        <v>0.83333333333333337</v>
      </c>
      <c r="V21" s="22">
        <v>361</v>
      </c>
      <c r="W21" s="22" t="s">
        <v>81</v>
      </c>
      <c r="X21" s="22" t="s">
        <v>95</v>
      </c>
      <c r="Y21" s="69">
        <v>1800</v>
      </c>
      <c r="Z21" s="41" t="s">
        <v>104</v>
      </c>
      <c r="AA21" s="1" t="s">
        <v>83</v>
      </c>
      <c r="AB21" s="28" t="s">
        <v>105</v>
      </c>
    </row>
    <row r="22" spans="1:28" x14ac:dyDescent="0.3">
      <c r="A22" s="1" t="s">
        <v>59</v>
      </c>
      <c r="B22" s="1" t="s">
        <v>46</v>
      </c>
      <c r="C22" s="27" t="s">
        <v>56</v>
      </c>
      <c r="D22" s="38">
        <v>24</v>
      </c>
      <c r="E22" s="27">
        <v>25</v>
      </c>
      <c r="F22" s="27">
        <v>3</v>
      </c>
      <c r="G22" s="27">
        <v>8</v>
      </c>
      <c r="H22" s="27"/>
      <c r="I22" s="27"/>
      <c r="J22" s="27">
        <v>2</v>
      </c>
      <c r="K22" s="27">
        <v>2</v>
      </c>
      <c r="L22" s="27">
        <v>2</v>
      </c>
      <c r="M22" s="27">
        <v>1</v>
      </c>
      <c r="N22" s="27">
        <f>SUM(L22:M22)</f>
        <v>3</v>
      </c>
      <c r="O22" s="39">
        <v>0</v>
      </c>
      <c r="P22" s="39">
        <v>4</v>
      </c>
      <c r="Q22" s="39">
        <v>0</v>
      </c>
      <c r="R22" s="39">
        <v>0</v>
      </c>
      <c r="S22" s="39">
        <v>0</v>
      </c>
      <c r="T22" s="39">
        <f>(H22*3)+((F22-H22)*2)+J22</f>
        <v>8</v>
      </c>
      <c r="U22" s="40">
        <f t="shared" si="2"/>
        <v>0.44</v>
      </c>
      <c r="V22" s="22">
        <v>361</v>
      </c>
      <c r="W22" s="22" t="s">
        <v>81</v>
      </c>
      <c r="X22" s="22" t="s">
        <v>95</v>
      </c>
      <c r="Y22" s="69">
        <v>1800</v>
      </c>
      <c r="Z22" s="41" t="s">
        <v>104</v>
      </c>
      <c r="AA22" s="1" t="s">
        <v>83</v>
      </c>
      <c r="AB22" s="28" t="s">
        <v>105</v>
      </c>
    </row>
    <row r="23" spans="1:28" x14ac:dyDescent="0.3">
      <c r="A23" s="1" t="s">
        <v>59</v>
      </c>
      <c r="B23" s="1" t="s">
        <v>46</v>
      </c>
      <c r="C23" s="27" t="s">
        <v>57</v>
      </c>
      <c r="D23" s="38">
        <v>35</v>
      </c>
      <c r="E23" s="27">
        <v>23</v>
      </c>
      <c r="F23" s="27">
        <v>1</v>
      </c>
      <c r="G23" s="27">
        <v>4</v>
      </c>
      <c r="H23" s="27"/>
      <c r="I23" s="27"/>
      <c r="J23" s="27">
        <v>1</v>
      </c>
      <c r="K23" s="27">
        <v>2</v>
      </c>
      <c r="L23" s="27">
        <v>1</v>
      </c>
      <c r="M23" s="27">
        <v>1</v>
      </c>
      <c r="N23" s="27">
        <f>SUM(L23:M23)</f>
        <v>2</v>
      </c>
      <c r="O23" s="39">
        <v>0</v>
      </c>
      <c r="P23" s="39">
        <v>3</v>
      </c>
      <c r="Q23" s="39">
        <v>3</v>
      </c>
      <c r="R23" s="39">
        <v>2</v>
      </c>
      <c r="S23" s="39">
        <v>2</v>
      </c>
      <c r="T23" s="39">
        <f>(H23*3)+((F23-H23)*2)+J23</f>
        <v>3</v>
      </c>
      <c r="U23" s="40">
        <f t="shared" si="2"/>
        <v>0.2608695652173913</v>
      </c>
      <c r="V23" s="22">
        <v>361</v>
      </c>
      <c r="W23" s="22" t="s">
        <v>81</v>
      </c>
      <c r="X23" s="22" t="s">
        <v>95</v>
      </c>
      <c r="Y23" s="69">
        <v>1800</v>
      </c>
      <c r="Z23" s="41" t="s">
        <v>104</v>
      </c>
      <c r="AA23" s="1" t="s">
        <v>83</v>
      </c>
      <c r="AB23" s="28" t="s">
        <v>105</v>
      </c>
    </row>
    <row r="24" spans="1:28" x14ac:dyDescent="0.3">
      <c r="A24" s="1" t="s">
        <v>59</v>
      </c>
      <c r="B24" s="1" t="s">
        <v>46</v>
      </c>
      <c r="C24" s="27" t="s">
        <v>58</v>
      </c>
      <c r="D24" s="38">
        <v>40</v>
      </c>
      <c r="E24" s="27">
        <v>20</v>
      </c>
      <c r="F24" s="27">
        <v>0</v>
      </c>
      <c r="G24" s="27">
        <v>4</v>
      </c>
      <c r="H24" s="27"/>
      <c r="I24" s="27"/>
      <c r="J24" s="27">
        <v>2</v>
      </c>
      <c r="K24" s="27">
        <v>6</v>
      </c>
      <c r="L24" s="27">
        <v>2</v>
      </c>
      <c r="M24" s="27">
        <v>3</v>
      </c>
      <c r="N24" s="27">
        <f>SUM(L24:M24)</f>
        <v>5</v>
      </c>
      <c r="O24" s="39">
        <v>3</v>
      </c>
      <c r="P24" s="39">
        <v>3</v>
      </c>
      <c r="Q24" s="39">
        <v>2</v>
      </c>
      <c r="R24" s="39">
        <v>0</v>
      </c>
      <c r="S24" s="39">
        <v>0</v>
      </c>
      <c r="T24" s="39">
        <f>(H24*3)+((F24-H24)*2)+J24</f>
        <v>2</v>
      </c>
      <c r="U24" s="40">
        <f t="shared" si="2"/>
        <v>0.75</v>
      </c>
      <c r="V24" s="22">
        <v>361</v>
      </c>
      <c r="W24" s="22" t="s">
        <v>81</v>
      </c>
      <c r="X24" s="22" t="s">
        <v>95</v>
      </c>
      <c r="Y24" s="69">
        <v>1800</v>
      </c>
      <c r="Z24" s="41" t="s">
        <v>104</v>
      </c>
      <c r="AA24" s="1" t="s">
        <v>83</v>
      </c>
      <c r="AB24" s="28" t="s">
        <v>105</v>
      </c>
    </row>
    <row r="25" spans="1:28" x14ac:dyDescent="0.3">
      <c r="A25" s="43" t="s">
        <v>59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36</v>
      </c>
      <c r="G25" s="44">
        <f t="shared" si="3"/>
        <v>91</v>
      </c>
      <c r="H25" s="44">
        <f t="shared" si="3"/>
        <v>0</v>
      </c>
      <c r="I25" s="44">
        <f t="shared" si="3"/>
        <v>1</v>
      </c>
      <c r="J25" s="44">
        <f t="shared" si="3"/>
        <v>21</v>
      </c>
      <c r="K25" s="44">
        <f t="shared" si="3"/>
        <v>34</v>
      </c>
      <c r="L25" s="44">
        <f t="shared" si="3"/>
        <v>21</v>
      </c>
      <c r="M25" s="44">
        <f t="shared" si="3"/>
        <v>22</v>
      </c>
      <c r="N25" s="44">
        <f t="shared" si="3"/>
        <v>43</v>
      </c>
      <c r="O25" s="44">
        <f t="shared" si="3"/>
        <v>18</v>
      </c>
      <c r="P25" s="44">
        <f t="shared" si="3"/>
        <v>28</v>
      </c>
      <c r="Q25" s="44">
        <f t="shared" si="3"/>
        <v>18</v>
      </c>
      <c r="R25" s="44">
        <f t="shared" si="3"/>
        <v>18</v>
      </c>
      <c r="S25" s="44">
        <f t="shared" si="3"/>
        <v>4</v>
      </c>
      <c r="T25" s="44">
        <f t="shared" si="3"/>
        <v>93</v>
      </c>
      <c r="U25" s="45">
        <f>((T25+Q25+N25-R25)+(O25*2))/E25</f>
        <v>0.71666666666666667</v>
      </c>
      <c r="V25" s="46">
        <v>361</v>
      </c>
      <c r="W25" s="46" t="s">
        <v>81</v>
      </c>
      <c r="X25" s="46" t="s">
        <v>95</v>
      </c>
      <c r="Y25" s="70">
        <v>1800</v>
      </c>
      <c r="Z25" s="48" t="s">
        <v>104</v>
      </c>
      <c r="AA25" s="43" t="s">
        <v>83</v>
      </c>
      <c r="AB25" s="72" t="s">
        <v>105</v>
      </c>
    </row>
    <row r="26" spans="1:28" x14ac:dyDescent="0.3">
      <c r="A26" s="1"/>
      <c r="B26" s="1"/>
      <c r="C26" s="1"/>
      <c r="D26" s="1"/>
      <c r="F26" s="49" t="s">
        <v>41</v>
      </c>
      <c r="G26" s="50">
        <f>F25/G25</f>
        <v>0.39560439560439559</v>
      </c>
      <c r="H26" s="27"/>
      <c r="I26" s="1"/>
      <c r="J26" s="49" t="s">
        <v>42</v>
      </c>
      <c r="K26" s="51">
        <f>J25/K25</f>
        <v>0.61764705882352944</v>
      </c>
      <c r="L26" s="1"/>
      <c r="M26" s="39" t="s">
        <v>43</v>
      </c>
      <c r="N26" s="52">
        <v>0</v>
      </c>
      <c r="P26" s="1"/>
      <c r="Q26" s="1"/>
      <c r="R26" s="1"/>
      <c r="S26" s="1"/>
      <c r="T26" s="1"/>
      <c r="U26" s="1"/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>
        <v>3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59</v>
      </c>
      <c r="C35" s="27" t="s">
        <v>85</v>
      </c>
      <c r="D35" s="38">
        <v>12</v>
      </c>
      <c r="E35" s="27">
        <v>37</v>
      </c>
      <c r="F35" s="27">
        <v>10</v>
      </c>
      <c r="G35" s="27">
        <v>13</v>
      </c>
      <c r="H35" s="27"/>
      <c r="I35" s="27"/>
      <c r="J35" s="27">
        <v>8</v>
      </c>
      <c r="K35" s="27">
        <v>9</v>
      </c>
      <c r="L35" s="27">
        <v>2</v>
      </c>
      <c r="M35" s="27">
        <v>4</v>
      </c>
      <c r="N35" s="27">
        <f>SUM(L35:M35)</f>
        <v>6</v>
      </c>
      <c r="O35" s="27">
        <v>9</v>
      </c>
      <c r="P35" s="39">
        <v>2</v>
      </c>
      <c r="Q35" s="27">
        <v>0</v>
      </c>
      <c r="R35" s="27">
        <v>0</v>
      </c>
      <c r="S35" s="27">
        <v>0</v>
      </c>
      <c r="T35" s="27">
        <f>+(F35*2)+J35</f>
        <v>28</v>
      </c>
      <c r="U35" s="40">
        <f>IFERROR(((T35+Q35+N35-R35)+(O35*2))/E35,"")</f>
        <v>1.4054054054054055</v>
      </c>
      <c r="V35" s="22">
        <v>361</v>
      </c>
      <c r="W35" s="22" t="s">
        <v>80</v>
      </c>
      <c r="X35" s="22" t="s">
        <v>82</v>
      </c>
      <c r="Y35" s="69">
        <v>1800</v>
      </c>
      <c r="Z35" s="41"/>
      <c r="AA35" s="1" t="s">
        <v>96</v>
      </c>
      <c r="AB35" s="28" t="s">
        <v>106</v>
      </c>
    </row>
    <row r="36" spans="1:28" x14ac:dyDescent="0.3">
      <c r="A36" s="1" t="s">
        <v>46</v>
      </c>
      <c r="B36" s="1" t="s">
        <v>59</v>
      </c>
      <c r="C36" s="27" t="s">
        <v>86</v>
      </c>
      <c r="D36" s="38">
        <v>34</v>
      </c>
      <c r="E36" s="27">
        <v>27</v>
      </c>
      <c r="F36" s="27">
        <v>2</v>
      </c>
      <c r="G36" s="27">
        <v>4</v>
      </c>
      <c r="H36" s="27"/>
      <c r="I36" s="27"/>
      <c r="J36" s="27">
        <v>4</v>
      </c>
      <c r="K36" s="27">
        <v>6</v>
      </c>
      <c r="L36" s="27">
        <v>1</v>
      </c>
      <c r="M36" s="27">
        <v>8</v>
      </c>
      <c r="N36" s="27">
        <f t="shared" ref="N36:N42" si="4">SUM(L36:M36)</f>
        <v>9</v>
      </c>
      <c r="O36" s="39">
        <v>0</v>
      </c>
      <c r="P36" s="56">
        <v>6</v>
      </c>
      <c r="Q36" s="39">
        <v>2</v>
      </c>
      <c r="R36" s="39">
        <v>3</v>
      </c>
      <c r="S36" s="39">
        <v>2</v>
      </c>
      <c r="T36" s="27">
        <f t="shared" ref="T36:T45" si="5">+(F36*2)+J36</f>
        <v>8</v>
      </c>
      <c r="U36" s="40">
        <f t="shared" ref="U36:U45" si="6">IFERROR(((T36+Q36+N36-R36)+(O36*2))/E36,"")</f>
        <v>0.59259259259259256</v>
      </c>
      <c r="V36" s="22">
        <v>361</v>
      </c>
      <c r="W36" s="22" t="s">
        <v>80</v>
      </c>
      <c r="X36" s="22" t="s">
        <v>82</v>
      </c>
      <c r="Y36" s="69">
        <v>1800</v>
      </c>
      <c r="Z36" s="41"/>
      <c r="AA36" s="1" t="s">
        <v>96</v>
      </c>
      <c r="AB36" s="28" t="s">
        <v>106</v>
      </c>
    </row>
    <row r="37" spans="1:28" x14ac:dyDescent="0.3">
      <c r="A37" s="1" t="s">
        <v>46</v>
      </c>
      <c r="B37" s="1" t="s">
        <v>59</v>
      </c>
      <c r="C37" s="27" t="s">
        <v>87</v>
      </c>
      <c r="D37" s="38">
        <v>44</v>
      </c>
      <c r="E37" s="27">
        <v>37</v>
      </c>
      <c r="F37" s="27">
        <v>7</v>
      </c>
      <c r="G37" s="27">
        <v>13</v>
      </c>
      <c r="H37" s="27">
        <v>1</v>
      </c>
      <c r="I37" s="27">
        <v>1</v>
      </c>
      <c r="J37" s="27">
        <v>2</v>
      </c>
      <c r="K37" s="27">
        <v>2</v>
      </c>
      <c r="L37" s="27">
        <v>0</v>
      </c>
      <c r="M37" s="27">
        <v>4</v>
      </c>
      <c r="N37" s="27">
        <f t="shared" si="4"/>
        <v>4</v>
      </c>
      <c r="O37" s="39">
        <v>8</v>
      </c>
      <c r="P37" s="39">
        <v>1</v>
      </c>
      <c r="Q37" s="39">
        <v>3</v>
      </c>
      <c r="R37" s="39">
        <v>10</v>
      </c>
      <c r="S37" s="39">
        <v>0</v>
      </c>
      <c r="T37" s="27">
        <f>+(F37*2)+J37+H37</f>
        <v>17</v>
      </c>
      <c r="U37" s="40">
        <f t="shared" si="6"/>
        <v>0.81081081081081086</v>
      </c>
      <c r="V37" s="22">
        <v>361</v>
      </c>
      <c r="W37" s="22" t="s">
        <v>80</v>
      </c>
      <c r="X37" s="22" t="s">
        <v>82</v>
      </c>
      <c r="Y37" s="69">
        <v>1800</v>
      </c>
      <c r="Z37" s="41"/>
      <c r="AA37" s="1" t="s">
        <v>96</v>
      </c>
      <c r="AB37" s="28" t="s">
        <v>106</v>
      </c>
    </row>
    <row r="38" spans="1:28" x14ac:dyDescent="0.3">
      <c r="A38" s="1" t="s">
        <v>46</v>
      </c>
      <c r="B38" s="1" t="s">
        <v>59</v>
      </c>
      <c r="C38" s="27" t="s">
        <v>494</v>
      </c>
      <c r="D38" s="38">
        <v>14</v>
      </c>
      <c r="E38" s="27" t="s">
        <v>470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27"/>
      <c r="U38" s="40"/>
      <c r="V38" s="22">
        <v>361</v>
      </c>
      <c r="W38" s="22" t="s">
        <v>80</v>
      </c>
      <c r="X38" s="22" t="s">
        <v>82</v>
      </c>
      <c r="Y38" s="69">
        <v>1800</v>
      </c>
      <c r="Z38" s="41"/>
      <c r="AA38" s="1" t="s">
        <v>96</v>
      </c>
      <c r="AB38" s="28" t="s">
        <v>106</v>
      </c>
    </row>
    <row r="39" spans="1:28" x14ac:dyDescent="0.3">
      <c r="A39" s="1" t="s">
        <v>46</v>
      </c>
      <c r="B39" s="1" t="s">
        <v>59</v>
      </c>
      <c r="C39" s="27" t="s">
        <v>88</v>
      </c>
      <c r="D39" s="38">
        <v>24</v>
      </c>
      <c r="E39" s="27">
        <v>42</v>
      </c>
      <c r="F39" s="27">
        <v>10</v>
      </c>
      <c r="G39" s="27">
        <v>15</v>
      </c>
      <c r="H39" s="27"/>
      <c r="I39" s="27"/>
      <c r="J39" s="27">
        <v>6</v>
      </c>
      <c r="K39" s="27">
        <v>8</v>
      </c>
      <c r="L39" s="27">
        <v>2</v>
      </c>
      <c r="M39" s="27">
        <v>10</v>
      </c>
      <c r="N39" s="27">
        <f t="shared" si="4"/>
        <v>12</v>
      </c>
      <c r="O39" s="39">
        <v>0</v>
      </c>
      <c r="P39" s="39">
        <v>2</v>
      </c>
      <c r="Q39" s="39">
        <v>1</v>
      </c>
      <c r="R39" s="39">
        <v>4</v>
      </c>
      <c r="S39" s="39">
        <v>1</v>
      </c>
      <c r="T39" s="27">
        <f t="shared" si="5"/>
        <v>26</v>
      </c>
      <c r="U39" s="40">
        <f t="shared" si="6"/>
        <v>0.83333333333333337</v>
      </c>
      <c r="V39" s="22">
        <v>361</v>
      </c>
      <c r="W39" s="22" t="s">
        <v>80</v>
      </c>
      <c r="X39" s="22" t="s">
        <v>82</v>
      </c>
      <c r="Y39" s="69">
        <v>1800</v>
      </c>
      <c r="Z39" s="41" t="s">
        <v>393</v>
      </c>
      <c r="AA39" s="1" t="s">
        <v>96</v>
      </c>
      <c r="AB39" s="28" t="s">
        <v>106</v>
      </c>
    </row>
    <row r="40" spans="1:28" x14ac:dyDescent="0.3">
      <c r="A40" s="1" t="s">
        <v>46</v>
      </c>
      <c r="B40" s="1" t="s">
        <v>59</v>
      </c>
      <c r="C40" s="27" t="s">
        <v>89</v>
      </c>
      <c r="D40" s="38">
        <v>23</v>
      </c>
      <c r="E40" s="27">
        <v>23</v>
      </c>
      <c r="F40" s="27">
        <v>3</v>
      </c>
      <c r="G40" s="27">
        <v>10</v>
      </c>
      <c r="H40" s="27"/>
      <c r="I40" s="27"/>
      <c r="J40" s="27">
        <v>4</v>
      </c>
      <c r="K40" s="27">
        <v>4</v>
      </c>
      <c r="L40" s="27">
        <v>2</v>
      </c>
      <c r="M40" s="27">
        <v>1</v>
      </c>
      <c r="N40" s="27">
        <f t="shared" si="4"/>
        <v>3</v>
      </c>
      <c r="O40" s="39">
        <v>1</v>
      </c>
      <c r="P40" s="39">
        <v>5</v>
      </c>
      <c r="Q40" s="39">
        <v>2</v>
      </c>
      <c r="R40" s="39">
        <v>1</v>
      </c>
      <c r="S40" s="39">
        <v>0</v>
      </c>
      <c r="T40" s="27">
        <f t="shared" si="5"/>
        <v>10</v>
      </c>
      <c r="U40" s="40">
        <f t="shared" si="6"/>
        <v>0.69565217391304346</v>
      </c>
      <c r="V40" s="22">
        <v>361</v>
      </c>
      <c r="W40" s="22" t="s">
        <v>80</v>
      </c>
      <c r="X40" s="22" t="s">
        <v>82</v>
      </c>
      <c r="Y40" s="69">
        <v>1800</v>
      </c>
      <c r="Z40" s="41"/>
      <c r="AA40" s="1" t="s">
        <v>96</v>
      </c>
      <c r="AB40" s="28" t="s">
        <v>106</v>
      </c>
    </row>
    <row r="41" spans="1:28" x14ac:dyDescent="0.3">
      <c r="A41" s="1" t="s">
        <v>46</v>
      </c>
      <c r="B41" s="1" t="s">
        <v>59</v>
      </c>
      <c r="C41" s="27" t="s">
        <v>90</v>
      </c>
      <c r="D41" s="38">
        <v>33</v>
      </c>
      <c r="E41" s="27">
        <v>23</v>
      </c>
      <c r="F41" s="27">
        <v>2</v>
      </c>
      <c r="G41" s="27">
        <v>6</v>
      </c>
      <c r="H41" s="27"/>
      <c r="I41" s="27"/>
      <c r="J41" s="27">
        <v>1</v>
      </c>
      <c r="K41" s="27">
        <v>2</v>
      </c>
      <c r="L41" s="27">
        <v>1</v>
      </c>
      <c r="M41" s="27">
        <v>3</v>
      </c>
      <c r="N41" s="27">
        <f t="shared" si="4"/>
        <v>4</v>
      </c>
      <c r="O41" s="39">
        <v>2</v>
      </c>
      <c r="P41" s="39">
        <v>3</v>
      </c>
      <c r="Q41" s="39">
        <v>2</v>
      </c>
      <c r="R41" s="39">
        <v>0</v>
      </c>
      <c r="S41" s="39">
        <v>0</v>
      </c>
      <c r="T41" s="27">
        <f t="shared" si="5"/>
        <v>5</v>
      </c>
      <c r="U41" s="40">
        <f t="shared" si="6"/>
        <v>0.65217391304347827</v>
      </c>
      <c r="V41" s="22">
        <v>361</v>
      </c>
      <c r="W41" s="22" t="s">
        <v>80</v>
      </c>
      <c r="X41" s="22" t="s">
        <v>82</v>
      </c>
      <c r="Y41" s="69">
        <v>1800</v>
      </c>
      <c r="Z41" s="41"/>
      <c r="AA41" s="1" t="s">
        <v>96</v>
      </c>
      <c r="AB41" s="28" t="s">
        <v>106</v>
      </c>
    </row>
    <row r="42" spans="1:28" x14ac:dyDescent="0.3">
      <c r="A42" s="1" t="s">
        <v>46</v>
      </c>
      <c r="B42" s="1" t="s">
        <v>59</v>
      </c>
      <c r="C42" s="27" t="s">
        <v>91</v>
      </c>
      <c r="D42" s="38">
        <v>10</v>
      </c>
      <c r="E42" s="27">
        <v>26</v>
      </c>
      <c r="F42" s="27">
        <v>5</v>
      </c>
      <c r="G42" s="27">
        <v>9</v>
      </c>
      <c r="H42" s="27"/>
      <c r="I42" s="27"/>
      <c r="J42" s="27">
        <v>0</v>
      </c>
      <c r="K42" s="27">
        <v>2</v>
      </c>
      <c r="L42" s="27">
        <v>1</v>
      </c>
      <c r="M42" s="27">
        <v>5</v>
      </c>
      <c r="N42" s="27">
        <f t="shared" si="4"/>
        <v>6</v>
      </c>
      <c r="O42" s="39">
        <v>12</v>
      </c>
      <c r="P42" s="39">
        <v>5</v>
      </c>
      <c r="Q42" s="39">
        <v>2</v>
      </c>
      <c r="R42" s="39">
        <v>4</v>
      </c>
      <c r="S42" s="39">
        <v>0</v>
      </c>
      <c r="T42" s="27">
        <f t="shared" si="5"/>
        <v>10</v>
      </c>
      <c r="U42" s="40">
        <f t="shared" si="6"/>
        <v>1.4615384615384615</v>
      </c>
      <c r="V42" s="22">
        <v>361</v>
      </c>
      <c r="W42" s="22" t="s">
        <v>80</v>
      </c>
      <c r="X42" s="22" t="s">
        <v>82</v>
      </c>
      <c r="Y42" s="69">
        <v>1800</v>
      </c>
      <c r="Z42" s="41"/>
      <c r="AA42" s="1" t="s">
        <v>96</v>
      </c>
      <c r="AB42" s="28" t="s">
        <v>106</v>
      </c>
    </row>
    <row r="43" spans="1:28" x14ac:dyDescent="0.3">
      <c r="A43" s="1" t="s">
        <v>46</v>
      </c>
      <c r="B43" s="1" t="s">
        <v>59</v>
      </c>
      <c r="C43" s="27" t="s">
        <v>92</v>
      </c>
      <c r="D43" s="38">
        <v>32</v>
      </c>
      <c r="E43" s="27">
        <v>14</v>
      </c>
      <c r="F43" s="27">
        <v>2</v>
      </c>
      <c r="G43" s="27">
        <v>3</v>
      </c>
      <c r="H43" s="27"/>
      <c r="I43" s="27"/>
      <c r="J43" s="27">
        <v>0</v>
      </c>
      <c r="K43" s="27">
        <v>0</v>
      </c>
      <c r="L43" s="27">
        <v>0</v>
      </c>
      <c r="M43" s="27">
        <v>0</v>
      </c>
      <c r="N43" s="27">
        <f>SUM(L43:M43)</f>
        <v>0</v>
      </c>
      <c r="O43" s="39">
        <v>0</v>
      </c>
      <c r="P43" s="39">
        <v>2</v>
      </c>
      <c r="Q43" s="39">
        <v>1</v>
      </c>
      <c r="R43" s="39">
        <v>3</v>
      </c>
      <c r="S43" s="39">
        <v>0</v>
      </c>
      <c r="T43" s="27">
        <f t="shared" si="5"/>
        <v>4</v>
      </c>
      <c r="U43" s="40">
        <f t="shared" si="6"/>
        <v>0.14285714285714285</v>
      </c>
      <c r="V43" s="22">
        <v>361</v>
      </c>
      <c r="W43" s="22" t="s">
        <v>80</v>
      </c>
      <c r="X43" s="22" t="s">
        <v>82</v>
      </c>
      <c r="Y43" s="69">
        <v>1800</v>
      </c>
      <c r="Z43" s="41"/>
      <c r="AA43" s="1" t="s">
        <v>96</v>
      </c>
      <c r="AB43" s="28" t="s">
        <v>106</v>
      </c>
    </row>
    <row r="44" spans="1:28" x14ac:dyDescent="0.3">
      <c r="A44" s="1" t="s">
        <v>46</v>
      </c>
      <c r="B44" s="1" t="s">
        <v>59</v>
      </c>
      <c r="C44" s="27" t="s">
        <v>93</v>
      </c>
      <c r="D44" s="38">
        <v>22</v>
      </c>
      <c r="E44" s="27">
        <v>6</v>
      </c>
      <c r="F44" s="27">
        <v>0</v>
      </c>
      <c r="G44" s="27">
        <v>0</v>
      </c>
      <c r="H44" s="27"/>
      <c r="I44" s="27"/>
      <c r="J44" s="27">
        <v>0</v>
      </c>
      <c r="K44" s="27">
        <v>0</v>
      </c>
      <c r="L44" s="27">
        <v>0</v>
      </c>
      <c r="M44" s="27">
        <v>0</v>
      </c>
      <c r="N44" s="27">
        <f>SUM(L44:M44)</f>
        <v>0</v>
      </c>
      <c r="O44" s="39">
        <v>0</v>
      </c>
      <c r="P44" s="39">
        <v>1</v>
      </c>
      <c r="Q44" s="39">
        <v>0</v>
      </c>
      <c r="R44" s="39">
        <v>1</v>
      </c>
      <c r="S44" s="39">
        <v>0</v>
      </c>
      <c r="T44" s="27">
        <f t="shared" si="5"/>
        <v>0</v>
      </c>
      <c r="U44" s="40">
        <f t="shared" si="6"/>
        <v>-0.16666666666666666</v>
      </c>
      <c r="V44" s="22">
        <v>361</v>
      </c>
      <c r="W44" s="22" t="s">
        <v>80</v>
      </c>
      <c r="X44" s="22" t="s">
        <v>82</v>
      </c>
      <c r="Y44" s="69">
        <v>1800</v>
      </c>
      <c r="Z44" s="41"/>
      <c r="AA44" s="1" t="s">
        <v>96</v>
      </c>
      <c r="AB44" s="28" t="s">
        <v>106</v>
      </c>
    </row>
    <row r="45" spans="1:28" x14ac:dyDescent="0.3">
      <c r="A45" s="1" t="s">
        <v>46</v>
      </c>
      <c r="B45" s="1" t="s">
        <v>59</v>
      </c>
      <c r="C45" s="27" t="s">
        <v>94</v>
      </c>
      <c r="D45" s="38">
        <v>20</v>
      </c>
      <c r="E45" s="27">
        <v>5</v>
      </c>
      <c r="F45" s="27">
        <v>1</v>
      </c>
      <c r="G45" s="27">
        <v>1</v>
      </c>
      <c r="H45" s="27"/>
      <c r="I45" s="27"/>
      <c r="J45" s="27">
        <v>0</v>
      </c>
      <c r="K45" s="27">
        <v>0</v>
      </c>
      <c r="L45" s="27">
        <v>0</v>
      </c>
      <c r="M45" s="27">
        <v>1</v>
      </c>
      <c r="N45" s="27">
        <f>SUM(L45:M45)</f>
        <v>1</v>
      </c>
      <c r="O45" s="39">
        <v>1</v>
      </c>
      <c r="P45" s="39">
        <v>0</v>
      </c>
      <c r="Q45" s="39">
        <v>0</v>
      </c>
      <c r="R45" s="39">
        <v>2</v>
      </c>
      <c r="S45" s="39">
        <v>0</v>
      </c>
      <c r="T45" s="27">
        <f t="shared" si="5"/>
        <v>2</v>
      </c>
      <c r="U45" s="40">
        <f t="shared" si="6"/>
        <v>0.6</v>
      </c>
      <c r="V45" s="22">
        <v>361</v>
      </c>
      <c r="W45" s="22" t="s">
        <v>80</v>
      </c>
      <c r="X45" s="22" t="s">
        <v>82</v>
      </c>
      <c r="Y45" s="69">
        <v>1800</v>
      </c>
      <c r="Z45" s="41"/>
      <c r="AA45" s="1" t="s">
        <v>96</v>
      </c>
      <c r="AB45" s="28" t="s">
        <v>106</v>
      </c>
    </row>
    <row r="46" spans="1:28" x14ac:dyDescent="0.3">
      <c r="A46" s="43" t="s">
        <v>46</v>
      </c>
      <c r="B46" s="43" t="s">
        <v>59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42</v>
      </c>
      <c r="G46" s="44">
        <f t="shared" si="7"/>
        <v>74</v>
      </c>
      <c r="H46" s="44">
        <f t="shared" si="7"/>
        <v>1</v>
      </c>
      <c r="I46" s="44">
        <f t="shared" si="7"/>
        <v>1</v>
      </c>
      <c r="J46" s="44">
        <f t="shared" si="7"/>
        <v>25</v>
      </c>
      <c r="K46" s="44">
        <f t="shared" si="7"/>
        <v>33</v>
      </c>
      <c r="L46" s="44">
        <f t="shared" si="7"/>
        <v>9</v>
      </c>
      <c r="M46" s="44">
        <f t="shared" si="7"/>
        <v>36</v>
      </c>
      <c r="N46" s="44">
        <f t="shared" si="7"/>
        <v>45</v>
      </c>
      <c r="O46" s="44">
        <f t="shared" si="7"/>
        <v>33</v>
      </c>
      <c r="P46" s="44">
        <f t="shared" si="7"/>
        <v>27</v>
      </c>
      <c r="Q46" s="44">
        <f t="shared" si="7"/>
        <v>13</v>
      </c>
      <c r="R46" s="44">
        <f t="shared" si="7"/>
        <v>28</v>
      </c>
      <c r="S46" s="44">
        <f t="shared" si="7"/>
        <v>3</v>
      </c>
      <c r="T46" s="44">
        <f t="shared" si="7"/>
        <v>110</v>
      </c>
      <c r="U46" s="45">
        <f>((T46+Q46+N46-R46)+(O46*2))/E46</f>
        <v>0.85833333333333328</v>
      </c>
      <c r="V46" s="46">
        <v>361</v>
      </c>
      <c r="W46" s="46" t="s">
        <v>80</v>
      </c>
      <c r="X46" s="46" t="s">
        <v>82</v>
      </c>
      <c r="Y46" s="70">
        <v>1800</v>
      </c>
      <c r="Z46" s="48"/>
      <c r="AA46" s="43" t="s">
        <v>96</v>
      </c>
      <c r="AB46" s="72" t="s">
        <v>106</v>
      </c>
    </row>
    <row r="47" spans="1:28" x14ac:dyDescent="0.3">
      <c r="A47" s="1"/>
      <c r="B47" s="1"/>
      <c r="C47" s="1"/>
      <c r="D47" s="1"/>
      <c r="F47" s="49" t="s">
        <v>41</v>
      </c>
      <c r="G47" s="50">
        <f>F46/G46</f>
        <v>0.56756756756756754</v>
      </c>
      <c r="H47" s="27"/>
      <c r="I47" s="1"/>
      <c r="J47" s="49" t="s">
        <v>42</v>
      </c>
      <c r="K47" s="51">
        <f>J46/K46</f>
        <v>0.75757575757575757</v>
      </c>
      <c r="L47" s="1"/>
      <c r="M47" s="39" t="s">
        <v>43</v>
      </c>
      <c r="N47" s="52">
        <v>4</v>
      </c>
      <c r="P47" s="1"/>
      <c r="Q47" s="1"/>
      <c r="R47" s="1"/>
      <c r="S47" s="1"/>
      <c r="T47" s="1"/>
      <c r="U47" s="1"/>
      <c r="V47" s="22"/>
      <c r="W47" s="22"/>
      <c r="X47" s="22"/>
      <c r="Y47" s="53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3"/>
      <c r="Z48" s="41"/>
      <c r="AA48" s="1"/>
      <c r="AB48" s="28"/>
    </row>
    <row r="49" spans="1:28" x14ac:dyDescent="0.3">
      <c r="B49" s="1"/>
      <c r="C49" s="1" t="s">
        <v>459</v>
      </c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  <row r="50" spans="1:28" x14ac:dyDescent="0.3">
      <c r="A50" s="1"/>
      <c r="B50" s="1"/>
      <c r="C50" s="1" t="s">
        <v>460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3"/>
      <c r="Z50" s="41"/>
      <c r="AA50" s="1"/>
      <c r="AB50" s="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E05C1-DD5F-4CF6-9CF1-436678D67ECB}">
  <sheetPr>
    <tabColor rgb="FF92D050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9" width="5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440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29564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107</v>
      </c>
      <c r="D4" s="7" t="s">
        <v>5</v>
      </c>
      <c r="E4" s="8"/>
      <c r="F4" s="5"/>
      <c r="G4" s="1"/>
      <c r="J4" s="15" t="s">
        <v>111</v>
      </c>
      <c r="K4" s="16" t="s">
        <v>45</v>
      </c>
      <c r="L4" s="17"/>
      <c r="M4" s="18"/>
      <c r="N4" s="19">
        <v>21</v>
      </c>
      <c r="O4" s="19">
        <v>18</v>
      </c>
      <c r="P4" s="19">
        <v>28</v>
      </c>
      <c r="Q4" s="19">
        <v>35</v>
      </c>
      <c r="R4" s="20"/>
      <c r="S4" s="21">
        <f>SUM(N4:R4)</f>
        <v>102</v>
      </c>
      <c r="T4" s="22">
        <v>362</v>
      </c>
    </row>
    <row r="5" spans="1:28" x14ac:dyDescent="0.3">
      <c r="B5" s="1"/>
      <c r="C5" s="6" t="s">
        <v>108</v>
      </c>
      <c r="D5" s="7" t="s">
        <v>6</v>
      </c>
      <c r="E5" s="1"/>
      <c r="F5" s="1"/>
      <c r="G5" s="1"/>
      <c r="J5" s="15" t="s">
        <v>112</v>
      </c>
      <c r="K5" s="16" t="s">
        <v>62</v>
      </c>
      <c r="L5" s="17"/>
      <c r="M5" s="18"/>
      <c r="N5" s="19">
        <v>10</v>
      </c>
      <c r="O5" s="19">
        <v>18</v>
      </c>
      <c r="P5" s="19">
        <v>26</v>
      </c>
      <c r="Q5" s="19">
        <v>38</v>
      </c>
      <c r="R5" s="20"/>
      <c r="S5" s="21">
        <f>SUM(N5:R5)</f>
        <v>92</v>
      </c>
      <c r="T5" s="22">
        <v>362</v>
      </c>
      <c r="U5" s="1"/>
      <c r="V5" s="1"/>
      <c r="W5" s="1"/>
    </row>
    <row r="6" spans="1:28" x14ac:dyDescent="0.3">
      <c r="C6" s="23">
        <v>2014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109</v>
      </c>
      <c r="D7" s="7" t="s">
        <v>8</v>
      </c>
      <c r="G7" s="1"/>
      <c r="S7" s="1"/>
      <c r="T7" s="25" t="s">
        <v>9</v>
      </c>
      <c r="U7" s="1"/>
      <c r="V7" s="26">
        <v>362</v>
      </c>
      <c r="W7" s="1"/>
    </row>
    <row r="8" spans="1:28" x14ac:dyDescent="0.3">
      <c r="B8" s="1"/>
      <c r="C8" s="24" t="s">
        <v>110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0.10972222222222222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Dallas Diamonds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</v>
      </c>
      <c r="AB11" s="71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7" t="s">
        <v>47</v>
      </c>
      <c r="D13" s="38">
        <v>34</v>
      </c>
      <c r="E13" s="27">
        <v>30</v>
      </c>
      <c r="F13" s="27">
        <v>8</v>
      </c>
      <c r="G13" s="27">
        <v>20</v>
      </c>
      <c r="H13" s="27"/>
      <c r="I13" s="27"/>
      <c r="J13" s="27">
        <v>3</v>
      </c>
      <c r="K13" s="27">
        <v>4</v>
      </c>
      <c r="L13" s="27">
        <v>4</v>
      </c>
      <c r="M13" s="27">
        <v>3</v>
      </c>
      <c r="N13" s="27">
        <f>SUM(L13:M13)</f>
        <v>7</v>
      </c>
      <c r="O13" s="27">
        <v>0</v>
      </c>
      <c r="P13" s="39">
        <v>4</v>
      </c>
      <c r="Q13" s="27">
        <v>0</v>
      </c>
      <c r="R13" s="27">
        <v>2</v>
      </c>
      <c r="S13" s="27">
        <v>0</v>
      </c>
      <c r="T13" s="27">
        <f>(H13*3)+((F13-H13)*2)+J13</f>
        <v>19</v>
      </c>
      <c r="U13" s="40">
        <f>IFERROR(((T13+Q13+N13-R13)+(O13*2))/E13,"")</f>
        <v>0.8</v>
      </c>
      <c r="V13" s="22">
        <v>362</v>
      </c>
      <c r="W13" s="22" t="s">
        <v>81</v>
      </c>
      <c r="X13" s="22" t="s">
        <v>82</v>
      </c>
      <c r="Y13" s="69">
        <v>2014</v>
      </c>
      <c r="Z13" s="41" t="s">
        <v>116</v>
      </c>
      <c r="AA13" s="1" t="s">
        <v>83</v>
      </c>
      <c r="AB13" s="28" t="s">
        <v>113</v>
      </c>
    </row>
    <row r="14" spans="1:28" x14ac:dyDescent="0.3">
      <c r="A14" s="1" t="s">
        <v>61</v>
      </c>
      <c r="B14" s="1" t="s">
        <v>46</v>
      </c>
      <c r="C14" s="27" t="s">
        <v>48</v>
      </c>
      <c r="D14" s="38">
        <v>11</v>
      </c>
      <c r="E14" s="27">
        <v>24</v>
      </c>
      <c r="F14" s="27">
        <v>2</v>
      </c>
      <c r="G14" s="27">
        <v>4</v>
      </c>
      <c r="H14" s="27"/>
      <c r="I14" s="27"/>
      <c r="J14" s="27">
        <v>1</v>
      </c>
      <c r="K14" s="27">
        <v>2</v>
      </c>
      <c r="L14" s="27">
        <v>0</v>
      </c>
      <c r="M14" s="27">
        <v>0</v>
      </c>
      <c r="N14" s="27">
        <f t="shared" ref="N14:N19" si="0">SUM(L14:M14)</f>
        <v>0</v>
      </c>
      <c r="O14" s="39">
        <v>3</v>
      </c>
      <c r="P14" s="39">
        <v>2</v>
      </c>
      <c r="Q14" s="39">
        <v>1</v>
      </c>
      <c r="R14" s="39">
        <v>5</v>
      </c>
      <c r="S14" s="39">
        <v>0</v>
      </c>
      <c r="T14" s="39">
        <f t="shared" ref="T14:T19" si="1">(H14*3)+((F14-H14)*2)+J14</f>
        <v>5</v>
      </c>
      <c r="U14" s="40">
        <f t="shared" ref="U14:U24" si="2">IFERROR(((T14+Q14+N14-R14)+(O14*2))/E14,"")</f>
        <v>0.29166666666666669</v>
      </c>
      <c r="V14" s="22">
        <v>362</v>
      </c>
      <c r="W14" s="22" t="s">
        <v>81</v>
      </c>
      <c r="X14" s="22" t="s">
        <v>82</v>
      </c>
      <c r="Y14" s="69">
        <v>2014</v>
      </c>
      <c r="Z14" s="41" t="s">
        <v>116</v>
      </c>
      <c r="AA14" s="1" t="s">
        <v>83</v>
      </c>
      <c r="AB14" s="28" t="s">
        <v>113</v>
      </c>
    </row>
    <row r="15" spans="1:28" x14ac:dyDescent="0.3">
      <c r="A15" s="1" t="s">
        <v>61</v>
      </c>
      <c r="B15" s="1" t="s">
        <v>46</v>
      </c>
      <c r="C15" s="27" t="s">
        <v>49</v>
      </c>
      <c r="D15" s="38">
        <v>22</v>
      </c>
      <c r="E15" s="27">
        <v>22</v>
      </c>
      <c r="F15" s="27">
        <v>2</v>
      </c>
      <c r="G15" s="27">
        <v>5</v>
      </c>
      <c r="H15" s="27"/>
      <c r="I15" s="27"/>
      <c r="J15" s="27">
        <v>2</v>
      </c>
      <c r="K15" s="27">
        <v>2</v>
      </c>
      <c r="L15" s="27">
        <v>2</v>
      </c>
      <c r="M15" s="27">
        <v>0</v>
      </c>
      <c r="N15" s="27">
        <f t="shared" si="0"/>
        <v>2</v>
      </c>
      <c r="O15" s="39">
        <v>3</v>
      </c>
      <c r="P15" s="39">
        <v>2</v>
      </c>
      <c r="Q15" s="39">
        <v>3</v>
      </c>
      <c r="R15" s="39">
        <v>5</v>
      </c>
      <c r="S15" s="39">
        <v>0</v>
      </c>
      <c r="T15" s="39">
        <f t="shared" si="1"/>
        <v>6</v>
      </c>
      <c r="U15" s="40">
        <f t="shared" si="2"/>
        <v>0.54545454545454541</v>
      </c>
      <c r="V15" s="22">
        <v>362</v>
      </c>
      <c r="W15" s="22" t="s">
        <v>81</v>
      </c>
      <c r="X15" s="22" t="s">
        <v>82</v>
      </c>
      <c r="Y15" s="69">
        <v>2014</v>
      </c>
      <c r="Z15" s="41" t="s">
        <v>116</v>
      </c>
      <c r="AA15" s="1" t="s">
        <v>83</v>
      </c>
      <c r="AB15" s="28" t="s">
        <v>113</v>
      </c>
    </row>
    <row r="16" spans="1:28" x14ac:dyDescent="0.3">
      <c r="A16" s="1" t="s">
        <v>61</v>
      </c>
      <c r="B16" s="1" t="s">
        <v>46</v>
      </c>
      <c r="C16" s="27" t="s">
        <v>50</v>
      </c>
      <c r="D16" s="38">
        <v>20</v>
      </c>
      <c r="E16" s="27">
        <v>18</v>
      </c>
      <c r="F16" s="27">
        <v>3</v>
      </c>
      <c r="G16" s="27">
        <v>4</v>
      </c>
      <c r="H16" s="27"/>
      <c r="I16" s="27"/>
      <c r="J16" s="27">
        <v>1</v>
      </c>
      <c r="K16" s="27">
        <v>3</v>
      </c>
      <c r="L16" s="27">
        <v>0</v>
      </c>
      <c r="M16" s="27">
        <v>3</v>
      </c>
      <c r="N16" s="27">
        <f t="shared" si="0"/>
        <v>3</v>
      </c>
      <c r="O16" s="39">
        <v>2</v>
      </c>
      <c r="P16" s="39">
        <v>5</v>
      </c>
      <c r="Q16" s="39">
        <v>0</v>
      </c>
      <c r="R16" s="39">
        <v>2</v>
      </c>
      <c r="S16" s="39">
        <v>0</v>
      </c>
      <c r="T16" s="39">
        <f t="shared" si="1"/>
        <v>7</v>
      </c>
      <c r="U16" s="40">
        <f t="shared" si="2"/>
        <v>0.66666666666666663</v>
      </c>
      <c r="V16" s="22">
        <v>362</v>
      </c>
      <c r="W16" s="22" t="s">
        <v>81</v>
      </c>
      <c r="X16" s="22" t="s">
        <v>82</v>
      </c>
      <c r="Y16" s="69">
        <v>2014</v>
      </c>
      <c r="Z16" s="41" t="s">
        <v>116</v>
      </c>
      <c r="AA16" s="1" t="s">
        <v>83</v>
      </c>
      <c r="AB16" s="28" t="s">
        <v>113</v>
      </c>
    </row>
    <row r="17" spans="1:28" x14ac:dyDescent="0.3">
      <c r="A17" s="1" t="s">
        <v>61</v>
      </c>
      <c r="B17" s="1" t="s">
        <v>46</v>
      </c>
      <c r="C17" s="27" t="s">
        <v>51</v>
      </c>
      <c r="D17" s="38">
        <v>14</v>
      </c>
      <c r="E17" s="27">
        <v>6</v>
      </c>
      <c r="F17" s="27">
        <v>2</v>
      </c>
      <c r="G17" s="27">
        <v>3</v>
      </c>
      <c r="H17" s="27"/>
      <c r="I17" s="27"/>
      <c r="J17" s="27">
        <v>3</v>
      </c>
      <c r="K17" s="27">
        <v>4</v>
      </c>
      <c r="L17" s="27">
        <v>1</v>
      </c>
      <c r="M17" s="27">
        <v>0</v>
      </c>
      <c r="N17" s="27">
        <f t="shared" si="0"/>
        <v>1</v>
      </c>
      <c r="O17" s="39">
        <v>0</v>
      </c>
      <c r="P17" s="39">
        <v>0</v>
      </c>
      <c r="Q17" s="39">
        <v>0</v>
      </c>
      <c r="R17" s="39">
        <v>2</v>
      </c>
      <c r="S17" s="39">
        <v>0</v>
      </c>
      <c r="T17" s="39">
        <f t="shared" si="1"/>
        <v>7</v>
      </c>
      <c r="U17" s="40">
        <f t="shared" si="2"/>
        <v>1</v>
      </c>
      <c r="V17" s="22">
        <v>362</v>
      </c>
      <c r="W17" s="22" t="s">
        <v>81</v>
      </c>
      <c r="X17" s="22" t="s">
        <v>82</v>
      </c>
      <c r="Y17" s="69">
        <v>2014</v>
      </c>
      <c r="Z17" s="41" t="s">
        <v>116</v>
      </c>
      <c r="AA17" s="1" t="s">
        <v>83</v>
      </c>
      <c r="AB17" s="28" t="s">
        <v>113</v>
      </c>
    </row>
    <row r="18" spans="1:28" x14ac:dyDescent="0.3">
      <c r="A18" s="1" t="s">
        <v>61</v>
      </c>
      <c r="B18" s="1" t="s">
        <v>46</v>
      </c>
      <c r="C18" s="27" t="s">
        <v>52</v>
      </c>
      <c r="D18" s="38">
        <v>42</v>
      </c>
      <c r="E18" s="27">
        <v>10</v>
      </c>
      <c r="F18" s="27">
        <v>1</v>
      </c>
      <c r="G18" s="27">
        <v>3</v>
      </c>
      <c r="H18" s="27"/>
      <c r="I18" s="27"/>
      <c r="J18" s="27">
        <v>1</v>
      </c>
      <c r="K18" s="27">
        <v>2</v>
      </c>
      <c r="L18" s="27">
        <v>0</v>
      </c>
      <c r="M18" s="27">
        <v>1</v>
      </c>
      <c r="N18" s="27">
        <f t="shared" si="0"/>
        <v>1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f t="shared" si="1"/>
        <v>3</v>
      </c>
      <c r="U18" s="40">
        <f t="shared" si="2"/>
        <v>0.4</v>
      </c>
      <c r="V18" s="22">
        <v>362</v>
      </c>
      <c r="W18" s="22" t="s">
        <v>81</v>
      </c>
      <c r="X18" s="22" t="s">
        <v>82</v>
      </c>
      <c r="Y18" s="69">
        <v>2014</v>
      </c>
      <c r="Z18" s="41" t="s">
        <v>116</v>
      </c>
      <c r="AA18" s="1" t="s">
        <v>83</v>
      </c>
      <c r="AB18" s="28" t="s">
        <v>113</v>
      </c>
    </row>
    <row r="19" spans="1:28" x14ac:dyDescent="0.3">
      <c r="A19" s="1" t="s">
        <v>61</v>
      </c>
      <c r="B19" s="1" t="s">
        <v>46</v>
      </c>
      <c r="C19" s="27" t="s">
        <v>53</v>
      </c>
      <c r="D19" s="38">
        <v>15</v>
      </c>
      <c r="E19" s="27">
        <v>32</v>
      </c>
      <c r="F19" s="27">
        <v>5</v>
      </c>
      <c r="G19" s="27">
        <v>10</v>
      </c>
      <c r="H19" s="27"/>
      <c r="I19" s="27"/>
      <c r="J19" s="27">
        <v>4</v>
      </c>
      <c r="K19" s="27">
        <v>6</v>
      </c>
      <c r="L19" s="27">
        <v>1</v>
      </c>
      <c r="M19" s="27">
        <v>1</v>
      </c>
      <c r="N19" s="27">
        <f t="shared" si="0"/>
        <v>2</v>
      </c>
      <c r="O19" s="39">
        <v>2</v>
      </c>
      <c r="P19" s="39">
        <v>3</v>
      </c>
      <c r="Q19" s="39">
        <v>2</v>
      </c>
      <c r="R19" s="39">
        <v>2</v>
      </c>
      <c r="S19" s="39">
        <v>1</v>
      </c>
      <c r="T19" s="39">
        <f t="shared" si="1"/>
        <v>14</v>
      </c>
      <c r="U19" s="40">
        <f t="shared" si="2"/>
        <v>0.625</v>
      </c>
      <c r="V19" s="22">
        <v>362</v>
      </c>
      <c r="W19" s="22" t="s">
        <v>81</v>
      </c>
      <c r="X19" s="22" t="s">
        <v>82</v>
      </c>
      <c r="Y19" s="69">
        <v>2014</v>
      </c>
      <c r="Z19" s="41" t="s">
        <v>116</v>
      </c>
      <c r="AA19" s="1" t="s">
        <v>83</v>
      </c>
      <c r="AB19" s="28" t="s">
        <v>113</v>
      </c>
    </row>
    <row r="20" spans="1:28" x14ac:dyDescent="0.3">
      <c r="A20" s="1" t="s">
        <v>61</v>
      </c>
      <c r="B20" s="1" t="s">
        <v>46</v>
      </c>
      <c r="C20" s="27" t="s">
        <v>54</v>
      </c>
      <c r="D20" s="38">
        <v>10</v>
      </c>
      <c r="E20" s="27">
        <v>38</v>
      </c>
      <c r="F20" s="27">
        <v>8</v>
      </c>
      <c r="G20" s="27">
        <v>24</v>
      </c>
      <c r="H20" s="27"/>
      <c r="I20" s="27"/>
      <c r="J20" s="27">
        <v>1</v>
      </c>
      <c r="K20" s="27">
        <v>3</v>
      </c>
      <c r="L20" s="27">
        <v>5</v>
      </c>
      <c r="M20" s="27">
        <v>5</v>
      </c>
      <c r="N20" s="27">
        <f>SUM(L20:M20)</f>
        <v>10</v>
      </c>
      <c r="O20" s="39">
        <v>7</v>
      </c>
      <c r="P20" s="39">
        <v>1</v>
      </c>
      <c r="Q20" s="39">
        <v>3</v>
      </c>
      <c r="R20" s="39">
        <v>6</v>
      </c>
      <c r="S20" s="39">
        <v>0</v>
      </c>
      <c r="T20" s="39">
        <f>(H20*3)+((F20-H20)*2)+J20</f>
        <v>17</v>
      </c>
      <c r="U20" s="40">
        <f t="shared" si="2"/>
        <v>1</v>
      </c>
      <c r="V20" s="22">
        <v>362</v>
      </c>
      <c r="W20" s="22" t="s">
        <v>81</v>
      </c>
      <c r="X20" s="22" t="s">
        <v>82</v>
      </c>
      <c r="Y20" s="69">
        <v>2014</v>
      </c>
      <c r="Z20" s="41" t="s">
        <v>116</v>
      </c>
      <c r="AA20" s="1" t="s">
        <v>83</v>
      </c>
      <c r="AB20" s="28" t="s">
        <v>113</v>
      </c>
    </row>
    <row r="21" spans="1:28" x14ac:dyDescent="0.3">
      <c r="A21" s="1" t="s">
        <v>61</v>
      </c>
      <c r="B21" s="1" t="s">
        <v>46</v>
      </c>
      <c r="C21" s="27" t="s">
        <v>55</v>
      </c>
      <c r="D21" s="38">
        <v>33</v>
      </c>
      <c r="E21" s="27">
        <v>6</v>
      </c>
      <c r="F21" s="27">
        <v>0</v>
      </c>
      <c r="G21" s="27">
        <v>1</v>
      </c>
      <c r="H21" s="27"/>
      <c r="I21" s="27"/>
      <c r="J21" s="27">
        <v>0</v>
      </c>
      <c r="K21" s="27">
        <v>0</v>
      </c>
      <c r="L21" s="27">
        <v>1</v>
      </c>
      <c r="M21" s="27">
        <v>1</v>
      </c>
      <c r="N21" s="27">
        <f>SUM(L21:M21)</f>
        <v>2</v>
      </c>
      <c r="O21" s="39">
        <v>1</v>
      </c>
      <c r="P21" s="39">
        <v>2</v>
      </c>
      <c r="Q21" s="39">
        <v>0</v>
      </c>
      <c r="R21" s="39">
        <v>1</v>
      </c>
      <c r="S21" s="39">
        <v>0</v>
      </c>
      <c r="T21" s="39">
        <f>(H21*3)+((F21-H21)*2)+J21</f>
        <v>0</v>
      </c>
      <c r="U21" s="40">
        <f t="shared" si="2"/>
        <v>0.5</v>
      </c>
      <c r="V21" s="22">
        <v>362</v>
      </c>
      <c r="W21" s="22" t="s">
        <v>81</v>
      </c>
      <c r="X21" s="22" t="s">
        <v>82</v>
      </c>
      <c r="Y21" s="69">
        <v>2014</v>
      </c>
      <c r="Z21" s="41" t="s">
        <v>116</v>
      </c>
      <c r="AA21" s="1" t="s">
        <v>83</v>
      </c>
      <c r="AB21" s="28" t="s">
        <v>113</v>
      </c>
    </row>
    <row r="22" spans="1:28" x14ac:dyDescent="0.3">
      <c r="A22" s="1" t="s">
        <v>61</v>
      </c>
      <c r="B22" s="1" t="s">
        <v>46</v>
      </c>
      <c r="C22" s="27" t="s">
        <v>56</v>
      </c>
      <c r="D22" s="38">
        <v>24</v>
      </c>
      <c r="E22" s="27">
        <v>18</v>
      </c>
      <c r="F22" s="27">
        <v>2</v>
      </c>
      <c r="G22" s="27">
        <v>6</v>
      </c>
      <c r="H22" s="27"/>
      <c r="I22" s="27"/>
      <c r="J22" s="27">
        <v>0</v>
      </c>
      <c r="K22" s="27">
        <v>0</v>
      </c>
      <c r="L22" s="27">
        <v>1</v>
      </c>
      <c r="M22" s="27">
        <v>0</v>
      </c>
      <c r="N22" s="27">
        <f>SUM(L22:M22)</f>
        <v>1</v>
      </c>
      <c r="O22" s="39">
        <v>0</v>
      </c>
      <c r="P22" s="39">
        <v>2</v>
      </c>
      <c r="Q22" s="39">
        <v>2</v>
      </c>
      <c r="R22" s="39">
        <v>0</v>
      </c>
      <c r="S22" s="39">
        <v>0</v>
      </c>
      <c r="T22" s="39">
        <f>(H22*3)+((F22-H22)*2)+J22</f>
        <v>4</v>
      </c>
      <c r="U22" s="40">
        <f t="shared" si="2"/>
        <v>0.3888888888888889</v>
      </c>
      <c r="V22" s="22">
        <v>362</v>
      </c>
      <c r="W22" s="22" t="s">
        <v>81</v>
      </c>
      <c r="X22" s="22" t="s">
        <v>82</v>
      </c>
      <c r="Y22" s="69">
        <v>2014</v>
      </c>
      <c r="Z22" s="41" t="s">
        <v>116</v>
      </c>
      <c r="AA22" s="1" t="s">
        <v>83</v>
      </c>
      <c r="AB22" s="28" t="s">
        <v>113</v>
      </c>
    </row>
    <row r="23" spans="1:28" x14ac:dyDescent="0.3">
      <c r="A23" s="1" t="s">
        <v>61</v>
      </c>
      <c r="B23" s="1" t="s">
        <v>46</v>
      </c>
      <c r="C23" s="27" t="s">
        <v>57</v>
      </c>
      <c r="D23" s="38">
        <v>35</v>
      </c>
      <c r="E23" s="27">
        <v>16</v>
      </c>
      <c r="F23" s="27">
        <v>2</v>
      </c>
      <c r="G23" s="27">
        <v>3</v>
      </c>
      <c r="H23" s="27"/>
      <c r="I23" s="27"/>
      <c r="J23" s="27">
        <v>0</v>
      </c>
      <c r="K23" s="27">
        <v>0</v>
      </c>
      <c r="L23" s="27">
        <v>1</v>
      </c>
      <c r="M23" s="27">
        <v>2</v>
      </c>
      <c r="N23" s="27">
        <f>SUM(L23:M23)</f>
        <v>3</v>
      </c>
      <c r="O23" s="39">
        <v>0</v>
      </c>
      <c r="P23" s="39">
        <v>1</v>
      </c>
      <c r="Q23" s="39">
        <v>0</v>
      </c>
      <c r="R23" s="39">
        <v>1</v>
      </c>
      <c r="S23" s="39">
        <v>0</v>
      </c>
      <c r="T23" s="39">
        <f>(H23*3)+((F23-H23)*2)+J23</f>
        <v>4</v>
      </c>
      <c r="U23" s="40">
        <f t="shared" si="2"/>
        <v>0.375</v>
      </c>
      <c r="V23" s="22">
        <v>362</v>
      </c>
      <c r="W23" s="22" t="s">
        <v>81</v>
      </c>
      <c r="X23" s="22" t="s">
        <v>82</v>
      </c>
      <c r="Y23" s="69">
        <v>2014</v>
      </c>
      <c r="Z23" s="41" t="s">
        <v>116</v>
      </c>
      <c r="AA23" s="1" t="s">
        <v>83</v>
      </c>
      <c r="AB23" s="28" t="s">
        <v>113</v>
      </c>
    </row>
    <row r="24" spans="1:28" x14ac:dyDescent="0.3">
      <c r="A24" s="1" t="s">
        <v>61</v>
      </c>
      <c r="B24" s="1" t="s">
        <v>46</v>
      </c>
      <c r="C24" s="27" t="s">
        <v>58</v>
      </c>
      <c r="D24" s="38">
        <v>40</v>
      </c>
      <c r="E24" s="27">
        <v>20</v>
      </c>
      <c r="F24" s="27">
        <v>5</v>
      </c>
      <c r="G24" s="27">
        <v>5</v>
      </c>
      <c r="H24" s="27"/>
      <c r="I24" s="27"/>
      <c r="J24" s="27">
        <v>6</v>
      </c>
      <c r="K24" s="27">
        <v>7</v>
      </c>
      <c r="L24" s="27">
        <v>3</v>
      </c>
      <c r="M24" s="27">
        <v>2</v>
      </c>
      <c r="N24" s="27">
        <f>SUM(L24:M24)</f>
        <v>5</v>
      </c>
      <c r="O24" s="39">
        <v>2</v>
      </c>
      <c r="P24" s="56">
        <v>6</v>
      </c>
      <c r="Q24" s="39">
        <v>0</v>
      </c>
      <c r="R24" s="39">
        <v>2</v>
      </c>
      <c r="S24" s="39">
        <v>0</v>
      </c>
      <c r="T24" s="39">
        <f>(H24*3)+((F24-H24)*2)+J24</f>
        <v>16</v>
      </c>
      <c r="U24" s="40">
        <f t="shared" si="2"/>
        <v>1.1499999999999999</v>
      </c>
      <c r="V24" s="22">
        <v>362</v>
      </c>
      <c r="W24" s="22" t="s">
        <v>81</v>
      </c>
      <c r="X24" s="22" t="s">
        <v>82</v>
      </c>
      <c r="Y24" s="69">
        <v>2014</v>
      </c>
      <c r="Z24" s="41" t="s">
        <v>116</v>
      </c>
      <c r="AA24" s="1" t="s">
        <v>83</v>
      </c>
      <c r="AB24" s="28" t="s">
        <v>113</v>
      </c>
    </row>
    <row r="25" spans="1:28" x14ac:dyDescent="0.3">
      <c r="A25" s="43" t="s">
        <v>61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40</v>
      </c>
      <c r="G25" s="44">
        <f t="shared" si="3"/>
        <v>88</v>
      </c>
      <c r="H25" s="44">
        <f t="shared" si="3"/>
        <v>0</v>
      </c>
      <c r="I25" s="44">
        <f t="shared" si="3"/>
        <v>0</v>
      </c>
      <c r="J25" s="44">
        <f t="shared" si="3"/>
        <v>22</v>
      </c>
      <c r="K25" s="44">
        <f t="shared" si="3"/>
        <v>33</v>
      </c>
      <c r="L25" s="44">
        <f t="shared" si="3"/>
        <v>19</v>
      </c>
      <c r="M25" s="44">
        <f t="shared" si="3"/>
        <v>18</v>
      </c>
      <c r="N25" s="44">
        <f t="shared" si="3"/>
        <v>37</v>
      </c>
      <c r="O25" s="44">
        <f t="shared" si="3"/>
        <v>20</v>
      </c>
      <c r="P25" s="44">
        <f t="shared" si="3"/>
        <v>28</v>
      </c>
      <c r="Q25" s="44">
        <f t="shared" si="3"/>
        <v>11</v>
      </c>
      <c r="R25" s="44">
        <f t="shared" si="3"/>
        <v>28</v>
      </c>
      <c r="S25" s="44">
        <f t="shared" si="3"/>
        <v>1</v>
      </c>
      <c r="T25" s="44">
        <f t="shared" si="3"/>
        <v>102</v>
      </c>
      <c r="U25" s="45">
        <f>((T25+Q25+N25-R25)+(O25*2))/E25</f>
        <v>0.67500000000000004</v>
      </c>
      <c r="V25" s="46">
        <v>362</v>
      </c>
      <c r="W25" s="46" t="s">
        <v>81</v>
      </c>
      <c r="X25" s="46" t="s">
        <v>82</v>
      </c>
      <c r="Y25" s="70">
        <v>2014</v>
      </c>
      <c r="Z25" s="48" t="s">
        <v>116</v>
      </c>
      <c r="AA25" s="43" t="s">
        <v>83</v>
      </c>
      <c r="AB25" s="72" t="s">
        <v>113</v>
      </c>
    </row>
    <row r="26" spans="1:28" x14ac:dyDescent="0.3">
      <c r="A26" s="1"/>
      <c r="B26" s="1"/>
      <c r="C26" s="1"/>
      <c r="D26" s="1"/>
      <c r="F26" s="49" t="s">
        <v>41</v>
      </c>
      <c r="G26" s="50">
        <f>F25/G25</f>
        <v>0.45454545454545453</v>
      </c>
      <c r="H26" s="27"/>
      <c r="I26" s="1"/>
      <c r="J26" s="49" t="s">
        <v>42</v>
      </c>
      <c r="K26" s="51">
        <f>J25/K25</f>
        <v>0.66666666666666663</v>
      </c>
      <c r="L26" s="1"/>
      <c r="M26" s="39" t="s">
        <v>43</v>
      </c>
      <c r="N26" s="52">
        <v>0</v>
      </c>
      <c r="P26" s="1"/>
      <c r="Q26" s="1"/>
      <c r="R26" s="1"/>
      <c r="S26" s="1"/>
      <c r="T26" s="1"/>
      <c r="U26" s="1"/>
      <c r="V26" s="22"/>
      <c r="W26" s="22"/>
      <c r="X26" s="22"/>
      <c r="Y26" s="53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3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3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3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3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3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3"/>
      <c r="Z32" s="41"/>
      <c r="AA32" s="1"/>
      <c r="AB32" s="28"/>
    </row>
    <row r="33" spans="1:28" x14ac:dyDescent="0.3">
      <c r="B33" s="1"/>
      <c r="C33" s="54" t="s">
        <v>62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5">
        <v>2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61</v>
      </c>
      <c r="C35" s="27" t="s">
        <v>117</v>
      </c>
      <c r="D35" s="38">
        <v>17</v>
      </c>
      <c r="E35" s="27">
        <v>3</v>
      </c>
      <c r="F35" s="27">
        <v>0</v>
      </c>
      <c r="G35" s="27">
        <v>1</v>
      </c>
      <c r="H35" s="27"/>
      <c r="I35" s="27"/>
      <c r="J35" s="27">
        <v>1</v>
      </c>
      <c r="K35" s="27">
        <v>2</v>
      </c>
      <c r="L35" s="27">
        <v>0</v>
      </c>
      <c r="M35" s="27">
        <v>0</v>
      </c>
      <c r="N35" s="27">
        <f>SUM(L35:M35)</f>
        <v>0</v>
      </c>
      <c r="O35" s="27">
        <v>1</v>
      </c>
      <c r="P35" s="39">
        <v>1</v>
      </c>
      <c r="Q35" s="27">
        <v>0</v>
      </c>
      <c r="R35" s="27">
        <v>0</v>
      </c>
      <c r="S35" s="27">
        <v>0</v>
      </c>
      <c r="T35" s="27">
        <f>+(F35*2)+J35</f>
        <v>1</v>
      </c>
      <c r="U35" s="40">
        <f>IFERROR(((T35+Q35+N35-R35)+(O35*2))/E35,"")</f>
        <v>1</v>
      </c>
      <c r="V35" s="22">
        <v>362</v>
      </c>
      <c r="W35" s="22" t="s">
        <v>80</v>
      </c>
      <c r="X35" s="22" t="s">
        <v>95</v>
      </c>
      <c r="Y35" s="69">
        <v>2014</v>
      </c>
      <c r="Z35" s="41"/>
      <c r="AA35" s="1" t="s">
        <v>114</v>
      </c>
      <c r="AB35" s="28" t="s">
        <v>115</v>
      </c>
    </row>
    <row r="36" spans="1:28" x14ac:dyDescent="0.3">
      <c r="A36" s="1" t="s">
        <v>46</v>
      </c>
      <c r="B36" s="1" t="s">
        <v>61</v>
      </c>
      <c r="C36" s="27" t="s">
        <v>118</v>
      </c>
      <c r="D36" s="75"/>
      <c r="E36" s="27">
        <v>3</v>
      </c>
      <c r="F36" s="27">
        <v>0</v>
      </c>
      <c r="G36" s="27">
        <v>1</v>
      </c>
      <c r="H36" s="27"/>
      <c r="I36" s="27"/>
      <c r="J36" s="27">
        <v>0</v>
      </c>
      <c r="K36" s="27">
        <v>0</v>
      </c>
      <c r="L36" s="27">
        <v>0</v>
      </c>
      <c r="M36" s="27">
        <v>0</v>
      </c>
      <c r="N36" s="27">
        <f t="shared" ref="N36:N41" si="4">SUM(L36:M36)</f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27">
        <f t="shared" ref="T36:T46" si="5">+(F36*2)+J36</f>
        <v>0</v>
      </c>
      <c r="U36" s="40">
        <f t="shared" ref="U36:U46" si="6">IFERROR(((T36+Q36+N36-R36)+(O36*2))/E36,"")</f>
        <v>0</v>
      </c>
      <c r="V36" s="22">
        <v>362</v>
      </c>
      <c r="W36" s="22" t="s">
        <v>80</v>
      </c>
      <c r="X36" s="22" t="s">
        <v>95</v>
      </c>
      <c r="Y36" s="69">
        <v>2014</v>
      </c>
      <c r="Z36" s="41"/>
      <c r="AA36" s="1" t="s">
        <v>114</v>
      </c>
      <c r="AB36" s="28" t="s">
        <v>115</v>
      </c>
    </row>
    <row r="37" spans="1:28" x14ac:dyDescent="0.3">
      <c r="A37" s="1" t="s">
        <v>46</v>
      </c>
      <c r="B37" s="1" t="s">
        <v>61</v>
      </c>
      <c r="C37" s="27" t="s">
        <v>119</v>
      </c>
      <c r="D37" s="38">
        <v>44</v>
      </c>
      <c r="E37" s="27">
        <v>6</v>
      </c>
      <c r="F37" s="27">
        <v>0</v>
      </c>
      <c r="G37" s="27">
        <v>2</v>
      </c>
      <c r="H37" s="27"/>
      <c r="I37" s="27"/>
      <c r="J37" s="27">
        <v>1</v>
      </c>
      <c r="K37" s="27">
        <v>3</v>
      </c>
      <c r="L37" s="27">
        <v>1</v>
      </c>
      <c r="M37" s="27">
        <v>0</v>
      </c>
      <c r="N37" s="27">
        <f t="shared" si="4"/>
        <v>1</v>
      </c>
      <c r="O37" s="39">
        <v>0</v>
      </c>
      <c r="P37" s="39">
        <v>0</v>
      </c>
      <c r="Q37" s="39">
        <v>0</v>
      </c>
      <c r="R37" s="39">
        <v>0</v>
      </c>
      <c r="S37" s="39">
        <v>1</v>
      </c>
      <c r="T37" s="27">
        <f t="shared" si="5"/>
        <v>1</v>
      </c>
      <c r="U37" s="40">
        <f t="shared" si="6"/>
        <v>0.33333333333333331</v>
      </c>
      <c r="V37" s="22">
        <v>362</v>
      </c>
      <c r="W37" s="22" t="s">
        <v>80</v>
      </c>
      <c r="X37" s="22" t="s">
        <v>95</v>
      </c>
      <c r="Y37" s="69">
        <v>2014</v>
      </c>
      <c r="Z37" s="41"/>
      <c r="AA37" s="1" t="s">
        <v>114</v>
      </c>
      <c r="AB37" s="28" t="s">
        <v>115</v>
      </c>
    </row>
    <row r="38" spans="1:28" x14ac:dyDescent="0.3">
      <c r="A38" s="1" t="s">
        <v>46</v>
      </c>
      <c r="B38" s="1" t="s">
        <v>61</v>
      </c>
      <c r="C38" s="27" t="s">
        <v>120</v>
      </c>
      <c r="D38" s="38">
        <v>6</v>
      </c>
      <c r="E38" s="27">
        <v>40</v>
      </c>
      <c r="F38" s="27">
        <v>9</v>
      </c>
      <c r="G38" s="27">
        <v>17</v>
      </c>
      <c r="H38" s="27"/>
      <c r="I38" s="27"/>
      <c r="J38" s="27">
        <v>5</v>
      </c>
      <c r="K38" s="27">
        <v>5</v>
      </c>
      <c r="L38" s="27">
        <v>1</v>
      </c>
      <c r="M38" s="27">
        <v>0</v>
      </c>
      <c r="N38" s="27">
        <f t="shared" si="4"/>
        <v>1</v>
      </c>
      <c r="O38" s="39">
        <v>1</v>
      </c>
      <c r="P38" s="39">
        <v>3</v>
      </c>
      <c r="Q38" s="39">
        <v>4</v>
      </c>
      <c r="R38" s="39">
        <v>8</v>
      </c>
      <c r="S38" s="39">
        <v>1</v>
      </c>
      <c r="T38" s="27">
        <f t="shared" si="5"/>
        <v>23</v>
      </c>
      <c r="U38" s="40">
        <f t="shared" si="6"/>
        <v>0.55000000000000004</v>
      </c>
      <c r="V38" s="22">
        <v>362</v>
      </c>
      <c r="W38" s="22" t="s">
        <v>80</v>
      </c>
      <c r="X38" s="22" t="s">
        <v>95</v>
      </c>
      <c r="Y38" s="69">
        <v>2014</v>
      </c>
      <c r="Z38" s="41"/>
      <c r="AA38" s="1" t="s">
        <v>114</v>
      </c>
      <c r="AB38" s="28" t="s">
        <v>115</v>
      </c>
    </row>
    <row r="39" spans="1:28" x14ac:dyDescent="0.3">
      <c r="A39" s="1" t="s">
        <v>46</v>
      </c>
      <c r="B39" s="1" t="s">
        <v>61</v>
      </c>
      <c r="C39" s="27" t="s">
        <v>121</v>
      </c>
      <c r="D39" s="38">
        <v>33</v>
      </c>
      <c r="E39" s="27">
        <v>42</v>
      </c>
      <c r="F39" s="27">
        <v>6</v>
      </c>
      <c r="G39" s="27">
        <v>10</v>
      </c>
      <c r="H39" s="27"/>
      <c r="I39" s="27"/>
      <c r="J39" s="27">
        <v>8</v>
      </c>
      <c r="K39" s="27">
        <v>12</v>
      </c>
      <c r="L39" s="27">
        <v>3</v>
      </c>
      <c r="M39" s="27">
        <v>13</v>
      </c>
      <c r="N39" s="27">
        <f t="shared" si="4"/>
        <v>16</v>
      </c>
      <c r="O39" s="39">
        <v>4</v>
      </c>
      <c r="P39" s="39">
        <v>2</v>
      </c>
      <c r="Q39" s="39">
        <v>0</v>
      </c>
      <c r="R39" s="39">
        <v>5</v>
      </c>
      <c r="S39" s="39">
        <v>1</v>
      </c>
      <c r="T39" s="27">
        <f t="shared" si="5"/>
        <v>20</v>
      </c>
      <c r="U39" s="40">
        <f t="shared" si="6"/>
        <v>0.9285714285714286</v>
      </c>
      <c r="V39" s="22">
        <v>362</v>
      </c>
      <c r="W39" s="22" t="s">
        <v>80</v>
      </c>
      <c r="X39" s="22" t="s">
        <v>95</v>
      </c>
      <c r="Y39" s="69">
        <v>2014</v>
      </c>
      <c r="Z39" s="41"/>
      <c r="AA39" s="1" t="s">
        <v>114</v>
      </c>
      <c r="AB39" s="28" t="s">
        <v>115</v>
      </c>
    </row>
    <row r="40" spans="1:28" x14ac:dyDescent="0.3">
      <c r="A40" s="1" t="s">
        <v>46</v>
      </c>
      <c r="B40" s="1" t="s">
        <v>61</v>
      </c>
      <c r="C40" s="27" t="s">
        <v>122</v>
      </c>
      <c r="D40" s="38">
        <v>22</v>
      </c>
      <c r="E40" s="27">
        <v>11</v>
      </c>
      <c r="F40" s="27">
        <v>2</v>
      </c>
      <c r="G40" s="27">
        <v>3</v>
      </c>
      <c r="H40" s="27"/>
      <c r="I40" s="27"/>
      <c r="J40" s="27">
        <v>0</v>
      </c>
      <c r="K40" s="27">
        <v>0</v>
      </c>
      <c r="L40" s="27">
        <v>0</v>
      </c>
      <c r="M40" s="27">
        <v>1</v>
      </c>
      <c r="N40" s="27">
        <f t="shared" si="4"/>
        <v>1</v>
      </c>
      <c r="O40" s="39">
        <v>3</v>
      </c>
      <c r="P40" s="39">
        <v>2</v>
      </c>
      <c r="Q40" s="39">
        <v>1</v>
      </c>
      <c r="R40" s="39">
        <v>5</v>
      </c>
      <c r="S40" s="39">
        <v>0</v>
      </c>
      <c r="T40" s="27">
        <f t="shared" si="5"/>
        <v>4</v>
      </c>
      <c r="U40" s="40">
        <f t="shared" si="6"/>
        <v>0.63636363636363635</v>
      </c>
      <c r="V40" s="22">
        <v>362</v>
      </c>
      <c r="W40" s="22" t="s">
        <v>80</v>
      </c>
      <c r="X40" s="22" t="s">
        <v>95</v>
      </c>
      <c r="Y40" s="69">
        <v>2014</v>
      </c>
      <c r="Z40" s="41"/>
      <c r="AA40" s="1" t="s">
        <v>114</v>
      </c>
      <c r="AB40" s="28" t="s">
        <v>115</v>
      </c>
    </row>
    <row r="41" spans="1:28" x14ac:dyDescent="0.3">
      <c r="A41" s="1" t="s">
        <v>46</v>
      </c>
      <c r="B41" s="1" t="s">
        <v>61</v>
      </c>
      <c r="C41" s="27" t="s">
        <v>123</v>
      </c>
      <c r="D41" s="38">
        <v>9</v>
      </c>
      <c r="E41" s="27">
        <v>10</v>
      </c>
      <c r="F41" s="27">
        <v>0</v>
      </c>
      <c r="G41" s="27">
        <v>1</v>
      </c>
      <c r="H41" s="27"/>
      <c r="I41" s="27"/>
      <c r="J41" s="27">
        <v>0</v>
      </c>
      <c r="K41" s="27">
        <v>0</v>
      </c>
      <c r="L41" s="27">
        <v>0</v>
      </c>
      <c r="M41" s="27">
        <v>2</v>
      </c>
      <c r="N41" s="27">
        <f t="shared" si="4"/>
        <v>2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27">
        <f t="shared" si="5"/>
        <v>0</v>
      </c>
      <c r="U41" s="40">
        <f t="shared" si="6"/>
        <v>0.2</v>
      </c>
      <c r="V41" s="22">
        <v>362</v>
      </c>
      <c r="W41" s="22" t="s">
        <v>80</v>
      </c>
      <c r="X41" s="22" t="s">
        <v>95</v>
      </c>
      <c r="Y41" s="69">
        <v>2014</v>
      </c>
      <c r="Z41" s="41"/>
      <c r="AA41" s="1" t="s">
        <v>114</v>
      </c>
      <c r="AB41" s="28" t="s">
        <v>115</v>
      </c>
    </row>
    <row r="42" spans="1:28" x14ac:dyDescent="0.3">
      <c r="A42" s="1" t="s">
        <v>46</v>
      </c>
      <c r="B42" s="1" t="s">
        <v>61</v>
      </c>
      <c r="C42" s="27" t="s">
        <v>124</v>
      </c>
      <c r="D42" s="38">
        <v>24</v>
      </c>
      <c r="E42" s="27">
        <v>10</v>
      </c>
      <c r="F42" s="27">
        <v>0</v>
      </c>
      <c r="G42" s="27">
        <v>3</v>
      </c>
      <c r="H42" s="27"/>
      <c r="I42" s="27"/>
      <c r="J42" s="27">
        <v>0</v>
      </c>
      <c r="K42" s="27">
        <v>0</v>
      </c>
      <c r="L42" s="27">
        <v>1</v>
      </c>
      <c r="M42" s="27">
        <v>1</v>
      </c>
      <c r="N42" s="27">
        <f>SUM(L42:M42)</f>
        <v>2</v>
      </c>
      <c r="O42" s="39">
        <v>2</v>
      </c>
      <c r="P42" s="39">
        <v>3</v>
      </c>
      <c r="Q42" s="39">
        <v>0</v>
      </c>
      <c r="R42" s="39">
        <v>1</v>
      </c>
      <c r="S42" s="39">
        <v>0</v>
      </c>
      <c r="T42" s="27">
        <f t="shared" si="5"/>
        <v>0</v>
      </c>
      <c r="U42" s="40">
        <f t="shared" si="6"/>
        <v>0.5</v>
      </c>
      <c r="V42" s="22">
        <v>362</v>
      </c>
      <c r="W42" s="22" t="s">
        <v>80</v>
      </c>
      <c r="X42" s="22" t="s">
        <v>95</v>
      </c>
      <c r="Y42" s="69">
        <v>2014</v>
      </c>
      <c r="Z42" s="41"/>
      <c r="AA42" s="1" t="s">
        <v>114</v>
      </c>
      <c r="AB42" s="28" t="s">
        <v>115</v>
      </c>
    </row>
    <row r="43" spans="1:28" x14ac:dyDescent="0.3">
      <c r="A43" s="1" t="s">
        <v>46</v>
      </c>
      <c r="B43" s="1" t="s">
        <v>61</v>
      </c>
      <c r="C43" s="27" t="s">
        <v>125</v>
      </c>
      <c r="D43" s="38">
        <v>11</v>
      </c>
      <c r="E43" s="27">
        <v>32</v>
      </c>
      <c r="F43" s="27">
        <v>1</v>
      </c>
      <c r="G43" s="27">
        <v>3</v>
      </c>
      <c r="H43" s="27"/>
      <c r="I43" s="27"/>
      <c r="J43" s="27">
        <v>0</v>
      </c>
      <c r="K43" s="27">
        <v>0</v>
      </c>
      <c r="L43" s="27">
        <v>1</v>
      </c>
      <c r="M43" s="27">
        <v>0</v>
      </c>
      <c r="N43" s="27">
        <f>SUM(L43:M43)</f>
        <v>1</v>
      </c>
      <c r="O43" s="39">
        <v>3</v>
      </c>
      <c r="P43" s="39">
        <v>4</v>
      </c>
      <c r="Q43" s="39">
        <v>0</v>
      </c>
      <c r="R43" s="39">
        <v>6</v>
      </c>
      <c r="S43" s="39">
        <v>0</v>
      </c>
      <c r="T43" s="27">
        <f t="shared" si="5"/>
        <v>2</v>
      </c>
      <c r="U43" s="40">
        <f t="shared" si="6"/>
        <v>9.375E-2</v>
      </c>
      <c r="V43" s="22">
        <v>362</v>
      </c>
      <c r="W43" s="22" t="s">
        <v>80</v>
      </c>
      <c r="X43" s="22" t="s">
        <v>95</v>
      </c>
      <c r="Y43" s="69">
        <v>2014</v>
      </c>
      <c r="Z43" s="41"/>
      <c r="AA43" s="1" t="s">
        <v>114</v>
      </c>
      <c r="AB43" s="28" t="s">
        <v>115</v>
      </c>
    </row>
    <row r="44" spans="1:28" x14ac:dyDescent="0.3">
      <c r="A44" s="1" t="s">
        <v>46</v>
      </c>
      <c r="B44" s="1" t="s">
        <v>61</v>
      </c>
      <c r="C44" s="27" t="s">
        <v>126</v>
      </c>
      <c r="D44" s="38">
        <v>32</v>
      </c>
      <c r="E44" s="27">
        <v>28</v>
      </c>
      <c r="F44" s="27">
        <v>6</v>
      </c>
      <c r="G44" s="27">
        <v>8</v>
      </c>
      <c r="H44" s="27"/>
      <c r="I44" s="27"/>
      <c r="J44" s="27">
        <v>9</v>
      </c>
      <c r="K44" s="27">
        <v>10</v>
      </c>
      <c r="L44" s="27">
        <v>4</v>
      </c>
      <c r="M44" s="27">
        <v>2</v>
      </c>
      <c r="N44" s="27">
        <f>SUM(L44:M44)</f>
        <v>6</v>
      </c>
      <c r="O44" s="39">
        <v>3</v>
      </c>
      <c r="P44" s="39">
        <v>5</v>
      </c>
      <c r="Q44" s="39">
        <v>0</v>
      </c>
      <c r="R44" s="39">
        <v>3</v>
      </c>
      <c r="S44" s="39">
        <v>1</v>
      </c>
      <c r="T44" s="27">
        <f t="shared" si="5"/>
        <v>21</v>
      </c>
      <c r="U44" s="40">
        <f t="shared" si="6"/>
        <v>1.0714285714285714</v>
      </c>
      <c r="V44" s="22">
        <v>362</v>
      </c>
      <c r="W44" s="22" t="s">
        <v>80</v>
      </c>
      <c r="X44" s="22" t="s">
        <v>95</v>
      </c>
      <c r="Y44" s="69">
        <v>2014</v>
      </c>
      <c r="Z44" s="41"/>
      <c r="AA44" s="1" t="s">
        <v>114</v>
      </c>
      <c r="AB44" s="28" t="s">
        <v>115</v>
      </c>
    </row>
    <row r="45" spans="1:28" x14ac:dyDescent="0.3">
      <c r="A45" s="1" t="s">
        <v>46</v>
      </c>
      <c r="B45" s="1" t="s">
        <v>61</v>
      </c>
      <c r="C45" s="27" t="s">
        <v>127</v>
      </c>
      <c r="D45" s="38">
        <v>7</v>
      </c>
      <c r="E45" s="27">
        <v>18</v>
      </c>
      <c r="F45" s="27">
        <v>3</v>
      </c>
      <c r="G45" s="27">
        <v>3</v>
      </c>
      <c r="H45" s="27"/>
      <c r="I45" s="27"/>
      <c r="J45" s="27">
        <v>0</v>
      </c>
      <c r="K45" s="27">
        <v>0</v>
      </c>
      <c r="L45" s="27">
        <v>0</v>
      </c>
      <c r="M45" s="27">
        <v>1</v>
      </c>
      <c r="N45" s="27">
        <f>SUM(L45:M45)</f>
        <v>1</v>
      </c>
      <c r="O45" s="39">
        <v>0</v>
      </c>
      <c r="P45" s="39">
        <v>1</v>
      </c>
      <c r="Q45" s="39">
        <v>0</v>
      </c>
      <c r="R45" s="39">
        <v>1</v>
      </c>
      <c r="S45" s="39">
        <v>0</v>
      </c>
      <c r="T45" s="27">
        <f t="shared" si="5"/>
        <v>6</v>
      </c>
      <c r="U45" s="40">
        <f t="shared" si="6"/>
        <v>0.33333333333333331</v>
      </c>
      <c r="V45" s="22">
        <v>362</v>
      </c>
      <c r="W45" s="22" t="s">
        <v>80</v>
      </c>
      <c r="X45" s="22" t="s">
        <v>95</v>
      </c>
      <c r="Y45" s="69">
        <v>2014</v>
      </c>
      <c r="Z45" s="41"/>
      <c r="AA45" s="1" t="s">
        <v>114</v>
      </c>
      <c r="AB45" s="28" t="s">
        <v>115</v>
      </c>
    </row>
    <row r="46" spans="1:28" x14ac:dyDescent="0.3">
      <c r="A46" s="1" t="s">
        <v>46</v>
      </c>
      <c r="B46" s="1" t="s">
        <v>61</v>
      </c>
      <c r="C46" s="27" t="s">
        <v>128</v>
      </c>
      <c r="D46" s="38">
        <v>13</v>
      </c>
      <c r="E46" s="27">
        <v>37</v>
      </c>
      <c r="F46" s="27">
        <v>6</v>
      </c>
      <c r="G46" s="27">
        <v>15</v>
      </c>
      <c r="H46" s="27"/>
      <c r="I46" s="27"/>
      <c r="J46" s="27">
        <v>2</v>
      </c>
      <c r="K46" s="27">
        <v>2</v>
      </c>
      <c r="L46" s="27">
        <v>0</v>
      </c>
      <c r="M46" s="27">
        <v>9</v>
      </c>
      <c r="N46" s="27">
        <f>SUM(L46:M46)</f>
        <v>9</v>
      </c>
      <c r="O46" s="39">
        <v>3</v>
      </c>
      <c r="P46" s="39">
        <v>3</v>
      </c>
      <c r="Q46" s="39">
        <v>2</v>
      </c>
      <c r="R46" s="39">
        <v>5</v>
      </c>
      <c r="S46" s="39">
        <v>1</v>
      </c>
      <c r="T46" s="27">
        <f t="shared" si="5"/>
        <v>14</v>
      </c>
      <c r="U46" s="40">
        <f t="shared" si="6"/>
        <v>0.70270270270270274</v>
      </c>
      <c r="V46" s="22">
        <v>362</v>
      </c>
      <c r="W46" s="22" t="s">
        <v>80</v>
      </c>
      <c r="X46" s="22" t="s">
        <v>95</v>
      </c>
      <c r="Y46" s="69">
        <v>2014</v>
      </c>
      <c r="Z46" s="41"/>
      <c r="AA46" s="1" t="s">
        <v>114</v>
      </c>
      <c r="AB46" s="28" t="s">
        <v>115</v>
      </c>
    </row>
    <row r="47" spans="1:28" x14ac:dyDescent="0.3">
      <c r="A47" s="43" t="s">
        <v>46</v>
      </c>
      <c r="B47" s="43" t="s">
        <v>61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33</v>
      </c>
      <c r="G47" s="44">
        <f t="shared" si="7"/>
        <v>67</v>
      </c>
      <c r="H47" s="44">
        <f t="shared" si="7"/>
        <v>0</v>
      </c>
      <c r="I47" s="44">
        <f t="shared" si="7"/>
        <v>0</v>
      </c>
      <c r="J47" s="44">
        <f t="shared" si="7"/>
        <v>26</v>
      </c>
      <c r="K47" s="44">
        <f t="shared" si="7"/>
        <v>34</v>
      </c>
      <c r="L47" s="44">
        <f t="shared" si="7"/>
        <v>11</v>
      </c>
      <c r="M47" s="44">
        <f t="shared" si="7"/>
        <v>29</v>
      </c>
      <c r="N47" s="44">
        <f t="shared" si="7"/>
        <v>40</v>
      </c>
      <c r="O47" s="44">
        <f t="shared" si="7"/>
        <v>20</v>
      </c>
      <c r="P47" s="44">
        <f t="shared" si="7"/>
        <v>24</v>
      </c>
      <c r="Q47" s="44">
        <f t="shared" si="7"/>
        <v>7</v>
      </c>
      <c r="R47" s="44">
        <f t="shared" si="7"/>
        <v>34</v>
      </c>
      <c r="S47" s="44">
        <f t="shared" si="7"/>
        <v>5</v>
      </c>
      <c r="T47" s="44">
        <f t="shared" si="7"/>
        <v>92</v>
      </c>
      <c r="U47" s="45">
        <f>((T47+Q47+N47-R47)+(O47*2))/E47</f>
        <v>0.60416666666666663</v>
      </c>
      <c r="V47" s="46">
        <v>362</v>
      </c>
      <c r="W47" s="46" t="s">
        <v>80</v>
      </c>
      <c r="X47" s="46" t="s">
        <v>95</v>
      </c>
      <c r="Y47" s="70">
        <v>2014</v>
      </c>
      <c r="Z47" s="48"/>
      <c r="AA47" s="43" t="s">
        <v>114</v>
      </c>
      <c r="AB47" s="72" t="s">
        <v>115</v>
      </c>
    </row>
    <row r="48" spans="1:28" x14ac:dyDescent="0.3">
      <c r="A48" s="1"/>
      <c r="B48" s="1"/>
      <c r="C48" s="1"/>
      <c r="D48" s="1"/>
      <c r="F48" s="49" t="s">
        <v>41</v>
      </c>
      <c r="G48" s="50">
        <f>F47/G47</f>
        <v>0.4925373134328358</v>
      </c>
      <c r="H48" s="27"/>
      <c r="I48" s="1"/>
      <c r="J48" s="49" t="s">
        <v>42</v>
      </c>
      <c r="K48" s="51">
        <f>J47/K47</f>
        <v>0.76470588235294112</v>
      </c>
      <c r="L48" s="1"/>
      <c r="M48" s="39" t="s">
        <v>43</v>
      </c>
      <c r="N48" s="52">
        <v>0</v>
      </c>
      <c r="P48" s="1"/>
      <c r="Q48" s="1"/>
      <c r="R48" s="1"/>
      <c r="S48" s="1"/>
      <c r="T48" s="1"/>
      <c r="U48" s="1"/>
      <c r="V48" s="22"/>
      <c r="W48" s="22"/>
      <c r="X48" s="22"/>
      <c r="Y48" s="53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3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  <row r="51" spans="1:28" x14ac:dyDescent="0.3">
      <c r="AB51" s="71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50</vt:i4>
      </vt:variant>
      <vt:variant>
        <vt:lpstr>Named Ranges</vt:lpstr>
      </vt:variant>
      <vt:variant>
        <vt:i4>5</vt:i4>
      </vt:variant>
    </vt:vector>
  </HeadingPairs>
  <TitlesOfParts>
    <vt:vector size="55" baseType="lpstr">
      <vt:lpstr>EXHB-vs Chic 1</vt:lpstr>
      <vt:lpstr>EXHB-vs St L 1</vt:lpstr>
      <vt:lpstr>EXHB-vs StL 2</vt:lpstr>
      <vt:lpstr>EXHB-vs Chic</vt:lpstr>
      <vt:lpstr>EXHB vs SF 1</vt:lpstr>
      <vt:lpstr>EXHB vs SF 2</vt:lpstr>
      <vt:lpstr>1 vs NJ</vt:lpstr>
      <vt:lpstr>2 @NJ</vt:lpstr>
      <vt:lpstr>3 @Gulls</vt:lpstr>
      <vt:lpstr>4 @SF</vt:lpstr>
      <vt:lpstr>5 @NO</vt:lpstr>
      <vt:lpstr>6 vs SF</vt:lpstr>
      <vt:lpstr>7 @SF</vt:lpstr>
      <vt:lpstr>8 vs StL</vt:lpstr>
      <vt:lpstr>9 vs Chic</vt:lpstr>
      <vt:lpstr>10 @StL</vt:lpstr>
      <vt:lpstr>11 @Neb</vt:lpstr>
      <vt:lpstr>12 @Chic</vt:lpstr>
      <vt:lpstr>13 vs NO</vt:lpstr>
      <vt:lpstr>14 vs NO</vt:lpstr>
      <vt:lpstr>15 vs Neb</vt:lpstr>
      <vt:lpstr>16 @NO</vt:lpstr>
      <vt:lpstr>17 vs NJ</vt:lpstr>
      <vt:lpstr>18 vs Neb</vt:lpstr>
      <vt:lpstr>19 vs Minn</vt:lpstr>
      <vt:lpstr>20 vs SF</vt:lpstr>
      <vt:lpstr>21 @Neb</vt:lpstr>
      <vt:lpstr>22 vs NO</vt:lpstr>
      <vt:lpstr>23 vs StL</vt:lpstr>
      <vt:lpstr>25 @SF</vt:lpstr>
      <vt:lpstr>24 @Minn</vt:lpstr>
      <vt:lpstr>26 @NJ</vt:lpstr>
      <vt:lpstr>27 @NJ</vt:lpstr>
      <vt:lpstr>28 @Neb</vt:lpstr>
      <vt:lpstr>29 @Chic</vt:lpstr>
      <vt:lpstr>30 vs NO</vt:lpstr>
      <vt:lpstr>31 @StL</vt:lpstr>
      <vt:lpstr>32 @Minn</vt:lpstr>
      <vt:lpstr>33 vs Chic</vt:lpstr>
      <vt:lpstr>34 vs StL</vt:lpstr>
      <vt:lpstr>35 vs Minn</vt:lpstr>
      <vt:lpstr>36 vs Neb</vt:lpstr>
      <vt:lpstr>Playoff-26 @NJ</vt:lpstr>
      <vt:lpstr>Playoff-28 vs NJ</vt:lpstr>
      <vt:lpstr>Playoff-30 vs NJ</vt:lpstr>
      <vt:lpstr>Playoff-31 @Neb</vt:lpstr>
      <vt:lpstr>Playoff-32 @Neb</vt:lpstr>
      <vt:lpstr>Playoff-33 vs Neb</vt:lpstr>
      <vt:lpstr>Playoff-34 vs Neb</vt:lpstr>
      <vt:lpstr>Playoff-35 @Neb</vt:lpstr>
      <vt:lpstr>'20 vs SF'!Print_Area</vt:lpstr>
      <vt:lpstr>'25 @SF'!Print_Area</vt:lpstr>
      <vt:lpstr>'4 @SF'!Print_Area</vt:lpstr>
      <vt:lpstr>'6 vs SF'!Print_Area</vt:lpstr>
      <vt:lpstr>'7 @SF'!Print_Area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2022-03-31T14:28:40Z</cp:lastPrinted>
  <dcterms:created xsi:type="dcterms:W3CDTF">2019-04-25T21:46:35Z</dcterms:created>
  <dcterms:modified xsi:type="dcterms:W3CDTF">2025-05-09T13:02:38Z</dcterms:modified>
</cp:coreProperties>
</file>