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\4-WBL - WABA\Houston Angels\HA  Year 1  1978 - 79\"/>
    </mc:Choice>
  </mc:AlternateContent>
  <xr:revisionPtr revIDLastSave="0" documentId="13_ncr:1_{C4F6405E-3FC6-4FA9-870A-91087E13C2D2}" xr6:coauthVersionLast="47" xr6:coauthVersionMax="47" xr10:uidLastSave="{00000000-0000-0000-0000-000000000000}"/>
  <bookViews>
    <workbookView xWindow="-108" yWindow="-108" windowWidth="23256" windowHeight="12576" firstSheet="20" activeTab="20" xr2:uid="{DB63B7A5-BCF2-4FD9-A4EB-7A908BE4412A}"/>
  </bookViews>
  <sheets>
    <sheet name="1 @Dayt" sheetId="1" r:id="rId1"/>
    <sheet name="2 @Minn" sheetId="43" r:id="rId2"/>
    <sheet name="3 vs Chic" sheetId="44" r:id="rId3"/>
    <sheet name="4 vs Milw" sheetId="45" r:id="rId4"/>
    <sheet name="5 vs Minn" sheetId="46" r:id="rId5"/>
    <sheet name="6 vs NJ" sheetId="47" r:id="rId6"/>
    <sheet name="7 vs NY" sheetId="48" r:id="rId7"/>
    <sheet name="8 @Dayt" sheetId="49" r:id="rId8"/>
    <sheet name="9 @Milw" sheetId="50" r:id="rId9"/>
    <sheet name="10 vs Iowa" sheetId="51" r:id="rId10"/>
    <sheet name="11 vs Dayt" sheetId="52" r:id="rId11"/>
    <sheet name="Stats - 11 Games" sheetId="76" r:id="rId12"/>
    <sheet name="12 vs NY" sheetId="53" r:id="rId13"/>
    <sheet name="13 @NJ" sheetId="54" r:id="rId14"/>
    <sheet name="14 vs Milw" sheetId="55" r:id="rId15"/>
    <sheet name="15 @Chic" sheetId="56" r:id="rId16"/>
    <sheet name="16 @Iowa" sheetId="57" r:id="rId17"/>
    <sheet name="17 vs Dayt" sheetId="58" r:id="rId18"/>
    <sheet name="18 @Chic" sheetId="59" r:id="rId19"/>
    <sheet name="19 @Minn" sheetId="60" r:id="rId20"/>
    <sheet name="20 @NY" sheetId="61" r:id="rId21"/>
    <sheet name="21 @Dayt" sheetId="62" r:id="rId22"/>
    <sheet name="22 @NJ" sheetId="63" r:id="rId23"/>
    <sheet name="23 @Iowa" sheetId="64" r:id="rId24"/>
    <sheet name="24 @NJ" sheetId="65" r:id="rId25"/>
    <sheet name="25 vs Chic" sheetId="66" r:id="rId26"/>
    <sheet name="26 vs Iowa" sheetId="67" r:id="rId27"/>
    <sheet name="27 vs NJ" sheetId="68" r:id="rId28"/>
    <sheet name="28 vs NY" sheetId="69" r:id="rId29"/>
    <sheet name="29 vs Dayt" sheetId="70" r:id="rId30"/>
    <sheet name="30 vs NJ" sheetId="71" r:id="rId31"/>
    <sheet name="31 @NY" sheetId="72" r:id="rId32"/>
    <sheet name="32 @Milw" sheetId="73" r:id="rId33"/>
    <sheet name="33 vs Minn" sheetId="74" r:id="rId34"/>
    <sheet name="34 @NY" sheetId="75" r:id="rId35"/>
    <sheet name="PLAYOFF-2 @NY" sheetId="77" r:id="rId36"/>
    <sheet name="PLAYOFF-4 vs NY" sheetId="78" r:id="rId37"/>
    <sheet name="PLAYOFF-6 vs Iowa" sheetId="79" r:id="rId38"/>
    <sheet name="PLAYOFF-7 vs Iowa" sheetId="80" r:id="rId39"/>
    <sheet name="PLAYOFF-8 @Iowa" sheetId="81" r:id="rId40"/>
    <sheet name="PLAYOFF-9 @Iowa" sheetId="82" r:id="rId41"/>
    <sheet name="PLAYOFF-10 vs Iowa" sheetId="83" r:id="rId42"/>
  </sheets>
  <definedNames>
    <definedName name="_xlnm._FilterDatabase" localSheetId="15" hidden="1">'15 @Chic'!$J$13:$AB$24</definedName>
    <definedName name="_xlnm.Print_Area" localSheetId="0">'1 @Dayt'!$A$1:$AB$52</definedName>
    <definedName name="_xlnm.Print_Area" localSheetId="10">'11 vs Dayt'!$A$1:$AB$49</definedName>
    <definedName name="_xlnm.Print_Area" localSheetId="12">'12 vs NY'!$A$1:$AB$51</definedName>
    <definedName name="_xlnm.Print_Area" localSheetId="13">'13 @NJ'!$A$1:$AB$48</definedName>
    <definedName name="_xlnm.Print_Area" localSheetId="14">'14 vs Milw'!$A$1:$AB$50</definedName>
    <definedName name="_xlnm.Print_Area" localSheetId="17">'17 vs Dayt'!$A$1:$AB$49</definedName>
    <definedName name="_xlnm.Print_Area" localSheetId="19">'19 @Minn'!$A$1:$AB$48</definedName>
    <definedName name="_xlnm.Print_Area" localSheetId="1">'2 @Minn'!$A$1:$AB$50</definedName>
    <definedName name="_xlnm.Print_Area" localSheetId="20">'20 @NY'!$A$1:$AB$48</definedName>
    <definedName name="_xlnm.Print_Area" localSheetId="21">'21 @Dayt'!$A$1:$AB$48</definedName>
    <definedName name="_xlnm.Print_Area" localSheetId="22">'22 @NJ'!$A$1:$AB$48</definedName>
    <definedName name="_xlnm.Print_Area" localSheetId="24">'24 @NJ'!$A$1:$AB$48</definedName>
    <definedName name="_xlnm.Print_Area" localSheetId="27">'27 vs NJ'!$A$1:$AB$50</definedName>
    <definedName name="_xlnm.Print_Area" localSheetId="28">'28 vs NY'!$A$1:$AB$52</definedName>
    <definedName name="_xlnm.Print_Area" localSheetId="29">'29 vs Dayt'!$A$1:$AB$48</definedName>
    <definedName name="_xlnm.Print_Area" localSheetId="30">'30 vs NJ'!$A$1:$AB$50</definedName>
    <definedName name="_xlnm.Print_Area" localSheetId="31">'31 @NY'!$A$1:$AB$51</definedName>
    <definedName name="_xlnm.Print_Area" localSheetId="32">'32 @Milw'!$A$1:$AB$50</definedName>
    <definedName name="_xlnm.Print_Area" localSheetId="33">'33 vs Minn'!$A$1:$AB$47</definedName>
    <definedName name="_xlnm.Print_Area" localSheetId="34">'34 @NY'!$A$1:$AB$51</definedName>
    <definedName name="_xlnm.Print_Area" localSheetId="3">'4 vs Milw'!$A$1:$AB$50</definedName>
    <definedName name="_xlnm.Print_Area" localSheetId="4">'5 vs Minn'!$A$1:$AB$48</definedName>
    <definedName name="_xlnm.Print_Area" localSheetId="5">'6 vs NJ'!$A$1:$AB$50</definedName>
    <definedName name="_xlnm.Print_Area" localSheetId="6">'7 vs NY'!$A$1:$AB$50</definedName>
    <definedName name="_xlnm.Print_Area" localSheetId="7">'8 @Dayt'!$A$1:$AB$47</definedName>
    <definedName name="_xlnm.Print_Area" localSheetId="8">'9 @Milw'!$A$1:$AB$50</definedName>
    <definedName name="_xlnm.Print_Area" localSheetId="41">'PLAYOFF-10 vs Iowa'!$A$1:$AB$49</definedName>
    <definedName name="_xlnm.Print_Area" localSheetId="35">'PLAYOFF-2 @NY'!$A$1:$AB$48</definedName>
    <definedName name="_xlnm.Print_Area" localSheetId="36">'PLAYOFF-4 vs NY'!$A$1:$AB$49</definedName>
    <definedName name="_xlnm.Print_Area" localSheetId="39">'PLAYOFF-8 @Iowa'!$A$1:$AB$51</definedName>
    <definedName name="_xlnm.Print_Area" localSheetId="40">'PLAYOFF-9 @Iowa'!$A$1:$AB$52</definedName>
    <definedName name="_xlnm.Print_Area" localSheetId="11">'Stats - 11 Games'!$A$1:$V$22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47" i="83" l="1"/>
  <c r="R47" i="83"/>
  <c r="Q47" i="83"/>
  <c r="P47" i="83"/>
  <c r="O47" i="83"/>
  <c r="M47" i="83"/>
  <c r="L47" i="83"/>
  <c r="K47" i="83"/>
  <c r="J47" i="83"/>
  <c r="I47" i="83"/>
  <c r="H47" i="83"/>
  <c r="G47" i="83"/>
  <c r="F47" i="83"/>
  <c r="E47" i="83"/>
  <c r="T46" i="83"/>
  <c r="N46" i="83"/>
  <c r="U45" i="83"/>
  <c r="T45" i="83"/>
  <c r="N45" i="83"/>
  <c r="T44" i="83"/>
  <c r="U44" i="83" s="1"/>
  <c r="N44" i="83"/>
  <c r="T43" i="83"/>
  <c r="N43" i="83"/>
  <c r="T42" i="83"/>
  <c r="U42" i="83" s="1"/>
  <c r="N42" i="83"/>
  <c r="T41" i="83"/>
  <c r="U41" i="83" s="1"/>
  <c r="N41" i="83"/>
  <c r="T40" i="83"/>
  <c r="U40" i="83" s="1"/>
  <c r="N40" i="83"/>
  <c r="T39" i="83"/>
  <c r="N39" i="83"/>
  <c r="T38" i="83"/>
  <c r="U38" i="83" s="1"/>
  <c r="N38" i="83"/>
  <c r="T37" i="83"/>
  <c r="U37" i="83" s="1"/>
  <c r="N37" i="83"/>
  <c r="T36" i="83"/>
  <c r="U36" i="83" s="1"/>
  <c r="N36" i="83"/>
  <c r="T35" i="83"/>
  <c r="U35" i="83" s="1"/>
  <c r="N35" i="83"/>
  <c r="S48" i="82"/>
  <c r="R48" i="82"/>
  <c r="Q48" i="82"/>
  <c r="P48" i="82"/>
  <c r="O48" i="82"/>
  <c r="M48" i="82"/>
  <c r="L48" i="82"/>
  <c r="K48" i="82"/>
  <c r="J48" i="82"/>
  <c r="K49" i="82" s="1"/>
  <c r="I48" i="82"/>
  <c r="H48" i="82"/>
  <c r="G48" i="82"/>
  <c r="F48" i="82"/>
  <c r="G49" i="82" s="1"/>
  <c r="E48" i="82"/>
  <c r="U47" i="82"/>
  <c r="T46" i="82"/>
  <c r="U46" i="82" s="1"/>
  <c r="N46" i="82"/>
  <c r="U45" i="82"/>
  <c r="T45" i="82"/>
  <c r="N45" i="82"/>
  <c r="T44" i="82"/>
  <c r="U44" i="82" s="1"/>
  <c r="N44" i="82"/>
  <c r="T43" i="82"/>
  <c r="N43" i="82"/>
  <c r="U43" i="82" s="1"/>
  <c r="T42" i="82"/>
  <c r="U42" i="82" s="1"/>
  <c r="N42" i="82"/>
  <c r="U41" i="82"/>
  <c r="T41" i="82"/>
  <c r="N41" i="82"/>
  <c r="T40" i="82"/>
  <c r="U40" i="82" s="1"/>
  <c r="N40" i="82"/>
  <c r="T39" i="82"/>
  <c r="N39" i="82"/>
  <c r="U39" i="82" s="1"/>
  <c r="T38" i="82"/>
  <c r="U38" i="82" s="1"/>
  <c r="N38" i="82"/>
  <c r="U37" i="82"/>
  <c r="T37" i="82"/>
  <c r="N37" i="82"/>
  <c r="T36" i="82"/>
  <c r="U36" i="82" s="1"/>
  <c r="N36" i="82"/>
  <c r="T35" i="82"/>
  <c r="N35" i="82"/>
  <c r="N48" i="82" s="1"/>
  <c r="S48" i="81"/>
  <c r="R48" i="81"/>
  <c r="Q48" i="81"/>
  <c r="P48" i="81"/>
  <c r="O48" i="81"/>
  <c r="M48" i="81"/>
  <c r="L48" i="81"/>
  <c r="K48" i="81"/>
  <c r="J48" i="81"/>
  <c r="K49" i="81" s="1"/>
  <c r="I48" i="81"/>
  <c r="H48" i="81"/>
  <c r="G48" i="81"/>
  <c r="F48" i="81"/>
  <c r="G49" i="81" s="1"/>
  <c r="E48" i="81"/>
  <c r="U47" i="81"/>
  <c r="T46" i="81"/>
  <c r="U46" i="81" s="1"/>
  <c r="N46" i="81"/>
  <c r="U45" i="81"/>
  <c r="T45" i="81"/>
  <c r="N45" i="81"/>
  <c r="T44" i="81"/>
  <c r="U44" i="81" s="1"/>
  <c r="N44" i="81"/>
  <c r="T43" i="81"/>
  <c r="U43" i="81" s="1"/>
  <c r="N43" i="81"/>
  <c r="T42" i="81"/>
  <c r="U42" i="81" s="1"/>
  <c r="N42" i="81"/>
  <c r="U41" i="81"/>
  <c r="T41" i="81"/>
  <c r="N41" i="81"/>
  <c r="T40" i="81"/>
  <c r="U40" i="81" s="1"/>
  <c r="N40" i="81"/>
  <c r="T39" i="81"/>
  <c r="U39" i="81" s="1"/>
  <c r="N39" i="81"/>
  <c r="T38" i="81"/>
  <c r="U38" i="81" s="1"/>
  <c r="N38" i="81"/>
  <c r="U37" i="81"/>
  <c r="T37" i="81"/>
  <c r="N37" i="81"/>
  <c r="T36" i="81"/>
  <c r="U36" i="81" s="1"/>
  <c r="N36" i="81"/>
  <c r="T35" i="81"/>
  <c r="U35" i="81" s="1"/>
  <c r="N35" i="81"/>
  <c r="N48" i="81" s="1"/>
  <c r="S47" i="80"/>
  <c r="R47" i="80"/>
  <c r="Q47" i="80"/>
  <c r="P47" i="80"/>
  <c r="O47" i="80"/>
  <c r="M47" i="80"/>
  <c r="L47" i="80"/>
  <c r="K47" i="80"/>
  <c r="J47" i="80"/>
  <c r="I47" i="80"/>
  <c r="H47" i="80"/>
  <c r="G47" i="80"/>
  <c r="F47" i="80"/>
  <c r="E47" i="80"/>
  <c r="T46" i="80"/>
  <c r="N46" i="80"/>
  <c r="T45" i="80"/>
  <c r="N45" i="80"/>
  <c r="U45" i="80" s="1"/>
  <c r="T44" i="80"/>
  <c r="U44" i="80" s="1"/>
  <c r="N44" i="80"/>
  <c r="T43" i="80"/>
  <c r="N43" i="80"/>
  <c r="T42" i="80"/>
  <c r="U42" i="80" s="1"/>
  <c r="N42" i="80"/>
  <c r="T41" i="80"/>
  <c r="U41" i="80" s="1"/>
  <c r="N41" i="80"/>
  <c r="T40" i="80"/>
  <c r="U40" i="80" s="1"/>
  <c r="N40" i="80"/>
  <c r="T39" i="80"/>
  <c r="N39" i="80"/>
  <c r="T38" i="80"/>
  <c r="U38" i="80" s="1"/>
  <c r="N38" i="80"/>
  <c r="T37" i="80"/>
  <c r="U37" i="80" s="1"/>
  <c r="N37" i="80"/>
  <c r="T36" i="80"/>
  <c r="N36" i="80"/>
  <c r="T35" i="80"/>
  <c r="U35" i="80" s="1"/>
  <c r="N35" i="80"/>
  <c r="S47" i="78"/>
  <c r="R47" i="78"/>
  <c r="Q47" i="78"/>
  <c r="P47" i="78"/>
  <c r="O47" i="78"/>
  <c r="M47" i="78"/>
  <c r="L47" i="78"/>
  <c r="K47" i="78"/>
  <c r="J47" i="78"/>
  <c r="K48" i="78" s="1"/>
  <c r="I47" i="78"/>
  <c r="H47" i="78"/>
  <c r="G47" i="78"/>
  <c r="F47" i="78"/>
  <c r="G48" i="78" s="1"/>
  <c r="E47" i="78"/>
  <c r="U46" i="78"/>
  <c r="T45" i="78"/>
  <c r="U45" i="78" s="1"/>
  <c r="N45" i="78"/>
  <c r="U44" i="78"/>
  <c r="T44" i="78"/>
  <c r="N44" i="78"/>
  <c r="T43" i="78"/>
  <c r="U43" i="78" s="1"/>
  <c r="N43" i="78"/>
  <c r="T42" i="78"/>
  <c r="U42" i="78" s="1"/>
  <c r="N42" i="78"/>
  <c r="T41" i="78"/>
  <c r="U41" i="78" s="1"/>
  <c r="N41" i="78"/>
  <c r="U40" i="78"/>
  <c r="T40" i="78"/>
  <c r="N40" i="78"/>
  <c r="T38" i="78"/>
  <c r="U38" i="78" s="1"/>
  <c r="N38" i="78"/>
  <c r="T37" i="78"/>
  <c r="U37" i="78" s="1"/>
  <c r="N37" i="78"/>
  <c r="T36" i="78"/>
  <c r="U36" i="78" s="1"/>
  <c r="N36" i="78"/>
  <c r="U35" i="78"/>
  <c r="T35" i="78"/>
  <c r="N35" i="78"/>
  <c r="N47" i="78" s="1"/>
  <c r="S47" i="77"/>
  <c r="R47" i="77"/>
  <c r="Q47" i="77"/>
  <c r="P47" i="77"/>
  <c r="O47" i="77"/>
  <c r="M47" i="77"/>
  <c r="L47" i="77"/>
  <c r="K47" i="77"/>
  <c r="J47" i="77"/>
  <c r="K48" i="77" s="1"/>
  <c r="I47" i="77"/>
  <c r="H47" i="77"/>
  <c r="G47" i="77"/>
  <c r="F47" i="77"/>
  <c r="G48" i="77" s="1"/>
  <c r="E47" i="77"/>
  <c r="U46" i="77"/>
  <c r="T45" i="77"/>
  <c r="U45" i="77" s="1"/>
  <c r="N45" i="77"/>
  <c r="U44" i="77"/>
  <c r="T44" i="77"/>
  <c r="N44" i="77"/>
  <c r="T43" i="77"/>
  <c r="U43" i="77" s="1"/>
  <c r="N43" i="77"/>
  <c r="T42" i="77"/>
  <c r="U42" i="77" s="1"/>
  <c r="N42" i="77"/>
  <c r="T41" i="77"/>
  <c r="U41" i="77" s="1"/>
  <c r="N41" i="77"/>
  <c r="U40" i="77"/>
  <c r="T40" i="77"/>
  <c r="N40" i="77"/>
  <c r="T38" i="77"/>
  <c r="U38" i="77" s="1"/>
  <c r="N38" i="77"/>
  <c r="T37" i="77"/>
  <c r="U37" i="77" s="1"/>
  <c r="N37" i="77"/>
  <c r="T36" i="77"/>
  <c r="U36" i="77" s="1"/>
  <c r="N36" i="77"/>
  <c r="U35" i="77"/>
  <c r="T35" i="77"/>
  <c r="N35" i="77"/>
  <c r="N47" i="77" s="1"/>
  <c r="S47" i="75"/>
  <c r="R47" i="75"/>
  <c r="Q47" i="75"/>
  <c r="P47" i="75"/>
  <c r="O47" i="75"/>
  <c r="M47" i="75"/>
  <c r="L47" i="75"/>
  <c r="K47" i="75"/>
  <c r="J47" i="75"/>
  <c r="K48" i="75" s="1"/>
  <c r="I47" i="75"/>
  <c r="H47" i="75"/>
  <c r="G47" i="75"/>
  <c r="F47" i="75"/>
  <c r="G48" i="75" s="1"/>
  <c r="E47" i="75"/>
  <c r="U46" i="75"/>
  <c r="T46" i="75"/>
  <c r="T45" i="75"/>
  <c r="U45" i="75" s="1"/>
  <c r="N45" i="75"/>
  <c r="T44" i="75"/>
  <c r="U44" i="75" s="1"/>
  <c r="N44" i="75"/>
  <c r="U43" i="75"/>
  <c r="T43" i="75"/>
  <c r="N43" i="75"/>
  <c r="T42" i="75"/>
  <c r="U42" i="75" s="1"/>
  <c r="N42" i="75"/>
  <c r="T41" i="75"/>
  <c r="N41" i="75"/>
  <c r="U41" i="75" s="1"/>
  <c r="N40" i="75"/>
  <c r="U40" i="75" s="1"/>
  <c r="T39" i="75"/>
  <c r="U39" i="75" s="1"/>
  <c r="N39" i="75"/>
  <c r="T38" i="75"/>
  <c r="U38" i="75" s="1"/>
  <c r="N38" i="75"/>
  <c r="T37" i="75"/>
  <c r="U37" i="75" s="1"/>
  <c r="N37" i="75"/>
  <c r="U36" i="75"/>
  <c r="T36" i="75"/>
  <c r="N36" i="75"/>
  <c r="T35" i="75"/>
  <c r="U35" i="75" s="1"/>
  <c r="N35" i="75"/>
  <c r="N47" i="75" s="1"/>
  <c r="S47" i="74"/>
  <c r="R47" i="74"/>
  <c r="Q47" i="74"/>
  <c r="P47" i="74"/>
  <c r="O47" i="74"/>
  <c r="M47" i="74"/>
  <c r="L47" i="74"/>
  <c r="K47" i="74"/>
  <c r="J47" i="74"/>
  <c r="K48" i="74" s="1"/>
  <c r="I47" i="74"/>
  <c r="H47" i="74"/>
  <c r="G47" i="74"/>
  <c r="F47" i="74"/>
  <c r="G48" i="74" s="1"/>
  <c r="E47" i="74"/>
  <c r="U46" i="74"/>
  <c r="T45" i="74"/>
  <c r="U45" i="74" s="1"/>
  <c r="N45" i="74"/>
  <c r="U44" i="74"/>
  <c r="T44" i="74"/>
  <c r="N44" i="74"/>
  <c r="T43" i="74"/>
  <c r="U43" i="74" s="1"/>
  <c r="N43" i="74"/>
  <c r="T42" i="74"/>
  <c r="U42" i="74" s="1"/>
  <c r="N42" i="74"/>
  <c r="T41" i="74"/>
  <c r="U41" i="74" s="1"/>
  <c r="N41" i="74"/>
  <c r="U38" i="74"/>
  <c r="T38" i="74"/>
  <c r="N38" i="74"/>
  <c r="T37" i="74"/>
  <c r="U37" i="74" s="1"/>
  <c r="N37" i="74"/>
  <c r="T36" i="74"/>
  <c r="U36" i="74" s="1"/>
  <c r="N36" i="74"/>
  <c r="T35" i="74"/>
  <c r="U35" i="74" s="1"/>
  <c r="N35" i="74"/>
  <c r="N47" i="74" s="1"/>
  <c r="S49" i="73"/>
  <c r="R49" i="73"/>
  <c r="Q49" i="73"/>
  <c r="P49" i="73"/>
  <c r="O49" i="73"/>
  <c r="M49" i="73"/>
  <c r="L49" i="73"/>
  <c r="K49" i="73"/>
  <c r="J49" i="73"/>
  <c r="K50" i="73" s="1"/>
  <c r="I49" i="73"/>
  <c r="H49" i="73"/>
  <c r="G49" i="73"/>
  <c r="F49" i="73"/>
  <c r="G50" i="73" s="1"/>
  <c r="E49" i="73"/>
  <c r="U48" i="73"/>
  <c r="U47" i="73"/>
  <c r="T47" i="73"/>
  <c r="N47" i="73"/>
  <c r="U46" i="73"/>
  <c r="T46" i="73"/>
  <c r="N46" i="73"/>
  <c r="T45" i="73"/>
  <c r="U45" i="73" s="1"/>
  <c r="N45" i="73"/>
  <c r="T44" i="73"/>
  <c r="N44" i="73"/>
  <c r="U44" i="73" s="1"/>
  <c r="U43" i="73"/>
  <c r="T43" i="73"/>
  <c r="N43" i="73"/>
  <c r="U42" i="73"/>
  <c r="T42" i="73"/>
  <c r="N42" i="73"/>
  <c r="T41" i="73"/>
  <c r="U41" i="73" s="1"/>
  <c r="N41" i="73"/>
  <c r="T40" i="73"/>
  <c r="N40" i="73"/>
  <c r="U40" i="73" s="1"/>
  <c r="U39" i="73"/>
  <c r="T39" i="73"/>
  <c r="N39" i="73"/>
  <c r="U38" i="73"/>
  <c r="T38" i="73"/>
  <c r="N38" i="73"/>
  <c r="T37" i="73"/>
  <c r="U37" i="73" s="1"/>
  <c r="N37" i="73"/>
  <c r="T36" i="73"/>
  <c r="N36" i="73"/>
  <c r="U36" i="73" s="1"/>
  <c r="U35" i="73"/>
  <c r="T35" i="73"/>
  <c r="N35" i="73"/>
  <c r="N49" i="73" s="1"/>
  <c r="S47" i="72"/>
  <c r="R47" i="72"/>
  <c r="Q47" i="72"/>
  <c r="P47" i="72"/>
  <c r="O47" i="72"/>
  <c r="M47" i="72"/>
  <c r="L47" i="72"/>
  <c r="K47" i="72"/>
  <c r="J47" i="72"/>
  <c r="K48" i="72" s="1"/>
  <c r="I47" i="72"/>
  <c r="H47" i="72"/>
  <c r="G47" i="72"/>
  <c r="F47" i="72"/>
  <c r="G48" i="72" s="1"/>
  <c r="E47" i="72"/>
  <c r="U46" i="72"/>
  <c r="T45" i="72"/>
  <c r="U45" i="72" s="1"/>
  <c r="N45" i="72"/>
  <c r="U44" i="72"/>
  <c r="T44" i="72"/>
  <c r="N44" i="72"/>
  <c r="T43" i="72"/>
  <c r="U43" i="72" s="1"/>
  <c r="N43" i="72"/>
  <c r="T42" i="72"/>
  <c r="N42" i="72"/>
  <c r="U42" i="72" s="1"/>
  <c r="T41" i="72"/>
  <c r="U41" i="72" s="1"/>
  <c r="N41" i="72"/>
  <c r="U40" i="72"/>
  <c r="T40" i="72"/>
  <c r="N40" i="72"/>
  <c r="T38" i="72"/>
  <c r="U38" i="72" s="1"/>
  <c r="N38" i="72"/>
  <c r="T37" i="72"/>
  <c r="N37" i="72"/>
  <c r="U37" i="72" s="1"/>
  <c r="T36" i="72"/>
  <c r="U36" i="72" s="1"/>
  <c r="N36" i="72"/>
  <c r="U35" i="72"/>
  <c r="T35" i="72"/>
  <c r="N35" i="72"/>
  <c r="N47" i="72" s="1"/>
  <c r="S46" i="71"/>
  <c r="R46" i="71"/>
  <c r="Q46" i="71"/>
  <c r="P46" i="71"/>
  <c r="O46" i="71"/>
  <c r="M46" i="71"/>
  <c r="L46" i="71"/>
  <c r="K46" i="71"/>
  <c r="J46" i="71"/>
  <c r="I46" i="71"/>
  <c r="H46" i="71"/>
  <c r="G46" i="71"/>
  <c r="F46" i="71"/>
  <c r="E46" i="71"/>
  <c r="U45" i="71"/>
  <c r="T45" i="71"/>
  <c r="T44" i="71"/>
  <c r="U44" i="71" s="1"/>
  <c r="N44" i="71"/>
  <c r="T43" i="71"/>
  <c r="N43" i="71"/>
  <c r="U43" i="71" s="1"/>
  <c r="T42" i="71"/>
  <c r="N42" i="71"/>
  <c r="U42" i="71" s="1"/>
  <c r="T41" i="71"/>
  <c r="U41" i="71" s="1"/>
  <c r="N41" i="71"/>
  <c r="T40" i="71"/>
  <c r="N40" i="71"/>
  <c r="T39" i="71"/>
  <c r="N39" i="71"/>
  <c r="T38" i="71"/>
  <c r="U38" i="71" s="1"/>
  <c r="N38" i="71"/>
  <c r="T37" i="71"/>
  <c r="N37" i="71"/>
  <c r="T36" i="71"/>
  <c r="N36" i="71"/>
  <c r="T35" i="71"/>
  <c r="N35" i="71"/>
  <c r="S47" i="69"/>
  <c r="R47" i="69"/>
  <c r="Q47" i="69"/>
  <c r="P47" i="69"/>
  <c r="O47" i="69"/>
  <c r="M47" i="69"/>
  <c r="L47" i="69"/>
  <c r="K47" i="69"/>
  <c r="J47" i="69"/>
  <c r="K48" i="69" s="1"/>
  <c r="I47" i="69"/>
  <c r="H47" i="69"/>
  <c r="G47" i="69"/>
  <c r="F47" i="69"/>
  <c r="G48" i="69" s="1"/>
  <c r="E47" i="69"/>
  <c r="U46" i="69"/>
  <c r="T46" i="69"/>
  <c r="T45" i="69"/>
  <c r="U45" i="69" s="1"/>
  <c r="N45" i="69"/>
  <c r="U44" i="69"/>
  <c r="T44" i="69"/>
  <c r="N44" i="69"/>
  <c r="U43" i="69"/>
  <c r="T43" i="69"/>
  <c r="N43" i="69"/>
  <c r="T42" i="69"/>
  <c r="U42" i="69" s="1"/>
  <c r="N42" i="69"/>
  <c r="T41" i="69"/>
  <c r="U41" i="69" s="1"/>
  <c r="N41" i="69"/>
  <c r="U40" i="69"/>
  <c r="T40" i="69"/>
  <c r="N40" i="69"/>
  <c r="U39" i="69"/>
  <c r="T39" i="69"/>
  <c r="T38" i="69"/>
  <c r="U38" i="69" s="1"/>
  <c r="N38" i="69"/>
  <c r="U37" i="69"/>
  <c r="T37" i="69"/>
  <c r="N37" i="69"/>
  <c r="U36" i="69"/>
  <c r="T36" i="69"/>
  <c r="N36" i="69"/>
  <c r="T35" i="69"/>
  <c r="U35" i="69" s="1"/>
  <c r="N35" i="69"/>
  <c r="N47" i="69" s="1"/>
  <c r="S46" i="68"/>
  <c r="R46" i="68"/>
  <c r="Q46" i="68"/>
  <c r="P46" i="68"/>
  <c r="O46" i="68"/>
  <c r="M46" i="68"/>
  <c r="L46" i="68"/>
  <c r="K46" i="68"/>
  <c r="J46" i="68"/>
  <c r="K47" i="68" s="1"/>
  <c r="I46" i="68"/>
  <c r="H46" i="68"/>
  <c r="G46" i="68"/>
  <c r="F46" i="68"/>
  <c r="G47" i="68" s="1"/>
  <c r="E46" i="68"/>
  <c r="U45" i="68"/>
  <c r="T44" i="68"/>
  <c r="U44" i="68" s="1"/>
  <c r="N44" i="68"/>
  <c r="U43" i="68"/>
  <c r="T43" i="68"/>
  <c r="N43" i="68"/>
  <c r="T42" i="68"/>
  <c r="U42" i="68" s="1"/>
  <c r="N42" i="68"/>
  <c r="T40" i="68"/>
  <c r="N40" i="68"/>
  <c r="U40" i="68" s="1"/>
  <c r="T39" i="68"/>
  <c r="U39" i="68" s="1"/>
  <c r="N39" i="68"/>
  <c r="U38" i="68"/>
  <c r="T38" i="68"/>
  <c r="N38" i="68"/>
  <c r="T37" i="68"/>
  <c r="U37" i="68" s="1"/>
  <c r="N37" i="68"/>
  <c r="T36" i="68"/>
  <c r="N36" i="68"/>
  <c r="U36" i="68" s="1"/>
  <c r="T35" i="68"/>
  <c r="U35" i="68" s="1"/>
  <c r="N35" i="68"/>
  <c r="N46" i="68" s="1"/>
  <c r="S48" i="67"/>
  <c r="R48" i="67"/>
  <c r="Q48" i="67"/>
  <c r="P48" i="67"/>
  <c r="O48" i="67"/>
  <c r="M48" i="67"/>
  <c r="L48" i="67"/>
  <c r="K48" i="67"/>
  <c r="J48" i="67"/>
  <c r="I48" i="67"/>
  <c r="H48" i="67"/>
  <c r="G48" i="67"/>
  <c r="F48" i="67"/>
  <c r="E48" i="67"/>
  <c r="T47" i="67"/>
  <c r="U47" i="67" s="1"/>
  <c r="T46" i="67"/>
  <c r="U46" i="67" s="1"/>
  <c r="N46" i="67"/>
  <c r="T45" i="67"/>
  <c r="N45" i="67"/>
  <c r="U45" i="67" s="1"/>
  <c r="T44" i="67"/>
  <c r="N44" i="67"/>
  <c r="U44" i="67" s="1"/>
  <c r="T43" i="67"/>
  <c r="U43" i="67" s="1"/>
  <c r="N43" i="67"/>
  <c r="T41" i="67"/>
  <c r="N41" i="67"/>
  <c r="T40" i="67"/>
  <c r="U40" i="67" s="1"/>
  <c r="N40" i="67"/>
  <c r="U39" i="67"/>
  <c r="T38" i="67"/>
  <c r="N38" i="67"/>
  <c r="T37" i="67"/>
  <c r="U37" i="67" s="1"/>
  <c r="N37" i="67"/>
  <c r="T35" i="67"/>
  <c r="U35" i="67" s="1"/>
  <c r="N35" i="67"/>
  <c r="S46" i="65"/>
  <c r="R46" i="65"/>
  <c r="Q46" i="65"/>
  <c r="P46" i="65"/>
  <c r="O46" i="65"/>
  <c r="M46" i="65"/>
  <c r="L46" i="65"/>
  <c r="K46" i="65"/>
  <c r="J46" i="65"/>
  <c r="K47" i="65" s="1"/>
  <c r="I46" i="65"/>
  <c r="H46" i="65"/>
  <c r="G46" i="65"/>
  <c r="F46" i="65"/>
  <c r="G47" i="65" s="1"/>
  <c r="E46" i="65"/>
  <c r="U45" i="65"/>
  <c r="T44" i="65"/>
  <c r="U44" i="65" s="1"/>
  <c r="N44" i="65"/>
  <c r="U43" i="65"/>
  <c r="T43" i="65"/>
  <c r="N43" i="65"/>
  <c r="T42" i="65"/>
  <c r="U42" i="65" s="1"/>
  <c r="N42" i="65"/>
  <c r="T41" i="65"/>
  <c r="U41" i="65" s="1"/>
  <c r="N41" i="65"/>
  <c r="T40" i="65"/>
  <c r="U40" i="65" s="1"/>
  <c r="N40" i="65"/>
  <c r="U39" i="65"/>
  <c r="T39" i="65"/>
  <c r="N39" i="65"/>
  <c r="T38" i="65"/>
  <c r="U38" i="65" s="1"/>
  <c r="N38" i="65"/>
  <c r="T37" i="65"/>
  <c r="U37" i="65" s="1"/>
  <c r="N37" i="65"/>
  <c r="T36" i="65"/>
  <c r="U36" i="65" s="1"/>
  <c r="N36" i="65"/>
  <c r="U35" i="65"/>
  <c r="T35" i="65"/>
  <c r="N35" i="65"/>
  <c r="N46" i="65" s="1"/>
  <c r="S48" i="64"/>
  <c r="R48" i="64"/>
  <c r="Q48" i="64"/>
  <c r="P48" i="64"/>
  <c r="O48" i="64"/>
  <c r="M48" i="64"/>
  <c r="L48" i="64"/>
  <c r="K48" i="64"/>
  <c r="J48" i="64"/>
  <c r="I48" i="64"/>
  <c r="H48" i="64"/>
  <c r="G48" i="64"/>
  <c r="F48" i="64"/>
  <c r="E48" i="64"/>
  <c r="U47" i="64"/>
  <c r="T46" i="64"/>
  <c r="U46" i="64" s="1"/>
  <c r="N46" i="64"/>
  <c r="T45" i="64"/>
  <c r="U45" i="64" s="1"/>
  <c r="N45" i="64"/>
  <c r="T44" i="64"/>
  <c r="U44" i="64" s="1"/>
  <c r="N44" i="64"/>
  <c r="U43" i="64"/>
  <c r="T41" i="64"/>
  <c r="U41" i="64" s="1"/>
  <c r="N41" i="64"/>
  <c r="T40" i="64"/>
  <c r="N40" i="64"/>
  <c r="U40" i="64" s="1"/>
  <c r="T39" i="64"/>
  <c r="U39" i="64" s="1"/>
  <c r="N39" i="64"/>
  <c r="T38" i="64"/>
  <c r="U38" i="64" s="1"/>
  <c r="N38" i="64"/>
  <c r="T37" i="64"/>
  <c r="N37" i="64"/>
  <c r="T35" i="64"/>
  <c r="N35" i="64"/>
  <c r="N48" i="64" s="1"/>
  <c r="S46" i="63"/>
  <c r="R46" i="63"/>
  <c r="Q46" i="63"/>
  <c r="P46" i="63"/>
  <c r="O46" i="63"/>
  <c r="M46" i="63"/>
  <c r="L46" i="63"/>
  <c r="K46" i="63"/>
  <c r="J46" i="63"/>
  <c r="I46" i="63"/>
  <c r="H46" i="63"/>
  <c r="G46" i="63"/>
  <c r="F46" i="63"/>
  <c r="E46" i="63"/>
  <c r="U44" i="63"/>
  <c r="T44" i="63"/>
  <c r="N44" i="63"/>
  <c r="T43" i="63"/>
  <c r="N43" i="63"/>
  <c r="T42" i="63"/>
  <c r="U42" i="63" s="1"/>
  <c r="N42" i="63"/>
  <c r="T41" i="63"/>
  <c r="N41" i="63"/>
  <c r="U40" i="63"/>
  <c r="T40" i="63"/>
  <c r="N40" i="63"/>
  <c r="T39" i="63"/>
  <c r="N39" i="63"/>
  <c r="T38" i="63"/>
  <c r="U38" i="63" s="1"/>
  <c r="N38" i="63"/>
  <c r="T37" i="63"/>
  <c r="N37" i="63"/>
  <c r="T36" i="63"/>
  <c r="N36" i="63"/>
  <c r="U36" i="63" s="1"/>
  <c r="T35" i="63"/>
  <c r="U35" i="63" s="1"/>
  <c r="N35" i="63"/>
  <c r="S47" i="61"/>
  <c r="R47" i="61"/>
  <c r="Q47" i="61"/>
  <c r="P47" i="61"/>
  <c r="O47" i="61"/>
  <c r="M47" i="61"/>
  <c r="L47" i="61"/>
  <c r="K47" i="61"/>
  <c r="J47" i="61"/>
  <c r="I47" i="61"/>
  <c r="H47" i="61"/>
  <c r="G47" i="61"/>
  <c r="F47" i="61"/>
  <c r="E47" i="61"/>
  <c r="U46" i="61"/>
  <c r="T45" i="61"/>
  <c r="U45" i="61" s="1"/>
  <c r="N45" i="61"/>
  <c r="T44" i="61"/>
  <c r="U44" i="61" s="1"/>
  <c r="N44" i="61"/>
  <c r="T43" i="61"/>
  <c r="U43" i="61" s="1"/>
  <c r="N43" i="61"/>
  <c r="T42" i="61"/>
  <c r="N42" i="61"/>
  <c r="U42" i="61" s="1"/>
  <c r="T40" i="61"/>
  <c r="U40" i="61" s="1"/>
  <c r="N40" i="61"/>
  <c r="T39" i="61"/>
  <c r="U39" i="61" s="1"/>
  <c r="N39" i="61"/>
  <c r="T38" i="61"/>
  <c r="N38" i="61"/>
  <c r="T37" i="61"/>
  <c r="N37" i="61"/>
  <c r="T36" i="61"/>
  <c r="N36" i="61"/>
  <c r="U35" i="61"/>
  <c r="T35" i="61"/>
  <c r="N35" i="61"/>
  <c r="S46" i="60"/>
  <c r="R46" i="60"/>
  <c r="Q46" i="60"/>
  <c r="P46" i="60"/>
  <c r="O46" i="60"/>
  <c r="M46" i="60"/>
  <c r="L46" i="60"/>
  <c r="K46" i="60"/>
  <c r="J46" i="60"/>
  <c r="I46" i="60"/>
  <c r="H46" i="60"/>
  <c r="G46" i="60"/>
  <c r="F46" i="60"/>
  <c r="G47" i="60" s="1"/>
  <c r="E46" i="60"/>
  <c r="U45" i="60"/>
  <c r="N44" i="60"/>
  <c r="U44" i="60" s="1"/>
  <c r="N43" i="60"/>
  <c r="U43" i="60" s="1"/>
  <c r="U42" i="60"/>
  <c r="U41" i="60"/>
  <c r="N41" i="60"/>
  <c r="N40" i="60"/>
  <c r="U40" i="60" s="1"/>
  <c r="U39" i="60"/>
  <c r="N39" i="60"/>
  <c r="N38" i="60"/>
  <c r="U38" i="60" s="1"/>
  <c r="U37" i="60"/>
  <c r="N37" i="60"/>
  <c r="N36" i="60"/>
  <c r="N46" i="60" s="1"/>
  <c r="U35" i="60"/>
  <c r="T35" i="60"/>
  <c r="T46" i="60" s="1"/>
  <c r="U46" i="60" s="1"/>
  <c r="S48" i="57"/>
  <c r="R48" i="57"/>
  <c r="Q48" i="57"/>
  <c r="P48" i="57"/>
  <c r="O48" i="57"/>
  <c r="M48" i="57"/>
  <c r="L48" i="57"/>
  <c r="K48" i="57"/>
  <c r="J48" i="57"/>
  <c r="K49" i="57" s="1"/>
  <c r="I48" i="57"/>
  <c r="H48" i="57"/>
  <c r="G48" i="57"/>
  <c r="F48" i="57"/>
  <c r="G49" i="57" s="1"/>
  <c r="E48" i="57"/>
  <c r="U46" i="57"/>
  <c r="T46" i="57"/>
  <c r="N46" i="57"/>
  <c r="T45" i="57"/>
  <c r="U45" i="57" s="1"/>
  <c r="N45" i="57"/>
  <c r="T44" i="57"/>
  <c r="U44" i="57" s="1"/>
  <c r="N44" i="57"/>
  <c r="T43" i="57"/>
  <c r="U43" i="57" s="1"/>
  <c r="N43" i="57"/>
  <c r="U42" i="57"/>
  <c r="T42" i="57"/>
  <c r="N42" i="57"/>
  <c r="T41" i="57"/>
  <c r="U41" i="57" s="1"/>
  <c r="N41" i="57"/>
  <c r="T40" i="57"/>
  <c r="U40" i="57" s="1"/>
  <c r="N40" i="57"/>
  <c r="U39" i="57"/>
  <c r="T38" i="57"/>
  <c r="U38" i="57" s="1"/>
  <c r="N38" i="57"/>
  <c r="U37" i="57"/>
  <c r="T37" i="57"/>
  <c r="N37" i="57"/>
  <c r="U36" i="57"/>
  <c r="T36" i="57"/>
  <c r="N36" i="57"/>
  <c r="N48" i="57" s="1"/>
  <c r="U35" i="57"/>
  <c r="S48" i="55"/>
  <c r="R48" i="55"/>
  <c r="Q48" i="55"/>
  <c r="P48" i="55"/>
  <c r="O48" i="55"/>
  <c r="M48" i="55"/>
  <c r="L48" i="55"/>
  <c r="K48" i="55"/>
  <c r="J48" i="55"/>
  <c r="I48" i="55"/>
  <c r="H48" i="55"/>
  <c r="G48" i="55"/>
  <c r="F48" i="55"/>
  <c r="E48" i="55"/>
  <c r="U47" i="55"/>
  <c r="T46" i="55"/>
  <c r="U46" i="55" s="1"/>
  <c r="N46" i="55"/>
  <c r="T45" i="55"/>
  <c r="U45" i="55" s="1"/>
  <c r="N45" i="55"/>
  <c r="T44" i="55"/>
  <c r="N44" i="55"/>
  <c r="T43" i="55"/>
  <c r="N43" i="55"/>
  <c r="T42" i="55"/>
  <c r="N42" i="55"/>
  <c r="T41" i="55"/>
  <c r="U41" i="55" s="1"/>
  <c r="N41" i="55"/>
  <c r="U40" i="55"/>
  <c r="T39" i="55"/>
  <c r="U39" i="55" s="1"/>
  <c r="N39" i="55"/>
  <c r="T38" i="55"/>
  <c r="N38" i="55"/>
  <c r="T37" i="55"/>
  <c r="U37" i="55" s="1"/>
  <c r="N37" i="55"/>
  <c r="T36" i="55"/>
  <c r="N36" i="55"/>
  <c r="U35" i="55"/>
  <c r="T35" i="55"/>
  <c r="N35" i="55"/>
  <c r="S48" i="54"/>
  <c r="R48" i="54"/>
  <c r="Q48" i="54"/>
  <c r="P48" i="54"/>
  <c r="O48" i="54"/>
  <c r="M48" i="54"/>
  <c r="L48" i="54"/>
  <c r="K48" i="54"/>
  <c r="J48" i="54"/>
  <c r="I48" i="54"/>
  <c r="H48" i="54"/>
  <c r="G48" i="54"/>
  <c r="F48" i="54"/>
  <c r="E48" i="54"/>
  <c r="U47" i="54"/>
  <c r="T46" i="54"/>
  <c r="U46" i="54" s="1"/>
  <c r="N46" i="54"/>
  <c r="T45" i="54"/>
  <c r="U45" i="54" s="1"/>
  <c r="N45" i="54"/>
  <c r="T44" i="54"/>
  <c r="U44" i="54" s="1"/>
  <c r="N44" i="54"/>
  <c r="U43" i="54"/>
  <c r="T41" i="54"/>
  <c r="U41" i="54" s="1"/>
  <c r="N41" i="54"/>
  <c r="T40" i="54"/>
  <c r="N40" i="54"/>
  <c r="U40" i="54" s="1"/>
  <c r="T39" i="54"/>
  <c r="U39" i="54" s="1"/>
  <c r="N39" i="54"/>
  <c r="T37" i="54"/>
  <c r="U37" i="54" s="1"/>
  <c r="N37" i="54"/>
  <c r="T36" i="54"/>
  <c r="U36" i="54" s="1"/>
  <c r="N36" i="54"/>
  <c r="T35" i="54"/>
  <c r="N35" i="54"/>
  <c r="N48" i="54" s="1"/>
  <c r="S47" i="53"/>
  <c r="R47" i="53"/>
  <c r="Q47" i="53"/>
  <c r="P47" i="53"/>
  <c r="O47" i="53"/>
  <c r="M47" i="53"/>
  <c r="L47" i="53"/>
  <c r="K47" i="53"/>
  <c r="J47" i="53"/>
  <c r="K48" i="53" s="1"/>
  <c r="I47" i="53"/>
  <c r="H47" i="53"/>
  <c r="G47" i="53"/>
  <c r="F47" i="53"/>
  <c r="G48" i="53" s="1"/>
  <c r="E47" i="53"/>
  <c r="U46" i="53"/>
  <c r="T46" i="53"/>
  <c r="N46" i="53"/>
  <c r="T45" i="53"/>
  <c r="U45" i="53" s="1"/>
  <c r="N45" i="53"/>
  <c r="T44" i="53"/>
  <c r="U44" i="53" s="1"/>
  <c r="N44" i="53"/>
  <c r="T43" i="53"/>
  <c r="U43" i="53" s="1"/>
  <c r="N43" i="53"/>
  <c r="U42" i="53"/>
  <c r="T42" i="53"/>
  <c r="N42" i="53"/>
  <c r="T41" i="53"/>
  <c r="U41" i="53" s="1"/>
  <c r="N41" i="53"/>
  <c r="T40" i="53"/>
  <c r="U40" i="53" s="1"/>
  <c r="N40" i="53"/>
  <c r="T39" i="53"/>
  <c r="U39" i="53" s="1"/>
  <c r="N39" i="53"/>
  <c r="U38" i="53"/>
  <c r="T37" i="53"/>
  <c r="U37" i="53" s="1"/>
  <c r="N37" i="53"/>
  <c r="U36" i="53"/>
  <c r="T36" i="53"/>
  <c r="N36" i="53"/>
  <c r="T35" i="53"/>
  <c r="U35" i="53" s="1"/>
  <c r="N35" i="53"/>
  <c r="N47" i="53" s="1"/>
  <c r="S47" i="51"/>
  <c r="R47" i="51"/>
  <c r="Q47" i="51"/>
  <c r="P47" i="51"/>
  <c r="O47" i="51"/>
  <c r="M47" i="51"/>
  <c r="L47" i="51"/>
  <c r="K47" i="51"/>
  <c r="J47" i="51"/>
  <c r="I47" i="51"/>
  <c r="H47" i="51"/>
  <c r="G47" i="51"/>
  <c r="F47" i="51"/>
  <c r="E47" i="51"/>
  <c r="T45" i="51"/>
  <c r="N45" i="51"/>
  <c r="T44" i="51"/>
  <c r="N44" i="51"/>
  <c r="T43" i="51"/>
  <c r="N43" i="51"/>
  <c r="T42" i="51"/>
  <c r="N42" i="51"/>
  <c r="T41" i="51"/>
  <c r="U41" i="51" s="1"/>
  <c r="N41" i="51"/>
  <c r="T40" i="51"/>
  <c r="N40" i="51"/>
  <c r="T39" i="51"/>
  <c r="N39" i="51"/>
  <c r="T38" i="51"/>
  <c r="N38" i="51"/>
  <c r="T37" i="51"/>
  <c r="U37" i="51" s="1"/>
  <c r="N37" i="51"/>
  <c r="T36" i="51"/>
  <c r="N36" i="51"/>
  <c r="T35" i="51"/>
  <c r="N35" i="51"/>
  <c r="S48" i="50"/>
  <c r="R48" i="50"/>
  <c r="Q48" i="50"/>
  <c r="P48" i="50"/>
  <c r="O48" i="50"/>
  <c r="M48" i="50"/>
  <c r="L48" i="50"/>
  <c r="K48" i="50"/>
  <c r="J48" i="50"/>
  <c r="I48" i="50"/>
  <c r="H48" i="50"/>
  <c r="G48" i="50"/>
  <c r="F48" i="50"/>
  <c r="E48" i="50"/>
  <c r="U47" i="50"/>
  <c r="U46" i="50"/>
  <c r="T45" i="50"/>
  <c r="U45" i="50" s="1"/>
  <c r="N45" i="50"/>
  <c r="T44" i="50"/>
  <c r="N44" i="50"/>
  <c r="U43" i="50"/>
  <c r="T43" i="50"/>
  <c r="N43" i="50"/>
  <c r="U42" i="50"/>
  <c r="U41" i="50"/>
  <c r="T41" i="50"/>
  <c r="N41" i="50"/>
  <c r="T40" i="50"/>
  <c r="U40" i="50" s="1"/>
  <c r="N40" i="50"/>
  <c r="U39" i="50"/>
  <c r="T38" i="50"/>
  <c r="N38" i="50"/>
  <c r="U37" i="50"/>
  <c r="T36" i="50"/>
  <c r="N36" i="50"/>
  <c r="T35" i="50"/>
  <c r="U35" i="50" s="1"/>
  <c r="N35" i="50"/>
  <c r="S48" i="48"/>
  <c r="R48" i="48"/>
  <c r="Q48" i="48"/>
  <c r="P48" i="48"/>
  <c r="O48" i="48"/>
  <c r="M48" i="48"/>
  <c r="L48" i="48"/>
  <c r="K48" i="48"/>
  <c r="J48" i="48"/>
  <c r="K49" i="48" s="1"/>
  <c r="I48" i="48"/>
  <c r="H48" i="48"/>
  <c r="G48" i="48"/>
  <c r="F48" i="48"/>
  <c r="G49" i="48" s="1"/>
  <c r="E48" i="48"/>
  <c r="U47" i="48"/>
  <c r="T46" i="48"/>
  <c r="U46" i="48" s="1"/>
  <c r="N46" i="48"/>
  <c r="U45" i="48"/>
  <c r="T45" i="48"/>
  <c r="N45" i="48"/>
  <c r="T44" i="48"/>
  <c r="U44" i="48" s="1"/>
  <c r="N44" i="48"/>
  <c r="T43" i="48"/>
  <c r="U43" i="48" s="1"/>
  <c r="N43" i="48"/>
  <c r="T42" i="48"/>
  <c r="U42" i="48" s="1"/>
  <c r="N42" i="48"/>
  <c r="U41" i="48"/>
  <c r="T41" i="48"/>
  <c r="N41" i="48"/>
  <c r="T40" i="48"/>
  <c r="U40" i="48" s="1"/>
  <c r="N40" i="48"/>
  <c r="T39" i="48"/>
  <c r="U39" i="48" s="1"/>
  <c r="N39" i="48"/>
  <c r="T38" i="48"/>
  <c r="U38" i="48" s="1"/>
  <c r="N38" i="48"/>
  <c r="U37" i="48"/>
  <c r="T37" i="48"/>
  <c r="N37" i="48"/>
  <c r="T36" i="48"/>
  <c r="U36" i="48" s="1"/>
  <c r="N36" i="48"/>
  <c r="T35" i="48"/>
  <c r="U35" i="48" s="1"/>
  <c r="N35" i="48"/>
  <c r="N48" i="48" s="1"/>
  <c r="S47" i="47"/>
  <c r="R47" i="47"/>
  <c r="Q47" i="47"/>
  <c r="P47" i="47"/>
  <c r="O47" i="47"/>
  <c r="M47" i="47"/>
  <c r="L47" i="47"/>
  <c r="K47" i="47"/>
  <c r="J47" i="47"/>
  <c r="K48" i="47" s="1"/>
  <c r="I47" i="47"/>
  <c r="H47" i="47"/>
  <c r="G47" i="47"/>
  <c r="F47" i="47"/>
  <c r="G48" i="47" s="1"/>
  <c r="E47" i="47"/>
  <c r="U46" i="47"/>
  <c r="T46" i="47"/>
  <c r="N46" i="47"/>
  <c r="T45" i="47"/>
  <c r="U45" i="47" s="1"/>
  <c r="N45" i="47"/>
  <c r="T44" i="47"/>
  <c r="U44" i="47" s="1"/>
  <c r="N44" i="47"/>
  <c r="T43" i="47"/>
  <c r="U43" i="47" s="1"/>
  <c r="N43" i="47"/>
  <c r="U42" i="47"/>
  <c r="T42" i="47"/>
  <c r="N42" i="47"/>
  <c r="T41" i="47"/>
  <c r="U41" i="47" s="1"/>
  <c r="N41" i="47"/>
  <c r="U40" i="47"/>
  <c r="T38" i="47"/>
  <c r="U38" i="47" s="1"/>
  <c r="N38" i="47"/>
  <c r="T36" i="47"/>
  <c r="U36" i="47" s="1"/>
  <c r="N36" i="47"/>
  <c r="T35" i="47"/>
  <c r="U35" i="47" s="1"/>
  <c r="N35" i="47"/>
  <c r="N47" i="47" s="1"/>
  <c r="S48" i="46"/>
  <c r="R48" i="46"/>
  <c r="Q48" i="46"/>
  <c r="P48" i="46"/>
  <c r="O48" i="46"/>
  <c r="M48" i="46"/>
  <c r="L48" i="46"/>
  <c r="K48" i="46"/>
  <c r="J48" i="46"/>
  <c r="I48" i="46"/>
  <c r="H48" i="46"/>
  <c r="G48" i="46"/>
  <c r="F48" i="46"/>
  <c r="E48" i="46"/>
  <c r="U47" i="46"/>
  <c r="T46" i="46"/>
  <c r="U46" i="46" s="1"/>
  <c r="N46" i="46"/>
  <c r="T45" i="46"/>
  <c r="U45" i="46" s="1"/>
  <c r="N45" i="46"/>
  <c r="T44" i="46"/>
  <c r="U44" i="46" s="1"/>
  <c r="N44" i="46"/>
  <c r="T43" i="46"/>
  <c r="N43" i="46"/>
  <c r="T42" i="46"/>
  <c r="U42" i="46" s="1"/>
  <c r="N42" i="46"/>
  <c r="T41" i="46"/>
  <c r="U41" i="46" s="1"/>
  <c r="T40" i="46"/>
  <c r="U40" i="46" s="1"/>
  <c r="N40" i="46"/>
  <c r="T39" i="46"/>
  <c r="N39" i="46"/>
  <c r="U38" i="46"/>
  <c r="T38" i="46"/>
  <c r="N38" i="46"/>
  <c r="T37" i="46"/>
  <c r="U37" i="46" s="1"/>
  <c r="N37" i="46"/>
  <c r="T36" i="46"/>
  <c r="N36" i="46"/>
  <c r="T35" i="46"/>
  <c r="U35" i="46" s="1"/>
  <c r="N35" i="46"/>
  <c r="S49" i="45"/>
  <c r="R49" i="45"/>
  <c r="Q49" i="45"/>
  <c r="P49" i="45"/>
  <c r="O49" i="45"/>
  <c r="M49" i="45"/>
  <c r="L49" i="45"/>
  <c r="K49" i="45"/>
  <c r="J49" i="45"/>
  <c r="K50" i="45" s="1"/>
  <c r="I49" i="45"/>
  <c r="H49" i="45"/>
  <c r="G49" i="45"/>
  <c r="F49" i="45"/>
  <c r="G50" i="45" s="1"/>
  <c r="E49" i="45"/>
  <c r="U48" i="45"/>
  <c r="T46" i="45"/>
  <c r="U46" i="45" s="1"/>
  <c r="N46" i="45"/>
  <c r="U45" i="45"/>
  <c r="T45" i="45"/>
  <c r="N45" i="45"/>
  <c r="T44" i="45"/>
  <c r="U44" i="45" s="1"/>
  <c r="N44" i="45"/>
  <c r="T43" i="45"/>
  <c r="U43" i="45" s="1"/>
  <c r="N43" i="45"/>
  <c r="T42" i="45"/>
  <c r="U42" i="45" s="1"/>
  <c r="N42" i="45"/>
  <c r="U41" i="45"/>
  <c r="T41" i="45"/>
  <c r="N41" i="45"/>
  <c r="T40" i="45"/>
  <c r="T49" i="45" s="1"/>
  <c r="N40" i="45"/>
  <c r="T39" i="45"/>
  <c r="U39" i="45" s="1"/>
  <c r="N39" i="45"/>
  <c r="T38" i="45"/>
  <c r="U38" i="45" s="1"/>
  <c r="N38" i="45"/>
  <c r="U36" i="45"/>
  <c r="T36" i="45"/>
  <c r="N36" i="45"/>
  <c r="N49" i="45" s="1"/>
  <c r="S48" i="43"/>
  <c r="R48" i="43"/>
  <c r="Q48" i="43"/>
  <c r="P48" i="43"/>
  <c r="O48" i="43"/>
  <c r="M48" i="43"/>
  <c r="L48" i="43"/>
  <c r="K48" i="43"/>
  <c r="J48" i="43"/>
  <c r="I48" i="43"/>
  <c r="H48" i="43"/>
  <c r="G48" i="43"/>
  <c r="F48" i="43"/>
  <c r="E48" i="43"/>
  <c r="U47" i="43"/>
  <c r="T46" i="43"/>
  <c r="U46" i="43" s="1"/>
  <c r="N46" i="43"/>
  <c r="T45" i="43"/>
  <c r="U45" i="43" s="1"/>
  <c r="N45" i="43"/>
  <c r="T44" i="43"/>
  <c r="U44" i="43" s="1"/>
  <c r="N44" i="43"/>
  <c r="T43" i="43"/>
  <c r="N43" i="43"/>
  <c r="U43" i="43" s="1"/>
  <c r="T42" i="43"/>
  <c r="U42" i="43" s="1"/>
  <c r="N42" i="43"/>
  <c r="T41" i="43"/>
  <c r="U41" i="43" s="1"/>
  <c r="T40" i="43"/>
  <c r="N40" i="43"/>
  <c r="T39" i="43"/>
  <c r="N39" i="43"/>
  <c r="T38" i="43"/>
  <c r="N38" i="43"/>
  <c r="U38" i="43" s="1"/>
  <c r="T37" i="43"/>
  <c r="U37" i="43" s="1"/>
  <c r="N37" i="43"/>
  <c r="T36" i="43"/>
  <c r="N36" i="43"/>
  <c r="U36" i="43" s="1"/>
  <c r="T35" i="43"/>
  <c r="U35" i="43" s="1"/>
  <c r="N35" i="43"/>
  <c r="S46" i="66"/>
  <c r="R46" i="66"/>
  <c r="Q46" i="66"/>
  <c r="P46" i="66"/>
  <c r="O46" i="66"/>
  <c r="M46" i="66"/>
  <c r="L46" i="66"/>
  <c r="K46" i="66"/>
  <c r="J46" i="66"/>
  <c r="K47" i="66" s="1"/>
  <c r="I46" i="66"/>
  <c r="H46" i="66"/>
  <c r="G46" i="66"/>
  <c r="F46" i="66"/>
  <c r="G47" i="66" s="1"/>
  <c r="E46" i="66"/>
  <c r="U45" i="66"/>
  <c r="T44" i="66"/>
  <c r="U44" i="66" s="1"/>
  <c r="N44" i="66"/>
  <c r="U43" i="66"/>
  <c r="T43" i="66"/>
  <c r="N43" i="66"/>
  <c r="T42" i="66"/>
  <c r="U42" i="66" s="1"/>
  <c r="N42" i="66"/>
  <c r="T41" i="66"/>
  <c r="U41" i="66" s="1"/>
  <c r="N41" i="66"/>
  <c r="T40" i="66"/>
  <c r="U40" i="66" s="1"/>
  <c r="N40" i="66"/>
  <c r="U39" i="66"/>
  <c r="T39" i="66"/>
  <c r="N39" i="66"/>
  <c r="T38" i="66"/>
  <c r="U38" i="66" s="1"/>
  <c r="N38" i="66"/>
  <c r="T37" i="66"/>
  <c r="U37" i="66" s="1"/>
  <c r="N37" i="66"/>
  <c r="T36" i="66"/>
  <c r="U36" i="66" s="1"/>
  <c r="N36" i="66"/>
  <c r="U35" i="66"/>
  <c r="T35" i="66"/>
  <c r="N35" i="66"/>
  <c r="N46" i="66" s="1"/>
  <c r="S43" i="59"/>
  <c r="R43" i="59"/>
  <c r="Q43" i="59"/>
  <c r="P43" i="59"/>
  <c r="O43" i="59"/>
  <c r="M43" i="59"/>
  <c r="L43" i="59"/>
  <c r="K43" i="59"/>
  <c r="J43" i="59"/>
  <c r="K44" i="59" s="1"/>
  <c r="I43" i="59"/>
  <c r="H43" i="59"/>
  <c r="G43" i="59"/>
  <c r="F43" i="59"/>
  <c r="G44" i="59" s="1"/>
  <c r="E43" i="59"/>
  <c r="U42" i="59"/>
  <c r="T42" i="59"/>
  <c r="N42" i="59"/>
  <c r="T41" i="59"/>
  <c r="N41" i="59"/>
  <c r="U40" i="59"/>
  <c r="U39" i="59"/>
  <c r="T38" i="59"/>
  <c r="U38" i="59" s="1"/>
  <c r="N38" i="59"/>
  <c r="T37" i="59"/>
  <c r="N37" i="59"/>
  <c r="T36" i="59"/>
  <c r="N36" i="59"/>
  <c r="T35" i="59"/>
  <c r="N35" i="59"/>
  <c r="U34" i="59"/>
  <c r="T34" i="59"/>
  <c r="N34" i="59"/>
  <c r="S44" i="56"/>
  <c r="R44" i="56"/>
  <c r="Q44" i="56"/>
  <c r="P44" i="56"/>
  <c r="O44" i="56"/>
  <c r="M44" i="56"/>
  <c r="L44" i="56"/>
  <c r="K44" i="56"/>
  <c r="J44" i="56"/>
  <c r="K45" i="56" s="1"/>
  <c r="I44" i="56"/>
  <c r="H44" i="56"/>
  <c r="G44" i="56"/>
  <c r="F44" i="56"/>
  <c r="G45" i="56" s="1"/>
  <c r="E44" i="56"/>
  <c r="T43" i="56"/>
  <c r="U43" i="56" s="1"/>
  <c r="N43" i="56"/>
  <c r="T42" i="56"/>
  <c r="N42" i="56"/>
  <c r="U41" i="56"/>
  <c r="T40" i="56"/>
  <c r="U40" i="56" s="1"/>
  <c r="N40" i="56"/>
  <c r="T39" i="56"/>
  <c r="N39" i="56"/>
  <c r="T38" i="56"/>
  <c r="U38" i="56" s="1"/>
  <c r="N38" i="56"/>
  <c r="T37" i="56"/>
  <c r="U37" i="56" s="1"/>
  <c r="N37" i="56"/>
  <c r="T36" i="56"/>
  <c r="N36" i="56"/>
  <c r="T35" i="56"/>
  <c r="N35" i="56"/>
  <c r="T34" i="56"/>
  <c r="N34" i="56"/>
  <c r="S45" i="44"/>
  <c r="R45" i="44"/>
  <c r="Q45" i="44"/>
  <c r="P45" i="44"/>
  <c r="O45" i="44"/>
  <c r="M45" i="44"/>
  <c r="L45" i="44"/>
  <c r="K45" i="44"/>
  <c r="J45" i="44"/>
  <c r="I45" i="44"/>
  <c r="H45" i="44"/>
  <c r="G45" i="44"/>
  <c r="F45" i="44"/>
  <c r="E45" i="44"/>
  <c r="T44" i="44"/>
  <c r="U44" i="44" s="1"/>
  <c r="N44" i="44"/>
  <c r="T43" i="44"/>
  <c r="N43" i="44"/>
  <c r="T42" i="44"/>
  <c r="U42" i="44" s="1"/>
  <c r="N42" i="44"/>
  <c r="T41" i="44"/>
  <c r="N41" i="44"/>
  <c r="U40" i="44"/>
  <c r="T40" i="44"/>
  <c r="N40" i="44"/>
  <c r="T39" i="44"/>
  <c r="N39" i="44"/>
  <c r="T38" i="44"/>
  <c r="N38" i="44"/>
  <c r="T37" i="44"/>
  <c r="N37" i="44"/>
  <c r="T36" i="44"/>
  <c r="N36" i="44"/>
  <c r="U36" i="44" s="1"/>
  <c r="T35" i="44"/>
  <c r="N35" i="44"/>
  <c r="U39" i="83" l="1"/>
  <c r="U46" i="83"/>
  <c r="U43" i="83"/>
  <c r="N47" i="83"/>
  <c r="G48" i="83"/>
  <c r="K48" i="83"/>
  <c r="T47" i="83"/>
  <c r="T48" i="82"/>
  <c r="U48" i="82" s="1"/>
  <c r="U35" i="82"/>
  <c r="T48" i="81"/>
  <c r="U48" i="81" s="1"/>
  <c r="U39" i="80"/>
  <c r="U46" i="80"/>
  <c r="U36" i="80"/>
  <c r="U43" i="80"/>
  <c r="N47" i="80"/>
  <c r="G48" i="80"/>
  <c r="K48" i="80"/>
  <c r="T47" i="80"/>
  <c r="U47" i="80" s="1"/>
  <c r="T47" i="78"/>
  <c r="U47" i="78" s="1"/>
  <c r="T47" i="77"/>
  <c r="U47" i="77" s="1"/>
  <c r="T47" i="75"/>
  <c r="U47" i="75" s="1"/>
  <c r="T47" i="74"/>
  <c r="U47" i="74" s="1"/>
  <c r="T49" i="73"/>
  <c r="U49" i="73" s="1"/>
  <c r="T47" i="72"/>
  <c r="U47" i="72" s="1"/>
  <c r="U35" i="71"/>
  <c r="U40" i="71"/>
  <c r="U36" i="71"/>
  <c r="T46" i="71"/>
  <c r="U39" i="71"/>
  <c r="G47" i="71"/>
  <c r="K47" i="71"/>
  <c r="U37" i="71"/>
  <c r="N46" i="71"/>
  <c r="T47" i="69"/>
  <c r="U47" i="69" s="1"/>
  <c r="T46" i="68"/>
  <c r="U46" i="68" s="1"/>
  <c r="U41" i="67"/>
  <c r="U38" i="67"/>
  <c r="N48" i="67"/>
  <c r="G49" i="67"/>
  <c r="K49" i="67"/>
  <c r="T48" i="67"/>
  <c r="T46" i="65"/>
  <c r="U46" i="65" s="1"/>
  <c r="T48" i="64"/>
  <c r="G49" i="64"/>
  <c r="K49" i="64"/>
  <c r="U48" i="64"/>
  <c r="U37" i="64"/>
  <c r="U35" i="64"/>
  <c r="U37" i="63"/>
  <c r="U41" i="63"/>
  <c r="U43" i="63"/>
  <c r="U39" i="63"/>
  <c r="N46" i="63"/>
  <c r="G47" i="63"/>
  <c r="K47" i="63"/>
  <c r="T46" i="63"/>
  <c r="U46" i="63" s="1"/>
  <c r="N47" i="61"/>
  <c r="U36" i="61"/>
  <c r="U38" i="61"/>
  <c r="U37" i="61"/>
  <c r="G48" i="61"/>
  <c r="K48" i="61"/>
  <c r="T47" i="61"/>
  <c r="U47" i="61" s="1"/>
  <c r="U36" i="60"/>
  <c r="K47" i="60"/>
  <c r="N43" i="59"/>
  <c r="U35" i="59"/>
  <c r="U37" i="59"/>
  <c r="U41" i="59"/>
  <c r="U36" i="59"/>
  <c r="T48" i="57"/>
  <c r="U48" i="57" s="1"/>
  <c r="N44" i="56"/>
  <c r="U39" i="56"/>
  <c r="U35" i="56"/>
  <c r="U34" i="56"/>
  <c r="U36" i="56"/>
  <c r="U42" i="56"/>
  <c r="U43" i="55"/>
  <c r="N48" i="55"/>
  <c r="U36" i="55"/>
  <c r="U38" i="55"/>
  <c r="U42" i="55"/>
  <c r="U44" i="55"/>
  <c r="G49" i="55"/>
  <c r="K49" i="55"/>
  <c r="T48" i="55"/>
  <c r="G49" i="54"/>
  <c r="K49" i="54"/>
  <c r="T48" i="54"/>
  <c r="U48" i="54" s="1"/>
  <c r="U35" i="54"/>
  <c r="T47" i="53"/>
  <c r="U47" i="53" s="1"/>
  <c r="U45" i="51"/>
  <c r="U36" i="51"/>
  <c r="U39" i="51"/>
  <c r="N47" i="51"/>
  <c r="U38" i="51"/>
  <c r="U42" i="51"/>
  <c r="U44" i="51"/>
  <c r="U40" i="51"/>
  <c r="U43" i="51"/>
  <c r="G48" i="51"/>
  <c r="K48" i="51"/>
  <c r="T47" i="51"/>
  <c r="U47" i="51" s="1"/>
  <c r="U35" i="51"/>
  <c r="U38" i="50"/>
  <c r="U44" i="50"/>
  <c r="T48" i="50"/>
  <c r="N48" i="50"/>
  <c r="U48" i="50" s="1"/>
  <c r="G49" i="50"/>
  <c r="K49" i="50"/>
  <c r="U36" i="50"/>
  <c r="T48" i="48"/>
  <c r="U48" i="48" s="1"/>
  <c r="T47" i="47"/>
  <c r="U47" i="47" s="1"/>
  <c r="U39" i="46"/>
  <c r="U43" i="46"/>
  <c r="U36" i="46"/>
  <c r="N48" i="46"/>
  <c r="G49" i="46"/>
  <c r="K49" i="46"/>
  <c r="T48" i="46"/>
  <c r="U49" i="45"/>
  <c r="U40" i="45"/>
  <c r="U40" i="43"/>
  <c r="U39" i="43"/>
  <c r="N48" i="43"/>
  <c r="G49" i="43"/>
  <c r="K49" i="43"/>
  <c r="T48" i="43"/>
  <c r="T46" i="66"/>
  <c r="U46" i="66" s="1"/>
  <c r="T43" i="59"/>
  <c r="U43" i="59" s="1"/>
  <c r="T44" i="56"/>
  <c r="U44" i="56" s="1"/>
  <c r="U35" i="44"/>
  <c r="U39" i="44"/>
  <c r="U38" i="44"/>
  <c r="U41" i="44"/>
  <c r="U43" i="44"/>
  <c r="U37" i="44"/>
  <c r="N45" i="44"/>
  <c r="G46" i="44"/>
  <c r="K46" i="44"/>
  <c r="T45" i="44"/>
  <c r="S46" i="70"/>
  <c r="R46" i="70"/>
  <c r="Q46" i="70"/>
  <c r="P46" i="70"/>
  <c r="O46" i="70"/>
  <c r="M46" i="70"/>
  <c r="L46" i="70"/>
  <c r="K46" i="70"/>
  <c r="J46" i="70"/>
  <c r="K47" i="70" s="1"/>
  <c r="I46" i="70"/>
  <c r="H46" i="70"/>
  <c r="G46" i="70"/>
  <c r="F46" i="70"/>
  <c r="G47" i="70" s="1"/>
  <c r="E46" i="70"/>
  <c r="U45" i="70"/>
  <c r="U44" i="70"/>
  <c r="T43" i="70"/>
  <c r="U43" i="70" s="1"/>
  <c r="N43" i="70"/>
  <c r="U42" i="70"/>
  <c r="T41" i="70"/>
  <c r="U41" i="70" s="1"/>
  <c r="N41" i="70"/>
  <c r="T40" i="70"/>
  <c r="N40" i="70"/>
  <c r="U40" i="70" s="1"/>
  <c r="U39" i="70"/>
  <c r="T39" i="70"/>
  <c r="N39" i="70"/>
  <c r="T38" i="70"/>
  <c r="T46" i="70" s="1"/>
  <c r="N38" i="70"/>
  <c r="T37" i="70"/>
  <c r="U37" i="70" s="1"/>
  <c r="N37" i="70"/>
  <c r="T36" i="70"/>
  <c r="N36" i="70"/>
  <c r="U36" i="70" s="1"/>
  <c r="U35" i="70"/>
  <c r="T35" i="70"/>
  <c r="N35" i="70"/>
  <c r="N46" i="70" s="1"/>
  <c r="S46" i="62"/>
  <c r="R46" i="62"/>
  <c r="Q46" i="62"/>
  <c r="P46" i="62"/>
  <c r="O46" i="62"/>
  <c r="M46" i="62"/>
  <c r="L46" i="62"/>
  <c r="K46" i="62"/>
  <c r="J46" i="62"/>
  <c r="K47" i="62" s="1"/>
  <c r="I46" i="62"/>
  <c r="H46" i="62"/>
  <c r="G46" i="62"/>
  <c r="F46" i="62"/>
  <c r="G47" i="62" s="1"/>
  <c r="E46" i="62"/>
  <c r="U45" i="62"/>
  <c r="T44" i="62"/>
  <c r="U44" i="62" s="1"/>
  <c r="N44" i="62"/>
  <c r="U43" i="62"/>
  <c r="T43" i="62"/>
  <c r="N43" i="62"/>
  <c r="T42" i="62"/>
  <c r="U42" i="62" s="1"/>
  <c r="N42" i="62"/>
  <c r="T41" i="62"/>
  <c r="U41" i="62" s="1"/>
  <c r="N41" i="62"/>
  <c r="T40" i="62"/>
  <c r="U40" i="62" s="1"/>
  <c r="N40" i="62"/>
  <c r="U39" i="62"/>
  <c r="T39" i="62"/>
  <c r="N39" i="62"/>
  <c r="T38" i="62"/>
  <c r="U38" i="62" s="1"/>
  <c r="N38" i="62"/>
  <c r="T37" i="62"/>
  <c r="U37" i="62" s="1"/>
  <c r="N37" i="62"/>
  <c r="T36" i="62"/>
  <c r="U36" i="62" s="1"/>
  <c r="N36" i="62"/>
  <c r="U35" i="62"/>
  <c r="T35" i="62"/>
  <c r="N35" i="62"/>
  <c r="N46" i="62" s="1"/>
  <c r="S46" i="58"/>
  <c r="R46" i="58"/>
  <c r="Q46" i="58"/>
  <c r="P46" i="58"/>
  <c r="O46" i="58"/>
  <c r="M46" i="58"/>
  <c r="L46" i="58"/>
  <c r="K46" i="58"/>
  <c r="J46" i="58"/>
  <c r="K47" i="58" s="1"/>
  <c r="I46" i="58"/>
  <c r="H46" i="58"/>
  <c r="G46" i="58"/>
  <c r="F46" i="58"/>
  <c r="G47" i="58" s="1"/>
  <c r="E46" i="58"/>
  <c r="U45" i="58"/>
  <c r="T44" i="58"/>
  <c r="U44" i="58" s="1"/>
  <c r="N44" i="58"/>
  <c r="U43" i="58"/>
  <c r="T43" i="58"/>
  <c r="N43" i="58"/>
  <c r="T42" i="58"/>
  <c r="U42" i="58" s="1"/>
  <c r="N42" i="58"/>
  <c r="T41" i="58"/>
  <c r="U41" i="58" s="1"/>
  <c r="N41" i="58"/>
  <c r="T40" i="58"/>
  <c r="N40" i="58"/>
  <c r="U40" i="58" s="1"/>
  <c r="U39" i="58"/>
  <c r="T39" i="58"/>
  <c r="N39" i="58"/>
  <c r="T38" i="58"/>
  <c r="U38" i="58" s="1"/>
  <c r="N38" i="58"/>
  <c r="T37" i="58"/>
  <c r="U37" i="58" s="1"/>
  <c r="N37" i="58"/>
  <c r="T36" i="58"/>
  <c r="N36" i="58"/>
  <c r="U36" i="58" s="1"/>
  <c r="U35" i="58"/>
  <c r="T35" i="58"/>
  <c r="N35" i="58"/>
  <c r="N46" i="58" s="1"/>
  <c r="S45" i="52"/>
  <c r="R45" i="52"/>
  <c r="Q45" i="52"/>
  <c r="P45" i="52"/>
  <c r="O45" i="52"/>
  <c r="M45" i="52"/>
  <c r="L45" i="52"/>
  <c r="K45" i="52"/>
  <c r="J45" i="52"/>
  <c r="K46" i="52" s="1"/>
  <c r="I45" i="52"/>
  <c r="H45" i="52"/>
  <c r="G45" i="52"/>
  <c r="F45" i="52"/>
  <c r="G46" i="52" s="1"/>
  <c r="E45" i="52"/>
  <c r="T44" i="52"/>
  <c r="U44" i="52" s="1"/>
  <c r="N44" i="52"/>
  <c r="T43" i="52"/>
  <c r="N43" i="52"/>
  <c r="T42" i="52"/>
  <c r="N42" i="52"/>
  <c r="T41" i="52"/>
  <c r="N41" i="52"/>
  <c r="T40" i="52"/>
  <c r="N40" i="52"/>
  <c r="T39" i="52"/>
  <c r="N39" i="52"/>
  <c r="T38" i="52"/>
  <c r="N38" i="52"/>
  <c r="U38" i="52" s="1"/>
  <c r="T37" i="52"/>
  <c r="N37" i="52"/>
  <c r="T36" i="52"/>
  <c r="N36" i="52"/>
  <c r="T35" i="52"/>
  <c r="N35" i="52"/>
  <c r="S46" i="49"/>
  <c r="R46" i="49"/>
  <c r="Q46" i="49"/>
  <c r="P46" i="49"/>
  <c r="O46" i="49"/>
  <c r="M46" i="49"/>
  <c r="L46" i="49"/>
  <c r="K46" i="49"/>
  <c r="J46" i="49"/>
  <c r="I46" i="49"/>
  <c r="H46" i="49"/>
  <c r="G46" i="49"/>
  <c r="F46" i="49"/>
  <c r="E46" i="49"/>
  <c r="U45" i="49"/>
  <c r="T44" i="49"/>
  <c r="U44" i="49" s="1"/>
  <c r="N44" i="49"/>
  <c r="T43" i="49"/>
  <c r="N43" i="49"/>
  <c r="T42" i="49"/>
  <c r="U42" i="49" s="1"/>
  <c r="N42" i="49"/>
  <c r="T41" i="49"/>
  <c r="U41" i="49" s="1"/>
  <c r="N41" i="49"/>
  <c r="T40" i="49"/>
  <c r="U40" i="49" s="1"/>
  <c r="N40" i="49"/>
  <c r="T39" i="49"/>
  <c r="N39" i="49"/>
  <c r="T38" i="49"/>
  <c r="U38" i="49" s="1"/>
  <c r="N38" i="49"/>
  <c r="T36" i="49"/>
  <c r="U36" i="49" s="1"/>
  <c r="N36" i="49"/>
  <c r="T35" i="49"/>
  <c r="N35" i="49"/>
  <c r="U47" i="83" l="1"/>
  <c r="U46" i="71"/>
  <c r="U48" i="67"/>
  <c r="U48" i="55"/>
  <c r="U48" i="46"/>
  <c r="U48" i="43"/>
  <c r="U45" i="44"/>
  <c r="U46" i="70"/>
  <c r="U38" i="70"/>
  <c r="T46" i="62"/>
  <c r="U46" i="62" s="1"/>
  <c r="T46" i="58"/>
  <c r="U46" i="58" s="1"/>
  <c r="U37" i="52"/>
  <c r="U43" i="52"/>
  <c r="U42" i="52"/>
  <c r="U39" i="52"/>
  <c r="U41" i="52"/>
  <c r="U36" i="52"/>
  <c r="U40" i="52"/>
  <c r="N45" i="52"/>
  <c r="U35" i="52"/>
  <c r="T45" i="52"/>
  <c r="U39" i="49"/>
  <c r="U35" i="49"/>
  <c r="N46" i="49"/>
  <c r="U43" i="49"/>
  <c r="G47" i="49"/>
  <c r="K47" i="49"/>
  <c r="T46" i="49"/>
  <c r="U46" i="49" s="1"/>
  <c r="S47" i="1"/>
  <c r="R47" i="1"/>
  <c r="Q47" i="1"/>
  <c r="P47" i="1"/>
  <c r="O47" i="1"/>
  <c r="M47" i="1"/>
  <c r="L47" i="1"/>
  <c r="K47" i="1"/>
  <c r="J47" i="1"/>
  <c r="K48" i="1" s="1"/>
  <c r="I47" i="1"/>
  <c r="H47" i="1"/>
  <c r="G47" i="1"/>
  <c r="F47" i="1"/>
  <c r="G48" i="1" s="1"/>
  <c r="E47" i="1"/>
  <c r="U45" i="1"/>
  <c r="T45" i="1"/>
  <c r="N45" i="1"/>
  <c r="T44" i="1"/>
  <c r="U44" i="1" s="1"/>
  <c r="N44" i="1"/>
  <c r="T43" i="1"/>
  <c r="U43" i="1" s="1"/>
  <c r="N43" i="1"/>
  <c r="T42" i="1"/>
  <c r="U42" i="1" s="1"/>
  <c r="N42" i="1"/>
  <c r="U41" i="1"/>
  <c r="T41" i="1"/>
  <c r="N41" i="1"/>
  <c r="T40" i="1"/>
  <c r="U40" i="1" s="1"/>
  <c r="N40" i="1"/>
  <c r="T39" i="1"/>
  <c r="U39" i="1" s="1"/>
  <c r="N39" i="1"/>
  <c r="T38" i="1"/>
  <c r="U38" i="1" s="1"/>
  <c r="N38" i="1"/>
  <c r="U37" i="1"/>
  <c r="T37" i="1"/>
  <c r="N37" i="1"/>
  <c r="T36" i="1"/>
  <c r="U36" i="1" s="1"/>
  <c r="N36" i="1"/>
  <c r="T35" i="1"/>
  <c r="U35" i="1" s="1"/>
  <c r="N35" i="1"/>
  <c r="N47" i="1" s="1"/>
  <c r="U45" i="52" l="1"/>
  <c r="T47" i="1"/>
  <c r="U47" i="1" s="1"/>
  <c r="N22" i="65" l="1"/>
  <c r="T22" i="65"/>
  <c r="N14" i="47"/>
  <c r="U14" i="47" s="1"/>
  <c r="T23" i="65"/>
  <c r="N23" i="65"/>
  <c r="T24" i="65"/>
  <c r="T21" i="65"/>
  <c r="T20" i="65"/>
  <c r="T19" i="65"/>
  <c r="T18" i="65"/>
  <c r="T17" i="65"/>
  <c r="T16" i="65"/>
  <c r="T15" i="65"/>
  <c r="T14" i="65"/>
  <c r="U22" i="65" l="1"/>
  <c r="U23" i="65"/>
  <c r="S26" i="62" l="1"/>
  <c r="R26" i="62"/>
  <c r="Q26" i="62"/>
  <c r="P26" i="62"/>
  <c r="O26" i="62"/>
  <c r="M26" i="62"/>
  <c r="L26" i="62"/>
  <c r="K26" i="62"/>
  <c r="J26" i="62"/>
  <c r="K27" i="62" s="1"/>
  <c r="I26" i="62"/>
  <c r="H26" i="62"/>
  <c r="G26" i="62"/>
  <c r="F26" i="62"/>
  <c r="G27" i="62" s="1"/>
  <c r="E26" i="62"/>
  <c r="U25" i="62"/>
  <c r="T24" i="62"/>
  <c r="U24" i="62" s="1"/>
  <c r="N24" i="62"/>
  <c r="U23" i="62"/>
  <c r="T23" i="62"/>
  <c r="N23" i="62"/>
  <c r="T22" i="62"/>
  <c r="U22" i="62" s="1"/>
  <c r="N22" i="62"/>
  <c r="T21" i="62"/>
  <c r="U21" i="62" s="1"/>
  <c r="N21" i="62"/>
  <c r="T20" i="62"/>
  <c r="U20" i="62" s="1"/>
  <c r="N20" i="62"/>
  <c r="U19" i="62"/>
  <c r="T19" i="62"/>
  <c r="N19" i="62"/>
  <c r="T18" i="62"/>
  <c r="U18" i="62" s="1"/>
  <c r="N18" i="62"/>
  <c r="T17" i="62"/>
  <c r="U17" i="62" s="1"/>
  <c r="N17" i="62"/>
  <c r="T16" i="62"/>
  <c r="U16" i="62" s="1"/>
  <c r="N16" i="62"/>
  <c r="U15" i="62"/>
  <c r="T15" i="62"/>
  <c r="N15" i="62"/>
  <c r="T14" i="62"/>
  <c r="U14" i="62" s="1"/>
  <c r="N14" i="62"/>
  <c r="T13" i="62"/>
  <c r="U13" i="62" s="1"/>
  <c r="N13" i="62"/>
  <c r="N26" i="62" s="1"/>
  <c r="T26" i="62" l="1"/>
  <c r="U26" i="62" s="1"/>
  <c r="S27" i="45" l="1"/>
  <c r="R27" i="45"/>
  <c r="Q27" i="45"/>
  <c r="P27" i="45"/>
  <c r="O27" i="45"/>
  <c r="M27" i="45"/>
  <c r="L27" i="45"/>
  <c r="K27" i="45"/>
  <c r="J27" i="45"/>
  <c r="K28" i="45" s="1"/>
  <c r="I27" i="45"/>
  <c r="H27" i="45"/>
  <c r="G27" i="45"/>
  <c r="F27" i="45"/>
  <c r="G28" i="45" s="1"/>
  <c r="E27" i="45"/>
  <c r="U26" i="45"/>
  <c r="T25" i="45"/>
  <c r="N25" i="45"/>
  <c r="U24" i="45"/>
  <c r="T23" i="45"/>
  <c r="N23" i="45"/>
  <c r="T22" i="45"/>
  <c r="U22" i="45" s="1"/>
  <c r="N22" i="45"/>
  <c r="T21" i="45"/>
  <c r="N21" i="45"/>
  <c r="T20" i="45"/>
  <c r="U20" i="45" s="1"/>
  <c r="N20" i="45"/>
  <c r="T19" i="45"/>
  <c r="N19" i="45"/>
  <c r="U18" i="45"/>
  <c r="T18" i="45"/>
  <c r="N18" i="45"/>
  <c r="T17" i="45"/>
  <c r="N17" i="45"/>
  <c r="U16" i="45"/>
  <c r="T15" i="45"/>
  <c r="N15" i="45"/>
  <c r="T13" i="45"/>
  <c r="U13" i="45" s="1"/>
  <c r="N13" i="45"/>
  <c r="U17" i="45" l="1"/>
  <c r="U15" i="45"/>
  <c r="U19" i="45"/>
  <c r="U21" i="45"/>
  <c r="U25" i="45"/>
  <c r="N27" i="45"/>
  <c r="U23" i="45"/>
  <c r="T27" i="45"/>
  <c r="U27" i="45" s="1"/>
  <c r="S26" i="73" l="1"/>
  <c r="R26" i="73"/>
  <c r="Q26" i="73"/>
  <c r="P26" i="73"/>
  <c r="O26" i="73"/>
  <c r="M26" i="73"/>
  <c r="L26" i="73"/>
  <c r="K26" i="73"/>
  <c r="J26" i="73"/>
  <c r="I26" i="73"/>
  <c r="H26" i="73"/>
  <c r="G26" i="73"/>
  <c r="F26" i="73"/>
  <c r="E26" i="73"/>
  <c r="U25" i="73"/>
  <c r="T24" i="73"/>
  <c r="U24" i="73" s="1"/>
  <c r="N24" i="73"/>
  <c r="T23" i="73"/>
  <c r="U23" i="73" s="1"/>
  <c r="N23" i="73"/>
  <c r="T21" i="73"/>
  <c r="U21" i="73" s="1"/>
  <c r="N21" i="73"/>
  <c r="T20" i="73"/>
  <c r="N20" i="73"/>
  <c r="T19" i="73"/>
  <c r="U19" i="73" s="1"/>
  <c r="N19" i="73"/>
  <c r="T18" i="73"/>
  <c r="U18" i="73" s="1"/>
  <c r="N18" i="73"/>
  <c r="T17" i="73"/>
  <c r="N17" i="73"/>
  <c r="T16" i="73"/>
  <c r="U16" i="73" s="1"/>
  <c r="N16" i="73"/>
  <c r="N15" i="73"/>
  <c r="U15" i="73" s="1"/>
  <c r="T14" i="73"/>
  <c r="N14" i="73"/>
  <c r="T13" i="73"/>
  <c r="U13" i="73" s="1"/>
  <c r="N13" i="73"/>
  <c r="U14" i="73" l="1"/>
  <c r="U20" i="73"/>
  <c r="N26" i="73"/>
  <c r="U17" i="73"/>
  <c r="G27" i="73"/>
  <c r="K27" i="73"/>
  <c r="T26" i="73"/>
  <c r="U26" i="73" s="1"/>
  <c r="S26" i="50" l="1"/>
  <c r="R26" i="50"/>
  <c r="Q26" i="50"/>
  <c r="P26" i="50"/>
  <c r="O26" i="50"/>
  <c r="M26" i="50"/>
  <c r="L26" i="50"/>
  <c r="K26" i="50"/>
  <c r="J26" i="50"/>
  <c r="I26" i="50"/>
  <c r="H26" i="50"/>
  <c r="G26" i="50"/>
  <c r="F26" i="50"/>
  <c r="E26" i="50"/>
  <c r="U25" i="50"/>
  <c r="T24" i="50"/>
  <c r="U24" i="50" s="1"/>
  <c r="N24" i="50"/>
  <c r="T22" i="50"/>
  <c r="N22" i="50"/>
  <c r="T21" i="50"/>
  <c r="U21" i="50" s="1"/>
  <c r="N21" i="50"/>
  <c r="T20" i="50"/>
  <c r="N20" i="50"/>
  <c r="T19" i="50"/>
  <c r="U19" i="50" s="1"/>
  <c r="N19" i="50"/>
  <c r="T18" i="50"/>
  <c r="N18" i="50"/>
  <c r="T16" i="50"/>
  <c r="N16" i="50"/>
  <c r="T15" i="50"/>
  <c r="N15" i="50"/>
  <c r="T14" i="50"/>
  <c r="N14" i="50"/>
  <c r="T13" i="50"/>
  <c r="N13" i="50"/>
  <c r="U13" i="50" l="1"/>
  <c r="U15" i="50"/>
  <c r="U18" i="50"/>
  <c r="U22" i="50"/>
  <c r="U20" i="50"/>
  <c r="N26" i="50"/>
  <c r="U14" i="50"/>
  <c r="U16" i="50"/>
  <c r="G27" i="50"/>
  <c r="K27" i="50"/>
  <c r="T26" i="50"/>
  <c r="U26" i="50" l="1"/>
  <c r="T14" i="82"/>
  <c r="N14" i="82"/>
  <c r="T14" i="81"/>
  <c r="N14" i="81"/>
  <c r="T14" i="80"/>
  <c r="N14" i="80"/>
  <c r="T14" i="79"/>
  <c r="N14" i="79"/>
  <c r="T14" i="78"/>
  <c r="N14" i="78"/>
  <c r="T14" i="77"/>
  <c r="U14" i="77" s="1"/>
  <c r="N14" i="77"/>
  <c r="N14" i="75"/>
  <c r="U14" i="75" s="1"/>
  <c r="U14" i="82" l="1"/>
  <c r="U14" i="81"/>
  <c r="U14" i="78"/>
  <c r="U14" i="80"/>
  <c r="U14" i="79"/>
  <c r="S26" i="67"/>
  <c r="R26" i="67"/>
  <c r="Q26" i="67"/>
  <c r="P26" i="67"/>
  <c r="O26" i="67"/>
  <c r="M26" i="67"/>
  <c r="L26" i="67"/>
  <c r="K26" i="67"/>
  <c r="J26" i="67"/>
  <c r="K27" i="67" s="1"/>
  <c r="I26" i="67"/>
  <c r="H26" i="67"/>
  <c r="G26" i="67"/>
  <c r="F26" i="67"/>
  <c r="G27" i="67" s="1"/>
  <c r="E26" i="67"/>
  <c r="U25" i="67"/>
  <c r="T24" i="67"/>
  <c r="N24" i="67"/>
  <c r="T23" i="67"/>
  <c r="U23" i="67" s="1"/>
  <c r="N23" i="67"/>
  <c r="T21" i="67"/>
  <c r="N21" i="67"/>
  <c r="T20" i="67"/>
  <c r="N20" i="67"/>
  <c r="T19" i="67"/>
  <c r="N19" i="67"/>
  <c r="T18" i="67"/>
  <c r="U18" i="67" s="1"/>
  <c r="N18" i="67"/>
  <c r="T17" i="67"/>
  <c r="N17" i="67"/>
  <c r="T16" i="67"/>
  <c r="N16" i="67"/>
  <c r="T15" i="67"/>
  <c r="N15" i="67"/>
  <c r="T14" i="67"/>
  <c r="U14" i="67" s="1"/>
  <c r="N14" i="67"/>
  <c r="T13" i="67"/>
  <c r="N13" i="67"/>
  <c r="S26" i="66"/>
  <c r="R26" i="66"/>
  <c r="Q26" i="66"/>
  <c r="P26" i="66"/>
  <c r="O26" i="66"/>
  <c r="M26" i="66"/>
  <c r="L26" i="66"/>
  <c r="K26" i="66"/>
  <c r="J26" i="66"/>
  <c r="K27" i="66" s="1"/>
  <c r="I26" i="66"/>
  <c r="H26" i="66"/>
  <c r="G26" i="66"/>
  <c r="F26" i="66"/>
  <c r="G27" i="66" s="1"/>
  <c r="E26" i="66"/>
  <c r="U25" i="66"/>
  <c r="U24" i="66"/>
  <c r="T23" i="66"/>
  <c r="U23" i="66" s="1"/>
  <c r="N23" i="66"/>
  <c r="T22" i="66"/>
  <c r="N22" i="66"/>
  <c r="U22" i="66" s="1"/>
  <c r="U21" i="66"/>
  <c r="T21" i="66"/>
  <c r="N21" i="66"/>
  <c r="T20" i="66"/>
  <c r="U20" i="66" s="1"/>
  <c r="N20" i="66"/>
  <c r="T19" i="66"/>
  <c r="U19" i="66" s="1"/>
  <c r="N19" i="66"/>
  <c r="T18" i="66"/>
  <c r="N18" i="66"/>
  <c r="U18" i="66" s="1"/>
  <c r="U17" i="66"/>
  <c r="T17" i="66"/>
  <c r="N17" i="66"/>
  <c r="T16" i="66"/>
  <c r="T26" i="66" s="1"/>
  <c r="N16" i="66"/>
  <c r="T15" i="66"/>
  <c r="U15" i="66" s="1"/>
  <c r="N15" i="66"/>
  <c r="U14" i="66"/>
  <c r="T13" i="66"/>
  <c r="U13" i="66" s="1"/>
  <c r="N13" i="66"/>
  <c r="N26" i="66" s="1"/>
  <c r="S26" i="64"/>
  <c r="R26" i="64"/>
  <c r="Q26" i="64"/>
  <c r="P26" i="64"/>
  <c r="O26" i="64"/>
  <c r="M26" i="64"/>
  <c r="L26" i="64"/>
  <c r="K26" i="64"/>
  <c r="J26" i="64"/>
  <c r="I26" i="64"/>
  <c r="H26" i="64"/>
  <c r="G26" i="64"/>
  <c r="F26" i="64"/>
  <c r="E26" i="64"/>
  <c r="U25" i="64"/>
  <c r="T24" i="64"/>
  <c r="N24" i="64"/>
  <c r="T23" i="64"/>
  <c r="N23" i="64"/>
  <c r="T21" i="64"/>
  <c r="U21" i="64" s="1"/>
  <c r="N21" i="64"/>
  <c r="T20" i="64"/>
  <c r="N20" i="64"/>
  <c r="T19" i="64"/>
  <c r="U19" i="64" s="1"/>
  <c r="N19" i="64"/>
  <c r="T18" i="64"/>
  <c r="U18" i="64" s="1"/>
  <c r="N18" i="64"/>
  <c r="U17" i="64"/>
  <c r="T16" i="64"/>
  <c r="N16" i="64"/>
  <c r="T15" i="64"/>
  <c r="N15" i="64"/>
  <c r="U14" i="64"/>
  <c r="T13" i="64"/>
  <c r="N13" i="64"/>
  <c r="U15" i="67" l="1"/>
  <c r="U17" i="67"/>
  <c r="U16" i="67"/>
  <c r="U20" i="67"/>
  <c r="T26" i="64"/>
  <c r="U23" i="64"/>
  <c r="U16" i="64"/>
  <c r="G27" i="64"/>
  <c r="K27" i="64"/>
  <c r="N26" i="67"/>
  <c r="U24" i="67"/>
  <c r="U19" i="67"/>
  <c r="U21" i="67"/>
  <c r="U13" i="67"/>
  <c r="U24" i="64"/>
  <c r="U20" i="64"/>
  <c r="N26" i="64"/>
  <c r="U15" i="64"/>
  <c r="T26" i="67"/>
  <c r="U26" i="66"/>
  <c r="U16" i="66"/>
  <c r="U26" i="64"/>
  <c r="U13" i="64"/>
  <c r="S25" i="59"/>
  <c r="R25" i="59"/>
  <c r="Q25" i="59"/>
  <c r="P25" i="59"/>
  <c r="O25" i="59"/>
  <c r="M25" i="59"/>
  <c r="L25" i="59"/>
  <c r="K25" i="59"/>
  <c r="J25" i="59"/>
  <c r="K26" i="59" s="1"/>
  <c r="I25" i="59"/>
  <c r="H25" i="59"/>
  <c r="G25" i="59"/>
  <c r="F25" i="59"/>
  <c r="G26" i="59" s="1"/>
  <c r="E25" i="59"/>
  <c r="T24" i="59"/>
  <c r="U24" i="59" s="1"/>
  <c r="N24" i="59"/>
  <c r="U23" i="59"/>
  <c r="U22" i="59"/>
  <c r="T21" i="59"/>
  <c r="N21" i="59"/>
  <c r="T20" i="59"/>
  <c r="U20" i="59" s="1"/>
  <c r="N20" i="59"/>
  <c r="T19" i="59"/>
  <c r="U19" i="59" s="1"/>
  <c r="N19" i="59"/>
  <c r="T18" i="59"/>
  <c r="N18" i="59"/>
  <c r="T17" i="59"/>
  <c r="N17" i="59"/>
  <c r="T16" i="59"/>
  <c r="U16" i="59" s="1"/>
  <c r="N16" i="59"/>
  <c r="T15" i="59"/>
  <c r="U15" i="59" s="1"/>
  <c r="N15" i="59"/>
  <c r="U14" i="59"/>
  <c r="T13" i="59"/>
  <c r="U13" i="59" s="1"/>
  <c r="N13" i="59"/>
  <c r="S26" i="58"/>
  <c r="R26" i="58"/>
  <c r="Q26" i="58"/>
  <c r="P26" i="58"/>
  <c r="O26" i="58"/>
  <c r="M26" i="58"/>
  <c r="L26" i="58"/>
  <c r="K26" i="58"/>
  <c r="J26" i="58"/>
  <c r="K27" i="58" s="1"/>
  <c r="I26" i="58"/>
  <c r="H26" i="58"/>
  <c r="G26" i="58"/>
  <c r="F26" i="58"/>
  <c r="G27" i="58" s="1"/>
  <c r="E26" i="58"/>
  <c r="U25" i="58"/>
  <c r="T24" i="58"/>
  <c r="U24" i="58" s="1"/>
  <c r="N24" i="58"/>
  <c r="U23" i="58"/>
  <c r="T23" i="58"/>
  <c r="N23" i="58"/>
  <c r="T22" i="58"/>
  <c r="U22" i="58" s="1"/>
  <c r="N22" i="58"/>
  <c r="T21" i="58"/>
  <c r="U21" i="58" s="1"/>
  <c r="N21" i="58"/>
  <c r="U20" i="58"/>
  <c r="T20" i="58"/>
  <c r="N20" i="58"/>
  <c r="U19" i="58"/>
  <c r="T19" i="58"/>
  <c r="N19" i="58"/>
  <c r="T18" i="58"/>
  <c r="U18" i="58" s="1"/>
  <c r="N18" i="58"/>
  <c r="T17" i="58"/>
  <c r="U17" i="58" s="1"/>
  <c r="N17" i="58"/>
  <c r="U16" i="58"/>
  <c r="T16" i="58"/>
  <c r="N16" i="58"/>
  <c r="U15" i="58"/>
  <c r="T15" i="58"/>
  <c r="N15" i="58"/>
  <c r="T14" i="58"/>
  <c r="U14" i="58" s="1"/>
  <c r="N14" i="58"/>
  <c r="T13" i="58"/>
  <c r="U13" i="58" s="1"/>
  <c r="N13" i="58"/>
  <c r="N26" i="58" s="1"/>
  <c r="S25" i="57"/>
  <c r="R25" i="57"/>
  <c r="Q25" i="57"/>
  <c r="P25" i="57"/>
  <c r="O25" i="57"/>
  <c r="M25" i="57"/>
  <c r="L25" i="57"/>
  <c r="K25" i="57"/>
  <c r="K26" i="57" s="1"/>
  <c r="J25" i="57"/>
  <c r="I25" i="57"/>
  <c r="H25" i="57"/>
  <c r="G25" i="57"/>
  <c r="F25" i="57"/>
  <c r="G26" i="57" s="1"/>
  <c r="E25" i="57"/>
  <c r="U23" i="57"/>
  <c r="T23" i="57"/>
  <c r="N23" i="57"/>
  <c r="U22" i="57"/>
  <c r="U21" i="57"/>
  <c r="T21" i="57"/>
  <c r="N21" i="57"/>
  <c r="T20" i="57"/>
  <c r="U20" i="57" s="1"/>
  <c r="N20" i="57"/>
  <c r="T19" i="57"/>
  <c r="U19" i="57" s="1"/>
  <c r="N19" i="57"/>
  <c r="T18" i="57"/>
  <c r="N18" i="57"/>
  <c r="U18" i="57" s="1"/>
  <c r="U17" i="57"/>
  <c r="T17" i="57"/>
  <c r="N17" i="57"/>
  <c r="T16" i="57"/>
  <c r="U16" i="57" s="1"/>
  <c r="N16" i="57"/>
  <c r="T15" i="57"/>
  <c r="U15" i="57" s="1"/>
  <c r="N15" i="57"/>
  <c r="U14" i="57"/>
  <c r="T13" i="57"/>
  <c r="U13" i="57" s="1"/>
  <c r="N13" i="57"/>
  <c r="N25" i="57" s="1"/>
  <c r="S24" i="56"/>
  <c r="R24" i="56"/>
  <c r="Q24" i="56"/>
  <c r="P24" i="56"/>
  <c r="O24" i="56"/>
  <c r="M24" i="56"/>
  <c r="L24" i="56"/>
  <c r="K24" i="56"/>
  <c r="J24" i="56"/>
  <c r="I24" i="56"/>
  <c r="H24" i="56"/>
  <c r="G24" i="56"/>
  <c r="F24" i="56"/>
  <c r="E24" i="56"/>
  <c r="T23" i="56"/>
  <c r="U23" i="56" s="1"/>
  <c r="N23" i="56"/>
  <c r="U22" i="56"/>
  <c r="T21" i="56"/>
  <c r="N21" i="56"/>
  <c r="U21" i="56" s="1"/>
  <c r="T20" i="56"/>
  <c r="N20" i="56"/>
  <c r="T19" i="56"/>
  <c r="N19" i="56"/>
  <c r="T18" i="56"/>
  <c r="N18" i="56"/>
  <c r="T17" i="56"/>
  <c r="N17" i="56"/>
  <c r="U17" i="56" s="1"/>
  <c r="T16" i="56"/>
  <c r="N16" i="56"/>
  <c r="T15" i="56"/>
  <c r="N15" i="56"/>
  <c r="T14" i="56"/>
  <c r="N14" i="56"/>
  <c r="T13" i="56"/>
  <c r="U13" i="56" s="1"/>
  <c r="N13" i="56"/>
  <c r="S25" i="51"/>
  <c r="R25" i="51"/>
  <c r="Q25" i="51"/>
  <c r="P25" i="51"/>
  <c r="O25" i="51"/>
  <c r="M25" i="51"/>
  <c r="L25" i="51"/>
  <c r="K25" i="51"/>
  <c r="J25" i="51"/>
  <c r="K26" i="51" s="1"/>
  <c r="I25" i="51"/>
  <c r="H25" i="51"/>
  <c r="G25" i="51"/>
  <c r="F25" i="51"/>
  <c r="G26" i="51" s="1"/>
  <c r="E25" i="51"/>
  <c r="T24" i="51"/>
  <c r="U24" i="51" s="1"/>
  <c r="N24" i="51"/>
  <c r="T22" i="51"/>
  <c r="N22" i="51"/>
  <c r="U21" i="51"/>
  <c r="T21" i="51"/>
  <c r="N21" i="51"/>
  <c r="T20" i="51"/>
  <c r="N20" i="51"/>
  <c r="T19" i="51"/>
  <c r="N19" i="51"/>
  <c r="T18" i="51"/>
  <c r="N18" i="51"/>
  <c r="T16" i="51"/>
  <c r="N16" i="51"/>
  <c r="T15" i="51"/>
  <c r="N15" i="51"/>
  <c r="T14" i="51"/>
  <c r="N14" i="51"/>
  <c r="T13" i="51"/>
  <c r="N13" i="51"/>
  <c r="U26" i="67" l="1"/>
  <c r="U18" i="59"/>
  <c r="U21" i="59"/>
  <c r="N25" i="59"/>
  <c r="U17" i="59"/>
  <c r="N24" i="56"/>
  <c r="G25" i="56"/>
  <c r="K25" i="56"/>
  <c r="U13" i="51"/>
  <c r="U15" i="51"/>
  <c r="U16" i="51"/>
  <c r="N25" i="51"/>
  <c r="U20" i="51"/>
  <c r="U14" i="51"/>
  <c r="U22" i="51"/>
  <c r="U18" i="51"/>
  <c r="U19" i="51"/>
  <c r="U14" i="56"/>
  <c r="U16" i="56"/>
  <c r="U15" i="56"/>
  <c r="U18" i="56"/>
  <c r="U20" i="56"/>
  <c r="U19" i="56"/>
  <c r="T25" i="59"/>
  <c r="T26" i="58"/>
  <c r="U26" i="58" s="1"/>
  <c r="T25" i="57"/>
  <c r="U25" i="57" s="1"/>
  <c r="T24" i="56"/>
  <c r="U24" i="56" s="1"/>
  <c r="T25" i="51"/>
  <c r="U25" i="51" s="1"/>
  <c r="U25" i="59" l="1"/>
  <c r="T17" i="48"/>
  <c r="S27" i="46"/>
  <c r="R27" i="46"/>
  <c r="Q27" i="46"/>
  <c r="P27" i="46"/>
  <c r="O27" i="46"/>
  <c r="M27" i="46"/>
  <c r="L27" i="46"/>
  <c r="K27" i="46"/>
  <c r="J27" i="46"/>
  <c r="K28" i="46" s="1"/>
  <c r="I27" i="46"/>
  <c r="H27" i="46"/>
  <c r="G27" i="46"/>
  <c r="F27" i="46"/>
  <c r="E27" i="46"/>
  <c r="U26" i="46"/>
  <c r="T25" i="46"/>
  <c r="N25" i="46"/>
  <c r="T24" i="46"/>
  <c r="N24" i="46"/>
  <c r="T23" i="46"/>
  <c r="N23" i="46"/>
  <c r="T22" i="46"/>
  <c r="N22" i="46"/>
  <c r="T21" i="46"/>
  <c r="N21" i="46"/>
  <c r="T20" i="46"/>
  <c r="U20" i="46" s="1"/>
  <c r="N20" i="46"/>
  <c r="T19" i="46"/>
  <c r="N19" i="46"/>
  <c r="T18" i="46"/>
  <c r="N18" i="46"/>
  <c r="T17" i="46"/>
  <c r="N17" i="46"/>
  <c r="T16" i="46"/>
  <c r="U16" i="46" s="1"/>
  <c r="N16" i="46"/>
  <c r="T15" i="46"/>
  <c r="N15" i="46"/>
  <c r="T13" i="46"/>
  <c r="N13" i="46"/>
  <c r="S26" i="44"/>
  <c r="R26" i="44"/>
  <c r="Q26" i="44"/>
  <c r="P26" i="44"/>
  <c r="O26" i="44"/>
  <c r="M26" i="44"/>
  <c r="L26" i="44"/>
  <c r="K26" i="44"/>
  <c r="J26" i="44"/>
  <c r="I26" i="44"/>
  <c r="H26" i="44"/>
  <c r="G26" i="44"/>
  <c r="F26" i="44"/>
  <c r="E26" i="44"/>
  <c r="T25" i="44"/>
  <c r="N25" i="44"/>
  <c r="T24" i="44"/>
  <c r="N24" i="44"/>
  <c r="T23" i="44"/>
  <c r="N23" i="44"/>
  <c r="T22" i="44"/>
  <c r="N22" i="44"/>
  <c r="T21" i="44"/>
  <c r="N21" i="44"/>
  <c r="U21" i="44" s="1"/>
  <c r="T20" i="44"/>
  <c r="N20" i="44"/>
  <c r="T19" i="44"/>
  <c r="N19" i="44"/>
  <c r="T17" i="44"/>
  <c r="U17" i="44" s="1"/>
  <c r="N17" i="44"/>
  <c r="T16" i="44"/>
  <c r="N16" i="44"/>
  <c r="T15" i="44"/>
  <c r="N15" i="44"/>
  <c r="U14" i="44"/>
  <c r="T13" i="44"/>
  <c r="N13" i="44"/>
  <c r="U24" i="46" l="1"/>
  <c r="U16" i="44"/>
  <c r="U23" i="44"/>
  <c r="U25" i="44"/>
  <c r="U13" i="44"/>
  <c r="U20" i="44"/>
  <c r="U22" i="44"/>
  <c r="U17" i="46"/>
  <c r="U13" i="46"/>
  <c r="U23" i="46"/>
  <c r="U18" i="46"/>
  <c r="N26" i="44"/>
  <c r="U15" i="44"/>
  <c r="U19" i="44"/>
  <c r="U24" i="44"/>
  <c r="G27" i="44"/>
  <c r="K27" i="44"/>
  <c r="U22" i="46"/>
  <c r="U15" i="46"/>
  <c r="U21" i="46"/>
  <c r="N27" i="46"/>
  <c r="U19" i="46"/>
  <c r="U25" i="46"/>
  <c r="G28" i="46"/>
  <c r="T27" i="46"/>
  <c r="T26" i="44"/>
  <c r="U26" i="44" l="1"/>
  <c r="U27" i="46"/>
  <c r="T19" i="63" l="1"/>
  <c r="N19" i="63"/>
  <c r="U19" i="63" l="1"/>
  <c r="S25" i="83"/>
  <c r="R25" i="83"/>
  <c r="Q25" i="83"/>
  <c r="P25" i="83"/>
  <c r="O25" i="83"/>
  <c r="M25" i="83"/>
  <c r="L25" i="83"/>
  <c r="K25" i="83"/>
  <c r="J25" i="83"/>
  <c r="I25" i="83"/>
  <c r="H25" i="83"/>
  <c r="G25" i="83"/>
  <c r="F25" i="83"/>
  <c r="E25" i="83"/>
  <c r="T24" i="83"/>
  <c r="N24" i="83"/>
  <c r="T23" i="83"/>
  <c r="N23" i="83"/>
  <c r="T21" i="83"/>
  <c r="N21" i="83"/>
  <c r="T20" i="83"/>
  <c r="N20" i="83"/>
  <c r="T19" i="83"/>
  <c r="N19" i="83"/>
  <c r="T18" i="83"/>
  <c r="N18" i="83"/>
  <c r="T17" i="83"/>
  <c r="N17" i="83"/>
  <c r="T16" i="83"/>
  <c r="N16" i="83"/>
  <c r="T15" i="83"/>
  <c r="N15" i="83"/>
  <c r="T13" i="83"/>
  <c r="N13" i="83"/>
  <c r="S5" i="83"/>
  <c r="S4" i="83"/>
  <c r="S26" i="82"/>
  <c r="R26" i="82"/>
  <c r="Q26" i="82"/>
  <c r="P26" i="82"/>
  <c r="O26" i="82"/>
  <c r="M26" i="82"/>
  <c r="L26" i="82"/>
  <c r="K26" i="82"/>
  <c r="J26" i="82"/>
  <c r="I26" i="82"/>
  <c r="H26" i="82"/>
  <c r="G26" i="82"/>
  <c r="F26" i="82"/>
  <c r="E26" i="82"/>
  <c r="U25" i="82"/>
  <c r="T24" i="82"/>
  <c r="N24" i="82"/>
  <c r="T23" i="82"/>
  <c r="N23" i="82"/>
  <c r="T21" i="82"/>
  <c r="N21" i="82"/>
  <c r="T20" i="82"/>
  <c r="N20" i="82"/>
  <c r="T19" i="82"/>
  <c r="N19" i="82"/>
  <c r="T18" i="82"/>
  <c r="N18" i="82"/>
  <c r="T17" i="82"/>
  <c r="N17" i="82"/>
  <c r="T16" i="82"/>
  <c r="N16" i="82"/>
  <c r="T15" i="82"/>
  <c r="N15" i="82"/>
  <c r="T13" i="82"/>
  <c r="N13" i="82"/>
  <c r="S5" i="82"/>
  <c r="S4" i="82"/>
  <c r="S26" i="81"/>
  <c r="R26" i="81"/>
  <c r="Q26" i="81"/>
  <c r="P26" i="81"/>
  <c r="O26" i="81"/>
  <c r="M26" i="81"/>
  <c r="L26" i="81"/>
  <c r="K26" i="81"/>
  <c r="J26" i="81"/>
  <c r="I26" i="81"/>
  <c r="H26" i="81"/>
  <c r="G26" i="81"/>
  <c r="F26" i="81"/>
  <c r="E26" i="81"/>
  <c r="U25" i="81"/>
  <c r="T24" i="81"/>
  <c r="N24" i="81"/>
  <c r="T23" i="81"/>
  <c r="N23" i="81"/>
  <c r="T21" i="81"/>
  <c r="N21" i="81"/>
  <c r="T20" i="81"/>
  <c r="N20" i="81"/>
  <c r="T19" i="81"/>
  <c r="N19" i="81"/>
  <c r="T18" i="81"/>
  <c r="N18" i="81"/>
  <c r="T17" i="81"/>
  <c r="N17" i="81"/>
  <c r="T16" i="81"/>
  <c r="N16" i="81"/>
  <c r="T15" i="81"/>
  <c r="N15" i="81"/>
  <c r="T13" i="81"/>
  <c r="N13" i="81"/>
  <c r="S5" i="81"/>
  <c r="S4" i="81"/>
  <c r="S25" i="80"/>
  <c r="R25" i="80"/>
  <c r="Q25" i="80"/>
  <c r="P25" i="80"/>
  <c r="O25" i="80"/>
  <c r="M25" i="80"/>
  <c r="L25" i="80"/>
  <c r="K25" i="80"/>
  <c r="J25" i="80"/>
  <c r="I25" i="80"/>
  <c r="H25" i="80"/>
  <c r="G25" i="80"/>
  <c r="F25" i="80"/>
  <c r="E25" i="80"/>
  <c r="T24" i="80"/>
  <c r="N24" i="80"/>
  <c r="T23" i="80"/>
  <c r="N23" i="80"/>
  <c r="T21" i="80"/>
  <c r="N21" i="80"/>
  <c r="T20" i="80"/>
  <c r="N20" i="80"/>
  <c r="T19" i="80"/>
  <c r="N19" i="80"/>
  <c r="T18" i="80"/>
  <c r="N18" i="80"/>
  <c r="T17" i="80"/>
  <c r="N17" i="80"/>
  <c r="T16" i="80"/>
  <c r="N16" i="80"/>
  <c r="T15" i="80"/>
  <c r="N15" i="80"/>
  <c r="T13" i="80"/>
  <c r="N13" i="80"/>
  <c r="S5" i="80"/>
  <c r="S4" i="80"/>
  <c r="S47" i="79"/>
  <c r="R47" i="79"/>
  <c r="Q47" i="79"/>
  <c r="P47" i="79"/>
  <c r="O47" i="79"/>
  <c r="M47" i="79"/>
  <c r="L47" i="79"/>
  <c r="K47" i="79"/>
  <c r="J47" i="79"/>
  <c r="I47" i="79"/>
  <c r="H47" i="79"/>
  <c r="G47" i="79"/>
  <c r="F47" i="79"/>
  <c r="E47" i="79"/>
  <c r="T46" i="79"/>
  <c r="N46" i="79"/>
  <c r="T45" i="79"/>
  <c r="N45" i="79"/>
  <c r="T44" i="79"/>
  <c r="N44" i="79"/>
  <c r="T43" i="79"/>
  <c r="N43" i="79"/>
  <c r="T42" i="79"/>
  <c r="N42" i="79"/>
  <c r="T41" i="79"/>
  <c r="N41" i="79"/>
  <c r="T40" i="79"/>
  <c r="N40" i="79"/>
  <c r="T39" i="79"/>
  <c r="N39" i="79"/>
  <c r="T38" i="79"/>
  <c r="N38" i="79"/>
  <c r="T37" i="79"/>
  <c r="N37" i="79"/>
  <c r="T36" i="79"/>
  <c r="N36" i="79"/>
  <c r="T35" i="79"/>
  <c r="N35" i="79"/>
  <c r="S25" i="79"/>
  <c r="R25" i="79"/>
  <c r="Q25" i="79"/>
  <c r="P25" i="79"/>
  <c r="O25" i="79"/>
  <c r="M25" i="79"/>
  <c r="L25" i="79"/>
  <c r="K25" i="79"/>
  <c r="J25" i="79"/>
  <c r="K26" i="79" s="1"/>
  <c r="I25" i="79"/>
  <c r="H25" i="79"/>
  <c r="G25" i="79"/>
  <c r="F25" i="79"/>
  <c r="G26" i="79" s="1"/>
  <c r="E25" i="79"/>
  <c r="T24" i="79"/>
  <c r="N24" i="79"/>
  <c r="T23" i="79"/>
  <c r="N23" i="79"/>
  <c r="T21" i="79"/>
  <c r="N21" i="79"/>
  <c r="T20" i="79"/>
  <c r="N20" i="79"/>
  <c r="T19" i="79"/>
  <c r="N19" i="79"/>
  <c r="T18" i="79"/>
  <c r="N18" i="79"/>
  <c r="T17" i="79"/>
  <c r="N17" i="79"/>
  <c r="U17" i="79" s="1"/>
  <c r="T16" i="79"/>
  <c r="N16" i="79"/>
  <c r="T15" i="79"/>
  <c r="N15" i="79"/>
  <c r="T13" i="79"/>
  <c r="N13" i="79"/>
  <c r="S5" i="79"/>
  <c r="S4" i="79"/>
  <c r="S26" i="78"/>
  <c r="R26" i="78"/>
  <c r="Q26" i="78"/>
  <c r="P26" i="78"/>
  <c r="O26" i="78"/>
  <c r="M26" i="78"/>
  <c r="L26" i="78"/>
  <c r="K26" i="78"/>
  <c r="J26" i="78"/>
  <c r="I26" i="78"/>
  <c r="H26" i="78"/>
  <c r="G26" i="78"/>
  <c r="F26" i="78"/>
  <c r="E26" i="78"/>
  <c r="U25" i="78"/>
  <c r="T24" i="78"/>
  <c r="N24" i="78"/>
  <c r="T23" i="78"/>
  <c r="N23" i="78"/>
  <c r="T21" i="78"/>
  <c r="N21" i="78"/>
  <c r="T20" i="78"/>
  <c r="N20" i="78"/>
  <c r="T19" i="78"/>
  <c r="N19" i="78"/>
  <c r="T18" i="78"/>
  <c r="N18" i="78"/>
  <c r="T17" i="78"/>
  <c r="N17" i="78"/>
  <c r="T16" i="78"/>
  <c r="N16" i="78"/>
  <c r="T15" i="78"/>
  <c r="N15" i="78"/>
  <c r="T13" i="78"/>
  <c r="N13" i="78"/>
  <c r="S5" i="78"/>
  <c r="S4" i="78"/>
  <c r="S26" i="77"/>
  <c r="R26" i="77"/>
  <c r="Q26" i="77"/>
  <c r="P26" i="77"/>
  <c r="O26" i="77"/>
  <c r="M26" i="77"/>
  <c r="L26" i="77"/>
  <c r="K26" i="77"/>
  <c r="J26" i="77"/>
  <c r="I26" i="77"/>
  <c r="H26" i="77"/>
  <c r="G26" i="77"/>
  <c r="F26" i="77"/>
  <c r="E26" i="77"/>
  <c r="U25" i="77"/>
  <c r="T24" i="77"/>
  <c r="N24" i="77"/>
  <c r="T23" i="77"/>
  <c r="N23" i="77"/>
  <c r="T21" i="77"/>
  <c r="N21" i="77"/>
  <c r="T20" i="77"/>
  <c r="N20" i="77"/>
  <c r="T19" i="77"/>
  <c r="N19" i="77"/>
  <c r="T18" i="77"/>
  <c r="N18" i="77"/>
  <c r="U18" i="77" s="1"/>
  <c r="T17" i="77"/>
  <c r="N17" i="77"/>
  <c r="T16" i="77"/>
  <c r="N16" i="77"/>
  <c r="T15" i="77"/>
  <c r="N15" i="77"/>
  <c r="T13" i="77"/>
  <c r="N13" i="77"/>
  <c r="S5" i="77"/>
  <c r="S4" i="77"/>
  <c r="K27" i="81" l="1"/>
  <c r="U43" i="79"/>
  <c r="U13" i="78"/>
  <c r="U16" i="78"/>
  <c r="U20" i="78"/>
  <c r="G27" i="77"/>
  <c r="K27" i="77"/>
  <c r="U19" i="83"/>
  <c r="U15" i="83"/>
  <c r="U24" i="83"/>
  <c r="U19" i="82"/>
  <c r="U21" i="82"/>
  <c r="U24" i="82"/>
  <c r="U18" i="82"/>
  <c r="U19" i="79"/>
  <c r="U24" i="79"/>
  <c r="U37" i="79"/>
  <c r="U15" i="81"/>
  <c r="U19" i="81"/>
  <c r="U20" i="81"/>
  <c r="U23" i="81"/>
  <c r="U17" i="78"/>
  <c r="U21" i="78"/>
  <c r="U19" i="78"/>
  <c r="U24" i="78"/>
  <c r="U20" i="83"/>
  <c r="U23" i="83"/>
  <c r="G26" i="83"/>
  <c r="K26" i="83"/>
  <c r="U23" i="82"/>
  <c r="U21" i="81"/>
  <c r="U13" i="81"/>
  <c r="U24" i="81"/>
  <c r="U15" i="80"/>
  <c r="U19" i="80"/>
  <c r="U24" i="80"/>
  <c r="U16" i="80"/>
  <c r="U18" i="80"/>
  <c r="G26" i="80"/>
  <c r="K26" i="80"/>
  <c r="U16" i="79"/>
  <c r="U18" i="79"/>
  <c r="U41" i="79"/>
  <c r="U45" i="79"/>
  <c r="U15" i="79"/>
  <c r="U42" i="79"/>
  <c r="U44" i="79"/>
  <c r="U46" i="79"/>
  <c r="U18" i="78"/>
  <c r="U23" i="78"/>
  <c r="U15" i="77"/>
  <c r="U17" i="77"/>
  <c r="U20" i="77"/>
  <c r="U19" i="77"/>
  <c r="U16" i="77"/>
  <c r="N25" i="83"/>
  <c r="U13" i="83"/>
  <c r="U21" i="83"/>
  <c r="U17" i="83"/>
  <c r="U16" i="83"/>
  <c r="U18" i="83"/>
  <c r="U15" i="82"/>
  <c r="U17" i="82"/>
  <c r="N26" i="82"/>
  <c r="U16" i="82"/>
  <c r="G27" i="82"/>
  <c r="K27" i="82"/>
  <c r="T26" i="82"/>
  <c r="U26" i="82" s="1"/>
  <c r="U20" i="82"/>
  <c r="U16" i="81"/>
  <c r="U18" i="81"/>
  <c r="N26" i="81"/>
  <c r="U17" i="81"/>
  <c r="N25" i="80"/>
  <c r="U17" i="80"/>
  <c r="U13" i="80"/>
  <c r="U21" i="80"/>
  <c r="U20" i="80"/>
  <c r="U23" i="80"/>
  <c r="U20" i="79"/>
  <c r="U23" i="79"/>
  <c r="U36" i="79"/>
  <c r="N25" i="79"/>
  <c r="U21" i="79"/>
  <c r="N47" i="79"/>
  <c r="U38" i="79"/>
  <c r="U40" i="79"/>
  <c r="U39" i="79"/>
  <c r="G48" i="79"/>
  <c r="K48" i="79"/>
  <c r="U15" i="78"/>
  <c r="G27" i="78"/>
  <c r="K27" i="78"/>
  <c r="U13" i="77"/>
  <c r="U23" i="77"/>
  <c r="U21" i="77"/>
  <c r="U24" i="77"/>
  <c r="G27" i="81"/>
  <c r="T25" i="83"/>
  <c r="U13" i="82"/>
  <c r="T26" i="81"/>
  <c r="U26" i="81" s="1"/>
  <c r="T25" i="80"/>
  <c r="T25" i="79"/>
  <c r="T47" i="79"/>
  <c r="U13" i="79"/>
  <c r="U35" i="79"/>
  <c r="N26" i="78"/>
  <c r="T26" i="78"/>
  <c r="N26" i="77"/>
  <c r="T26" i="77"/>
  <c r="U25" i="80" l="1"/>
  <c r="U25" i="79"/>
  <c r="U25" i="83"/>
  <c r="U47" i="79"/>
  <c r="U26" i="77"/>
  <c r="U26" i="78"/>
  <c r="U25" i="70" l="1"/>
  <c r="T24" i="70"/>
  <c r="U24" i="70" s="1"/>
  <c r="N24" i="70"/>
  <c r="T23" i="70"/>
  <c r="U23" i="70" s="1"/>
  <c r="N23" i="70"/>
  <c r="T22" i="70"/>
  <c r="N22" i="70"/>
  <c r="U22" i="70" s="1"/>
  <c r="T21" i="70"/>
  <c r="N21" i="70"/>
  <c r="T20" i="70"/>
  <c r="N20" i="70"/>
  <c r="T19" i="70"/>
  <c r="N19" i="70"/>
  <c r="T18" i="70"/>
  <c r="U18" i="70" s="1"/>
  <c r="N18" i="70"/>
  <c r="T17" i="70"/>
  <c r="U17" i="70" s="1"/>
  <c r="N17" i="70"/>
  <c r="T16" i="70"/>
  <c r="U16" i="70" s="1"/>
  <c r="N16" i="70"/>
  <c r="T15" i="70"/>
  <c r="U15" i="70" s="1"/>
  <c r="N15" i="70"/>
  <c r="U14" i="70"/>
  <c r="T14" i="70"/>
  <c r="N14" i="70"/>
  <c r="T13" i="70"/>
  <c r="N13" i="70"/>
  <c r="U13" i="70" l="1"/>
  <c r="U20" i="70"/>
  <c r="U19" i="70"/>
  <c r="U21" i="70"/>
  <c r="U25" i="49" l="1"/>
  <c r="T24" i="49"/>
  <c r="N24" i="49"/>
  <c r="T22" i="49"/>
  <c r="N22" i="49"/>
  <c r="T21" i="49"/>
  <c r="N21" i="49"/>
  <c r="T20" i="49"/>
  <c r="N20" i="49"/>
  <c r="T19" i="49"/>
  <c r="N19" i="49"/>
  <c r="T18" i="49"/>
  <c r="N18" i="49"/>
  <c r="T16" i="49"/>
  <c r="N16" i="49"/>
  <c r="T15" i="49"/>
  <c r="N15" i="49"/>
  <c r="T14" i="49"/>
  <c r="N14" i="49"/>
  <c r="T13" i="49"/>
  <c r="N13" i="49"/>
  <c r="U16" i="49" l="1"/>
  <c r="U19" i="49"/>
  <c r="U21" i="49"/>
  <c r="U24" i="49"/>
  <c r="U18" i="49"/>
  <c r="U14" i="49"/>
  <c r="U22" i="49"/>
  <c r="U13" i="49"/>
  <c r="U20" i="49"/>
  <c r="U15" i="49"/>
  <c r="U21" i="76"/>
  <c r="M21" i="76"/>
  <c r="I21" i="76"/>
  <c r="F21" i="76"/>
  <c r="R19" i="76"/>
  <c r="Q19" i="76"/>
  <c r="P19" i="76"/>
  <c r="O19" i="76"/>
  <c r="N19" i="76"/>
  <c r="K19" i="76"/>
  <c r="J19" i="76"/>
  <c r="H19" i="76"/>
  <c r="G19" i="76"/>
  <c r="I19" i="76" s="1"/>
  <c r="E19" i="76"/>
  <c r="D19" i="76"/>
  <c r="F19" i="76" s="1"/>
  <c r="C19" i="76"/>
  <c r="S17" i="76"/>
  <c r="T17" i="76" s="1"/>
  <c r="L17" i="76"/>
  <c r="M17" i="76" s="1"/>
  <c r="I17" i="76"/>
  <c r="F17" i="76"/>
  <c r="S16" i="76"/>
  <c r="T16" i="76" s="1"/>
  <c r="L16" i="76"/>
  <c r="M16" i="76" s="1"/>
  <c r="I16" i="76"/>
  <c r="F16" i="76"/>
  <c r="S15" i="76"/>
  <c r="T15" i="76" s="1"/>
  <c r="L15" i="76"/>
  <c r="M15" i="76" s="1"/>
  <c r="I15" i="76"/>
  <c r="F15" i="76"/>
  <c r="S14" i="76"/>
  <c r="L14" i="76"/>
  <c r="M14" i="76" s="1"/>
  <c r="I14" i="76"/>
  <c r="F14" i="76"/>
  <c r="S13" i="76"/>
  <c r="T13" i="76" s="1"/>
  <c r="L13" i="76"/>
  <c r="U13" i="76" s="1"/>
  <c r="I13" i="76"/>
  <c r="F13" i="76"/>
  <c r="S12" i="76"/>
  <c r="T12" i="76" s="1"/>
  <c r="L12" i="76"/>
  <c r="U12" i="76" s="1"/>
  <c r="I12" i="76"/>
  <c r="F12" i="76"/>
  <c r="S11" i="76"/>
  <c r="T11" i="76" s="1"/>
  <c r="L11" i="76"/>
  <c r="M11" i="76" s="1"/>
  <c r="I11" i="76"/>
  <c r="F11" i="76"/>
  <c r="S10" i="76"/>
  <c r="L10" i="76"/>
  <c r="M10" i="76" s="1"/>
  <c r="I10" i="76"/>
  <c r="F10" i="76"/>
  <c r="S9" i="76"/>
  <c r="T9" i="76" s="1"/>
  <c r="L9" i="76"/>
  <c r="U9" i="76" s="1"/>
  <c r="I9" i="76"/>
  <c r="F9" i="76"/>
  <c r="S8" i="76"/>
  <c r="T8" i="76" s="1"/>
  <c r="L8" i="76"/>
  <c r="M8" i="76" s="1"/>
  <c r="I8" i="76"/>
  <c r="F8" i="76"/>
  <c r="S7" i="76"/>
  <c r="L7" i="76"/>
  <c r="M7" i="76" s="1"/>
  <c r="I7" i="76"/>
  <c r="F7" i="76"/>
  <c r="S6" i="76"/>
  <c r="U6" i="76" s="1"/>
  <c r="L6" i="76"/>
  <c r="M6" i="76" s="1"/>
  <c r="F6" i="76"/>
  <c r="S5" i="76"/>
  <c r="T5" i="76" s="1"/>
  <c r="L5" i="76"/>
  <c r="I5" i="76"/>
  <c r="F5" i="76"/>
  <c r="L19" i="76" l="1"/>
  <c r="M19" i="76" s="1"/>
  <c r="U10" i="76"/>
  <c r="U7" i="76"/>
  <c r="U14" i="76"/>
  <c r="U17" i="76"/>
  <c r="U5" i="76"/>
  <c r="T7" i="76"/>
  <c r="U8" i="76"/>
  <c r="M9" i="76"/>
  <c r="M13" i="76"/>
  <c r="U16" i="76"/>
  <c r="M5" i="76"/>
  <c r="T6" i="76"/>
  <c r="T10" i="76"/>
  <c r="U11" i="76"/>
  <c r="M12" i="76"/>
  <c r="T14" i="76"/>
  <c r="U15" i="76"/>
  <c r="S19" i="76"/>
  <c r="S5" i="1"/>
  <c r="S4" i="1"/>
  <c r="U25" i="1"/>
  <c r="N24" i="1"/>
  <c r="J24" i="1"/>
  <c r="T24" i="1" s="1"/>
  <c r="U24" i="1" s="1"/>
  <c r="T23" i="1"/>
  <c r="N23" i="1"/>
  <c r="T22" i="1"/>
  <c r="N22" i="1"/>
  <c r="T21" i="1"/>
  <c r="N21" i="1"/>
  <c r="T20" i="1"/>
  <c r="N20" i="1"/>
  <c r="T19" i="1"/>
  <c r="N19" i="1"/>
  <c r="T18" i="1"/>
  <c r="N18" i="1"/>
  <c r="T17" i="1"/>
  <c r="N17" i="1"/>
  <c r="T16" i="1"/>
  <c r="N16" i="1"/>
  <c r="T15" i="1"/>
  <c r="N15" i="1"/>
  <c r="T13" i="1"/>
  <c r="N13" i="1"/>
  <c r="U13" i="1" l="1"/>
  <c r="U22" i="1"/>
  <c r="U18" i="1"/>
  <c r="U16" i="1"/>
  <c r="U23" i="1"/>
  <c r="U19" i="76"/>
  <c r="T19" i="76"/>
  <c r="U20" i="1"/>
  <c r="U15" i="1"/>
  <c r="U17" i="1"/>
  <c r="U19" i="1"/>
  <c r="U21" i="1"/>
  <c r="S4" i="66" l="1"/>
  <c r="S5" i="66"/>
  <c r="S4" i="59" l="1"/>
  <c r="S5" i="59"/>
  <c r="S4" i="44" l="1"/>
  <c r="S5" i="44"/>
  <c r="S4" i="56"/>
  <c r="S5" i="56"/>
  <c r="S26" i="75" l="1"/>
  <c r="R26" i="75"/>
  <c r="Q26" i="75"/>
  <c r="P26" i="75"/>
  <c r="O26" i="75"/>
  <c r="M26" i="75"/>
  <c r="L26" i="75"/>
  <c r="K26" i="75"/>
  <c r="J26" i="75"/>
  <c r="I26" i="75"/>
  <c r="H26" i="75"/>
  <c r="G26" i="75"/>
  <c r="F26" i="75"/>
  <c r="E26" i="75"/>
  <c r="U25" i="75"/>
  <c r="T24" i="75"/>
  <c r="N24" i="75"/>
  <c r="T23" i="75"/>
  <c r="N23" i="75"/>
  <c r="T21" i="75"/>
  <c r="N21" i="75"/>
  <c r="T20" i="75"/>
  <c r="N20" i="75"/>
  <c r="T19" i="75"/>
  <c r="N19" i="75"/>
  <c r="N18" i="75"/>
  <c r="T17" i="75"/>
  <c r="N17" i="75"/>
  <c r="T16" i="75"/>
  <c r="N16" i="75"/>
  <c r="N15" i="75"/>
  <c r="U15" i="75" s="1"/>
  <c r="U13" i="75"/>
  <c r="N13" i="75"/>
  <c r="S5" i="75"/>
  <c r="S4" i="75"/>
  <c r="S26" i="74"/>
  <c r="R26" i="74"/>
  <c r="Q26" i="74"/>
  <c r="P26" i="74"/>
  <c r="O26" i="74"/>
  <c r="M26" i="74"/>
  <c r="L26" i="74"/>
  <c r="K26" i="74"/>
  <c r="J26" i="74"/>
  <c r="I26" i="74"/>
  <c r="H26" i="74"/>
  <c r="G26" i="74"/>
  <c r="F26" i="74"/>
  <c r="E26" i="74"/>
  <c r="U25" i="74"/>
  <c r="T24" i="74"/>
  <c r="N24" i="74"/>
  <c r="T23" i="74"/>
  <c r="N23" i="74"/>
  <c r="T21" i="74"/>
  <c r="N21" i="74"/>
  <c r="T20" i="74"/>
  <c r="N20" i="74"/>
  <c r="T19" i="74"/>
  <c r="N19" i="74"/>
  <c r="T18" i="74"/>
  <c r="N18" i="74"/>
  <c r="T17" i="74"/>
  <c r="N17" i="74"/>
  <c r="T16" i="74"/>
  <c r="N16" i="74"/>
  <c r="T15" i="74"/>
  <c r="N15" i="74"/>
  <c r="T14" i="74"/>
  <c r="N14" i="74"/>
  <c r="T13" i="74"/>
  <c r="N13" i="74"/>
  <c r="S5" i="74"/>
  <c r="S4" i="74"/>
  <c r="S5" i="73"/>
  <c r="S4" i="73"/>
  <c r="S26" i="72"/>
  <c r="R26" i="72"/>
  <c r="Q26" i="72"/>
  <c r="P26" i="72"/>
  <c r="O26" i="72"/>
  <c r="M26" i="72"/>
  <c r="L26" i="72"/>
  <c r="K26" i="72"/>
  <c r="J26" i="72"/>
  <c r="I26" i="72"/>
  <c r="H26" i="72"/>
  <c r="G26" i="72"/>
  <c r="F26" i="72"/>
  <c r="E26" i="72"/>
  <c r="U25" i="72"/>
  <c r="T24" i="72"/>
  <c r="N24" i="72"/>
  <c r="T23" i="72"/>
  <c r="N23" i="72"/>
  <c r="T21" i="72"/>
  <c r="N21" i="72"/>
  <c r="T20" i="72"/>
  <c r="N20" i="72"/>
  <c r="T19" i="72"/>
  <c r="N19" i="72"/>
  <c r="T18" i="72"/>
  <c r="N18" i="72"/>
  <c r="T16" i="72"/>
  <c r="N16" i="72"/>
  <c r="T15" i="72"/>
  <c r="N15" i="72"/>
  <c r="T13" i="72"/>
  <c r="N13" i="72"/>
  <c r="S5" i="72"/>
  <c r="S4" i="72"/>
  <c r="S26" i="71"/>
  <c r="R26" i="71"/>
  <c r="Q26" i="71"/>
  <c r="P26" i="71"/>
  <c r="O26" i="71"/>
  <c r="M26" i="71"/>
  <c r="L26" i="71"/>
  <c r="K26" i="71"/>
  <c r="J26" i="71"/>
  <c r="I26" i="71"/>
  <c r="H26" i="71"/>
  <c r="G26" i="71"/>
  <c r="F26" i="71"/>
  <c r="E26" i="71"/>
  <c r="U25" i="71"/>
  <c r="T24" i="71"/>
  <c r="N24" i="71"/>
  <c r="T23" i="71"/>
  <c r="N23" i="71"/>
  <c r="T21" i="71"/>
  <c r="N21" i="71"/>
  <c r="T20" i="71"/>
  <c r="N20" i="71"/>
  <c r="T19" i="71"/>
  <c r="N19" i="71"/>
  <c r="T18" i="71"/>
  <c r="N18" i="71"/>
  <c r="T17" i="71"/>
  <c r="N17" i="71"/>
  <c r="T16" i="71"/>
  <c r="N16" i="71"/>
  <c r="T15" i="71"/>
  <c r="N15" i="71"/>
  <c r="T13" i="71"/>
  <c r="N13" i="71"/>
  <c r="S5" i="71"/>
  <c r="S4" i="71"/>
  <c r="S26" i="70"/>
  <c r="R26" i="70"/>
  <c r="Q26" i="70"/>
  <c r="P26" i="70"/>
  <c r="O26" i="70"/>
  <c r="M26" i="70"/>
  <c r="L26" i="70"/>
  <c r="K26" i="70"/>
  <c r="J26" i="70"/>
  <c r="K27" i="70" s="1"/>
  <c r="I26" i="70"/>
  <c r="H26" i="70"/>
  <c r="G26" i="70"/>
  <c r="F26" i="70"/>
  <c r="E26" i="70"/>
  <c r="S5" i="70"/>
  <c r="S4" i="70"/>
  <c r="S26" i="69"/>
  <c r="R26" i="69"/>
  <c r="Q26" i="69"/>
  <c r="P26" i="69"/>
  <c r="O26" i="69"/>
  <c r="M26" i="69"/>
  <c r="L26" i="69"/>
  <c r="K26" i="69"/>
  <c r="J26" i="69"/>
  <c r="I26" i="69"/>
  <c r="H26" i="69"/>
  <c r="G26" i="69"/>
  <c r="F26" i="69"/>
  <c r="E26" i="69"/>
  <c r="U25" i="69"/>
  <c r="T23" i="69"/>
  <c r="N23" i="69"/>
  <c r="T21" i="69"/>
  <c r="N21" i="69"/>
  <c r="T20" i="69"/>
  <c r="N20" i="69"/>
  <c r="T19" i="69"/>
  <c r="N19" i="69"/>
  <c r="T18" i="69"/>
  <c r="N18" i="69"/>
  <c r="T17" i="69"/>
  <c r="N17" i="69"/>
  <c r="T16" i="69"/>
  <c r="N16" i="69"/>
  <c r="T15" i="69"/>
  <c r="N15" i="69"/>
  <c r="T13" i="69"/>
  <c r="N13" i="69"/>
  <c r="S5" i="69"/>
  <c r="S4" i="69"/>
  <c r="S26" i="68"/>
  <c r="R26" i="68"/>
  <c r="Q26" i="68"/>
  <c r="P26" i="68"/>
  <c r="O26" i="68"/>
  <c r="M26" i="68"/>
  <c r="L26" i="68"/>
  <c r="K26" i="68"/>
  <c r="J26" i="68"/>
  <c r="I26" i="68"/>
  <c r="H26" i="68"/>
  <c r="G26" i="68"/>
  <c r="F26" i="68"/>
  <c r="E26" i="68"/>
  <c r="U25" i="68"/>
  <c r="T24" i="68"/>
  <c r="N24" i="68"/>
  <c r="T23" i="68"/>
  <c r="N23" i="68"/>
  <c r="T21" i="68"/>
  <c r="N21" i="68"/>
  <c r="T20" i="68"/>
  <c r="N20" i="68"/>
  <c r="T19" i="68"/>
  <c r="N19" i="68"/>
  <c r="T18" i="68"/>
  <c r="N18" i="68"/>
  <c r="T17" i="68"/>
  <c r="N17" i="68"/>
  <c r="T16" i="68"/>
  <c r="N16" i="68"/>
  <c r="T15" i="68"/>
  <c r="N15" i="68"/>
  <c r="T13" i="68"/>
  <c r="N13" i="68"/>
  <c r="S5" i="68"/>
  <c r="S4" i="68"/>
  <c r="S5" i="67"/>
  <c r="S4" i="67"/>
  <c r="S26" i="65"/>
  <c r="R26" i="65"/>
  <c r="Q26" i="65"/>
  <c r="P26" i="65"/>
  <c r="O26" i="65"/>
  <c r="M26" i="65"/>
  <c r="L26" i="65"/>
  <c r="K26" i="65"/>
  <c r="J26" i="65"/>
  <c r="I26" i="65"/>
  <c r="H26" i="65"/>
  <c r="G26" i="65"/>
  <c r="F26" i="65"/>
  <c r="E26" i="65"/>
  <c r="U25" i="65"/>
  <c r="N24" i="65"/>
  <c r="N21" i="65"/>
  <c r="N20" i="65"/>
  <c r="N19" i="65"/>
  <c r="N18" i="65"/>
  <c r="N17" i="65"/>
  <c r="N16" i="65"/>
  <c r="N15" i="65"/>
  <c r="N14" i="65"/>
  <c r="T13" i="65"/>
  <c r="N13" i="65"/>
  <c r="S5" i="65"/>
  <c r="S4" i="65"/>
  <c r="S5" i="64"/>
  <c r="S4" i="64"/>
  <c r="S26" i="63"/>
  <c r="R26" i="63"/>
  <c r="Q26" i="63"/>
  <c r="P26" i="63"/>
  <c r="O26" i="63"/>
  <c r="M26" i="63"/>
  <c r="L26" i="63"/>
  <c r="K26" i="63"/>
  <c r="J26" i="63"/>
  <c r="I26" i="63"/>
  <c r="H26" i="63"/>
  <c r="G26" i="63"/>
  <c r="F26" i="63"/>
  <c r="E26" i="63"/>
  <c r="U25" i="63"/>
  <c r="T24" i="63"/>
  <c r="N24" i="63"/>
  <c r="T23" i="63"/>
  <c r="N23" i="63"/>
  <c r="T21" i="63"/>
  <c r="N21" i="63"/>
  <c r="T20" i="63"/>
  <c r="N20" i="63"/>
  <c r="T18" i="63"/>
  <c r="N18" i="63"/>
  <c r="T16" i="63"/>
  <c r="N16" i="63"/>
  <c r="T15" i="63"/>
  <c r="N15" i="63"/>
  <c r="T14" i="63"/>
  <c r="N14" i="63"/>
  <c r="T13" i="63"/>
  <c r="N13" i="63"/>
  <c r="S5" i="63"/>
  <c r="S4" i="63"/>
  <c r="S5" i="62"/>
  <c r="S4" i="62"/>
  <c r="S26" i="61"/>
  <c r="R26" i="61"/>
  <c r="Q26" i="61"/>
  <c r="P26" i="61"/>
  <c r="O26" i="61"/>
  <c r="M26" i="61"/>
  <c r="L26" i="61"/>
  <c r="K26" i="61"/>
  <c r="J26" i="61"/>
  <c r="I26" i="61"/>
  <c r="H26" i="61"/>
  <c r="G26" i="61"/>
  <c r="F26" i="61"/>
  <c r="E26" i="61"/>
  <c r="U25" i="61"/>
  <c r="T24" i="61"/>
  <c r="N24" i="61"/>
  <c r="T21" i="61"/>
  <c r="N21" i="61"/>
  <c r="T19" i="61"/>
  <c r="N19" i="61"/>
  <c r="T17" i="61"/>
  <c r="N17" i="61"/>
  <c r="T16" i="61"/>
  <c r="N16" i="61"/>
  <c r="T15" i="61"/>
  <c r="N15" i="61"/>
  <c r="T13" i="61"/>
  <c r="N13" i="61"/>
  <c r="C11" i="61"/>
  <c r="K4" i="61" s="1"/>
  <c r="S5" i="61"/>
  <c r="K5" i="61"/>
  <c r="S4" i="61"/>
  <c r="S26" i="60"/>
  <c r="R26" i="60"/>
  <c r="Q26" i="60"/>
  <c r="P26" i="60"/>
  <c r="O26" i="60"/>
  <c r="M26" i="60"/>
  <c r="L26" i="60"/>
  <c r="K26" i="60"/>
  <c r="J26" i="60"/>
  <c r="I26" i="60"/>
  <c r="H26" i="60"/>
  <c r="G26" i="60"/>
  <c r="F26" i="60"/>
  <c r="E26" i="60"/>
  <c r="U25" i="60"/>
  <c r="N21" i="60"/>
  <c r="N20" i="60"/>
  <c r="N19" i="60"/>
  <c r="N18" i="60"/>
  <c r="N16" i="60"/>
  <c r="N15" i="60"/>
  <c r="N14" i="60"/>
  <c r="N13" i="60"/>
  <c r="S5" i="60"/>
  <c r="S4" i="60"/>
  <c r="S5" i="58"/>
  <c r="S4" i="58"/>
  <c r="S5" i="57"/>
  <c r="S4" i="57"/>
  <c r="S25" i="55"/>
  <c r="R25" i="55"/>
  <c r="Q25" i="55"/>
  <c r="P25" i="55"/>
  <c r="O25" i="55"/>
  <c r="M25" i="55"/>
  <c r="L25" i="55"/>
  <c r="K25" i="55"/>
  <c r="J25" i="55"/>
  <c r="I25" i="55"/>
  <c r="H25" i="55"/>
  <c r="G25" i="55"/>
  <c r="F25" i="55"/>
  <c r="E25" i="55"/>
  <c r="T24" i="55"/>
  <c r="N24" i="55"/>
  <c r="T23" i="55"/>
  <c r="N23" i="55"/>
  <c r="T22" i="55"/>
  <c r="N22" i="55"/>
  <c r="T21" i="55"/>
  <c r="N21" i="55"/>
  <c r="T20" i="55"/>
  <c r="N20" i="55"/>
  <c r="T19" i="55"/>
  <c r="N19" i="55"/>
  <c r="T18" i="55"/>
  <c r="N18" i="55"/>
  <c r="T17" i="55"/>
  <c r="N17" i="55"/>
  <c r="T16" i="55"/>
  <c r="N16" i="55"/>
  <c r="T15" i="55"/>
  <c r="N15" i="55"/>
  <c r="T14" i="55"/>
  <c r="N14" i="55"/>
  <c r="T13" i="55"/>
  <c r="N13" i="55"/>
  <c r="S5" i="55"/>
  <c r="S4" i="55"/>
  <c r="S26" i="54"/>
  <c r="R26" i="54"/>
  <c r="Q26" i="54"/>
  <c r="P26" i="54"/>
  <c r="O26" i="54"/>
  <c r="M26" i="54"/>
  <c r="L26" i="54"/>
  <c r="K26" i="54"/>
  <c r="J26" i="54"/>
  <c r="I26" i="54"/>
  <c r="H26" i="54"/>
  <c r="G26" i="54"/>
  <c r="F26" i="54"/>
  <c r="E26" i="54"/>
  <c r="U25" i="54"/>
  <c r="T24" i="54"/>
  <c r="N24" i="54"/>
  <c r="T22" i="54"/>
  <c r="N22" i="54"/>
  <c r="T21" i="54"/>
  <c r="N21" i="54"/>
  <c r="T20" i="54"/>
  <c r="N20" i="54"/>
  <c r="T19" i="54"/>
  <c r="N19" i="54"/>
  <c r="T18" i="54"/>
  <c r="N18" i="54"/>
  <c r="T16" i="54"/>
  <c r="N16" i="54"/>
  <c r="T15" i="54"/>
  <c r="N15" i="54"/>
  <c r="T14" i="54"/>
  <c r="N14" i="54"/>
  <c r="T13" i="54"/>
  <c r="N13" i="54"/>
  <c r="S5" i="54"/>
  <c r="S4" i="54"/>
  <c r="S26" i="53"/>
  <c r="R26" i="53"/>
  <c r="Q26" i="53"/>
  <c r="P26" i="53"/>
  <c r="O26" i="53"/>
  <c r="M26" i="53"/>
  <c r="L26" i="53"/>
  <c r="K26" i="53"/>
  <c r="J26" i="53"/>
  <c r="I26" i="53"/>
  <c r="H26" i="53"/>
  <c r="G26" i="53"/>
  <c r="F26" i="53"/>
  <c r="E26" i="53"/>
  <c r="U25" i="53"/>
  <c r="T24" i="53"/>
  <c r="N24" i="53"/>
  <c r="U23" i="53"/>
  <c r="T22" i="53"/>
  <c r="N22" i="53"/>
  <c r="T21" i="53"/>
  <c r="N21" i="53"/>
  <c r="U21" i="53" s="1"/>
  <c r="T20" i="53"/>
  <c r="N20" i="53"/>
  <c r="T19" i="53"/>
  <c r="N19" i="53"/>
  <c r="T18" i="53"/>
  <c r="N18" i="53"/>
  <c r="T16" i="53"/>
  <c r="N16" i="53"/>
  <c r="T15" i="53"/>
  <c r="N15" i="53"/>
  <c r="T13" i="53"/>
  <c r="N13" i="53"/>
  <c r="S5" i="53"/>
  <c r="S4" i="53"/>
  <c r="S25" i="52"/>
  <c r="R25" i="52"/>
  <c r="Q25" i="52"/>
  <c r="P25" i="52"/>
  <c r="O25" i="52"/>
  <c r="M25" i="52"/>
  <c r="L25" i="52"/>
  <c r="K25" i="52"/>
  <c r="J25" i="52"/>
  <c r="I25" i="52"/>
  <c r="H25" i="52"/>
  <c r="G25" i="52"/>
  <c r="F25" i="52"/>
  <c r="E25" i="52"/>
  <c r="T24" i="52"/>
  <c r="N24" i="52"/>
  <c r="T23" i="52"/>
  <c r="N23" i="52"/>
  <c r="T22" i="52"/>
  <c r="N22" i="52"/>
  <c r="T21" i="52"/>
  <c r="N21" i="52"/>
  <c r="T20" i="52"/>
  <c r="N20" i="52"/>
  <c r="T19" i="52"/>
  <c r="N19" i="52"/>
  <c r="T18" i="52"/>
  <c r="N18" i="52"/>
  <c r="T17" i="52"/>
  <c r="N17" i="52"/>
  <c r="T16" i="52"/>
  <c r="N16" i="52"/>
  <c r="T15" i="52"/>
  <c r="N15" i="52"/>
  <c r="T14" i="52"/>
  <c r="N14" i="52"/>
  <c r="T13" i="52"/>
  <c r="N13" i="52"/>
  <c r="S5" i="52"/>
  <c r="S4" i="52"/>
  <c r="S5" i="51"/>
  <c r="S4" i="51"/>
  <c r="S5" i="50"/>
  <c r="S4" i="50"/>
  <c r="S26" i="49"/>
  <c r="R26" i="49"/>
  <c r="Q26" i="49"/>
  <c r="P26" i="49"/>
  <c r="O26" i="49"/>
  <c r="M26" i="49"/>
  <c r="L26" i="49"/>
  <c r="K26" i="49"/>
  <c r="J26" i="49"/>
  <c r="I26" i="49"/>
  <c r="H26" i="49"/>
  <c r="G26" i="49"/>
  <c r="F26" i="49"/>
  <c r="E26" i="49"/>
  <c r="S5" i="49"/>
  <c r="S4" i="49"/>
  <c r="S26" i="48"/>
  <c r="R26" i="48"/>
  <c r="Q26" i="48"/>
  <c r="P26" i="48"/>
  <c r="O26" i="48"/>
  <c r="M26" i="48"/>
  <c r="L26" i="48"/>
  <c r="K26" i="48"/>
  <c r="J26" i="48"/>
  <c r="I26" i="48"/>
  <c r="H26" i="48"/>
  <c r="G26" i="48"/>
  <c r="F26" i="48"/>
  <c r="E26" i="48"/>
  <c r="U25" i="48"/>
  <c r="T24" i="48"/>
  <c r="U24" i="48" s="1"/>
  <c r="N24" i="48"/>
  <c r="T22" i="48"/>
  <c r="N22" i="48"/>
  <c r="T21" i="48"/>
  <c r="N21" i="48"/>
  <c r="T20" i="48"/>
  <c r="U20" i="48" s="1"/>
  <c r="N20" i="48"/>
  <c r="T19" i="48"/>
  <c r="N19" i="48"/>
  <c r="U19" i="48" s="1"/>
  <c r="T18" i="48"/>
  <c r="U18" i="48" s="1"/>
  <c r="N18" i="48"/>
  <c r="T16" i="48"/>
  <c r="U16" i="48" s="1"/>
  <c r="N16" i="48"/>
  <c r="T15" i="48"/>
  <c r="N15" i="48"/>
  <c r="U15" i="48" s="1"/>
  <c r="T14" i="48"/>
  <c r="U14" i="48" s="1"/>
  <c r="N14" i="48"/>
  <c r="T13" i="48"/>
  <c r="N13" i="48"/>
  <c r="C11" i="48"/>
  <c r="K4" i="48" s="1"/>
  <c r="S5" i="48"/>
  <c r="K5" i="48"/>
  <c r="S4" i="48"/>
  <c r="S26" i="47"/>
  <c r="R26" i="47"/>
  <c r="Q26" i="47"/>
  <c r="P26" i="47"/>
  <c r="O26" i="47"/>
  <c r="M26" i="47"/>
  <c r="L26" i="47"/>
  <c r="K26" i="47"/>
  <c r="J26" i="47"/>
  <c r="I26" i="47"/>
  <c r="H26" i="47"/>
  <c r="G26" i="47"/>
  <c r="F26" i="47"/>
  <c r="E26" i="47"/>
  <c r="T25" i="47"/>
  <c r="N25" i="47"/>
  <c r="T24" i="47"/>
  <c r="N24" i="47"/>
  <c r="T23" i="47"/>
  <c r="N23" i="47"/>
  <c r="T22" i="47"/>
  <c r="N22" i="47"/>
  <c r="T21" i="47"/>
  <c r="N21" i="47"/>
  <c r="T20" i="47"/>
  <c r="N20" i="47"/>
  <c r="T19" i="47"/>
  <c r="N19" i="47"/>
  <c r="T18" i="47"/>
  <c r="N18" i="47"/>
  <c r="T17" i="47"/>
  <c r="N17" i="47"/>
  <c r="T15" i="47"/>
  <c r="N15" i="47"/>
  <c r="T13" i="47"/>
  <c r="N13" i="47"/>
  <c r="S5" i="47"/>
  <c r="S4" i="47"/>
  <c r="S5" i="46"/>
  <c r="S4" i="46"/>
  <c r="S5" i="45"/>
  <c r="S4" i="45"/>
  <c r="S27" i="43"/>
  <c r="R27" i="43"/>
  <c r="Q27" i="43"/>
  <c r="P27" i="43"/>
  <c r="O27" i="43"/>
  <c r="M27" i="43"/>
  <c r="L27" i="43"/>
  <c r="K27" i="43"/>
  <c r="J27" i="43"/>
  <c r="I27" i="43"/>
  <c r="H27" i="43"/>
  <c r="G27" i="43"/>
  <c r="F27" i="43"/>
  <c r="E27" i="43"/>
  <c r="U26" i="43"/>
  <c r="T25" i="43"/>
  <c r="N25" i="43"/>
  <c r="T24" i="43"/>
  <c r="N24" i="43"/>
  <c r="T23" i="43"/>
  <c r="N23" i="43"/>
  <c r="T22" i="43"/>
  <c r="N22" i="43"/>
  <c r="T21" i="43"/>
  <c r="N21" i="43"/>
  <c r="T20" i="43"/>
  <c r="N20" i="43"/>
  <c r="T19" i="43"/>
  <c r="N19" i="43"/>
  <c r="T18" i="43"/>
  <c r="N18" i="43"/>
  <c r="T17" i="43"/>
  <c r="N17" i="43"/>
  <c r="T16" i="43"/>
  <c r="N16" i="43"/>
  <c r="T15" i="43"/>
  <c r="N15" i="43"/>
  <c r="T13" i="43"/>
  <c r="N13" i="43"/>
  <c r="S5" i="43"/>
  <c r="S4" i="43"/>
  <c r="U21" i="72" l="1"/>
  <c r="U13" i="65"/>
  <c r="U20" i="55"/>
  <c r="U16" i="55"/>
  <c r="U24" i="53"/>
  <c r="U22" i="53"/>
  <c r="U13" i="52"/>
  <c r="U21" i="63"/>
  <c r="G27" i="75"/>
  <c r="U19" i="75"/>
  <c r="U17" i="75"/>
  <c r="U24" i="55"/>
  <c r="G27" i="74"/>
  <c r="K28" i="43"/>
  <c r="U18" i="75"/>
  <c r="U21" i="75"/>
  <c r="U24" i="72"/>
  <c r="G27" i="69"/>
  <c r="U18" i="68"/>
  <c r="U17" i="68"/>
  <c r="K27" i="68"/>
  <c r="U18" i="65"/>
  <c r="G27" i="65"/>
  <c r="U18" i="63"/>
  <c r="G27" i="63"/>
  <c r="K27" i="63"/>
  <c r="U14" i="63"/>
  <c r="U16" i="63"/>
  <c r="U13" i="63"/>
  <c r="U20" i="63"/>
  <c r="G27" i="61"/>
  <c r="U17" i="61"/>
  <c r="U14" i="60"/>
  <c r="U20" i="60"/>
  <c r="U16" i="60"/>
  <c r="U18" i="72"/>
  <c r="U16" i="72"/>
  <c r="G27" i="72"/>
  <c r="N26" i="72"/>
  <c r="U13" i="72"/>
  <c r="G27" i="71"/>
  <c r="U16" i="68"/>
  <c r="U21" i="68"/>
  <c r="U13" i="69"/>
  <c r="U20" i="69"/>
  <c r="U24" i="69"/>
  <c r="U14" i="65"/>
  <c r="U24" i="65"/>
  <c r="U20" i="65"/>
  <c r="U19" i="61"/>
  <c r="U13" i="61"/>
  <c r="U21" i="61"/>
  <c r="G27" i="60"/>
  <c r="U13" i="47"/>
  <c r="G27" i="49"/>
  <c r="K27" i="49"/>
  <c r="U17" i="48"/>
  <c r="U23" i="75"/>
  <c r="G27" i="54"/>
  <c r="N26" i="75"/>
  <c r="U21" i="48"/>
  <c r="G27" i="68"/>
  <c r="U17" i="69"/>
  <c r="U21" i="69"/>
  <c r="U14" i="55"/>
  <c r="N26" i="68"/>
  <c r="U18" i="55"/>
  <c r="U22" i="55"/>
  <c r="U13" i="43"/>
  <c r="U18" i="43"/>
  <c r="U22" i="43"/>
  <c r="K27" i="48"/>
  <c r="K27" i="53"/>
  <c r="K27" i="54"/>
  <c r="K27" i="60"/>
  <c r="U17" i="43"/>
  <c r="U21" i="43"/>
  <c r="U25" i="43"/>
  <c r="U23" i="47"/>
  <c r="N26" i="61"/>
  <c r="U24" i="63"/>
  <c r="N26" i="65"/>
  <c r="U17" i="65"/>
  <c r="U15" i="68"/>
  <c r="U19" i="71"/>
  <c r="U15" i="72"/>
  <c r="U23" i="72"/>
  <c r="U16" i="75"/>
  <c r="U24" i="75"/>
  <c r="G27" i="48"/>
  <c r="U13" i="53"/>
  <c r="U13" i="54"/>
  <c r="K26" i="55"/>
  <c r="U21" i="60"/>
  <c r="U15" i="61"/>
  <c r="U24" i="61"/>
  <c r="U15" i="65"/>
  <c r="U21" i="65"/>
  <c r="U19" i="68"/>
  <c r="U23" i="68"/>
  <c r="U18" i="69"/>
  <c r="U19" i="72"/>
  <c r="U21" i="74"/>
  <c r="U20" i="75"/>
  <c r="K27" i="75"/>
  <c r="U18" i="60"/>
  <c r="N26" i="63"/>
  <c r="U16" i="65"/>
  <c r="U20" i="68"/>
  <c r="U24" i="68"/>
  <c r="U15" i="69"/>
  <c r="U19" i="69"/>
  <c r="U23" i="69"/>
  <c r="T26" i="72"/>
  <c r="U20" i="72"/>
  <c r="K27" i="72"/>
  <c r="U23" i="74"/>
  <c r="U16" i="61"/>
  <c r="U15" i="43"/>
  <c r="U19" i="43"/>
  <c r="U23" i="43"/>
  <c r="N26" i="49"/>
  <c r="K26" i="52"/>
  <c r="N26" i="53"/>
  <c r="N26" i="54"/>
  <c r="U17" i="55"/>
  <c r="U21" i="55"/>
  <c r="U19" i="60"/>
  <c r="K27" i="61"/>
  <c r="U15" i="63"/>
  <c r="U23" i="63"/>
  <c r="T26" i="65"/>
  <c r="U19" i="65"/>
  <c r="K27" i="65"/>
  <c r="G27" i="70"/>
  <c r="U17" i="71"/>
  <c r="U15" i="52"/>
  <c r="U17" i="52"/>
  <c r="U19" i="52"/>
  <c r="U21" i="52"/>
  <c r="U23" i="52"/>
  <c r="U14" i="52"/>
  <c r="U16" i="52"/>
  <c r="U18" i="52"/>
  <c r="U20" i="52"/>
  <c r="U22" i="52"/>
  <c r="U24" i="52"/>
  <c r="N25" i="52"/>
  <c r="U13" i="74"/>
  <c r="U15" i="74"/>
  <c r="U17" i="74"/>
  <c r="U19" i="74"/>
  <c r="U24" i="74"/>
  <c r="U14" i="74"/>
  <c r="U16" i="74"/>
  <c r="U18" i="74"/>
  <c r="U20" i="74"/>
  <c r="K27" i="74"/>
  <c r="N26" i="74"/>
  <c r="K27" i="71"/>
  <c r="U21" i="71"/>
  <c r="U16" i="71"/>
  <c r="U24" i="71"/>
  <c r="T26" i="71"/>
  <c r="N26" i="71"/>
  <c r="U18" i="71"/>
  <c r="U20" i="71"/>
  <c r="U13" i="71"/>
  <c r="U15" i="71"/>
  <c r="U23" i="71"/>
  <c r="N26" i="70"/>
  <c r="T26" i="70"/>
  <c r="K27" i="69"/>
  <c r="U16" i="69"/>
  <c r="N26" i="69"/>
  <c r="T26" i="68"/>
  <c r="U13" i="68"/>
  <c r="T26" i="60"/>
  <c r="U15" i="60"/>
  <c r="U13" i="60"/>
  <c r="U19" i="55"/>
  <c r="G26" i="55"/>
  <c r="T25" i="55"/>
  <c r="U13" i="55"/>
  <c r="U15" i="55"/>
  <c r="U23" i="55"/>
  <c r="U15" i="54"/>
  <c r="U19" i="54"/>
  <c r="U14" i="54"/>
  <c r="U16" i="54"/>
  <c r="U18" i="54"/>
  <c r="U20" i="54"/>
  <c r="U22" i="54"/>
  <c r="U24" i="54"/>
  <c r="U21" i="54"/>
  <c r="T26" i="54"/>
  <c r="U14" i="53"/>
  <c r="U16" i="53"/>
  <c r="U18" i="53"/>
  <c r="U20" i="53"/>
  <c r="U15" i="53"/>
  <c r="U17" i="53"/>
  <c r="U19" i="53"/>
  <c r="G27" i="53"/>
  <c r="G26" i="52"/>
  <c r="T25" i="52"/>
  <c r="T26" i="49"/>
  <c r="U22" i="48"/>
  <c r="T26" i="48"/>
  <c r="U23" i="48"/>
  <c r="U13" i="48"/>
  <c r="G28" i="43"/>
  <c r="U16" i="43"/>
  <c r="U20" i="43"/>
  <c r="U24" i="43"/>
  <c r="U25" i="47"/>
  <c r="U24" i="47"/>
  <c r="U22" i="47"/>
  <c r="U19" i="47"/>
  <c r="U18" i="47"/>
  <c r="U21" i="47"/>
  <c r="U20" i="47"/>
  <c r="U17" i="47"/>
  <c r="T26" i="47"/>
  <c r="U15" i="47"/>
  <c r="N26" i="47"/>
  <c r="K27" i="47"/>
  <c r="G27" i="47"/>
  <c r="T26" i="75"/>
  <c r="T26" i="74"/>
  <c r="T26" i="69"/>
  <c r="T26" i="63"/>
  <c r="T26" i="61"/>
  <c r="N26" i="60"/>
  <c r="N25" i="55"/>
  <c r="T26" i="53"/>
  <c r="N26" i="48"/>
  <c r="N27" i="43"/>
  <c r="T27" i="43"/>
  <c r="U26" i="53" l="1"/>
  <c r="U26" i="48"/>
  <c r="U25" i="55"/>
  <c r="U26" i="63"/>
  <c r="U26" i="61"/>
  <c r="U26" i="54"/>
  <c r="U26" i="72"/>
  <c r="U26" i="60"/>
  <c r="U26" i="49"/>
  <c r="U26" i="68"/>
  <c r="U26" i="70"/>
  <c r="U26" i="65"/>
  <c r="U26" i="75"/>
  <c r="U27" i="43"/>
  <c r="U25" i="52"/>
  <c r="U26" i="74"/>
  <c r="U26" i="71"/>
  <c r="U26" i="69"/>
  <c r="U26" i="47"/>
  <c r="S26" i="1"/>
  <c r="R26" i="1"/>
  <c r="Q26" i="1"/>
  <c r="P26" i="1"/>
  <c r="O26" i="1"/>
  <c r="M26" i="1"/>
  <c r="L26" i="1"/>
  <c r="K26" i="1"/>
  <c r="J26" i="1"/>
  <c r="I26" i="1"/>
  <c r="H26" i="1"/>
  <c r="G26" i="1"/>
  <c r="F26" i="1"/>
  <c r="E26" i="1"/>
  <c r="T26" i="1"/>
  <c r="N26" i="1"/>
  <c r="U26" i="1" l="1"/>
  <c r="G27" i="1"/>
  <c r="K27" i="1"/>
</calcChain>
</file>

<file path=xl/sharedStrings.xml><?xml version="1.0" encoding="utf-8"?>
<sst xmlns="http://schemas.openxmlformats.org/spreadsheetml/2006/main" count="11805" uniqueCount="514">
  <si>
    <t>1978-79</t>
  </si>
  <si>
    <t>Date</t>
  </si>
  <si>
    <t>OT</t>
  </si>
  <si>
    <t>TOTAL</t>
  </si>
  <si>
    <t>LG#</t>
  </si>
  <si>
    <t>Day of Week</t>
  </si>
  <si>
    <t>Location</t>
  </si>
  <si>
    <t>Attendance</t>
  </si>
  <si>
    <t>Official</t>
  </si>
  <si>
    <t>League Game #</t>
  </si>
  <si>
    <t>Time of Game</t>
  </si>
  <si>
    <t>Team Game #</t>
  </si>
  <si>
    <t>Opp</t>
  </si>
  <si>
    <t>Team</t>
  </si>
  <si>
    <t>Name</t>
  </si>
  <si>
    <t>No.</t>
  </si>
  <si>
    <t>Min</t>
  </si>
  <si>
    <t>FGM</t>
  </si>
  <si>
    <t>FGA</t>
  </si>
  <si>
    <t>3-M</t>
  </si>
  <si>
    <t>3-A</t>
  </si>
  <si>
    <t>FTM</t>
  </si>
  <si>
    <t>FTA</t>
  </si>
  <si>
    <t>OFR</t>
  </si>
  <si>
    <t>DFR</t>
  </si>
  <si>
    <t>Tot Rb</t>
  </si>
  <si>
    <t>Ast</t>
  </si>
  <si>
    <t>PF</t>
  </si>
  <si>
    <t>St</t>
  </si>
  <si>
    <t>TO</t>
  </si>
  <si>
    <t>BS</t>
  </si>
  <si>
    <t>Pts</t>
  </si>
  <si>
    <t>Eff Rat</t>
  </si>
  <si>
    <t>H-A</t>
  </si>
  <si>
    <t>W-L</t>
  </si>
  <si>
    <t>Att</t>
  </si>
  <si>
    <t>Comment ?</t>
  </si>
  <si>
    <t>Coach</t>
  </si>
  <si>
    <t xml:space="preserve"> Coach Rec</t>
  </si>
  <si>
    <t>Adjustment</t>
  </si>
  <si>
    <t>Totals</t>
  </si>
  <si>
    <t>FG%</t>
  </si>
  <si>
    <t>FT%</t>
  </si>
  <si>
    <t>Team Rebs</t>
  </si>
  <si>
    <t>Special Notes:</t>
  </si>
  <si>
    <t>New York Stars</t>
  </si>
  <si>
    <t>N.Y.</t>
  </si>
  <si>
    <t>Melbourne, Mara</t>
  </si>
  <si>
    <t>Young, Kaye</t>
  </si>
  <si>
    <t>Young, Faye</t>
  </si>
  <si>
    <t>Gwyn, Althea</t>
  </si>
  <si>
    <t>Thomas, Janice</t>
  </si>
  <si>
    <t>Geils, Donna</t>
  </si>
  <si>
    <t>Arturi, Lynn</t>
  </si>
  <si>
    <t>Fletcher, Carmen</t>
  </si>
  <si>
    <t>Novarr, Harriet</t>
  </si>
  <si>
    <t>Chic</t>
  </si>
  <si>
    <t>A</t>
  </si>
  <si>
    <t>L</t>
  </si>
  <si>
    <t xml:space="preserve"> 0-1</t>
  </si>
  <si>
    <t>Bailey, Darlene</t>
  </si>
  <si>
    <t>Gross, Maria</t>
  </si>
  <si>
    <t>Digitale, Sue</t>
  </si>
  <si>
    <t xml:space="preserve">H </t>
  </si>
  <si>
    <t xml:space="preserve">W </t>
  </si>
  <si>
    <t>Doug Bruno</t>
  </si>
  <si>
    <t xml:space="preserve"> 2-0</t>
  </si>
  <si>
    <t>Duckworth, Tesa</t>
  </si>
  <si>
    <t>Easterling, Rita</t>
  </si>
  <si>
    <t>Fincher, Janie</t>
  </si>
  <si>
    <t>Galloway, Liz</t>
  </si>
  <si>
    <t>Logan, Karen</t>
  </si>
  <si>
    <t>Peppler, Mary Jo</t>
  </si>
  <si>
    <t>Rainey, Sandra</t>
  </si>
  <si>
    <t>Stachon, Toni</t>
  </si>
  <si>
    <t>Thursday</t>
  </si>
  <si>
    <t>Alumni Hall - DePaul</t>
  </si>
  <si>
    <t>Chicago Hustle</t>
  </si>
  <si>
    <t>(0-1)</t>
  </si>
  <si>
    <t>(2-0)</t>
  </si>
  <si>
    <t>Milwaukee Does</t>
  </si>
  <si>
    <t>Sunday</t>
  </si>
  <si>
    <t>Milwaukee Arena</t>
  </si>
  <si>
    <t>LaVozier Lamar</t>
  </si>
  <si>
    <t>Milw</t>
  </si>
  <si>
    <t>Julia Yeater</t>
  </si>
  <si>
    <t xml:space="preserve"> 8-10</t>
  </si>
  <si>
    <t>Veterans Memorial</t>
  </si>
  <si>
    <t>Iowa</t>
  </si>
  <si>
    <t>Iowa Cornets</t>
  </si>
  <si>
    <t>(0-2)</t>
  </si>
  <si>
    <t xml:space="preserve"> 0-2</t>
  </si>
  <si>
    <t>Rod Lein</t>
  </si>
  <si>
    <t>Friday</t>
  </si>
  <si>
    <t>Hara Arena</t>
  </si>
  <si>
    <t>Dayt</t>
  </si>
  <si>
    <t>Dayton Rockettes</t>
  </si>
  <si>
    <t>(2-3)</t>
  </si>
  <si>
    <t>Tom Griffey</t>
  </si>
  <si>
    <t xml:space="preserve"> 2-1</t>
  </si>
  <si>
    <t>Iona College</t>
  </si>
  <si>
    <t>(1-3)</t>
  </si>
  <si>
    <t xml:space="preserve"> 2-3</t>
  </si>
  <si>
    <t xml:space="preserve"> 4-2</t>
  </si>
  <si>
    <t>The Summit</t>
  </si>
  <si>
    <t>Hous</t>
  </si>
  <si>
    <t>Houston Angels</t>
  </si>
  <si>
    <t>(2-4)</t>
  </si>
  <si>
    <t>(6-1)</t>
  </si>
  <si>
    <t xml:space="preserve"> 2-4</t>
  </si>
  <si>
    <t>Don Knodel</t>
  </si>
  <si>
    <t xml:space="preserve"> 6-1</t>
  </si>
  <si>
    <t>Met. Sports Center</t>
  </si>
  <si>
    <t>Minn</t>
  </si>
  <si>
    <t>Minnesota Fillies</t>
  </si>
  <si>
    <t>Dunn Sports Complex</t>
  </si>
  <si>
    <t>N.J.</t>
  </si>
  <si>
    <t>New Jersey Gems</t>
  </si>
  <si>
    <t>George Kennedy</t>
  </si>
  <si>
    <t>Saturday</t>
  </si>
  <si>
    <t>George Nicodemus</t>
  </si>
  <si>
    <t>AstroArena</t>
  </si>
  <si>
    <t>(6-6)</t>
  </si>
  <si>
    <t>(11-1)</t>
  </si>
  <si>
    <t>Donna Geils</t>
  </si>
  <si>
    <t xml:space="preserve"> 11-1</t>
  </si>
  <si>
    <t xml:space="preserve"> 1-0</t>
  </si>
  <si>
    <t xml:space="preserve"> 7-8</t>
  </si>
  <si>
    <t>Dan Moulton</t>
  </si>
  <si>
    <t xml:space="preserve"> 1-1</t>
  </si>
  <si>
    <t>(9-7)</t>
  </si>
  <si>
    <t xml:space="preserve"> 3-1</t>
  </si>
  <si>
    <t>Monday</t>
  </si>
  <si>
    <t>Wednesday</t>
  </si>
  <si>
    <t>(10-8)</t>
  </si>
  <si>
    <t>(16-4)</t>
  </si>
  <si>
    <t xml:space="preserve"> 16-4</t>
  </si>
  <si>
    <t xml:space="preserve">A </t>
  </si>
  <si>
    <t xml:space="preserve"> 5-4</t>
  </si>
  <si>
    <t>(15-8)</t>
  </si>
  <si>
    <t>(8-14)</t>
  </si>
  <si>
    <t>(8-16)</t>
  </si>
  <si>
    <t xml:space="preserve"> 8-14</t>
  </si>
  <si>
    <t>(16-12)</t>
  </si>
  <si>
    <t>(21-7)</t>
  </si>
  <si>
    <t xml:space="preserve"> 10-6</t>
  </si>
  <si>
    <t xml:space="preserve"> 21-7</t>
  </si>
  <si>
    <t>(17-13)</t>
  </si>
  <si>
    <t>(23-8)</t>
  </si>
  <si>
    <t xml:space="preserve"> 11-7</t>
  </si>
  <si>
    <t xml:space="preserve"> 23-8</t>
  </si>
  <si>
    <t>(19-14)</t>
  </si>
  <si>
    <t>(26-8)</t>
  </si>
  <si>
    <t xml:space="preserve"> 13-8</t>
  </si>
  <si>
    <t xml:space="preserve"> 26-8</t>
  </si>
  <si>
    <t>Auhlenbacher, Karen</t>
  </si>
  <si>
    <t>Bubrig, Patty</t>
  </si>
  <si>
    <t>Candler, Belinda</t>
  </si>
  <si>
    <t>Chapman, Vicky</t>
  </si>
  <si>
    <t>Dobson, Gail</t>
  </si>
  <si>
    <t>Holleyman, Glenda</t>
  </si>
  <si>
    <t>Johnson, Pat</t>
  </si>
  <si>
    <t>Jones, Belinda</t>
  </si>
  <si>
    <t>Kenlaw, Jessie</t>
  </si>
  <si>
    <t>Mayo, Paula</t>
  </si>
  <si>
    <t>Mosley, Dolly</t>
  </si>
  <si>
    <t>Washington, Cynthia</t>
  </si>
  <si>
    <t>John Carr</t>
  </si>
  <si>
    <t>Terry Kuhl</t>
  </si>
  <si>
    <t>Bucklew, Patti</t>
  </si>
  <si>
    <t>Craig, Denise</t>
  </si>
  <si>
    <t>Franklin, Connie</t>
  </si>
  <si>
    <t>Greene, Vivian</t>
  </si>
  <si>
    <t>Holman, Joy</t>
  </si>
  <si>
    <t>McKenzie, Michelle</t>
  </si>
  <si>
    <t>Patterson, Sheila</t>
  </si>
  <si>
    <t>Pitts, Brenda</t>
  </si>
  <si>
    <t>Scott, Angela</t>
  </si>
  <si>
    <t>Tomich, Vonnie</t>
  </si>
  <si>
    <t>Chapman, Brenda</t>
  </si>
  <si>
    <t>Engle, Cheryl</t>
  </si>
  <si>
    <t>Jackson, Peggie</t>
  </si>
  <si>
    <t>Kocurek, Marie</t>
  </si>
  <si>
    <t>Koopman, Carol</t>
  </si>
  <si>
    <t>Morrish, Mary</t>
  </si>
  <si>
    <t>Prevost, Deb</t>
  </si>
  <si>
    <t>Sjoquist, Lynnette</t>
  </si>
  <si>
    <t>Wilson, Donna</t>
  </si>
  <si>
    <t>Wilson, Laurie</t>
  </si>
  <si>
    <t>Lee Henson</t>
  </si>
  <si>
    <t>Caldwell, Breena</t>
  </si>
  <si>
    <t>Johnson, Tanya</t>
  </si>
  <si>
    <t>Booker, Gerry</t>
  </si>
  <si>
    <t>DeBoer, Cathy</t>
  </si>
  <si>
    <t>Dennis, Brenda</t>
  </si>
  <si>
    <t>Ellis, Cindy</t>
  </si>
  <si>
    <t>Fuller, Jan</t>
  </si>
  <si>
    <t>Gehrke, Linda</t>
  </si>
  <si>
    <t>Hostert, Barb</t>
  </si>
  <si>
    <t>Keeley, Marguerite</t>
  </si>
  <si>
    <t>Lundberg, Cynthia</t>
  </si>
  <si>
    <t>Smith, Joanie</t>
  </si>
  <si>
    <t>Bistromowitz, Jo Ann</t>
  </si>
  <si>
    <t>Fitzgerald, Kathy</t>
  </si>
  <si>
    <t>Mason, Debbie</t>
  </si>
  <si>
    <t>Martin, Sue</t>
  </si>
  <si>
    <t>Roelich, Debbie</t>
  </si>
  <si>
    <t>Solano, Cathy</t>
  </si>
  <si>
    <t>Burdick, Randi</t>
  </si>
  <si>
    <t>Szeremeta, Wanda</t>
  </si>
  <si>
    <t>Tatterson, Gail</t>
  </si>
  <si>
    <t>Alt, Suzannne</t>
  </si>
  <si>
    <t>Bolin, Molly</t>
  </si>
  <si>
    <t>Draving, Doris</t>
  </si>
  <si>
    <t>Green, Sister</t>
  </si>
  <si>
    <t>Hawkins, Kathy</t>
  </si>
  <si>
    <t>Kunzmann, Connie</t>
  </si>
  <si>
    <t>Penquite, Rhonda</t>
  </si>
  <si>
    <t>Rutter, Nancy</t>
  </si>
  <si>
    <t>Sharps, Denise</t>
  </si>
  <si>
    <t>Thomas, Debra K.</t>
  </si>
  <si>
    <t>Tucker, Robin</t>
  </si>
  <si>
    <t>(1-0)</t>
  </si>
  <si>
    <t>Linda Mann</t>
  </si>
  <si>
    <t>(2-1)</t>
  </si>
  <si>
    <t>(4-1)</t>
  </si>
  <si>
    <t xml:space="preserve"> 4-1</t>
  </si>
  <si>
    <t>Tuesday</t>
  </si>
  <si>
    <t>(3-1)</t>
  </si>
  <si>
    <t xml:space="preserve"> 1-2</t>
  </si>
  <si>
    <t>(5-1)</t>
  </si>
  <si>
    <t xml:space="preserve"> 5-1</t>
  </si>
  <si>
    <t>(7-1)</t>
  </si>
  <si>
    <t>(4-4)</t>
  </si>
  <si>
    <t xml:space="preserve"> 7-1</t>
  </si>
  <si>
    <t>(8-1)</t>
  </si>
  <si>
    <t>(2-9)</t>
  </si>
  <si>
    <t xml:space="preserve"> 8-1</t>
  </si>
  <si>
    <t xml:space="preserve"> 2-8</t>
  </si>
  <si>
    <t>(9-1)</t>
  </si>
  <si>
    <t>(6-4)</t>
  </si>
  <si>
    <t xml:space="preserve"> 9-1</t>
  </si>
  <si>
    <t xml:space="preserve"> 6-4</t>
  </si>
  <si>
    <t>(10-1)</t>
  </si>
  <si>
    <t>(5-6)</t>
  </si>
  <si>
    <t xml:space="preserve"> 10-1</t>
  </si>
  <si>
    <t>(12-1)</t>
  </si>
  <si>
    <t>(4-10)</t>
  </si>
  <si>
    <t xml:space="preserve"> 12-1</t>
  </si>
  <si>
    <t xml:space="preserve"> 4-10</t>
  </si>
  <si>
    <t>(13-1)</t>
  </si>
  <si>
    <t>(3-13)</t>
  </si>
  <si>
    <t xml:space="preserve"> 13-1</t>
  </si>
  <si>
    <t>Gene DeLisle</t>
  </si>
  <si>
    <t>(13-2)</t>
  </si>
  <si>
    <t>(11-7)</t>
  </si>
  <si>
    <t xml:space="preserve"> 13-2</t>
  </si>
  <si>
    <t>Spencer, Iowa</t>
  </si>
  <si>
    <t>(14-2)</t>
  </si>
  <si>
    <t xml:space="preserve"> 14-2</t>
  </si>
  <si>
    <t>(15-2)</t>
  </si>
  <si>
    <t>(7-10)</t>
  </si>
  <si>
    <t xml:space="preserve"> 15-2</t>
  </si>
  <si>
    <t>(15-3)</t>
  </si>
  <si>
    <t>(12-8)</t>
  </si>
  <si>
    <t xml:space="preserve"> 15-3</t>
  </si>
  <si>
    <t xml:space="preserve"> 12-8</t>
  </si>
  <si>
    <t>(16-3)</t>
  </si>
  <si>
    <t>(8-10)</t>
  </si>
  <si>
    <t xml:space="preserve"> 16-3</t>
  </si>
  <si>
    <t>Louis Mascari</t>
  </si>
  <si>
    <t>(17-4)</t>
  </si>
  <si>
    <t>(8-12)</t>
  </si>
  <si>
    <t xml:space="preserve"> 17-4</t>
  </si>
  <si>
    <t>(17-5)</t>
  </si>
  <si>
    <t>(7-13)</t>
  </si>
  <si>
    <t xml:space="preserve"> 17-5</t>
  </si>
  <si>
    <t xml:space="preserve"> 7-13</t>
  </si>
  <si>
    <t>(17-6)</t>
  </si>
  <si>
    <t xml:space="preserve"> 17-6</t>
  </si>
  <si>
    <t>(18-6)</t>
  </si>
  <si>
    <t xml:space="preserve"> 18-6</t>
  </si>
  <si>
    <t>(19-6)</t>
  </si>
  <si>
    <t>(16-9)</t>
  </si>
  <si>
    <t xml:space="preserve"> 19-6</t>
  </si>
  <si>
    <t xml:space="preserve"> 16-9</t>
  </si>
  <si>
    <t>(20-6)</t>
  </si>
  <si>
    <t>(15-11)</t>
  </si>
  <si>
    <t xml:space="preserve"> 20-6</t>
  </si>
  <si>
    <t>(21-6)</t>
  </si>
  <si>
    <t xml:space="preserve"> 21-6</t>
  </si>
  <si>
    <t xml:space="preserve"> 8-16</t>
  </si>
  <si>
    <t>(22-7)</t>
  </si>
  <si>
    <t>(11-18)</t>
  </si>
  <si>
    <t xml:space="preserve"> 22-7</t>
  </si>
  <si>
    <t xml:space="preserve"> 11-16</t>
  </si>
  <si>
    <t>(23-7)</t>
  </si>
  <si>
    <t>(8-21)</t>
  </si>
  <si>
    <t xml:space="preserve"> 23-7</t>
  </si>
  <si>
    <t xml:space="preserve"> 8-21</t>
  </si>
  <si>
    <t>4/1/179</t>
  </si>
  <si>
    <t>(24-8)</t>
  </si>
  <si>
    <t>(8-23)</t>
  </si>
  <si>
    <t xml:space="preserve"> 24-8</t>
  </si>
  <si>
    <t xml:space="preserve"> 5-10</t>
  </si>
  <si>
    <t>(25-8)</t>
  </si>
  <si>
    <t>(17-17)</t>
  </si>
  <si>
    <t xml:space="preserve"> 25-8</t>
  </si>
  <si>
    <t>Patricia Roberts</t>
  </si>
  <si>
    <t>Brockhage, Bobbi</t>
  </si>
  <si>
    <t>Daniel Chrisman</t>
  </si>
  <si>
    <t>Tom Frangella</t>
  </si>
  <si>
    <t>Waddy-Rossow, Debby</t>
  </si>
  <si>
    <t>Aulenbacher, Karen</t>
  </si>
  <si>
    <t>Technical: Asst. Coach Greg Williams</t>
  </si>
  <si>
    <t>John Katzler</t>
  </si>
  <si>
    <t>Waddell. Leanne</t>
  </si>
  <si>
    <t xml:space="preserve">L </t>
  </si>
  <si>
    <t>Despite 41 Houston Turnovers - Dayton only 7 steals</t>
  </si>
  <si>
    <t>The number of individal Houston FGM is GREATER than the team FGM</t>
  </si>
  <si>
    <t>Despite 38 Dayton Turnovers - Houston had ZERO steals</t>
  </si>
  <si>
    <t>Cooper, Accronetta</t>
  </si>
  <si>
    <t>Bob Davenport</t>
  </si>
  <si>
    <t>Charlie Mailhos</t>
  </si>
  <si>
    <t>DNP - Coach's Decision</t>
  </si>
  <si>
    <t>Gerald Cecil</t>
  </si>
  <si>
    <t>Tom Latham</t>
  </si>
  <si>
    <t>Technical</t>
  </si>
  <si>
    <t>Techs: Coach Kennedy (2) - EJECTED</t>
  </si>
  <si>
    <t>Payne, Felicia</t>
  </si>
  <si>
    <t>Prevost, Debbie</t>
  </si>
  <si>
    <t>Paige Henson</t>
  </si>
  <si>
    <t>G</t>
  </si>
  <si>
    <t>Avg</t>
  </si>
  <si>
    <t>OPPONENTS</t>
  </si>
  <si>
    <t>Statistic Totals - for 11 Games</t>
  </si>
  <si>
    <t>Injured 2nd Qtr - stitches</t>
  </si>
  <si>
    <t>Injured 4th Qtr 11:18 scalp cut</t>
  </si>
  <si>
    <t>Burdick, Denise</t>
  </si>
  <si>
    <t>Bill Hendley</t>
  </si>
  <si>
    <t>Tech: Asst. Coach (2) - EJECTED</t>
  </si>
  <si>
    <t>Zweig, Dorri</t>
  </si>
  <si>
    <t>Waddell, Leanne</t>
  </si>
  <si>
    <t>??? Gleason</t>
  </si>
  <si>
    <t>??? Goddart</t>
  </si>
  <si>
    <t>Ransom, Gigi</t>
  </si>
  <si>
    <t>Uhl, Joan</t>
  </si>
  <si>
    <t>William Hendley</t>
  </si>
  <si>
    <t>Alt, Suzanne</t>
  </si>
  <si>
    <t>DNP - pulled shoulder muscle</t>
  </si>
  <si>
    <t>Nelson, Mariah</t>
  </si>
  <si>
    <t>DeBoer, Kathy</t>
  </si>
  <si>
    <t>DeLorme, Scooter</t>
  </si>
  <si>
    <t>Tom Lathem</t>
  </si>
  <si>
    <t>Michael Shockley</t>
  </si>
  <si>
    <t>??? Kelsey</t>
  </si>
  <si>
    <t>Bob Henley</t>
  </si>
  <si>
    <t xml:space="preserve"> A</t>
  </si>
  <si>
    <t>Jackson, Peggy</t>
  </si>
  <si>
    <t>Sjoquist, Lynette</t>
  </si>
  <si>
    <t>Injured Ankle 1st Half</t>
  </si>
  <si>
    <t>Green, Anita</t>
  </si>
  <si>
    <t>Thomas, Debra</t>
  </si>
  <si>
    <t>P.G.#</t>
  </si>
  <si>
    <t>Mulcahy Center - Iona</t>
  </si>
  <si>
    <t>Playoff Game #</t>
  </si>
  <si>
    <t>PG#</t>
  </si>
  <si>
    <t>H</t>
  </si>
  <si>
    <t>Mark Mano</t>
  </si>
  <si>
    <t xml:space="preserve"> 3-0</t>
  </si>
  <si>
    <t xml:space="preserve"> 2-2</t>
  </si>
  <si>
    <t>Crevier, Tanya</t>
  </si>
  <si>
    <t>Schrad, Mary</t>
  </si>
  <si>
    <t xml:space="preserve"> 4-0</t>
  </si>
  <si>
    <t>5 Seasons - Cedar Rapids</t>
  </si>
  <si>
    <t>(1-2)</t>
  </si>
  <si>
    <t>Technical: Houston Bench</t>
  </si>
  <si>
    <t xml:space="preserve"> 3-3</t>
  </si>
  <si>
    <t>(2-2)</t>
  </si>
  <si>
    <t>Veterans Memorial Audit.</t>
  </si>
  <si>
    <t>Technical: Coach Knodel</t>
  </si>
  <si>
    <t xml:space="preserve"> 4-3</t>
  </si>
  <si>
    <t>(3-2)</t>
  </si>
  <si>
    <t>Hofheinz Pavilion</t>
  </si>
  <si>
    <t xml:space="preserve"> 5-2</t>
  </si>
  <si>
    <t xml:space="preserve"> 4-4</t>
  </si>
  <si>
    <t xml:space="preserve"> 18 or 28 for Sharps</t>
  </si>
  <si>
    <t>P-2</t>
  </si>
  <si>
    <t>P-1</t>
  </si>
  <si>
    <t>Did Not Play</t>
  </si>
  <si>
    <t>P-4</t>
  </si>
  <si>
    <t>(3-0)</t>
  </si>
  <si>
    <t>P-6</t>
  </si>
  <si>
    <t>P-3</t>
  </si>
  <si>
    <t>(4-0)</t>
  </si>
  <si>
    <t>P-7</t>
  </si>
  <si>
    <t>P-5</t>
  </si>
  <si>
    <t>P-8</t>
  </si>
  <si>
    <t>P-9</t>
  </si>
  <si>
    <t>ORIGINAL Box Score used</t>
  </si>
  <si>
    <t>Technical: Denise Craig - 3rd Qtr</t>
  </si>
  <si>
    <t>Tech: Asst Coach Williams</t>
  </si>
  <si>
    <t>Technical: Althea Gwyn</t>
  </si>
  <si>
    <t xml:space="preserve">                 Faye Young</t>
  </si>
  <si>
    <t>Technical: Gail Tatterson</t>
  </si>
  <si>
    <t>Original Box Score used</t>
  </si>
  <si>
    <t>Technical: Coach Don Knodel</t>
  </si>
  <si>
    <t xml:space="preserve">                   Belinda Jones</t>
  </si>
  <si>
    <t>Queens College</t>
  </si>
  <si>
    <t>Info</t>
  </si>
  <si>
    <t>Houston began game 20-0</t>
  </si>
  <si>
    <t xml:space="preserve">STATS - for (Team) derived from </t>
  </si>
  <si>
    <t xml:space="preserve"> Accumulated Stat Sheets</t>
  </si>
  <si>
    <t>Info From Houston Chronicle</t>
  </si>
  <si>
    <t>Michaelson, Maren</t>
  </si>
  <si>
    <t>Info From Houston Chronicles</t>
  </si>
  <si>
    <t>Name not in Newspaper</t>
  </si>
  <si>
    <t>Technical: 6 Players on Floor</t>
  </si>
  <si>
    <t>Zweig, Doris</t>
  </si>
  <si>
    <t>Name not in Box Score</t>
  </si>
  <si>
    <t>Info From Houston Post</t>
  </si>
  <si>
    <t>Ankle injury-4th Q 9:26</t>
  </si>
  <si>
    <t>Info From Dayton Daily News</t>
  </si>
  <si>
    <t>Coach Alan Cikorsky, who was paid $150 a week, was fired by Stars</t>
  </si>
  <si>
    <t>1978-79   PLAYOFFS</t>
  </si>
  <si>
    <t>P-10</t>
  </si>
  <si>
    <t>Info From Minneapolis Tribune</t>
  </si>
  <si>
    <t>Info From Port Chester Item</t>
  </si>
  <si>
    <t>Info From</t>
  </si>
  <si>
    <t>n/a</t>
  </si>
  <si>
    <t>Info From  Yonkers Herald</t>
  </si>
  <si>
    <t>&lt;&lt; at least</t>
  </si>
  <si>
    <t xml:space="preserve">  and Minnesota Fillies Media Guide</t>
  </si>
  <si>
    <t>Houston Stats - from 2 Accumulated sheets - backed in</t>
  </si>
  <si>
    <t>Tech: Coach Knodel</t>
  </si>
  <si>
    <t>Technical: Houston Coach Don Knodel</t>
  </si>
  <si>
    <t>Tech: Team 4th Qtr (6 players)</t>
  </si>
  <si>
    <t>Info - Minneapolis Tribune</t>
  </si>
  <si>
    <t xml:space="preserve">  where did NJ stats come from?</t>
  </si>
  <si>
    <t>Technical: Asst. Coach  2nd Qtr 0:48 &amp;  3rd Qtr 9:56 - EJECTED</t>
  </si>
  <si>
    <t xml:space="preserve">                  Wanda Szeremeta  4th Qtr  5:27</t>
  </si>
  <si>
    <t>Technical: Coach George Kennedy  3rd Qtr 9:14   (2) - Ejected</t>
  </si>
  <si>
    <t>Charles Mailhos</t>
  </si>
  <si>
    <t>Original Boxscore used (??)</t>
  </si>
  <si>
    <t>Howard, Barbara</t>
  </si>
  <si>
    <t>Steve Rainer</t>
  </si>
  <si>
    <t>OT - Actually had 8 fouls</t>
  </si>
  <si>
    <t>This was Dayton's "Season Pivotal" game - as Houston delayed by weather for 7 hours</t>
  </si>
  <si>
    <t xml:space="preserve"> A Dayton victory would've made them 5-3 and Houston 6-2 a 1 game difference</t>
  </si>
  <si>
    <t>Instead it's a 3 game difference</t>
  </si>
  <si>
    <t xml:space="preserve">  Mayo should have fouled out at 5:24 4th qtr</t>
  </si>
  <si>
    <t>Mayo should have had 8 fouls this game</t>
  </si>
  <si>
    <t>Auhlenbacher (#11) received 3 of Mayo's (#10) fouls.</t>
  </si>
  <si>
    <t xml:space="preserve">  Auhlenbacher should have had 3 fouls</t>
  </si>
  <si>
    <t>Decker, Patti</t>
  </si>
  <si>
    <t xml:space="preserve">  (who has this??)</t>
  </si>
  <si>
    <t>Roelich, Debra</t>
  </si>
  <si>
    <t>Info From Des Moines Register</t>
  </si>
  <si>
    <t>Technical: Patti Bucklew  2nd Qtr  10:31</t>
  </si>
  <si>
    <t xml:space="preserve">Name not in Box Score </t>
  </si>
  <si>
    <t>Did Not Travel</t>
  </si>
  <si>
    <t>Roelich, Denra</t>
  </si>
  <si>
    <t>Solano, Kathy</t>
  </si>
  <si>
    <t>Limited Info Hackensack Record</t>
  </si>
  <si>
    <t>Info For Chicago from an ORIGINAL Box Score ??</t>
  </si>
  <si>
    <t xml:space="preserve">  Houston from Scorebook</t>
  </si>
  <si>
    <t>Not sure which Burdick played - Denise has played the most in the past, so I chose her</t>
  </si>
  <si>
    <t>Chapman,Brenda</t>
  </si>
  <si>
    <t>Fuller, Janice</t>
  </si>
  <si>
    <t>Gehrke, Lynda</t>
  </si>
  <si>
    <t>Wilson,Laurie</t>
  </si>
  <si>
    <t xml:space="preserve"> </t>
  </si>
  <si>
    <t>Technical Foul: New Jersey Coach Kennedy (2) - ejected</t>
  </si>
  <si>
    <t xml:space="preserve">                          New Jersey Asst. Coach Kennedy (2) - ejected</t>
  </si>
  <si>
    <t>Houston Post</t>
  </si>
  <si>
    <t>Sprained ankle 2nd qtr</t>
  </si>
  <si>
    <t>Houston Chronicle</t>
  </si>
  <si>
    <t>Knee Injury</t>
  </si>
  <si>
    <t xml:space="preserve">  Houston Post</t>
  </si>
  <si>
    <t xml:space="preserve"> Houston Chronicle</t>
  </si>
  <si>
    <t xml:space="preserve">  Houston Chronicle</t>
  </si>
  <si>
    <t>Slight ankle sprain</t>
  </si>
  <si>
    <t>Had School Assignments</t>
  </si>
  <si>
    <t>Back in Conroe</t>
  </si>
  <si>
    <t>Info From  Houston Chronicle</t>
  </si>
  <si>
    <t>Technical: Listed as Houston bench, but was Coach Knodel</t>
  </si>
  <si>
    <t xml:space="preserve">  Milwaukee Journal</t>
  </si>
  <si>
    <t>Tech: Houston Bench</t>
  </si>
  <si>
    <t>Steve Berce</t>
  </si>
  <si>
    <t xml:space="preserve">  Milwaukee Sentinel</t>
  </si>
  <si>
    <t xml:space="preserve">  The Jersey Journal</t>
  </si>
  <si>
    <t>Name Not in Newspaper</t>
  </si>
  <si>
    <t>Technical: Coach George Kennedy</t>
  </si>
  <si>
    <t>Tech: Coach G.Kennedy</t>
  </si>
  <si>
    <t>Record Crowd - game taped to be shown Sunday</t>
  </si>
  <si>
    <t>Tech: both Coaches Ejected</t>
  </si>
  <si>
    <t>Howe, Connie</t>
  </si>
  <si>
    <t xml:space="preserve">Did Not Travel </t>
  </si>
  <si>
    <t xml:space="preserve">Injured - </t>
  </si>
  <si>
    <t>Name Not in Newspapers</t>
  </si>
  <si>
    <t>Injured</t>
  </si>
  <si>
    <t>Name Not In Newspapers</t>
  </si>
  <si>
    <t>Name not in Newspapers</t>
  </si>
  <si>
    <t>Sherer, Debbie</t>
  </si>
  <si>
    <t>DNP - Injured Ankle</t>
  </si>
  <si>
    <t>Conlin, Terry</t>
  </si>
  <si>
    <t>Injured -</t>
  </si>
  <si>
    <t>Canning, Peggy</t>
  </si>
  <si>
    <t>Hayek, Mary Jean</t>
  </si>
  <si>
    <t>Injured - Knee</t>
  </si>
  <si>
    <t>Injured - Ankle</t>
  </si>
  <si>
    <t>Injured - Hospitalized (Gall Bladder??)</t>
  </si>
  <si>
    <t xml:space="preserve"> 9-7</t>
  </si>
  <si>
    <t>Alan Cissorky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</si>
</sst>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%"/>
    <numFmt numFmtId="167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5" fillId="0" borderId="0" xfId="0" applyFont="1"/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3" borderId="0" xfId="0" applyFont="1" applyFill="1"/>
    <xf numFmtId="0" fontId="2" fillId="3" borderId="0" xfId="0" applyFont="1" applyFill="1"/>
    <xf numFmtId="0" fontId="0" fillId="3" borderId="0" xfId="0" applyFill="1"/>
    <xf numFmtId="0" fontId="9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0" fillId="3" borderId="4" xfId="0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10" fillId="0" borderId="0" xfId="1" applyNumberFormat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20" fontId="12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2" borderId="0" xfId="0" applyFont="1" applyFill="1" applyAlignment="1">
      <alignment horizontal="left"/>
    </xf>
    <xf numFmtId="2" fontId="16" fillId="0" borderId="0" xfId="0" applyNumberFormat="1" applyFont="1"/>
    <xf numFmtId="2" fontId="17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7" fillId="0" borderId="0" xfId="0" applyNumberFormat="1" applyFont="1"/>
    <xf numFmtId="0" fontId="19" fillId="0" borderId="0" xfId="0" applyFont="1"/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19" fillId="4" borderId="0" xfId="0" applyFont="1" applyFill="1"/>
    <xf numFmtId="0" fontId="2" fillId="4" borderId="0" xfId="0" applyFont="1" applyFill="1"/>
    <xf numFmtId="0" fontId="7" fillId="0" borderId="0" xfId="0" applyFont="1" applyAlignment="1">
      <alignment horizontal="center"/>
    </xf>
    <xf numFmtId="166" fontId="5" fillId="4" borderId="0" xfId="2" applyNumberFormat="1" applyFont="1" applyFill="1"/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5" fillId="2" borderId="0" xfId="0" applyFont="1" applyFill="1"/>
    <xf numFmtId="0" fontId="0" fillId="0" borderId="1" xfId="0" applyBorder="1" applyAlignment="1">
      <alignment horizontal="center"/>
    </xf>
    <xf numFmtId="0" fontId="18" fillId="4" borderId="0" xfId="0" applyFont="1" applyFill="1"/>
    <xf numFmtId="0" fontId="6" fillId="3" borderId="1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7" fillId="5" borderId="0" xfId="0" applyFont="1" applyFill="1"/>
    <xf numFmtId="2" fontId="7" fillId="5" borderId="0" xfId="0" applyNumberFormat="1" applyFont="1" applyFill="1"/>
    <xf numFmtId="2" fontId="7" fillId="0" borderId="0" xfId="0" applyNumberFormat="1" applyFont="1"/>
    <xf numFmtId="167" fontId="7" fillId="5" borderId="0" xfId="0" applyNumberFormat="1" applyFont="1" applyFill="1"/>
    <xf numFmtId="0" fontId="7" fillId="5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0" fontId="3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/>
    </xf>
    <xf numFmtId="167" fontId="10" fillId="4" borderId="0" xfId="0" applyNumberFormat="1" applyFont="1" applyFill="1"/>
    <xf numFmtId="167" fontId="10" fillId="4" borderId="0" xfId="0" applyNumberFormat="1" applyFont="1" applyFill="1" applyAlignment="1">
      <alignment horizontal="center"/>
    </xf>
    <xf numFmtId="165" fontId="10" fillId="4" borderId="0" xfId="0" applyNumberFormat="1" applyFont="1" applyFill="1" applyAlignment="1">
      <alignment horizontal="center"/>
    </xf>
    <xf numFmtId="166" fontId="7" fillId="0" borderId="0" xfId="2" applyNumberFormat="1" applyFont="1"/>
    <xf numFmtId="0" fontId="12" fillId="3" borderId="0" xfId="0" applyFont="1" applyFill="1" applyAlignment="1">
      <alignment horizontal="center"/>
    </xf>
    <xf numFmtId="2" fontId="10" fillId="3" borderId="0" xfId="0" applyNumberFormat="1" applyFont="1" applyFill="1" applyAlignment="1">
      <alignment horizontal="center"/>
    </xf>
    <xf numFmtId="167" fontId="10" fillId="3" borderId="0" xfId="0" applyNumberFormat="1" applyFont="1" applyFill="1"/>
    <xf numFmtId="165" fontId="10" fillId="3" borderId="0" xfId="0" applyNumberFormat="1" applyFont="1" applyFill="1" applyAlignment="1">
      <alignment horizontal="center"/>
    </xf>
    <xf numFmtId="0" fontId="21" fillId="0" borderId="0" xfId="0" applyFont="1"/>
    <xf numFmtId="164" fontId="10" fillId="0" borderId="0" xfId="1" applyNumberFormat="1" applyFont="1" applyFill="1"/>
    <xf numFmtId="0" fontId="2" fillId="4" borderId="0" xfId="0" quotePrefix="1" applyFont="1" applyFill="1" applyAlignment="1">
      <alignment horizontal="center" vertical="center"/>
    </xf>
    <xf numFmtId="166" fontId="5" fillId="4" borderId="0" xfId="2" applyNumberFormat="1" applyFont="1" applyFill="1" applyAlignment="1">
      <alignment horizontal="center"/>
    </xf>
    <xf numFmtId="164" fontId="2" fillId="0" borderId="0" xfId="1" applyNumberFormat="1" applyFont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0" fontId="22" fillId="0" borderId="0" xfId="0" applyFont="1"/>
    <xf numFmtId="164" fontId="10" fillId="0" borderId="0" xfId="1" applyNumberFormat="1" applyFont="1" applyFill="1" applyAlignment="1">
      <alignment horizontal="center"/>
    </xf>
    <xf numFmtId="164" fontId="2" fillId="4" borderId="0" xfId="1" quotePrefix="1" applyNumberFormat="1" applyFont="1" applyFill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6" fillId="6" borderId="0" xfId="0" applyFont="1" applyFill="1" applyAlignment="1">
      <alignment horizontal="center"/>
    </xf>
    <xf numFmtId="20" fontId="12" fillId="6" borderId="0" xfId="0" applyNumberFormat="1" applyFont="1" applyFill="1"/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164" fontId="10" fillId="6" borderId="0" xfId="1" applyNumberFormat="1" applyFont="1" applyFill="1" applyAlignment="1">
      <alignment horizontal="center"/>
    </xf>
    <xf numFmtId="0" fontId="5" fillId="2" borderId="0" xfId="0" applyFont="1" applyFill="1"/>
    <xf numFmtId="0" fontId="2" fillId="2" borderId="0" xfId="0" applyFont="1" applyFill="1"/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22" fillId="0" borderId="0" xfId="0" applyFont="1" applyAlignment="1">
      <alignment horizontal="left"/>
    </xf>
    <xf numFmtId="0" fontId="7" fillId="6" borderId="0" xfId="0" applyFont="1" applyFill="1"/>
    <xf numFmtId="0" fontId="2" fillId="0" borderId="1" xfId="0" applyFont="1" applyBorder="1" applyAlignment="1">
      <alignment horizontal="center"/>
    </xf>
    <xf numFmtId="0" fontId="24" fillId="4" borderId="0" xfId="0" applyFont="1" applyFill="1"/>
    <xf numFmtId="0" fontId="19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7" fillId="4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1" fillId="6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2" fillId="0" borderId="0" xfId="0" quotePrefix="1" applyFont="1" applyAlignment="1">
      <alignment horizontal="center"/>
    </xf>
    <xf numFmtId="0" fontId="5" fillId="6" borderId="0" xfId="0" applyFont="1" applyFill="1" applyAlignment="1">
      <alignment horizontal="center"/>
    </xf>
    <xf numFmtId="0" fontId="7" fillId="6" borderId="0" xfId="0" applyFont="1" applyFill="1" applyAlignment="1">
      <alignment horizontal="right"/>
    </xf>
    <xf numFmtId="0" fontId="5" fillId="6" borderId="0" xfId="0" applyFont="1" applyFill="1" applyAlignment="1">
      <alignment horizontal="right"/>
    </xf>
    <xf numFmtId="166" fontId="5" fillId="0" borderId="0" xfId="2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0" fillId="6" borderId="0" xfId="0" applyFill="1"/>
    <xf numFmtId="165" fontId="11" fillId="0" borderId="0" xfId="0" applyNumberFormat="1" applyFont="1"/>
    <xf numFmtId="0" fontId="7" fillId="6" borderId="0" xfId="0" applyFont="1" applyFill="1" applyAlignment="1">
      <alignment horizontal="left"/>
    </xf>
    <xf numFmtId="0" fontId="7" fillId="6" borderId="0" xfId="0" quotePrefix="1" applyFont="1" applyFill="1"/>
    <xf numFmtId="0" fontId="7" fillId="6" borderId="1" xfId="0" applyFont="1" applyFill="1" applyBorder="1" applyAlignment="1">
      <alignment horizontal="center"/>
    </xf>
    <xf numFmtId="166" fontId="10" fillId="4" borderId="0" xfId="2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3029D-0ECF-4ABD-AC5A-C21666C98B8A}">
  <sheetPr>
    <tabColor rgb="FFFF0000"/>
    <pageSetUpPr fitToPage="1"/>
  </sheetPr>
  <dimension ref="A1:AB51"/>
  <sheetViews>
    <sheetView topLeftCell="A2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4" t="s">
        <v>411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0" t="s">
        <v>412</v>
      </c>
    </row>
    <row r="3" spans="1:28" x14ac:dyDescent="0.3">
      <c r="B3" s="1"/>
      <c r="C3" s="6">
        <v>28839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93</v>
      </c>
      <c r="D4" s="7" t="s">
        <v>5</v>
      </c>
      <c r="E4" s="8"/>
      <c r="F4" s="5"/>
      <c r="G4" s="1"/>
      <c r="J4" s="15" t="s">
        <v>222</v>
      </c>
      <c r="K4" s="16" t="s">
        <v>106</v>
      </c>
      <c r="L4" s="17"/>
      <c r="M4" s="18"/>
      <c r="N4" s="55">
        <v>16</v>
      </c>
      <c r="O4" s="55">
        <v>24</v>
      </c>
      <c r="P4" s="55">
        <v>22</v>
      </c>
      <c r="Q4" s="55">
        <v>28</v>
      </c>
      <c r="R4" s="20"/>
      <c r="S4" s="21">
        <f>SUM(N4:R4)</f>
        <v>90</v>
      </c>
      <c r="T4" s="22">
        <v>4</v>
      </c>
    </row>
    <row r="5" spans="1:28" x14ac:dyDescent="0.3">
      <c r="B5" s="1"/>
      <c r="C5" s="6" t="s">
        <v>94</v>
      </c>
      <c r="D5" s="7" t="s">
        <v>6</v>
      </c>
      <c r="E5" s="1"/>
      <c r="F5" s="1"/>
      <c r="G5" s="1"/>
      <c r="J5" s="15" t="s">
        <v>78</v>
      </c>
      <c r="K5" s="16" t="s">
        <v>96</v>
      </c>
      <c r="L5" s="17"/>
      <c r="M5" s="18"/>
      <c r="N5" s="55">
        <v>20</v>
      </c>
      <c r="O5" s="55">
        <v>26</v>
      </c>
      <c r="P5" s="55">
        <v>19</v>
      </c>
      <c r="Q5" s="55">
        <v>17</v>
      </c>
      <c r="R5" s="20"/>
      <c r="S5" s="21">
        <f>SUM(N5:R5)</f>
        <v>82</v>
      </c>
      <c r="T5" s="22">
        <v>4</v>
      </c>
      <c r="U5" s="1"/>
      <c r="V5" s="1"/>
      <c r="W5" s="1"/>
    </row>
    <row r="6" spans="1:28" x14ac:dyDescent="0.3">
      <c r="C6" s="23">
        <v>2041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167</v>
      </c>
      <c r="D7" s="7" t="s">
        <v>8</v>
      </c>
      <c r="G7" s="1"/>
      <c r="S7" s="1"/>
      <c r="T7" s="25" t="s">
        <v>9</v>
      </c>
      <c r="U7" s="1"/>
      <c r="V7" s="83">
        <v>4</v>
      </c>
      <c r="W7" s="1"/>
    </row>
    <row r="8" spans="1:28" x14ac:dyDescent="0.3">
      <c r="B8" s="1"/>
      <c r="C8" s="24" t="s">
        <v>168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8">
        <v>8.1944444444444445E-2</v>
      </c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31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1</v>
      </c>
      <c r="AB11" s="92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95</v>
      </c>
      <c r="B13" s="1" t="s">
        <v>105</v>
      </c>
      <c r="C13" s="26" t="s">
        <v>156</v>
      </c>
      <c r="D13" s="36">
        <v>33</v>
      </c>
      <c r="E13" s="95"/>
      <c r="F13" s="26">
        <v>3</v>
      </c>
      <c r="G13" s="26">
        <v>8</v>
      </c>
      <c r="H13" s="26"/>
      <c r="I13" s="26"/>
      <c r="J13" s="26">
        <v>2</v>
      </c>
      <c r="K13" s="26">
        <v>2</v>
      </c>
      <c r="L13" s="26">
        <v>1</v>
      </c>
      <c r="M13" s="26">
        <v>0</v>
      </c>
      <c r="N13" s="26">
        <f>SUM(L13:M13)</f>
        <v>1</v>
      </c>
      <c r="O13" s="26">
        <v>1</v>
      </c>
      <c r="P13" s="26">
        <v>3</v>
      </c>
      <c r="Q13" s="95"/>
      <c r="R13" s="26">
        <v>7</v>
      </c>
      <c r="S13" s="26">
        <v>0</v>
      </c>
      <c r="T13" s="26">
        <f>+(F13*2)+J13</f>
        <v>8</v>
      </c>
      <c r="U13" s="38" t="str">
        <f>IFERROR(((T13+Q13+N13-R13)+(O13*2))/E13,"")</f>
        <v/>
      </c>
      <c r="V13" s="22">
        <v>4</v>
      </c>
      <c r="W13" s="22" t="s">
        <v>57</v>
      </c>
      <c r="X13" s="22" t="s">
        <v>64</v>
      </c>
      <c r="Y13" s="78">
        <v>2041</v>
      </c>
      <c r="Z13" s="39"/>
      <c r="AA13" s="1" t="s">
        <v>110</v>
      </c>
      <c r="AB13" s="27" t="s">
        <v>126</v>
      </c>
    </row>
    <row r="14" spans="1:28" x14ac:dyDescent="0.3">
      <c r="A14" s="1" t="s">
        <v>95</v>
      </c>
      <c r="B14" s="1" t="s">
        <v>105</v>
      </c>
      <c r="C14" s="26" t="s">
        <v>309</v>
      </c>
      <c r="D14" s="36">
        <v>50</v>
      </c>
      <c r="E14" s="95" t="s">
        <v>497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95"/>
      <c r="R14" s="26"/>
      <c r="S14" s="26"/>
      <c r="T14" s="26"/>
      <c r="U14" s="38"/>
      <c r="V14" s="22">
        <v>4</v>
      </c>
      <c r="W14" s="22" t="s">
        <v>57</v>
      </c>
      <c r="X14" s="22" t="s">
        <v>64</v>
      </c>
      <c r="Y14" s="78">
        <v>2041</v>
      </c>
      <c r="Z14" s="39"/>
      <c r="AA14" s="1" t="s">
        <v>110</v>
      </c>
      <c r="AB14" s="27" t="s">
        <v>126</v>
      </c>
    </row>
    <row r="15" spans="1:28" x14ac:dyDescent="0.3">
      <c r="A15" s="1" t="s">
        <v>95</v>
      </c>
      <c r="B15" s="1" t="s">
        <v>105</v>
      </c>
      <c r="C15" s="26" t="s">
        <v>157</v>
      </c>
      <c r="D15" s="36">
        <v>24</v>
      </c>
      <c r="E15" s="95"/>
      <c r="F15" s="26">
        <v>10</v>
      </c>
      <c r="G15" s="26">
        <v>13</v>
      </c>
      <c r="H15" s="26"/>
      <c r="I15" s="26"/>
      <c r="J15" s="26">
        <v>10</v>
      </c>
      <c r="K15" s="26">
        <v>16</v>
      </c>
      <c r="L15" s="26">
        <v>9</v>
      </c>
      <c r="M15" s="26">
        <v>13</v>
      </c>
      <c r="N15" s="26">
        <f t="shared" ref="N15:N24" si="0">SUM(L15:M15)</f>
        <v>22</v>
      </c>
      <c r="O15" s="26">
        <v>1</v>
      </c>
      <c r="P15" s="26">
        <v>2</v>
      </c>
      <c r="Q15" s="95"/>
      <c r="R15" s="26">
        <v>6</v>
      </c>
      <c r="S15" s="26">
        <v>0</v>
      </c>
      <c r="T15" s="26">
        <f t="shared" ref="T15:T24" si="1">+(F15*2)+J15</f>
        <v>30</v>
      </c>
      <c r="U15" s="38" t="str">
        <f t="shared" ref="U15:U24" si="2">IFERROR(((T15+Q15+N15-R15)+(O15*2))/E15,"")</f>
        <v/>
      </c>
      <c r="V15" s="22">
        <v>4</v>
      </c>
      <c r="W15" s="22" t="s">
        <v>57</v>
      </c>
      <c r="X15" s="22" t="s">
        <v>64</v>
      </c>
      <c r="Y15" s="78">
        <v>2041</v>
      </c>
      <c r="Z15" s="39"/>
      <c r="AA15" s="1" t="s">
        <v>110</v>
      </c>
      <c r="AB15" s="27" t="s">
        <v>126</v>
      </c>
    </row>
    <row r="16" spans="1:28" x14ac:dyDescent="0.3">
      <c r="A16" s="1" t="s">
        <v>95</v>
      </c>
      <c r="B16" s="1" t="s">
        <v>105</v>
      </c>
      <c r="C16" s="26" t="s">
        <v>158</v>
      </c>
      <c r="D16" s="36">
        <v>22</v>
      </c>
      <c r="E16" s="95"/>
      <c r="F16" s="26">
        <v>4</v>
      </c>
      <c r="G16" s="26">
        <v>7</v>
      </c>
      <c r="H16" s="26"/>
      <c r="I16" s="26"/>
      <c r="J16" s="26">
        <v>3</v>
      </c>
      <c r="K16" s="26">
        <v>6</v>
      </c>
      <c r="L16" s="26">
        <v>2</v>
      </c>
      <c r="M16" s="26">
        <v>1</v>
      </c>
      <c r="N16" s="26">
        <f t="shared" si="0"/>
        <v>3</v>
      </c>
      <c r="O16" s="26">
        <v>1</v>
      </c>
      <c r="P16" s="26">
        <v>1</v>
      </c>
      <c r="Q16" s="95"/>
      <c r="R16" s="26">
        <v>3</v>
      </c>
      <c r="S16" s="26">
        <v>0</v>
      </c>
      <c r="T16" s="26">
        <f t="shared" si="1"/>
        <v>11</v>
      </c>
      <c r="U16" s="38" t="str">
        <f t="shared" si="2"/>
        <v/>
      </c>
      <c r="V16" s="22">
        <v>4</v>
      </c>
      <c r="W16" s="22" t="s">
        <v>57</v>
      </c>
      <c r="X16" s="22" t="s">
        <v>64</v>
      </c>
      <c r="Y16" s="78">
        <v>2041</v>
      </c>
      <c r="Z16" s="39"/>
      <c r="AA16" s="1" t="s">
        <v>110</v>
      </c>
      <c r="AB16" s="27" t="s">
        <v>126</v>
      </c>
    </row>
    <row r="17" spans="1:28" x14ac:dyDescent="0.3">
      <c r="A17" s="1" t="s">
        <v>95</v>
      </c>
      <c r="B17" s="1" t="s">
        <v>105</v>
      </c>
      <c r="C17" s="26" t="s">
        <v>159</v>
      </c>
      <c r="D17" s="36">
        <v>25</v>
      </c>
      <c r="E17" s="95"/>
      <c r="F17" s="26">
        <v>1</v>
      </c>
      <c r="G17" s="26">
        <v>2</v>
      </c>
      <c r="H17" s="26"/>
      <c r="I17" s="26"/>
      <c r="J17" s="26">
        <v>2</v>
      </c>
      <c r="K17" s="26">
        <v>2</v>
      </c>
      <c r="L17" s="26">
        <v>0</v>
      </c>
      <c r="M17" s="26">
        <v>2</v>
      </c>
      <c r="N17" s="26">
        <f t="shared" si="0"/>
        <v>2</v>
      </c>
      <c r="O17" s="26">
        <v>0</v>
      </c>
      <c r="P17" s="26">
        <v>4</v>
      </c>
      <c r="Q17" s="95"/>
      <c r="R17" s="26">
        <v>0</v>
      </c>
      <c r="S17" s="26">
        <v>0</v>
      </c>
      <c r="T17" s="26">
        <f t="shared" si="1"/>
        <v>4</v>
      </c>
      <c r="U17" s="38" t="str">
        <f t="shared" si="2"/>
        <v/>
      </c>
      <c r="V17" s="22">
        <v>4</v>
      </c>
      <c r="W17" s="22" t="s">
        <v>57</v>
      </c>
      <c r="X17" s="22" t="s">
        <v>64</v>
      </c>
      <c r="Y17" s="78">
        <v>2041</v>
      </c>
      <c r="Z17" s="39"/>
      <c r="AA17" s="1" t="s">
        <v>110</v>
      </c>
      <c r="AB17" s="27" t="s">
        <v>126</v>
      </c>
    </row>
    <row r="18" spans="1:28" x14ac:dyDescent="0.3">
      <c r="A18" s="1" t="s">
        <v>95</v>
      </c>
      <c r="B18" s="1" t="s">
        <v>105</v>
      </c>
      <c r="C18" s="26" t="s">
        <v>160</v>
      </c>
      <c r="D18" s="36">
        <v>20</v>
      </c>
      <c r="E18" s="95"/>
      <c r="F18" s="26">
        <v>2</v>
      </c>
      <c r="G18" s="26">
        <v>5</v>
      </c>
      <c r="H18" s="26"/>
      <c r="I18" s="26"/>
      <c r="J18" s="26">
        <v>1</v>
      </c>
      <c r="K18" s="26">
        <v>2</v>
      </c>
      <c r="L18" s="26">
        <v>1</v>
      </c>
      <c r="M18" s="26">
        <v>3</v>
      </c>
      <c r="N18" s="26">
        <f t="shared" si="0"/>
        <v>4</v>
      </c>
      <c r="O18" s="26">
        <v>0</v>
      </c>
      <c r="P18" s="37">
        <v>2</v>
      </c>
      <c r="Q18" s="95"/>
      <c r="R18" s="26">
        <v>4</v>
      </c>
      <c r="S18" s="26">
        <v>1</v>
      </c>
      <c r="T18" s="26">
        <f t="shared" si="1"/>
        <v>5</v>
      </c>
      <c r="U18" s="38" t="str">
        <f t="shared" si="2"/>
        <v/>
      </c>
      <c r="V18" s="22">
        <v>4</v>
      </c>
      <c r="W18" s="22" t="s">
        <v>57</v>
      </c>
      <c r="X18" s="22" t="s">
        <v>64</v>
      </c>
      <c r="Y18" s="78">
        <v>2041</v>
      </c>
      <c r="Z18" s="39"/>
      <c r="AA18" s="1" t="s">
        <v>110</v>
      </c>
      <c r="AB18" s="27" t="s">
        <v>126</v>
      </c>
    </row>
    <row r="19" spans="1:28" x14ac:dyDescent="0.3">
      <c r="A19" s="1" t="s">
        <v>95</v>
      </c>
      <c r="B19" s="1" t="s">
        <v>105</v>
      </c>
      <c r="C19" s="26" t="s">
        <v>161</v>
      </c>
      <c r="D19" s="36">
        <v>45</v>
      </c>
      <c r="E19" s="95"/>
      <c r="F19" s="26">
        <v>5</v>
      </c>
      <c r="G19" s="26">
        <v>9</v>
      </c>
      <c r="H19" s="26"/>
      <c r="I19" s="26"/>
      <c r="J19" s="26">
        <v>2</v>
      </c>
      <c r="K19" s="26">
        <v>5</v>
      </c>
      <c r="L19" s="26">
        <v>1</v>
      </c>
      <c r="M19" s="26">
        <v>3</v>
      </c>
      <c r="N19" s="26">
        <f t="shared" si="0"/>
        <v>4</v>
      </c>
      <c r="O19" s="26">
        <v>2</v>
      </c>
      <c r="P19" s="26">
        <v>1</v>
      </c>
      <c r="Q19" s="95"/>
      <c r="R19" s="26">
        <v>5</v>
      </c>
      <c r="S19" s="26">
        <v>1</v>
      </c>
      <c r="T19" s="26">
        <f t="shared" si="1"/>
        <v>12</v>
      </c>
      <c r="U19" s="38" t="str">
        <f t="shared" si="2"/>
        <v/>
      </c>
      <c r="V19" s="22">
        <v>4</v>
      </c>
      <c r="W19" s="22" t="s">
        <v>57</v>
      </c>
      <c r="X19" s="22" t="s">
        <v>64</v>
      </c>
      <c r="Y19" s="78">
        <v>2041</v>
      </c>
      <c r="Z19" s="39"/>
      <c r="AA19" s="1" t="s">
        <v>110</v>
      </c>
      <c r="AB19" s="27" t="s">
        <v>126</v>
      </c>
    </row>
    <row r="20" spans="1:28" x14ac:dyDescent="0.3">
      <c r="A20" s="1" t="s">
        <v>95</v>
      </c>
      <c r="B20" s="1" t="s">
        <v>105</v>
      </c>
      <c r="C20" s="26" t="s">
        <v>162</v>
      </c>
      <c r="D20" s="36">
        <v>23</v>
      </c>
      <c r="E20" s="95"/>
      <c r="F20" s="26">
        <v>3</v>
      </c>
      <c r="G20" s="26">
        <v>14</v>
      </c>
      <c r="H20" s="26"/>
      <c r="I20" s="26"/>
      <c r="J20" s="26">
        <v>5</v>
      </c>
      <c r="K20" s="26">
        <v>5</v>
      </c>
      <c r="L20" s="26">
        <v>1</v>
      </c>
      <c r="M20" s="26">
        <v>3</v>
      </c>
      <c r="N20" s="26">
        <f t="shared" si="0"/>
        <v>4</v>
      </c>
      <c r="O20" s="26">
        <v>6</v>
      </c>
      <c r="P20" s="26">
        <v>2</v>
      </c>
      <c r="Q20" s="95"/>
      <c r="R20" s="26">
        <v>7</v>
      </c>
      <c r="S20" s="26">
        <v>0</v>
      </c>
      <c r="T20" s="26">
        <f t="shared" si="1"/>
        <v>11</v>
      </c>
      <c r="U20" s="38" t="str">
        <f t="shared" si="2"/>
        <v/>
      </c>
      <c r="V20" s="22">
        <v>4</v>
      </c>
      <c r="W20" s="22" t="s">
        <v>57</v>
      </c>
      <c r="X20" s="22" t="s">
        <v>64</v>
      </c>
      <c r="Y20" s="78">
        <v>2041</v>
      </c>
      <c r="Z20" s="39"/>
      <c r="AA20" s="1" t="s">
        <v>110</v>
      </c>
      <c r="AB20" s="27" t="s">
        <v>126</v>
      </c>
    </row>
    <row r="21" spans="1:28" x14ac:dyDescent="0.3">
      <c r="A21" s="1" t="s">
        <v>95</v>
      </c>
      <c r="B21" s="1" t="s">
        <v>105</v>
      </c>
      <c r="C21" s="26" t="s">
        <v>163</v>
      </c>
      <c r="D21" s="36">
        <v>40</v>
      </c>
      <c r="E21" s="95"/>
      <c r="F21" s="26">
        <v>1</v>
      </c>
      <c r="G21" s="26">
        <v>6</v>
      </c>
      <c r="H21" s="26"/>
      <c r="I21" s="26"/>
      <c r="J21" s="26">
        <v>0</v>
      </c>
      <c r="K21" s="26">
        <v>0</v>
      </c>
      <c r="L21" s="26">
        <v>2</v>
      </c>
      <c r="M21" s="26">
        <v>2</v>
      </c>
      <c r="N21" s="26">
        <f t="shared" si="0"/>
        <v>4</v>
      </c>
      <c r="O21" s="26">
        <v>0</v>
      </c>
      <c r="P21" s="26">
        <v>5</v>
      </c>
      <c r="Q21" s="95"/>
      <c r="R21" s="26">
        <v>4</v>
      </c>
      <c r="S21" s="26">
        <v>0</v>
      </c>
      <c r="T21" s="26">
        <f t="shared" si="1"/>
        <v>2</v>
      </c>
      <c r="U21" s="38" t="str">
        <f t="shared" si="2"/>
        <v/>
      </c>
      <c r="V21" s="22">
        <v>4</v>
      </c>
      <c r="W21" s="22" t="s">
        <v>57</v>
      </c>
      <c r="X21" s="22" t="s">
        <v>64</v>
      </c>
      <c r="Y21" s="78">
        <v>2041</v>
      </c>
      <c r="Z21" s="39"/>
      <c r="AA21" s="1" t="s">
        <v>110</v>
      </c>
      <c r="AB21" s="27" t="s">
        <v>126</v>
      </c>
    </row>
    <row r="22" spans="1:28" x14ac:dyDescent="0.3">
      <c r="A22" s="1" t="s">
        <v>95</v>
      </c>
      <c r="B22" s="1" t="s">
        <v>105</v>
      </c>
      <c r="C22" s="26" t="s">
        <v>164</v>
      </c>
      <c r="D22" s="36">
        <v>10</v>
      </c>
      <c r="E22" s="95"/>
      <c r="F22" s="26">
        <v>3</v>
      </c>
      <c r="G22" s="26">
        <v>5</v>
      </c>
      <c r="H22" s="26"/>
      <c r="I22" s="26"/>
      <c r="J22" s="26">
        <v>1</v>
      </c>
      <c r="K22" s="26">
        <v>3</v>
      </c>
      <c r="L22" s="26">
        <v>1</v>
      </c>
      <c r="M22" s="26">
        <v>4</v>
      </c>
      <c r="N22" s="26">
        <f t="shared" si="0"/>
        <v>5</v>
      </c>
      <c r="O22" s="26">
        <v>1</v>
      </c>
      <c r="P22" s="26">
        <v>2</v>
      </c>
      <c r="Q22" s="95"/>
      <c r="R22" s="26">
        <v>1</v>
      </c>
      <c r="S22" s="26">
        <v>1</v>
      </c>
      <c r="T22" s="26">
        <f t="shared" si="1"/>
        <v>7</v>
      </c>
      <c r="U22" s="38" t="str">
        <f t="shared" si="2"/>
        <v/>
      </c>
      <c r="V22" s="22">
        <v>4</v>
      </c>
      <c r="W22" s="22" t="s">
        <v>57</v>
      </c>
      <c r="X22" s="22" t="s">
        <v>64</v>
      </c>
      <c r="Y22" s="78">
        <v>2041</v>
      </c>
      <c r="Z22" s="39"/>
      <c r="AA22" s="1" t="s">
        <v>110</v>
      </c>
      <c r="AB22" s="27" t="s">
        <v>126</v>
      </c>
    </row>
    <row r="23" spans="1:28" x14ac:dyDescent="0.3">
      <c r="A23" s="1" t="s">
        <v>95</v>
      </c>
      <c r="B23" s="1" t="s">
        <v>105</v>
      </c>
      <c r="C23" s="26" t="s">
        <v>165</v>
      </c>
      <c r="D23" s="36">
        <v>14</v>
      </c>
      <c r="E23" s="95"/>
      <c r="F23" s="26">
        <v>1</v>
      </c>
      <c r="G23" s="26">
        <v>2</v>
      </c>
      <c r="H23" s="26"/>
      <c r="I23" s="26"/>
      <c r="J23" s="26">
        <v>0</v>
      </c>
      <c r="K23" s="26">
        <v>0</v>
      </c>
      <c r="L23" s="26">
        <v>1</v>
      </c>
      <c r="M23" s="26">
        <v>0</v>
      </c>
      <c r="N23" s="26">
        <f t="shared" si="0"/>
        <v>1</v>
      </c>
      <c r="O23" s="26">
        <v>0</v>
      </c>
      <c r="P23" s="26">
        <v>0</v>
      </c>
      <c r="Q23" s="95"/>
      <c r="R23" s="26">
        <v>2</v>
      </c>
      <c r="S23" s="26">
        <v>0</v>
      </c>
      <c r="T23" s="26">
        <f t="shared" si="1"/>
        <v>2</v>
      </c>
      <c r="U23" s="38" t="str">
        <f t="shared" si="2"/>
        <v/>
      </c>
      <c r="V23" s="22">
        <v>4</v>
      </c>
      <c r="W23" s="22" t="s">
        <v>57</v>
      </c>
      <c r="X23" s="22" t="s">
        <v>64</v>
      </c>
      <c r="Y23" s="78">
        <v>2041</v>
      </c>
      <c r="Z23" s="39"/>
      <c r="AA23" s="1" t="s">
        <v>110</v>
      </c>
      <c r="AB23" s="27" t="s">
        <v>126</v>
      </c>
    </row>
    <row r="24" spans="1:28" x14ac:dyDescent="0.3">
      <c r="A24" s="1" t="s">
        <v>95</v>
      </c>
      <c r="B24" s="1" t="s">
        <v>105</v>
      </c>
      <c r="C24" s="26" t="s">
        <v>166</v>
      </c>
      <c r="D24" s="36">
        <v>15</v>
      </c>
      <c r="E24" s="95"/>
      <c r="F24" s="26">
        <v>0</v>
      </c>
      <c r="G24" s="26">
        <v>2</v>
      </c>
      <c r="H24" s="26"/>
      <c r="I24" s="26"/>
      <c r="J24" s="26">
        <f>-K24-K429</f>
        <v>0</v>
      </c>
      <c r="K24" s="26">
        <v>0</v>
      </c>
      <c r="L24" s="26">
        <v>1</v>
      </c>
      <c r="M24" s="26">
        <v>0</v>
      </c>
      <c r="N24" s="26">
        <f t="shared" si="0"/>
        <v>1</v>
      </c>
      <c r="O24" s="26">
        <v>0</v>
      </c>
      <c r="P24" s="37">
        <v>0</v>
      </c>
      <c r="Q24" s="95"/>
      <c r="R24" s="26">
        <v>2</v>
      </c>
      <c r="S24" s="26">
        <v>0</v>
      </c>
      <c r="T24" s="26">
        <f t="shared" si="1"/>
        <v>0</v>
      </c>
      <c r="U24" s="38" t="str">
        <f t="shared" si="2"/>
        <v/>
      </c>
      <c r="V24" s="22">
        <v>4</v>
      </c>
      <c r="W24" s="22" t="s">
        <v>57</v>
      </c>
      <c r="X24" s="22" t="s">
        <v>64</v>
      </c>
      <c r="Y24" s="78">
        <v>2041</v>
      </c>
      <c r="Z24" s="39"/>
      <c r="AA24" s="1" t="s">
        <v>110</v>
      </c>
      <c r="AB24" s="27" t="s">
        <v>126</v>
      </c>
    </row>
    <row r="25" spans="1:28" x14ac:dyDescent="0.3">
      <c r="A25" s="1" t="s">
        <v>95</v>
      </c>
      <c r="B25" s="1" t="s">
        <v>105</v>
      </c>
      <c r="C25" s="51" t="s">
        <v>39</v>
      </c>
      <c r="D25" s="1"/>
      <c r="E25" s="51">
        <v>240</v>
      </c>
      <c r="F25" s="51">
        <v>-1</v>
      </c>
      <c r="G25" s="41"/>
      <c r="H25" s="41"/>
      <c r="I25" s="41"/>
      <c r="J25" s="41"/>
      <c r="K25" s="41"/>
      <c r="L25" s="41"/>
      <c r="M25" s="41"/>
      <c r="N25" s="26"/>
      <c r="O25" s="41"/>
      <c r="P25" s="41"/>
      <c r="Q25" s="41"/>
      <c r="R25" s="41"/>
      <c r="S25" s="41"/>
      <c r="T25" s="51">
        <v>-2</v>
      </c>
      <c r="U25" s="38" t="str">
        <f t="shared" ref="U25" si="3">_xlfn.IFNA("",((T25+Q25+N25-R25)+(O25*2))/E25)</f>
        <v/>
      </c>
      <c r="V25" s="22">
        <v>4</v>
      </c>
      <c r="W25" s="22" t="s">
        <v>57</v>
      </c>
      <c r="X25" s="22" t="s">
        <v>64</v>
      </c>
      <c r="Y25" s="78">
        <v>2041</v>
      </c>
      <c r="Z25" s="39"/>
      <c r="AA25" s="1" t="s">
        <v>110</v>
      </c>
      <c r="AB25" s="27" t="s">
        <v>126</v>
      </c>
    </row>
    <row r="26" spans="1:28" x14ac:dyDescent="0.3">
      <c r="A26" s="46" t="s">
        <v>95</v>
      </c>
      <c r="B26" s="46" t="s">
        <v>105</v>
      </c>
      <c r="C26" s="42" t="s">
        <v>40</v>
      </c>
      <c r="D26" s="46"/>
      <c r="E26" s="42">
        <f t="shared" ref="E26:T26" si="4">SUM(E13:E25)</f>
        <v>240</v>
      </c>
      <c r="F26" s="42">
        <f t="shared" si="4"/>
        <v>32</v>
      </c>
      <c r="G26" s="42">
        <f t="shared" si="4"/>
        <v>73</v>
      </c>
      <c r="H26" s="42">
        <f t="shared" si="4"/>
        <v>0</v>
      </c>
      <c r="I26" s="42">
        <f t="shared" si="4"/>
        <v>0</v>
      </c>
      <c r="J26" s="42">
        <f t="shared" si="4"/>
        <v>26</v>
      </c>
      <c r="K26" s="42">
        <f t="shared" si="4"/>
        <v>41</v>
      </c>
      <c r="L26" s="42">
        <f t="shared" si="4"/>
        <v>20</v>
      </c>
      <c r="M26" s="42">
        <f t="shared" si="4"/>
        <v>31</v>
      </c>
      <c r="N26" s="42">
        <f t="shared" si="4"/>
        <v>51</v>
      </c>
      <c r="O26" s="42">
        <f t="shared" si="4"/>
        <v>12</v>
      </c>
      <c r="P26" s="42">
        <f t="shared" si="4"/>
        <v>22</v>
      </c>
      <c r="Q26" s="42">
        <f t="shared" si="4"/>
        <v>0</v>
      </c>
      <c r="R26" s="42">
        <f t="shared" si="4"/>
        <v>41</v>
      </c>
      <c r="S26" s="42">
        <f t="shared" si="4"/>
        <v>3</v>
      </c>
      <c r="T26" s="42">
        <f t="shared" si="4"/>
        <v>90</v>
      </c>
      <c r="U26" s="43">
        <f>((T26+Q26+N26-R26)+(O26*2))/E26</f>
        <v>0.51666666666666672</v>
      </c>
      <c r="V26" s="44">
        <v>4</v>
      </c>
      <c r="W26" s="44" t="s">
        <v>57</v>
      </c>
      <c r="X26" s="44" t="s">
        <v>64</v>
      </c>
      <c r="Y26" s="79">
        <v>2041</v>
      </c>
      <c r="Z26" s="45"/>
      <c r="AA26" s="46" t="s">
        <v>110</v>
      </c>
      <c r="AB26" s="93" t="s">
        <v>126</v>
      </c>
    </row>
    <row r="27" spans="1:28" x14ac:dyDescent="0.3">
      <c r="A27" s="1"/>
      <c r="B27" s="1"/>
      <c r="C27" s="1"/>
      <c r="D27" s="1"/>
      <c r="F27" s="47" t="s">
        <v>41</v>
      </c>
      <c r="G27" s="77">
        <f>F26/G26</f>
        <v>0.43835616438356162</v>
      </c>
      <c r="H27" s="47"/>
      <c r="I27" s="27"/>
      <c r="J27" s="47" t="s">
        <v>42</v>
      </c>
      <c r="K27" s="77">
        <f>J26/K26</f>
        <v>0.63414634146341464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26" t="s">
        <v>319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26" t="s">
        <v>320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26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52" t="s">
        <v>96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1</v>
      </c>
      <c r="W33" s="1"/>
      <c r="X33" s="1"/>
      <c r="Y33" s="30"/>
      <c r="Z33" s="39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95</v>
      </c>
      <c r="C35" s="26" t="s">
        <v>169</v>
      </c>
      <c r="D35" s="36">
        <v>40</v>
      </c>
      <c r="E35" s="95"/>
      <c r="F35" s="26">
        <v>2</v>
      </c>
      <c r="G35" s="26">
        <v>4</v>
      </c>
      <c r="H35" s="26"/>
      <c r="I35" s="26"/>
      <c r="J35" s="26">
        <v>0</v>
      </c>
      <c r="K35" s="26">
        <v>0</v>
      </c>
      <c r="L35" s="26">
        <v>1</v>
      </c>
      <c r="M35" s="26">
        <v>2</v>
      </c>
      <c r="N35" s="26">
        <f>SUM(L35:M35)</f>
        <v>3</v>
      </c>
      <c r="O35" s="26">
        <v>1</v>
      </c>
      <c r="P35" s="51">
        <v>6</v>
      </c>
      <c r="Q35" s="26">
        <v>0</v>
      </c>
      <c r="R35" s="26">
        <v>2</v>
      </c>
      <c r="S35" s="26">
        <v>0</v>
      </c>
      <c r="T35" s="26">
        <f>(H35*3)+((F35-H35)*2)+J35</f>
        <v>4</v>
      </c>
      <c r="U35" s="38" t="str">
        <f>IFERROR(((T35+Q35+N35-R35)+(O35*2))/E35,"")</f>
        <v/>
      </c>
      <c r="V35" s="22">
        <v>4</v>
      </c>
      <c r="W35" s="22" t="s">
        <v>63</v>
      </c>
      <c r="X35" s="22" t="s">
        <v>317</v>
      </c>
      <c r="Y35" s="78">
        <v>2041</v>
      </c>
      <c r="Z35" s="39"/>
      <c r="AA35" s="1" t="s">
        <v>223</v>
      </c>
      <c r="AB35" s="27" t="s">
        <v>59</v>
      </c>
    </row>
    <row r="36" spans="1:28" x14ac:dyDescent="0.3">
      <c r="A36" s="1" t="s">
        <v>105</v>
      </c>
      <c r="B36" s="1" t="s">
        <v>95</v>
      </c>
      <c r="C36" s="26" t="s">
        <v>170</v>
      </c>
      <c r="D36" s="36">
        <v>10</v>
      </c>
      <c r="E36" s="95"/>
      <c r="F36" s="26">
        <v>2</v>
      </c>
      <c r="G36" s="26">
        <v>14</v>
      </c>
      <c r="H36" s="26"/>
      <c r="I36" s="26"/>
      <c r="J36" s="26">
        <v>8</v>
      </c>
      <c r="K36" s="26">
        <v>11</v>
      </c>
      <c r="L36" s="26">
        <v>4</v>
      </c>
      <c r="M36" s="26">
        <v>7</v>
      </c>
      <c r="N36" s="26">
        <f t="shared" ref="N36:N41" si="5">SUM(L36:M36)</f>
        <v>11</v>
      </c>
      <c r="O36" s="26">
        <v>4</v>
      </c>
      <c r="P36" s="26">
        <v>4</v>
      </c>
      <c r="Q36" s="26">
        <v>1</v>
      </c>
      <c r="R36" s="26">
        <v>8</v>
      </c>
      <c r="S36" s="26">
        <v>3</v>
      </c>
      <c r="T36" s="37">
        <f t="shared" ref="T36:T41" si="6">(H36*3)+((F36-H36)*2)+J36</f>
        <v>12</v>
      </c>
      <c r="U36" s="38" t="str">
        <f t="shared" ref="U36:U45" si="7">IFERROR(((T36+Q36+N36-R36)+(O36*2))/E36,"")</f>
        <v/>
      </c>
      <c r="V36" s="22">
        <v>4</v>
      </c>
      <c r="W36" s="22" t="s">
        <v>63</v>
      </c>
      <c r="X36" s="22" t="s">
        <v>317</v>
      </c>
      <c r="Y36" s="78">
        <v>2041</v>
      </c>
      <c r="Z36" s="39"/>
      <c r="AA36" s="1" t="s">
        <v>223</v>
      </c>
      <c r="AB36" s="27" t="s">
        <v>59</v>
      </c>
    </row>
    <row r="37" spans="1:28" x14ac:dyDescent="0.3">
      <c r="A37" s="1" t="s">
        <v>105</v>
      </c>
      <c r="B37" s="1" t="s">
        <v>95</v>
      </c>
      <c r="C37" s="26" t="s">
        <v>171</v>
      </c>
      <c r="D37" s="36">
        <v>25</v>
      </c>
      <c r="E37" s="95"/>
      <c r="F37" s="26">
        <v>0</v>
      </c>
      <c r="G37" s="26">
        <v>0</v>
      </c>
      <c r="H37" s="26"/>
      <c r="I37" s="26"/>
      <c r="J37" s="26">
        <v>0</v>
      </c>
      <c r="K37" s="26">
        <v>0</v>
      </c>
      <c r="L37" s="26">
        <v>0</v>
      </c>
      <c r="M37" s="26">
        <v>0</v>
      </c>
      <c r="N37" s="26">
        <f t="shared" si="5"/>
        <v>0</v>
      </c>
      <c r="O37" s="26">
        <v>0</v>
      </c>
      <c r="P37" s="26">
        <v>0</v>
      </c>
      <c r="Q37" s="26">
        <v>0</v>
      </c>
      <c r="R37" s="26">
        <v>3</v>
      </c>
      <c r="S37" s="26">
        <v>0</v>
      </c>
      <c r="T37" s="37">
        <f t="shared" si="6"/>
        <v>0</v>
      </c>
      <c r="U37" s="38" t="str">
        <f t="shared" si="7"/>
        <v/>
      </c>
      <c r="V37" s="22">
        <v>4</v>
      </c>
      <c r="W37" s="22" t="s">
        <v>63</v>
      </c>
      <c r="X37" s="22" t="s">
        <v>317</v>
      </c>
      <c r="Y37" s="78">
        <v>2041</v>
      </c>
      <c r="Z37" s="39"/>
      <c r="AA37" s="1" t="s">
        <v>223</v>
      </c>
      <c r="AB37" s="27" t="s">
        <v>59</v>
      </c>
    </row>
    <row r="38" spans="1:28" x14ac:dyDescent="0.3">
      <c r="A38" s="1" t="s">
        <v>105</v>
      </c>
      <c r="B38" s="1" t="s">
        <v>95</v>
      </c>
      <c r="C38" s="26" t="s">
        <v>172</v>
      </c>
      <c r="D38" s="36">
        <v>24</v>
      </c>
      <c r="E38" s="95"/>
      <c r="F38" s="26">
        <v>10</v>
      </c>
      <c r="G38" s="26">
        <v>28</v>
      </c>
      <c r="H38" s="26"/>
      <c r="I38" s="26"/>
      <c r="J38" s="26">
        <v>0</v>
      </c>
      <c r="K38" s="26">
        <v>0</v>
      </c>
      <c r="L38" s="26">
        <v>1</v>
      </c>
      <c r="M38" s="26">
        <v>1</v>
      </c>
      <c r="N38" s="26">
        <f t="shared" si="5"/>
        <v>2</v>
      </c>
      <c r="O38" s="26">
        <v>3</v>
      </c>
      <c r="P38" s="26">
        <v>2</v>
      </c>
      <c r="Q38" s="26">
        <v>2</v>
      </c>
      <c r="R38" s="26">
        <v>4</v>
      </c>
      <c r="S38" s="26">
        <v>0</v>
      </c>
      <c r="T38" s="37">
        <f t="shared" si="6"/>
        <v>20</v>
      </c>
      <c r="U38" s="38" t="str">
        <f t="shared" si="7"/>
        <v/>
      </c>
      <c r="V38" s="22">
        <v>4</v>
      </c>
      <c r="W38" s="22" t="s">
        <v>63</v>
      </c>
      <c r="X38" s="22" t="s">
        <v>317</v>
      </c>
      <c r="Y38" s="78">
        <v>2041</v>
      </c>
      <c r="Z38" s="39"/>
      <c r="AA38" s="1" t="s">
        <v>223</v>
      </c>
      <c r="AB38" s="27" t="s">
        <v>59</v>
      </c>
    </row>
    <row r="39" spans="1:28" x14ac:dyDescent="0.3">
      <c r="A39" s="1" t="s">
        <v>105</v>
      </c>
      <c r="B39" s="1" t="s">
        <v>95</v>
      </c>
      <c r="C39" s="26" t="s">
        <v>173</v>
      </c>
      <c r="D39" s="36">
        <v>3</v>
      </c>
      <c r="E39" s="95"/>
      <c r="F39" s="26">
        <v>1</v>
      </c>
      <c r="G39" s="26">
        <v>1</v>
      </c>
      <c r="H39" s="26"/>
      <c r="I39" s="26"/>
      <c r="J39" s="26">
        <v>0</v>
      </c>
      <c r="K39" s="26">
        <v>0</v>
      </c>
      <c r="L39" s="26">
        <v>0</v>
      </c>
      <c r="M39" s="26">
        <v>0</v>
      </c>
      <c r="N39" s="26">
        <f t="shared" si="5"/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37">
        <f t="shared" si="6"/>
        <v>2</v>
      </c>
      <c r="U39" s="38" t="str">
        <f t="shared" si="7"/>
        <v/>
      </c>
      <c r="V39" s="22">
        <v>4</v>
      </c>
      <c r="W39" s="22" t="s">
        <v>63</v>
      </c>
      <c r="X39" s="22" t="s">
        <v>317</v>
      </c>
      <c r="Y39" s="78">
        <v>2041</v>
      </c>
      <c r="Z39" s="39"/>
      <c r="AA39" s="1" t="s">
        <v>223</v>
      </c>
      <c r="AB39" s="27" t="s">
        <v>59</v>
      </c>
    </row>
    <row r="40" spans="1:28" x14ac:dyDescent="0.3">
      <c r="A40" s="1" t="s">
        <v>105</v>
      </c>
      <c r="B40" s="1" t="s">
        <v>95</v>
      </c>
      <c r="C40" s="26" t="s">
        <v>174</v>
      </c>
      <c r="D40" s="36">
        <v>20</v>
      </c>
      <c r="E40" s="95"/>
      <c r="F40" s="26">
        <v>1</v>
      </c>
      <c r="G40" s="26">
        <v>5</v>
      </c>
      <c r="H40" s="26"/>
      <c r="I40" s="26"/>
      <c r="J40" s="26">
        <v>0</v>
      </c>
      <c r="K40" s="26">
        <v>0</v>
      </c>
      <c r="L40" s="26">
        <v>1</v>
      </c>
      <c r="M40" s="26">
        <v>2</v>
      </c>
      <c r="N40" s="26">
        <f t="shared" si="5"/>
        <v>3</v>
      </c>
      <c r="O40" s="26">
        <v>1</v>
      </c>
      <c r="P40" s="26">
        <v>2</v>
      </c>
      <c r="Q40" s="26">
        <v>1</v>
      </c>
      <c r="R40" s="26">
        <v>1</v>
      </c>
      <c r="S40" s="26">
        <v>0</v>
      </c>
      <c r="T40" s="37">
        <f t="shared" si="6"/>
        <v>2</v>
      </c>
      <c r="U40" s="38" t="str">
        <f t="shared" si="7"/>
        <v/>
      </c>
      <c r="V40" s="22">
        <v>4</v>
      </c>
      <c r="W40" s="22" t="s">
        <v>63</v>
      </c>
      <c r="X40" s="22" t="s">
        <v>317</v>
      </c>
      <c r="Y40" s="78">
        <v>2041</v>
      </c>
      <c r="Z40" s="39"/>
      <c r="AA40" s="1" t="s">
        <v>223</v>
      </c>
      <c r="AB40" s="27" t="s">
        <v>59</v>
      </c>
    </row>
    <row r="41" spans="1:28" x14ac:dyDescent="0.3">
      <c r="A41" s="1" t="s">
        <v>105</v>
      </c>
      <c r="B41" s="1" t="s">
        <v>95</v>
      </c>
      <c r="C41" s="26" t="s">
        <v>175</v>
      </c>
      <c r="D41" s="36">
        <v>31</v>
      </c>
      <c r="E41" s="95"/>
      <c r="F41" s="26">
        <v>6</v>
      </c>
      <c r="G41" s="26">
        <v>14</v>
      </c>
      <c r="H41" s="26"/>
      <c r="I41" s="26"/>
      <c r="J41" s="26">
        <v>3</v>
      </c>
      <c r="K41" s="26">
        <v>7</v>
      </c>
      <c r="L41" s="26">
        <v>11</v>
      </c>
      <c r="M41" s="26">
        <v>7</v>
      </c>
      <c r="N41" s="26">
        <f t="shared" si="5"/>
        <v>18</v>
      </c>
      <c r="O41" s="26">
        <v>0</v>
      </c>
      <c r="P41" s="26">
        <v>3</v>
      </c>
      <c r="Q41" s="26">
        <v>0</v>
      </c>
      <c r="R41" s="26">
        <v>6</v>
      </c>
      <c r="S41" s="26">
        <v>1</v>
      </c>
      <c r="T41" s="37">
        <f t="shared" si="6"/>
        <v>15</v>
      </c>
      <c r="U41" s="38" t="str">
        <f t="shared" si="7"/>
        <v/>
      </c>
      <c r="V41" s="22">
        <v>4</v>
      </c>
      <c r="W41" s="22" t="s">
        <v>63</v>
      </c>
      <c r="X41" s="22" t="s">
        <v>317</v>
      </c>
      <c r="Y41" s="78">
        <v>2041</v>
      </c>
      <c r="Z41" s="39"/>
      <c r="AA41" s="1" t="s">
        <v>223</v>
      </c>
      <c r="AB41" s="27" t="s">
        <v>59</v>
      </c>
    </row>
    <row r="42" spans="1:28" x14ac:dyDescent="0.3">
      <c r="A42" s="1" t="s">
        <v>105</v>
      </c>
      <c r="B42" s="1" t="s">
        <v>95</v>
      </c>
      <c r="C42" s="26" t="s">
        <v>176</v>
      </c>
      <c r="D42" s="36">
        <v>14</v>
      </c>
      <c r="E42" s="95"/>
      <c r="F42" s="26">
        <v>0</v>
      </c>
      <c r="G42" s="26">
        <v>0</v>
      </c>
      <c r="H42" s="26"/>
      <c r="I42" s="26"/>
      <c r="J42" s="26">
        <v>0</v>
      </c>
      <c r="K42" s="26">
        <v>0</v>
      </c>
      <c r="L42" s="26">
        <v>0</v>
      </c>
      <c r="M42" s="26">
        <v>0</v>
      </c>
      <c r="N42" s="26">
        <f>SUM(L42:M42)</f>
        <v>0</v>
      </c>
      <c r="O42" s="26">
        <v>0</v>
      </c>
      <c r="P42" s="26">
        <v>1</v>
      </c>
      <c r="Q42" s="26">
        <v>0</v>
      </c>
      <c r="R42" s="26">
        <v>0</v>
      </c>
      <c r="S42" s="26">
        <v>0</v>
      </c>
      <c r="T42" s="37">
        <f>(H42*3)+((F42-H42)*2)+J42</f>
        <v>0</v>
      </c>
      <c r="U42" s="38" t="str">
        <f t="shared" si="7"/>
        <v/>
      </c>
      <c r="V42" s="22">
        <v>4</v>
      </c>
      <c r="W42" s="22" t="s">
        <v>63</v>
      </c>
      <c r="X42" s="22" t="s">
        <v>317</v>
      </c>
      <c r="Y42" s="78">
        <v>2041</v>
      </c>
      <c r="Z42" s="39"/>
      <c r="AA42" s="1" t="s">
        <v>223</v>
      </c>
      <c r="AB42" s="27" t="s">
        <v>59</v>
      </c>
    </row>
    <row r="43" spans="1:28" x14ac:dyDescent="0.3">
      <c r="A43" s="1" t="s">
        <v>105</v>
      </c>
      <c r="B43" s="1" t="s">
        <v>95</v>
      </c>
      <c r="C43" s="26" t="s">
        <v>177</v>
      </c>
      <c r="D43" s="36">
        <v>23</v>
      </c>
      <c r="E43" s="95"/>
      <c r="F43" s="26">
        <v>4</v>
      </c>
      <c r="G43" s="26">
        <v>7</v>
      </c>
      <c r="H43" s="26"/>
      <c r="I43" s="26"/>
      <c r="J43" s="26">
        <v>1</v>
      </c>
      <c r="K43" s="26">
        <v>3</v>
      </c>
      <c r="L43" s="26">
        <v>1</v>
      </c>
      <c r="M43" s="26">
        <v>7</v>
      </c>
      <c r="N43" s="26">
        <f>SUM(L43:M43)</f>
        <v>8</v>
      </c>
      <c r="O43" s="26">
        <v>1</v>
      </c>
      <c r="P43" s="26">
        <v>1</v>
      </c>
      <c r="Q43" s="26">
        <v>1</v>
      </c>
      <c r="R43" s="26">
        <v>7</v>
      </c>
      <c r="S43" s="26">
        <v>2</v>
      </c>
      <c r="T43" s="37">
        <f>(H43*3)+((F43-H43)*2)+J43</f>
        <v>9</v>
      </c>
      <c r="U43" s="38" t="str">
        <f t="shared" si="7"/>
        <v/>
      </c>
      <c r="V43" s="22">
        <v>4</v>
      </c>
      <c r="W43" s="22" t="s">
        <v>63</v>
      </c>
      <c r="X43" s="22" t="s">
        <v>317</v>
      </c>
      <c r="Y43" s="78">
        <v>2041</v>
      </c>
      <c r="Z43" s="39"/>
      <c r="AA43" s="1" t="s">
        <v>223</v>
      </c>
      <c r="AB43" s="27" t="s">
        <v>59</v>
      </c>
    </row>
    <row r="44" spans="1:28" x14ac:dyDescent="0.3">
      <c r="A44" s="1" t="s">
        <v>105</v>
      </c>
      <c r="B44" s="1" t="s">
        <v>95</v>
      </c>
      <c r="C44" s="26" t="s">
        <v>503</v>
      </c>
      <c r="D44" s="36">
        <v>33</v>
      </c>
      <c r="E44" s="95"/>
      <c r="F44" s="26">
        <v>0</v>
      </c>
      <c r="G44" s="26">
        <v>0</v>
      </c>
      <c r="H44" s="26"/>
      <c r="I44" s="26"/>
      <c r="J44" s="26">
        <v>0</v>
      </c>
      <c r="K44" s="26">
        <v>0</v>
      </c>
      <c r="L44" s="26">
        <v>0</v>
      </c>
      <c r="M44" s="26">
        <v>0</v>
      </c>
      <c r="N44" s="26">
        <f>SUM(L44:M44)</f>
        <v>0</v>
      </c>
      <c r="O44" s="26">
        <v>0</v>
      </c>
      <c r="P44" s="26">
        <v>2</v>
      </c>
      <c r="Q44" s="26">
        <v>0</v>
      </c>
      <c r="R44" s="26">
        <v>0</v>
      </c>
      <c r="S44" s="26">
        <v>0</v>
      </c>
      <c r="T44" s="37">
        <f>(H44*3)+((F44-H44)*2)+J44</f>
        <v>0</v>
      </c>
      <c r="U44" s="38" t="str">
        <f t="shared" si="7"/>
        <v/>
      </c>
      <c r="V44" s="22">
        <v>4</v>
      </c>
      <c r="W44" s="22" t="s">
        <v>63</v>
      </c>
      <c r="X44" s="22" t="s">
        <v>317</v>
      </c>
      <c r="Y44" s="78">
        <v>2041</v>
      </c>
      <c r="Z44" s="39"/>
      <c r="AA44" s="1" t="s">
        <v>223</v>
      </c>
      <c r="AB44" s="27" t="s">
        <v>59</v>
      </c>
    </row>
    <row r="45" spans="1:28" x14ac:dyDescent="0.3">
      <c r="A45" s="1" t="s">
        <v>105</v>
      </c>
      <c r="B45" s="1" t="s">
        <v>95</v>
      </c>
      <c r="C45" s="26" t="s">
        <v>178</v>
      </c>
      <c r="D45" s="36">
        <v>5</v>
      </c>
      <c r="E45" s="95"/>
      <c r="F45" s="26">
        <v>6</v>
      </c>
      <c r="G45" s="26">
        <v>12</v>
      </c>
      <c r="H45" s="26"/>
      <c r="I45" s="26"/>
      <c r="J45" s="26">
        <v>6</v>
      </c>
      <c r="K45" s="26">
        <v>10</v>
      </c>
      <c r="L45" s="26">
        <v>0</v>
      </c>
      <c r="M45" s="26">
        <v>2</v>
      </c>
      <c r="N45" s="26">
        <f>SUM(L45:M45)</f>
        <v>2</v>
      </c>
      <c r="O45" s="26">
        <v>3</v>
      </c>
      <c r="P45" s="26">
        <v>5</v>
      </c>
      <c r="Q45" s="26">
        <v>2</v>
      </c>
      <c r="R45" s="26">
        <v>7</v>
      </c>
      <c r="S45" s="26">
        <v>0</v>
      </c>
      <c r="T45" s="37">
        <f>(H45*3)+((F45-H45)*2)+J45</f>
        <v>18</v>
      </c>
      <c r="U45" s="38" t="str">
        <f t="shared" si="7"/>
        <v/>
      </c>
      <c r="V45" s="22">
        <v>4</v>
      </c>
      <c r="W45" s="22" t="s">
        <v>63</v>
      </c>
      <c r="X45" s="22" t="s">
        <v>317</v>
      </c>
      <c r="Y45" s="78">
        <v>2041</v>
      </c>
      <c r="Z45" s="39"/>
      <c r="AA45" s="1" t="s">
        <v>223</v>
      </c>
      <c r="AB45" s="27" t="s">
        <v>59</v>
      </c>
    </row>
    <row r="46" spans="1:28" x14ac:dyDescent="0.3">
      <c r="A46" s="1" t="s">
        <v>105</v>
      </c>
      <c r="B46" s="1" t="s">
        <v>95</v>
      </c>
      <c r="C46" s="51" t="s">
        <v>39</v>
      </c>
      <c r="D46" s="36"/>
      <c r="E46" s="51">
        <v>240</v>
      </c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37"/>
      <c r="U46" s="38"/>
      <c r="V46" s="22">
        <v>4</v>
      </c>
      <c r="W46" s="22" t="s">
        <v>63</v>
      </c>
      <c r="X46" s="22" t="s">
        <v>317</v>
      </c>
      <c r="Y46" s="78">
        <v>2041</v>
      </c>
      <c r="Z46" s="39"/>
      <c r="AA46" s="1" t="s">
        <v>223</v>
      </c>
      <c r="AB46" s="27" t="s">
        <v>59</v>
      </c>
    </row>
    <row r="47" spans="1:28" x14ac:dyDescent="0.3">
      <c r="A47" s="46" t="s">
        <v>105</v>
      </c>
      <c r="B47" s="46" t="s">
        <v>95</v>
      </c>
      <c r="C47" s="42" t="s">
        <v>40</v>
      </c>
      <c r="D47" s="46"/>
      <c r="E47" s="42">
        <f t="shared" ref="E47:T47" si="8">SUM(E35:E45)</f>
        <v>0</v>
      </c>
      <c r="F47" s="42">
        <f t="shared" si="8"/>
        <v>32</v>
      </c>
      <c r="G47" s="42">
        <f t="shared" si="8"/>
        <v>85</v>
      </c>
      <c r="H47" s="42">
        <f t="shared" si="8"/>
        <v>0</v>
      </c>
      <c r="I47" s="42">
        <f t="shared" si="8"/>
        <v>0</v>
      </c>
      <c r="J47" s="42">
        <f t="shared" si="8"/>
        <v>18</v>
      </c>
      <c r="K47" s="42">
        <f t="shared" si="8"/>
        <v>31</v>
      </c>
      <c r="L47" s="42">
        <f t="shared" si="8"/>
        <v>19</v>
      </c>
      <c r="M47" s="42">
        <f t="shared" si="8"/>
        <v>28</v>
      </c>
      <c r="N47" s="42">
        <f t="shared" si="8"/>
        <v>47</v>
      </c>
      <c r="O47" s="42">
        <f t="shared" si="8"/>
        <v>13</v>
      </c>
      <c r="P47" s="42">
        <f t="shared" si="8"/>
        <v>26</v>
      </c>
      <c r="Q47" s="42">
        <f t="shared" si="8"/>
        <v>7</v>
      </c>
      <c r="R47" s="42">
        <f t="shared" si="8"/>
        <v>38</v>
      </c>
      <c r="S47" s="42">
        <f t="shared" si="8"/>
        <v>6</v>
      </c>
      <c r="T47" s="42">
        <f t="shared" si="8"/>
        <v>82</v>
      </c>
      <c r="U47" s="43" t="e">
        <f>((T47+Q47+N47-R47)+(O47*2))/E47</f>
        <v>#DIV/0!</v>
      </c>
      <c r="V47" s="44">
        <v>4</v>
      </c>
      <c r="W47" s="44" t="s">
        <v>63</v>
      </c>
      <c r="X47" s="44" t="s">
        <v>58</v>
      </c>
      <c r="Y47" s="79">
        <v>2041</v>
      </c>
      <c r="Z47" s="45"/>
      <c r="AA47" s="46" t="s">
        <v>223</v>
      </c>
      <c r="AB47" s="93" t="s">
        <v>59</v>
      </c>
    </row>
    <row r="48" spans="1:28" x14ac:dyDescent="0.3">
      <c r="A48" s="1"/>
      <c r="B48" s="1"/>
      <c r="C48" s="1"/>
      <c r="D48" s="1"/>
      <c r="F48" s="47" t="s">
        <v>41</v>
      </c>
      <c r="G48" s="77">
        <f>F47/G47</f>
        <v>0.37647058823529411</v>
      </c>
      <c r="H48" s="47"/>
      <c r="I48" s="27"/>
      <c r="J48" s="47" t="s">
        <v>42</v>
      </c>
      <c r="K48" s="77">
        <f>J47/K47</f>
        <v>0.58064516129032262</v>
      </c>
      <c r="L48" s="1"/>
      <c r="M48" s="37" t="s">
        <v>43</v>
      </c>
      <c r="N48" s="49">
        <v>9</v>
      </c>
      <c r="P48" s="1"/>
      <c r="Q48" s="1"/>
      <c r="R48" s="1"/>
      <c r="S48" s="1"/>
      <c r="T48" s="1"/>
      <c r="U48" s="1"/>
      <c r="V48" s="22"/>
      <c r="W48" s="22"/>
      <c r="X48" s="22"/>
      <c r="Y48" s="40"/>
      <c r="Z48" s="39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0"/>
      <c r="Z49" s="39"/>
      <c r="AA49" s="1"/>
      <c r="AB49" s="27"/>
    </row>
    <row r="50" spans="1:28" x14ac:dyDescent="0.3">
      <c r="B50" s="1"/>
      <c r="C50" s="26" t="s">
        <v>318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0"/>
      <c r="Z50" s="39"/>
      <c r="AA50" s="1"/>
      <c r="AB50" s="1"/>
    </row>
    <row r="51" spans="1:28" x14ac:dyDescent="0.3">
      <c r="C51" s="26"/>
    </row>
  </sheetData>
  <sheetProtection sheet="1" objects="1" scenarios="1"/>
  <sortState xmlns:xlrd2="http://schemas.microsoft.com/office/spreadsheetml/2017/richdata2" ref="C13:C23">
    <sortCondition ref="C13:C23"/>
  </sortState>
  <pageMargins left="0.25" right="0.25" top="0.75" bottom="0.75" header="0.3" footer="0.3"/>
  <pageSetup scale="6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DD6CF-71F9-4BD2-9C54-4CF4BD9B4577}">
  <sheetPr>
    <tabColor theme="9" tint="0.39997558519241921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554687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80" t="s">
        <v>405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t="s">
        <v>455</v>
      </c>
    </row>
    <row r="3" spans="1:28" x14ac:dyDescent="0.3">
      <c r="B3" s="1"/>
      <c r="C3" s="6">
        <v>28878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227</v>
      </c>
      <c r="D4" s="7" t="s">
        <v>5</v>
      </c>
      <c r="E4" s="8"/>
      <c r="F4" s="5"/>
      <c r="G4" s="1"/>
      <c r="J4" s="15" t="s">
        <v>239</v>
      </c>
      <c r="K4" s="16" t="s">
        <v>106</v>
      </c>
      <c r="L4" s="17"/>
      <c r="M4" s="18"/>
      <c r="N4" s="19">
        <v>23</v>
      </c>
      <c r="O4" s="19">
        <v>20</v>
      </c>
      <c r="P4" s="19">
        <v>36</v>
      </c>
      <c r="Q4" s="19">
        <v>26</v>
      </c>
      <c r="R4" s="20"/>
      <c r="S4" s="21">
        <f>SUM(N4:R4)</f>
        <v>105</v>
      </c>
      <c r="T4" s="22">
        <v>42</v>
      </c>
    </row>
    <row r="5" spans="1:28" x14ac:dyDescent="0.3">
      <c r="B5" s="1"/>
      <c r="C5" s="6" t="s">
        <v>121</v>
      </c>
      <c r="D5" s="7" t="s">
        <v>6</v>
      </c>
      <c r="E5" s="1"/>
      <c r="F5" s="1"/>
      <c r="G5" s="1"/>
      <c r="J5" s="15" t="s">
        <v>240</v>
      </c>
      <c r="K5" s="16" t="s">
        <v>89</v>
      </c>
      <c r="L5" s="17"/>
      <c r="M5" s="18"/>
      <c r="N5" s="19">
        <v>14</v>
      </c>
      <c r="O5" s="19">
        <v>26</v>
      </c>
      <c r="P5" s="19">
        <v>28</v>
      </c>
      <c r="Q5" s="19">
        <v>23</v>
      </c>
      <c r="R5" s="20"/>
      <c r="S5" s="21">
        <f>SUM(N5:R5)</f>
        <v>91</v>
      </c>
      <c r="T5" s="22">
        <v>42</v>
      </c>
      <c r="U5" s="1"/>
      <c r="V5" s="1"/>
      <c r="W5" s="1"/>
    </row>
    <row r="6" spans="1:28" x14ac:dyDescent="0.3">
      <c r="C6" s="23">
        <v>1414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325</v>
      </c>
      <c r="D7" s="7" t="s">
        <v>8</v>
      </c>
      <c r="G7" s="1"/>
      <c r="S7" s="1"/>
      <c r="T7" s="25" t="s">
        <v>9</v>
      </c>
      <c r="U7" s="1"/>
      <c r="V7" s="83">
        <v>42</v>
      </c>
      <c r="W7" s="1"/>
    </row>
    <row r="8" spans="1:28" x14ac:dyDescent="0.3">
      <c r="B8" s="1"/>
      <c r="C8" s="24" t="s">
        <v>353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92"/>
    </row>
    <row r="11" spans="1:28" x14ac:dyDescent="0.3">
      <c r="B11" s="1"/>
      <c r="C11" s="31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10</v>
      </c>
      <c r="AB11" s="92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88</v>
      </c>
      <c r="B13" s="1" t="s">
        <v>105</v>
      </c>
      <c r="C13" s="26" t="s">
        <v>155</v>
      </c>
      <c r="D13" s="36">
        <v>11</v>
      </c>
      <c r="E13" s="1">
        <v>40</v>
      </c>
      <c r="F13" s="1">
        <v>3</v>
      </c>
      <c r="G13" s="1">
        <v>13</v>
      </c>
      <c r="H13" s="26"/>
      <c r="I13" s="26"/>
      <c r="J13" s="26">
        <v>2</v>
      </c>
      <c r="K13" s="26">
        <v>2</v>
      </c>
      <c r="L13" s="95"/>
      <c r="M13" s="1">
        <v>6</v>
      </c>
      <c r="N13" s="26">
        <f>SUM(L13:M13)</f>
        <v>6</v>
      </c>
      <c r="O13" s="1">
        <v>3</v>
      </c>
      <c r="P13" s="1">
        <v>2</v>
      </c>
      <c r="Q13" s="1">
        <v>3</v>
      </c>
      <c r="R13" s="1">
        <v>6</v>
      </c>
      <c r="S13" s="1">
        <v>0</v>
      </c>
      <c r="T13" s="26">
        <f t="shared" ref="T13:T22" si="0">+(F13*2)+J13</f>
        <v>8</v>
      </c>
      <c r="U13" s="38">
        <f>IFERROR(((T13+Q13+N13-R13)+(O13*2))/E13,"")</f>
        <v>0.42499999999999999</v>
      </c>
      <c r="V13" s="22">
        <v>42</v>
      </c>
      <c r="W13" s="22" t="s">
        <v>63</v>
      </c>
      <c r="X13" s="22" t="s">
        <v>64</v>
      </c>
      <c r="Y13" s="78">
        <v>1414</v>
      </c>
      <c r="Z13" s="39"/>
      <c r="AA13" s="1" t="s">
        <v>110</v>
      </c>
      <c r="AB13" s="27" t="s">
        <v>241</v>
      </c>
    </row>
    <row r="14" spans="1:28" x14ac:dyDescent="0.3">
      <c r="A14" s="1" t="s">
        <v>88</v>
      </c>
      <c r="B14" s="1" t="s">
        <v>105</v>
      </c>
      <c r="C14" s="26" t="s">
        <v>156</v>
      </c>
      <c r="D14" s="36">
        <v>33</v>
      </c>
      <c r="E14" s="1">
        <v>27</v>
      </c>
      <c r="F14" s="1">
        <v>2</v>
      </c>
      <c r="G14" s="1">
        <v>3</v>
      </c>
      <c r="H14" s="26"/>
      <c r="I14" s="26"/>
      <c r="J14" s="26">
        <v>0</v>
      </c>
      <c r="K14" s="26">
        <v>0</v>
      </c>
      <c r="L14" s="95"/>
      <c r="M14" s="1">
        <v>2</v>
      </c>
      <c r="N14" s="26">
        <f t="shared" ref="N14:N19" si="1">SUM(L14:M14)</f>
        <v>2</v>
      </c>
      <c r="O14" s="1">
        <v>8</v>
      </c>
      <c r="P14" s="1">
        <v>2</v>
      </c>
      <c r="Q14" s="1">
        <v>1</v>
      </c>
      <c r="R14" s="1">
        <v>3</v>
      </c>
      <c r="S14" s="1">
        <v>2</v>
      </c>
      <c r="T14" s="26">
        <f t="shared" si="0"/>
        <v>4</v>
      </c>
      <c r="U14" s="38">
        <f t="shared" ref="U14:U22" si="2">IFERROR(((T14+Q14+N14-R14)+(O14*2))/E14,"")</f>
        <v>0.7407407407407407</v>
      </c>
      <c r="V14" s="22">
        <v>42</v>
      </c>
      <c r="W14" s="22" t="s">
        <v>63</v>
      </c>
      <c r="X14" s="22" t="s">
        <v>64</v>
      </c>
      <c r="Y14" s="78">
        <v>1414</v>
      </c>
      <c r="Z14" s="39"/>
      <c r="AA14" s="1" t="s">
        <v>110</v>
      </c>
      <c r="AB14" s="27" t="s">
        <v>241</v>
      </c>
    </row>
    <row r="15" spans="1:28" x14ac:dyDescent="0.3">
      <c r="A15" s="1" t="s">
        <v>88</v>
      </c>
      <c r="B15" s="1" t="s">
        <v>105</v>
      </c>
      <c r="C15" s="26" t="s">
        <v>157</v>
      </c>
      <c r="D15" s="36">
        <v>24</v>
      </c>
      <c r="E15" s="1">
        <v>36</v>
      </c>
      <c r="F15" s="1">
        <v>7</v>
      </c>
      <c r="G15" s="1">
        <v>14</v>
      </c>
      <c r="H15" s="26"/>
      <c r="I15" s="26"/>
      <c r="J15" s="26">
        <v>8</v>
      </c>
      <c r="K15" s="26">
        <v>10</v>
      </c>
      <c r="L15" s="95"/>
      <c r="M15" s="1">
        <v>13</v>
      </c>
      <c r="N15" s="26">
        <f t="shared" si="1"/>
        <v>13</v>
      </c>
      <c r="O15" s="1">
        <v>2</v>
      </c>
      <c r="P15" s="1">
        <v>1</v>
      </c>
      <c r="Q15" s="1">
        <v>1</v>
      </c>
      <c r="R15" s="1">
        <v>0</v>
      </c>
      <c r="S15" s="1">
        <v>1</v>
      </c>
      <c r="T15" s="26">
        <f t="shared" si="0"/>
        <v>22</v>
      </c>
      <c r="U15" s="38">
        <f t="shared" si="2"/>
        <v>1.1111111111111112</v>
      </c>
      <c r="V15" s="22">
        <v>42</v>
      </c>
      <c r="W15" s="22" t="s">
        <v>63</v>
      </c>
      <c r="X15" s="22" t="s">
        <v>64</v>
      </c>
      <c r="Y15" s="78">
        <v>1414</v>
      </c>
      <c r="Z15" s="39"/>
      <c r="AA15" s="1" t="s">
        <v>110</v>
      </c>
      <c r="AB15" s="27" t="s">
        <v>241</v>
      </c>
    </row>
    <row r="16" spans="1:28" x14ac:dyDescent="0.3">
      <c r="A16" s="1" t="s">
        <v>88</v>
      </c>
      <c r="B16" s="1" t="s">
        <v>105</v>
      </c>
      <c r="C16" s="26" t="s">
        <v>158</v>
      </c>
      <c r="D16" s="36">
        <v>22</v>
      </c>
      <c r="E16" s="1">
        <v>38</v>
      </c>
      <c r="F16" s="1">
        <v>13</v>
      </c>
      <c r="G16" s="1">
        <v>19</v>
      </c>
      <c r="H16" s="26"/>
      <c r="I16" s="26"/>
      <c r="J16" s="26">
        <v>7</v>
      </c>
      <c r="K16" s="26">
        <v>10</v>
      </c>
      <c r="L16" s="95"/>
      <c r="M16" s="1">
        <v>12</v>
      </c>
      <c r="N16" s="26">
        <f t="shared" si="1"/>
        <v>12</v>
      </c>
      <c r="O16" s="1">
        <v>4</v>
      </c>
      <c r="P16" s="1">
        <v>1</v>
      </c>
      <c r="Q16" s="1">
        <v>7</v>
      </c>
      <c r="R16" s="1">
        <v>4</v>
      </c>
      <c r="S16" s="1">
        <v>0</v>
      </c>
      <c r="T16" s="26">
        <f t="shared" si="0"/>
        <v>33</v>
      </c>
      <c r="U16" s="38">
        <f t="shared" si="2"/>
        <v>1.4736842105263157</v>
      </c>
      <c r="V16" s="22">
        <v>42</v>
      </c>
      <c r="W16" s="22" t="s">
        <v>63</v>
      </c>
      <c r="X16" s="22" t="s">
        <v>64</v>
      </c>
      <c r="Y16" s="78">
        <v>1414</v>
      </c>
      <c r="Z16" s="39"/>
      <c r="AA16" s="1" t="s">
        <v>110</v>
      </c>
      <c r="AB16" s="27" t="s">
        <v>241</v>
      </c>
    </row>
    <row r="17" spans="1:28" x14ac:dyDescent="0.3">
      <c r="A17" s="1" t="s">
        <v>88</v>
      </c>
      <c r="B17" s="1" t="s">
        <v>105</v>
      </c>
      <c r="C17" s="26" t="s">
        <v>159</v>
      </c>
      <c r="D17" s="36">
        <v>25</v>
      </c>
      <c r="E17" s="1" t="s">
        <v>501</v>
      </c>
      <c r="F17" s="1"/>
      <c r="G17" s="1"/>
      <c r="H17" s="26"/>
      <c r="I17" s="26"/>
      <c r="J17" s="26"/>
      <c r="K17" s="26"/>
      <c r="L17" s="95"/>
      <c r="M17" s="1"/>
      <c r="N17" s="26"/>
      <c r="O17" s="1"/>
      <c r="P17" s="1"/>
      <c r="Q17" s="1"/>
      <c r="R17" s="1"/>
      <c r="S17" s="1"/>
      <c r="T17" s="26"/>
      <c r="U17" s="38"/>
      <c r="V17" s="22">
        <v>42</v>
      </c>
      <c r="W17" s="22" t="s">
        <v>63</v>
      </c>
      <c r="X17" s="22" t="s">
        <v>64</v>
      </c>
      <c r="Y17" s="78">
        <v>1414</v>
      </c>
      <c r="Z17" s="39"/>
      <c r="AA17" s="1" t="s">
        <v>110</v>
      </c>
      <c r="AB17" s="27" t="s">
        <v>241</v>
      </c>
    </row>
    <row r="18" spans="1:28" x14ac:dyDescent="0.3">
      <c r="A18" s="1" t="s">
        <v>88</v>
      </c>
      <c r="B18" s="1" t="s">
        <v>105</v>
      </c>
      <c r="C18" s="26" t="s">
        <v>160</v>
      </c>
      <c r="D18" s="36">
        <v>20</v>
      </c>
      <c r="E18" s="1">
        <v>5</v>
      </c>
      <c r="F18" s="1">
        <v>1</v>
      </c>
      <c r="G18" s="1">
        <v>2</v>
      </c>
      <c r="H18" s="26"/>
      <c r="I18" s="26"/>
      <c r="J18" s="26">
        <v>0</v>
      </c>
      <c r="K18" s="26">
        <v>0</v>
      </c>
      <c r="L18" s="95"/>
      <c r="M18" s="1">
        <v>2</v>
      </c>
      <c r="N18" s="26">
        <f t="shared" si="1"/>
        <v>2</v>
      </c>
      <c r="O18" s="1">
        <v>2</v>
      </c>
      <c r="P18" s="1">
        <v>0</v>
      </c>
      <c r="Q18" s="1">
        <v>0</v>
      </c>
      <c r="R18" s="1">
        <v>1</v>
      </c>
      <c r="S18" s="1">
        <v>0</v>
      </c>
      <c r="T18" s="26">
        <f t="shared" si="0"/>
        <v>2</v>
      </c>
      <c r="U18" s="38">
        <f t="shared" si="2"/>
        <v>1.4</v>
      </c>
      <c r="V18" s="22">
        <v>42</v>
      </c>
      <c r="W18" s="22" t="s">
        <v>63</v>
      </c>
      <c r="X18" s="22" t="s">
        <v>64</v>
      </c>
      <c r="Y18" s="78">
        <v>1414</v>
      </c>
      <c r="Z18" s="39"/>
      <c r="AA18" s="1" t="s">
        <v>110</v>
      </c>
      <c r="AB18" s="27" t="s">
        <v>241</v>
      </c>
    </row>
    <row r="19" spans="1:28" x14ac:dyDescent="0.3">
      <c r="A19" s="1" t="s">
        <v>88</v>
      </c>
      <c r="B19" s="1" t="s">
        <v>105</v>
      </c>
      <c r="C19" s="26" t="s">
        <v>161</v>
      </c>
      <c r="D19" s="36">
        <v>45</v>
      </c>
      <c r="E19" s="26">
        <v>16</v>
      </c>
      <c r="F19" s="1">
        <v>1</v>
      </c>
      <c r="G19" s="1">
        <v>5</v>
      </c>
      <c r="H19" s="26"/>
      <c r="I19" s="26"/>
      <c r="J19" s="26">
        <v>0</v>
      </c>
      <c r="K19" s="26">
        <v>0</v>
      </c>
      <c r="L19" s="95"/>
      <c r="M19" s="1">
        <v>1</v>
      </c>
      <c r="N19" s="26">
        <f t="shared" si="1"/>
        <v>1</v>
      </c>
      <c r="O19" s="1">
        <v>0</v>
      </c>
      <c r="P19" s="1">
        <v>2</v>
      </c>
      <c r="Q19" s="1">
        <v>0</v>
      </c>
      <c r="R19" s="1">
        <v>3</v>
      </c>
      <c r="S19" s="1">
        <v>0</v>
      </c>
      <c r="T19" s="26">
        <f t="shared" si="0"/>
        <v>2</v>
      </c>
      <c r="U19" s="38">
        <f t="shared" si="2"/>
        <v>0</v>
      </c>
      <c r="V19" s="22">
        <v>42</v>
      </c>
      <c r="W19" s="22" t="s">
        <v>63</v>
      </c>
      <c r="X19" s="22" t="s">
        <v>64</v>
      </c>
      <c r="Y19" s="78">
        <v>1414</v>
      </c>
      <c r="Z19" s="39"/>
      <c r="AA19" s="1" t="s">
        <v>110</v>
      </c>
      <c r="AB19" s="27" t="s">
        <v>241</v>
      </c>
    </row>
    <row r="20" spans="1:28" x14ac:dyDescent="0.3">
      <c r="A20" s="1" t="s">
        <v>88</v>
      </c>
      <c r="B20" s="1" t="s">
        <v>105</v>
      </c>
      <c r="C20" s="26" t="s">
        <v>162</v>
      </c>
      <c r="D20" s="36">
        <v>23</v>
      </c>
      <c r="E20" s="1">
        <v>13</v>
      </c>
      <c r="F20" s="1">
        <v>1</v>
      </c>
      <c r="G20" s="1">
        <v>6</v>
      </c>
      <c r="H20" s="26"/>
      <c r="I20" s="26"/>
      <c r="J20" s="26">
        <v>2</v>
      </c>
      <c r="K20" s="26">
        <v>2</v>
      </c>
      <c r="L20" s="95"/>
      <c r="M20" s="1">
        <v>1</v>
      </c>
      <c r="N20" s="26">
        <f>SUM(L20:M20)</f>
        <v>1</v>
      </c>
      <c r="O20" s="1">
        <v>1</v>
      </c>
      <c r="P20" s="1">
        <v>0</v>
      </c>
      <c r="Q20" s="1">
        <v>0</v>
      </c>
      <c r="R20" s="1">
        <v>2</v>
      </c>
      <c r="S20" s="1">
        <v>0</v>
      </c>
      <c r="T20" s="26">
        <f t="shared" si="0"/>
        <v>4</v>
      </c>
      <c r="U20" s="38">
        <f t="shared" si="2"/>
        <v>0.38461538461538464</v>
      </c>
      <c r="V20" s="22">
        <v>42</v>
      </c>
      <c r="W20" s="22" t="s">
        <v>63</v>
      </c>
      <c r="X20" s="22" t="s">
        <v>64</v>
      </c>
      <c r="Y20" s="78">
        <v>1414</v>
      </c>
      <c r="Z20" s="39"/>
      <c r="AA20" s="1" t="s">
        <v>110</v>
      </c>
      <c r="AB20" s="27" t="s">
        <v>241</v>
      </c>
    </row>
    <row r="21" spans="1:28" x14ac:dyDescent="0.3">
      <c r="A21" s="1" t="s">
        <v>88</v>
      </c>
      <c r="B21" s="1" t="s">
        <v>105</v>
      </c>
      <c r="C21" s="26" t="s">
        <v>163</v>
      </c>
      <c r="D21" s="36">
        <v>40</v>
      </c>
      <c r="E21" s="1">
        <v>13</v>
      </c>
      <c r="F21" s="1">
        <v>0</v>
      </c>
      <c r="G21" s="1">
        <v>1</v>
      </c>
      <c r="H21" s="26"/>
      <c r="I21" s="26"/>
      <c r="J21" s="26">
        <v>0</v>
      </c>
      <c r="K21" s="26">
        <v>0</v>
      </c>
      <c r="L21" s="95"/>
      <c r="M21" s="1">
        <v>0</v>
      </c>
      <c r="N21" s="26">
        <f>SUM(L21:M21)</f>
        <v>0</v>
      </c>
      <c r="O21" s="1">
        <v>0</v>
      </c>
      <c r="P21" s="1">
        <v>0</v>
      </c>
      <c r="Q21" s="1">
        <v>1</v>
      </c>
      <c r="R21" s="1">
        <v>2</v>
      </c>
      <c r="S21" s="1">
        <v>0</v>
      </c>
      <c r="T21" s="26">
        <f t="shared" si="0"/>
        <v>0</v>
      </c>
      <c r="U21" s="111">
        <f t="shared" si="2"/>
        <v>-7.6923076923076927E-2</v>
      </c>
      <c r="V21" s="22">
        <v>42</v>
      </c>
      <c r="W21" s="22" t="s">
        <v>63</v>
      </c>
      <c r="X21" s="22" t="s">
        <v>64</v>
      </c>
      <c r="Y21" s="78">
        <v>1414</v>
      </c>
      <c r="Z21" s="39"/>
      <c r="AA21" s="1" t="s">
        <v>110</v>
      </c>
      <c r="AB21" s="27" t="s">
        <v>241</v>
      </c>
    </row>
    <row r="22" spans="1:28" x14ac:dyDescent="0.3">
      <c r="A22" s="1" t="s">
        <v>88</v>
      </c>
      <c r="B22" s="1" t="s">
        <v>105</v>
      </c>
      <c r="C22" s="26" t="s">
        <v>164</v>
      </c>
      <c r="D22" s="36">
        <v>10</v>
      </c>
      <c r="E22" s="1">
        <v>45</v>
      </c>
      <c r="F22" s="1">
        <v>12</v>
      </c>
      <c r="G22" s="1">
        <v>20</v>
      </c>
      <c r="H22" s="26"/>
      <c r="I22" s="26"/>
      <c r="J22" s="26">
        <v>0</v>
      </c>
      <c r="K22" s="26">
        <v>0</v>
      </c>
      <c r="L22" s="95"/>
      <c r="M22" s="1">
        <v>17</v>
      </c>
      <c r="N22" s="26">
        <f>SUM(L22:M22)</f>
        <v>17</v>
      </c>
      <c r="O22" s="1">
        <v>3</v>
      </c>
      <c r="P22" s="1">
        <v>3</v>
      </c>
      <c r="Q22" s="1">
        <v>4</v>
      </c>
      <c r="R22" s="1">
        <v>9</v>
      </c>
      <c r="S22" s="1">
        <v>1</v>
      </c>
      <c r="T22" s="26">
        <f t="shared" si="0"/>
        <v>24</v>
      </c>
      <c r="U22" s="38">
        <f t="shared" si="2"/>
        <v>0.93333333333333335</v>
      </c>
      <c r="V22" s="22">
        <v>42</v>
      </c>
      <c r="W22" s="22" t="s">
        <v>63</v>
      </c>
      <c r="X22" s="22" t="s">
        <v>64</v>
      </c>
      <c r="Y22" s="78">
        <v>1414</v>
      </c>
      <c r="Z22" s="39"/>
      <c r="AA22" s="1" t="s">
        <v>110</v>
      </c>
      <c r="AB22" s="27" t="s">
        <v>241</v>
      </c>
    </row>
    <row r="23" spans="1:28" x14ac:dyDescent="0.3">
      <c r="A23" s="1" t="s">
        <v>88</v>
      </c>
      <c r="B23" s="1" t="s">
        <v>105</v>
      </c>
      <c r="C23" s="26" t="s">
        <v>165</v>
      </c>
      <c r="D23" s="36">
        <v>14</v>
      </c>
      <c r="E23" s="1" t="s">
        <v>501</v>
      </c>
      <c r="F23" s="1"/>
      <c r="G23" s="1"/>
      <c r="H23" s="26"/>
      <c r="I23" s="26"/>
      <c r="J23" s="26"/>
      <c r="K23" s="26"/>
      <c r="L23" s="95"/>
      <c r="M23" s="1"/>
      <c r="N23" s="26"/>
      <c r="O23" s="1"/>
      <c r="P23" s="1"/>
      <c r="Q23" s="1"/>
      <c r="R23" s="1"/>
      <c r="S23" s="1"/>
      <c r="T23" s="26"/>
      <c r="U23" s="38"/>
      <c r="V23" s="22">
        <v>42</v>
      </c>
      <c r="W23" s="22" t="s">
        <v>63</v>
      </c>
      <c r="X23" s="22" t="s">
        <v>64</v>
      </c>
      <c r="Y23" s="78">
        <v>1414</v>
      </c>
      <c r="Z23" s="39"/>
      <c r="AA23" s="1" t="s">
        <v>110</v>
      </c>
      <c r="AB23" s="27" t="s">
        <v>241</v>
      </c>
    </row>
    <row r="24" spans="1:28" x14ac:dyDescent="0.3">
      <c r="A24" s="1" t="s">
        <v>88</v>
      </c>
      <c r="B24" s="1" t="s">
        <v>105</v>
      </c>
      <c r="C24" s="26" t="s">
        <v>166</v>
      </c>
      <c r="D24" s="36">
        <v>15</v>
      </c>
      <c r="E24" s="1">
        <v>7</v>
      </c>
      <c r="F24" s="1">
        <v>3</v>
      </c>
      <c r="G24" s="1">
        <v>4</v>
      </c>
      <c r="H24" s="26"/>
      <c r="I24" s="26"/>
      <c r="J24" s="26">
        <v>0</v>
      </c>
      <c r="K24" s="26">
        <v>0</v>
      </c>
      <c r="L24" s="95"/>
      <c r="M24" s="1">
        <v>1</v>
      </c>
      <c r="N24" s="26">
        <f>SUM(L24:M24)</f>
        <v>1</v>
      </c>
      <c r="O24" s="1">
        <v>0</v>
      </c>
      <c r="P24" s="1">
        <v>1</v>
      </c>
      <c r="Q24" s="1">
        <v>1</v>
      </c>
      <c r="R24" s="1">
        <v>6</v>
      </c>
      <c r="S24" s="1">
        <v>0</v>
      </c>
      <c r="T24" s="37">
        <f>(H24*3)+((F24-H24)*2)+J24</f>
        <v>6</v>
      </c>
      <c r="U24" s="38">
        <f>IFERROR(((T24+Q24+N24-R24)+(O24*2))/E24,"")</f>
        <v>0.2857142857142857</v>
      </c>
      <c r="V24" s="22">
        <v>42</v>
      </c>
      <c r="W24" s="22" t="s">
        <v>63</v>
      </c>
      <c r="X24" s="22" t="s">
        <v>64</v>
      </c>
      <c r="Y24" s="78">
        <v>1414</v>
      </c>
      <c r="Z24" s="39"/>
      <c r="AA24" s="1" t="s">
        <v>110</v>
      </c>
      <c r="AB24" s="27" t="s">
        <v>241</v>
      </c>
    </row>
    <row r="25" spans="1:28" x14ac:dyDescent="0.3">
      <c r="A25" s="46" t="s">
        <v>88</v>
      </c>
      <c r="B25" s="46" t="s">
        <v>105</v>
      </c>
      <c r="C25" s="42" t="s">
        <v>40</v>
      </c>
      <c r="D25" s="46"/>
      <c r="E25" s="42">
        <f t="shared" ref="E25:T25" si="3">SUM(E13:E24)</f>
        <v>240</v>
      </c>
      <c r="F25" s="42">
        <f t="shared" si="3"/>
        <v>43</v>
      </c>
      <c r="G25" s="42">
        <f t="shared" si="3"/>
        <v>87</v>
      </c>
      <c r="H25" s="42">
        <f t="shared" si="3"/>
        <v>0</v>
      </c>
      <c r="I25" s="42">
        <f t="shared" si="3"/>
        <v>0</v>
      </c>
      <c r="J25" s="42">
        <f t="shared" si="3"/>
        <v>19</v>
      </c>
      <c r="K25" s="42">
        <f t="shared" si="3"/>
        <v>24</v>
      </c>
      <c r="L25" s="42">
        <f t="shared" si="3"/>
        <v>0</v>
      </c>
      <c r="M25" s="42">
        <f t="shared" si="3"/>
        <v>55</v>
      </c>
      <c r="N25" s="42">
        <f t="shared" si="3"/>
        <v>55</v>
      </c>
      <c r="O25" s="42">
        <f t="shared" si="3"/>
        <v>23</v>
      </c>
      <c r="P25" s="42">
        <f t="shared" si="3"/>
        <v>12</v>
      </c>
      <c r="Q25" s="42">
        <f t="shared" si="3"/>
        <v>18</v>
      </c>
      <c r="R25" s="42">
        <f t="shared" si="3"/>
        <v>36</v>
      </c>
      <c r="S25" s="42">
        <f t="shared" si="3"/>
        <v>4</v>
      </c>
      <c r="T25" s="42">
        <f t="shared" si="3"/>
        <v>105</v>
      </c>
      <c r="U25" s="43">
        <f>((T25+Q25+N25-R25)+(O25*2))/E25</f>
        <v>0.78333333333333333</v>
      </c>
      <c r="V25" s="44">
        <v>42</v>
      </c>
      <c r="W25" s="44" t="s">
        <v>63</v>
      </c>
      <c r="X25" s="44" t="s">
        <v>64</v>
      </c>
      <c r="Y25" s="79">
        <v>1414</v>
      </c>
      <c r="Z25" s="45"/>
      <c r="AA25" s="46" t="s">
        <v>110</v>
      </c>
      <c r="AB25" s="93" t="s">
        <v>241</v>
      </c>
    </row>
    <row r="26" spans="1:28" x14ac:dyDescent="0.3">
      <c r="A26" s="1"/>
      <c r="B26" s="1"/>
      <c r="C26" s="1"/>
      <c r="D26" s="1"/>
      <c r="F26" s="47" t="s">
        <v>41</v>
      </c>
      <c r="G26" s="77">
        <f>F25/G25</f>
        <v>0.4942528735632184</v>
      </c>
      <c r="H26" s="47"/>
      <c r="I26" s="27"/>
      <c r="J26" s="47" t="s">
        <v>42</v>
      </c>
      <c r="K26" s="77">
        <f>J25/K25</f>
        <v>0.79166666666666663</v>
      </c>
      <c r="L26" s="1"/>
      <c r="M26" s="37" t="s">
        <v>43</v>
      </c>
      <c r="N26" s="49"/>
      <c r="P26" s="1"/>
      <c r="Q26" s="1"/>
      <c r="R26" s="1"/>
      <c r="S26" s="1"/>
      <c r="T26" s="1"/>
      <c r="U26" s="1"/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52" t="s">
        <v>89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10</v>
      </c>
      <c r="W33" s="1"/>
      <c r="X33" s="1"/>
      <c r="Y33" s="30"/>
      <c r="Z33" s="39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88</v>
      </c>
      <c r="C35" s="26" t="s">
        <v>211</v>
      </c>
      <c r="D35" s="36">
        <v>42</v>
      </c>
      <c r="E35" s="1">
        <v>17</v>
      </c>
      <c r="F35" s="1">
        <v>2</v>
      </c>
      <c r="G35" s="1">
        <v>4</v>
      </c>
      <c r="H35" s="26"/>
      <c r="I35" s="26"/>
      <c r="J35" s="1">
        <v>2</v>
      </c>
      <c r="K35" s="1">
        <v>2</v>
      </c>
      <c r="L35" s="95"/>
      <c r="M35" s="1">
        <v>4</v>
      </c>
      <c r="N35" s="26">
        <f>SUM(L35:M35)</f>
        <v>4</v>
      </c>
      <c r="O35" s="1">
        <v>0</v>
      </c>
      <c r="P35" s="1">
        <v>1</v>
      </c>
      <c r="Q35" s="1">
        <v>0</v>
      </c>
      <c r="R35" s="1">
        <v>2</v>
      </c>
      <c r="S35" s="1">
        <v>1</v>
      </c>
      <c r="T35" s="26">
        <f>+(F35*2)+J35</f>
        <v>6</v>
      </c>
      <c r="U35" s="38">
        <f>IFERROR(((T35+Q35+N35-R35)+(O35*2))/E35,"")</f>
        <v>0.47058823529411764</v>
      </c>
      <c r="V35" s="22">
        <v>42</v>
      </c>
      <c r="W35" s="22" t="s">
        <v>57</v>
      </c>
      <c r="X35" s="22" t="s">
        <v>58</v>
      </c>
      <c r="Y35" s="78">
        <v>1414</v>
      </c>
      <c r="Z35" s="39"/>
      <c r="AA35" s="1" t="s">
        <v>92</v>
      </c>
      <c r="AB35" s="27" t="s">
        <v>242</v>
      </c>
    </row>
    <row r="36" spans="1:28" x14ac:dyDescent="0.3">
      <c r="A36" s="1" t="s">
        <v>105</v>
      </c>
      <c r="B36" s="1" t="s">
        <v>88</v>
      </c>
      <c r="C36" s="26" t="s">
        <v>212</v>
      </c>
      <c r="D36" s="36">
        <v>30</v>
      </c>
      <c r="E36" s="1">
        <v>18</v>
      </c>
      <c r="F36" s="1">
        <v>6</v>
      </c>
      <c r="G36" s="1">
        <v>13</v>
      </c>
      <c r="H36" s="26"/>
      <c r="I36" s="26"/>
      <c r="J36" s="1">
        <v>0</v>
      </c>
      <c r="K36" s="1">
        <v>0</v>
      </c>
      <c r="L36" s="95"/>
      <c r="M36" s="1">
        <v>1</v>
      </c>
      <c r="N36" s="26">
        <f t="shared" ref="N36:N41" si="4">SUM(L36:M36)</f>
        <v>1</v>
      </c>
      <c r="O36" s="1">
        <v>0</v>
      </c>
      <c r="P36" s="1">
        <v>2</v>
      </c>
      <c r="Q36" s="1">
        <v>2</v>
      </c>
      <c r="R36" s="1">
        <v>0</v>
      </c>
      <c r="S36" s="1">
        <v>0</v>
      </c>
      <c r="T36" s="26">
        <f t="shared" ref="T36:T45" si="5">+(F36*2)+J36</f>
        <v>12</v>
      </c>
      <c r="U36" s="38">
        <f t="shared" ref="U36:U44" si="6">IFERROR(((T36+Q36+N36-R36)+(O36*2))/E36,"")</f>
        <v>0.83333333333333337</v>
      </c>
      <c r="V36" s="22">
        <v>42</v>
      </c>
      <c r="W36" s="22" t="s">
        <v>57</v>
      </c>
      <c r="X36" s="22" t="s">
        <v>58</v>
      </c>
      <c r="Y36" s="78">
        <v>1414</v>
      </c>
      <c r="Z36" s="39"/>
      <c r="AA36" s="1" t="s">
        <v>92</v>
      </c>
      <c r="AB36" s="27" t="s">
        <v>242</v>
      </c>
    </row>
    <row r="37" spans="1:28" x14ac:dyDescent="0.3">
      <c r="A37" s="1" t="s">
        <v>105</v>
      </c>
      <c r="B37" s="1" t="s">
        <v>88</v>
      </c>
      <c r="C37" s="26" t="s">
        <v>213</v>
      </c>
      <c r="D37" s="36">
        <v>50</v>
      </c>
      <c r="E37" s="1">
        <v>29</v>
      </c>
      <c r="F37" s="1">
        <v>1</v>
      </c>
      <c r="G37" s="1">
        <v>9</v>
      </c>
      <c r="H37" s="26"/>
      <c r="I37" s="26"/>
      <c r="J37" s="1">
        <v>0</v>
      </c>
      <c r="K37" s="1">
        <v>0</v>
      </c>
      <c r="L37" s="95"/>
      <c r="M37" s="1">
        <v>10</v>
      </c>
      <c r="N37" s="26">
        <f t="shared" si="4"/>
        <v>10</v>
      </c>
      <c r="O37" s="1">
        <v>2</v>
      </c>
      <c r="P37" s="1">
        <v>5</v>
      </c>
      <c r="Q37" s="1">
        <v>1</v>
      </c>
      <c r="R37" s="1">
        <v>1</v>
      </c>
      <c r="S37" s="1">
        <v>1</v>
      </c>
      <c r="T37" s="26">
        <f t="shared" si="5"/>
        <v>2</v>
      </c>
      <c r="U37" s="38">
        <f t="shared" si="6"/>
        <v>0.55172413793103448</v>
      </c>
      <c r="V37" s="22">
        <v>42</v>
      </c>
      <c r="W37" s="22" t="s">
        <v>57</v>
      </c>
      <c r="X37" s="22" t="s">
        <v>58</v>
      </c>
      <c r="Y37" s="78">
        <v>1414</v>
      </c>
      <c r="Z37" s="39"/>
      <c r="AA37" s="1" t="s">
        <v>92</v>
      </c>
      <c r="AB37" s="27" t="s">
        <v>242</v>
      </c>
    </row>
    <row r="38" spans="1:28" x14ac:dyDescent="0.3">
      <c r="A38" s="1" t="s">
        <v>105</v>
      </c>
      <c r="B38" s="1" t="s">
        <v>88</v>
      </c>
      <c r="C38" s="26" t="s">
        <v>214</v>
      </c>
      <c r="D38" s="36">
        <v>12</v>
      </c>
      <c r="E38" s="1">
        <v>27</v>
      </c>
      <c r="F38" s="1">
        <v>4</v>
      </c>
      <c r="G38" s="1">
        <v>10</v>
      </c>
      <c r="H38" s="26"/>
      <c r="I38" s="26"/>
      <c r="J38" s="1">
        <v>0</v>
      </c>
      <c r="K38" s="1">
        <v>0</v>
      </c>
      <c r="L38" s="95"/>
      <c r="M38" s="1">
        <v>1</v>
      </c>
      <c r="N38" s="26">
        <f t="shared" si="4"/>
        <v>1</v>
      </c>
      <c r="O38" s="1">
        <v>3</v>
      </c>
      <c r="P38" s="1">
        <v>1</v>
      </c>
      <c r="Q38" s="1">
        <v>4</v>
      </c>
      <c r="R38" s="1">
        <v>8</v>
      </c>
      <c r="S38" s="1">
        <v>0</v>
      </c>
      <c r="T38" s="26">
        <f t="shared" si="5"/>
        <v>8</v>
      </c>
      <c r="U38" s="38">
        <f t="shared" si="6"/>
        <v>0.40740740740740738</v>
      </c>
      <c r="V38" s="22">
        <v>42</v>
      </c>
      <c r="W38" s="22" t="s">
        <v>57</v>
      </c>
      <c r="X38" s="22" t="s">
        <v>58</v>
      </c>
      <c r="Y38" s="78">
        <v>1414</v>
      </c>
      <c r="Z38" s="39"/>
      <c r="AA38" s="1" t="s">
        <v>92</v>
      </c>
      <c r="AB38" s="27" t="s">
        <v>242</v>
      </c>
    </row>
    <row r="39" spans="1:28" x14ac:dyDescent="0.3">
      <c r="A39" s="1" t="s">
        <v>105</v>
      </c>
      <c r="B39" s="1" t="s">
        <v>88</v>
      </c>
      <c r="C39" s="26" t="s">
        <v>215</v>
      </c>
      <c r="D39" s="36">
        <v>14</v>
      </c>
      <c r="E39" s="1">
        <v>7</v>
      </c>
      <c r="F39" s="1">
        <v>0</v>
      </c>
      <c r="G39" s="1">
        <v>1</v>
      </c>
      <c r="H39" s="26"/>
      <c r="I39" s="26"/>
      <c r="J39" s="1">
        <v>2</v>
      </c>
      <c r="K39" s="1">
        <v>2</v>
      </c>
      <c r="L39" s="95"/>
      <c r="M39" s="1">
        <v>3</v>
      </c>
      <c r="N39" s="26">
        <f t="shared" si="4"/>
        <v>3</v>
      </c>
      <c r="O39" s="1">
        <v>3</v>
      </c>
      <c r="P39" s="1">
        <v>0</v>
      </c>
      <c r="Q39" s="1">
        <v>2</v>
      </c>
      <c r="R39" s="1">
        <v>2</v>
      </c>
      <c r="S39" s="1">
        <v>0</v>
      </c>
      <c r="T39" s="26">
        <f t="shared" si="5"/>
        <v>2</v>
      </c>
      <c r="U39" s="38">
        <f t="shared" si="6"/>
        <v>1.5714285714285714</v>
      </c>
      <c r="V39" s="22">
        <v>42</v>
      </c>
      <c r="W39" s="22" t="s">
        <v>57</v>
      </c>
      <c r="X39" s="22" t="s">
        <v>58</v>
      </c>
      <c r="Y39" s="78">
        <v>1414</v>
      </c>
      <c r="Z39" s="39"/>
      <c r="AA39" s="1" t="s">
        <v>92</v>
      </c>
      <c r="AB39" s="27" t="s">
        <v>242</v>
      </c>
    </row>
    <row r="40" spans="1:28" x14ac:dyDescent="0.3">
      <c r="A40" s="1" t="s">
        <v>105</v>
      </c>
      <c r="B40" s="1" t="s">
        <v>88</v>
      </c>
      <c r="C40" s="26" t="s">
        <v>216</v>
      </c>
      <c r="D40" s="36">
        <v>44</v>
      </c>
      <c r="E40" s="1">
        <v>17</v>
      </c>
      <c r="F40" s="1">
        <v>1</v>
      </c>
      <c r="G40" s="1">
        <v>4</v>
      </c>
      <c r="H40" s="26"/>
      <c r="I40" s="26"/>
      <c r="J40" s="1">
        <v>2</v>
      </c>
      <c r="K40" s="1">
        <v>4</v>
      </c>
      <c r="L40" s="95"/>
      <c r="M40" s="1">
        <v>3</v>
      </c>
      <c r="N40" s="26">
        <f t="shared" si="4"/>
        <v>3</v>
      </c>
      <c r="O40" s="1">
        <v>3</v>
      </c>
      <c r="P40" s="1">
        <v>1</v>
      </c>
      <c r="Q40" s="1">
        <v>0</v>
      </c>
      <c r="R40" s="1">
        <v>3</v>
      </c>
      <c r="S40" s="1">
        <v>0</v>
      </c>
      <c r="T40" s="26">
        <f t="shared" si="5"/>
        <v>4</v>
      </c>
      <c r="U40" s="38">
        <f t="shared" si="6"/>
        <v>0.58823529411764708</v>
      </c>
      <c r="V40" s="22">
        <v>42</v>
      </c>
      <c r="W40" s="22" t="s">
        <v>57</v>
      </c>
      <c r="X40" s="22" t="s">
        <v>58</v>
      </c>
      <c r="Y40" s="78">
        <v>1414</v>
      </c>
      <c r="Z40" s="39"/>
      <c r="AA40" s="1" t="s">
        <v>92</v>
      </c>
      <c r="AB40" s="27" t="s">
        <v>242</v>
      </c>
    </row>
    <row r="41" spans="1:28" x14ac:dyDescent="0.3">
      <c r="A41" s="1" t="s">
        <v>105</v>
      </c>
      <c r="B41" s="1" t="s">
        <v>88</v>
      </c>
      <c r="C41" s="26" t="s">
        <v>217</v>
      </c>
      <c r="D41" s="36">
        <v>32</v>
      </c>
      <c r="E41" s="1">
        <v>8</v>
      </c>
      <c r="F41" s="1">
        <v>3</v>
      </c>
      <c r="G41" s="1">
        <v>4</v>
      </c>
      <c r="H41" s="26"/>
      <c r="I41" s="26"/>
      <c r="J41" s="1">
        <v>0</v>
      </c>
      <c r="K41" s="1">
        <v>0</v>
      </c>
      <c r="L41" s="95"/>
      <c r="M41" s="1">
        <v>3</v>
      </c>
      <c r="N41" s="26">
        <f t="shared" si="4"/>
        <v>3</v>
      </c>
      <c r="O41" s="1">
        <v>0</v>
      </c>
      <c r="P41" s="1">
        <v>1</v>
      </c>
      <c r="Q41" s="1">
        <v>0</v>
      </c>
      <c r="R41" s="1">
        <v>1</v>
      </c>
      <c r="S41" s="1">
        <v>0</v>
      </c>
      <c r="T41" s="26">
        <f t="shared" si="5"/>
        <v>6</v>
      </c>
      <c r="U41" s="38">
        <f t="shared" si="6"/>
        <v>1</v>
      </c>
      <c r="V41" s="22">
        <v>42</v>
      </c>
      <c r="W41" s="22" t="s">
        <v>57</v>
      </c>
      <c r="X41" s="22" t="s">
        <v>58</v>
      </c>
      <c r="Y41" s="78">
        <v>1414</v>
      </c>
      <c r="Z41" s="39"/>
      <c r="AA41" s="1" t="s">
        <v>92</v>
      </c>
      <c r="AB41" s="27" t="s">
        <v>242</v>
      </c>
    </row>
    <row r="42" spans="1:28" x14ac:dyDescent="0.3">
      <c r="A42" s="1" t="s">
        <v>105</v>
      </c>
      <c r="B42" s="1" t="s">
        <v>88</v>
      </c>
      <c r="C42" s="26" t="s">
        <v>218</v>
      </c>
      <c r="D42" s="36">
        <v>34</v>
      </c>
      <c r="E42" s="1">
        <v>30</v>
      </c>
      <c r="F42" s="1">
        <v>3</v>
      </c>
      <c r="G42" s="1">
        <v>5</v>
      </c>
      <c r="H42" s="26"/>
      <c r="I42" s="26"/>
      <c r="J42" s="1">
        <v>0</v>
      </c>
      <c r="K42" s="1">
        <v>0</v>
      </c>
      <c r="L42" s="95"/>
      <c r="M42" s="1">
        <v>5</v>
      </c>
      <c r="N42" s="26">
        <f>SUM(L42:M42)</f>
        <v>5</v>
      </c>
      <c r="O42" s="1">
        <v>0</v>
      </c>
      <c r="P42" s="1">
        <v>3</v>
      </c>
      <c r="Q42" s="1">
        <v>1</v>
      </c>
      <c r="R42" s="1">
        <v>2</v>
      </c>
      <c r="S42" s="1">
        <v>0</v>
      </c>
      <c r="T42" s="26">
        <f t="shared" si="5"/>
        <v>6</v>
      </c>
      <c r="U42" s="38">
        <f t="shared" si="6"/>
        <v>0.33333333333333331</v>
      </c>
      <c r="V42" s="22">
        <v>42</v>
      </c>
      <c r="W42" s="22" t="s">
        <v>57</v>
      </c>
      <c r="X42" s="22" t="s">
        <v>58</v>
      </c>
      <c r="Y42" s="78">
        <v>1414</v>
      </c>
      <c r="Z42" s="39"/>
      <c r="AA42" s="1" t="s">
        <v>92</v>
      </c>
      <c r="AB42" s="27" t="s">
        <v>242</v>
      </c>
    </row>
    <row r="43" spans="1:28" x14ac:dyDescent="0.3">
      <c r="A43" s="1" t="s">
        <v>105</v>
      </c>
      <c r="B43" s="1" t="s">
        <v>88</v>
      </c>
      <c r="C43" s="26" t="s">
        <v>219</v>
      </c>
      <c r="D43" s="36">
        <v>20</v>
      </c>
      <c r="E43" s="1">
        <v>24</v>
      </c>
      <c r="F43" s="1">
        <v>3</v>
      </c>
      <c r="G43" s="1">
        <v>11</v>
      </c>
      <c r="H43" s="26"/>
      <c r="I43" s="26"/>
      <c r="J43" s="1">
        <v>0</v>
      </c>
      <c r="K43" s="1">
        <v>0</v>
      </c>
      <c r="L43" s="95"/>
      <c r="M43" s="1">
        <v>3</v>
      </c>
      <c r="N43" s="26">
        <f>SUM(L43:M43)</f>
        <v>3</v>
      </c>
      <c r="O43" s="1">
        <v>1</v>
      </c>
      <c r="P43" s="1">
        <v>3</v>
      </c>
      <c r="Q43" s="1">
        <v>3</v>
      </c>
      <c r="R43" s="1">
        <v>4</v>
      </c>
      <c r="S43" s="1">
        <v>0</v>
      </c>
      <c r="T43" s="26">
        <f t="shared" si="5"/>
        <v>6</v>
      </c>
      <c r="U43" s="38">
        <f t="shared" si="6"/>
        <v>0.41666666666666669</v>
      </c>
      <c r="V43" s="22">
        <v>42</v>
      </c>
      <c r="W43" s="22" t="s">
        <v>57</v>
      </c>
      <c r="X43" s="22" t="s">
        <v>58</v>
      </c>
      <c r="Y43" s="78">
        <v>1414</v>
      </c>
      <c r="Z43" s="39"/>
      <c r="AA43" s="1" t="s">
        <v>92</v>
      </c>
      <c r="AB43" s="27" t="s">
        <v>242</v>
      </c>
    </row>
    <row r="44" spans="1:28" x14ac:dyDescent="0.3">
      <c r="A44" s="1" t="s">
        <v>105</v>
      </c>
      <c r="B44" s="1" t="s">
        <v>88</v>
      </c>
      <c r="C44" s="26" t="s">
        <v>220</v>
      </c>
      <c r="D44" s="36">
        <v>40</v>
      </c>
      <c r="E44" s="1">
        <v>41</v>
      </c>
      <c r="F44" s="1">
        <v>14</v>
      </c>
      <c r="G44" s="1">
        <v>21</v>
      </c>
      <c r="H44" s="26"/>
      <c r="I44" s="26"/>
      <c r="J44" s="1">
        <v>1</v>
      </c>
      <c r="K44" s="1">
        <v>1</v>
      </c>
      <c r="L44" s="95"/>
      <c r="M44" s="1">
        <v>1</v>
      </c>
      <c r="N44" s="26">
        <f>SUM(L44:M44)</f>
        <v>1</v>
      </c>
      <c r="O44" s="1">
        <v>1</v>
      </c>
      <c r="P44" s="1">
        <v>3</v>
      </c>
      <c r="Q44" s="1">
        <v>1</v>
      </c>
      <c r="R44" s="1">
        <v>5</v>
      </c>
      <c r="S44" s="1">
        <v>1</v>
      </c>
      <c r="T44" s="26">
        <f t="shared" si="5"/>
        <v>29</v>
      </c>
      <c r="U44" s="38">
        <f t="shared" si="6"/>
        <v>0.68292682926829273</v>
      </c>
      <c r="V44" s="22">
        <v>42</v>
      </c>
      <c r="W44" s="22" t="s">
        <v>57</v>
      </c>
      <c r="X44" s="22" t="s">
        <v>58</v>
      </c>
      <c r="Y44" s="78">
        <v>1414</v>
      </c>
      <c r="Z44" s="39"/>
      <c r="AA44" s="1" t="s">
        <v>92</v>
      </c>
      <c r="AB44" s="27" t="s">
        <v>242</v>
      </c>
    </row>
    <row r="45" spans="1:28" x14ac:dyDescent="0.3">
      <c r="A45" s="1" t="s">
        <v>105</v>
      </c>
      <c r="B45" s="1" t="s">
        <v>88</v>
      </c>
      <c r="C45" s="26" t="s">
        <v>221</v>
      </c>
      <c r="D45" s="36">
        <v>10</v>
      </c>
      <c r="E45" s="1">
        <v>22</v>
      </c>
      <c r="F45" s="1">
        <v>5</v>
      </c>
      <c r="G45" s="1">
        <v>10</v>
      </c>
      <c r="H45" s="26"/>
      <c r="I45" s="26"/>
      <c r="J45" s="1">
        <v>0</v>
      </c>
      <c r="K45" s="1">
        <v>0</v>
      </c>
      <c r="L45" s="95"/>
      <c r="M45" s="1">
        <v>1</v>
      </c>
      <c r="N45" s="26">
        <f>SUM(L45:M45)</f>
        <v>1</v>
      </c>
      <c r="O45" s="1">
        <v>1</v>
      </c>
      <c r="P45" s="1">
        <v>0</v>
      </c>
      <c r="Q45" s="1">
        <v>2</v>
      </c>
      <c r="R45" s="1">
        <v>4</v>
      </c>
      <c r="S45" s="1">
        <v>0</v>
      </c>
      <c r="T45" s="26">
        <f t="shared" si="5"/>
        <v>10</v>
      </c>
      <c r="U45" s="38">
        <f>IFERROR(((T45+Q45+N45-R45)+(O45*2))/E45,"")</f>
        <v>0.5</v>
      </c>
      <c r="V45" s="22">
        <v>42</v>
      </c>
      <c r="W45" s="22" t="s">
        <v>57</v>
      </c>
      <c r="X45" s="22" t="s">
        <v>58</v>
      </c>
      <c r="Y45" s="78">
        <v>1414</v>
      </c>
      <c r="Z45" s="39"/>
      <c r="AA45" s="1" t="s">
        <v>92</v>
      </c>
      <c r="AB45" s="27" t="s">
        <v>242</v>
      </c>
    </row>
    <row r="46" spans="1:28" x14ac:dyDescent="0.3">
      <c r="A46" s="1" t="s">
        <v>105</v>
      </c>
      <c r="B46" s="1" t="s">
        <v>88</v>
      </c>
      <c r="C46" s="26" t="s">
        <v>346</v>
      </c>
      <c r="D46" s="36">
        <v>22</v>
      </c>
      <c r="E46" s="26" t="s">
        <v>509</v>
      </c>
      <c r="F46" s="1"/>
      <c r="G46" s="1"/>
      <c r="H46" s="26"/>
      <c r="I46" s="26"/>
      <c r="J46" s="1"/>
      <c r="K46" s="1"/>
      <c r="L46" s="95"/>
      <c r="M46" s="1"/>
      <c r="N46" s="26"/>
      <c r="O46" s="1"/>
      <c r="P46" s="1"/>
      <c r="Q46" s="1"/>
      <c r="R46" s="1"/>
      <c r="S46" s="1"/>
      <c r="T46" s="26"/>
      <c r="U46" s="38"/>
      <c r="V46" s="22">
        <v>42</v>
      </c>
      <c r="W46" s="22" t="s">
        <v>57</v>
      </c>
      <c r="X46" s="22" t="s">
        <v>58</v>
      </c>
      <c r="Y46" s="78">
        <v>1414</v>
      </c>
      <c r="Z46" s="39"/>
      <c r="AA46" s="1" t="s">
        <v>92</v>
      </c>
      <c r="AB46" s="27" t="s">
        <v>242</v>
      </c>
    </row>
    <row r="47" spans="1:28" x14ac:dyDescent="0.3">
      <c r="A47" s="46" t="s">
        <v>105</v>
      </c>
      <c r="B47" s="46" t="s">
        <v>88</v>
      </c>
      <c r="C47" s="42" t="s">
        <v>40</v>
      </c>
      <c r="D47" s="46"/>
      <c r="E47" s="42">
        <f t="shared" ref="E47:T47" si="7">SUM(E35:E45)</f>
        <v>240</v>
      </c>
      <c r="F47" s="42">
        <f t="shared" si="7"/>
        <v>42</v>
      </c>
      <c r="G47" s="42">
        <f t="shared" si="7"/>
        <v>92</v>
      </c>
      <c r="H47" s="42">
        <f t="shared" si="7"/>
        <v>0</v>
      </c>
      <c r="I47" s="42">
        <f t="shared" si="7"/>
        <v>0</v>
      </c>
      <c r="J47" s="42">
        <f t="shared" si="7"/>
        <v>7</v>
      </c>
      <c r="K47" s="42">
        <f t="shared" si="7"/>
        <v>9</v>
      </c>
      <c r="L47" s="42">
        <f t="shared" si="7"/>
        <v>0</v>
      </c>
      <c r="M47" s="42">
        <f t="shared" si="7"/>
        <v>35</v>
      </c>
      <c r="N47" s="42">
        <f t="shared" si="7"/>
        <v>35</v>
      </c>
      <c r="O47" s="42">
        <f t="shared" si="7"/>
        <v>14</v>
      </c>
      <c r="P47" s="42">
        <f t="shared" si="7"/>
        <v>20</v>
      </c>
      <c r="Q47" s="42">
        <f t="shared" si="7"/>
        <v>16</v>
      </c>
      <c r="R47" s="42">
        <f t="shared" si="7"/>
        <v>32</v>
      </c>
      <c r="S47" s="42">
        <f t="shared" si="7"/>
        <v>3</v>
      </c>
      <c r="T47" s="42">
        <f t="shared" si="7"/>
        <v>91</v>
      </c>
      <c r="U47" s="43">
        <f>((T47+Q47+N47-R47)+(O47*2))/E47</f>
        <v>0.57499999999999996</v>
      </c>
      <c r="V47" s="44">
        <v>42</v>
      </c>
      <c r="W47" s="44" t="s">
        <v>57</v>
      </c>
      <c r="X47" s="44" t="s">
        <v>58</v>
      </c>
      <c r="Y47" s="79">
        <v>1414</v>
      </c>
      <c r="Z47" s="45"/>
      <c r="AA47" s="46" t="s">
        <v>92</v>
      </c>
      <c r="AB47" s="93" t="s">
        <v>242</v>
      </c>
    </row>
    <row r="48" spans="1:28" x14ac:dyDescent="0.3">
      <c r="A48" s="1"/>
      <c r="B48" s="1"/>
      <c r="C48" s="1"/>
      <c r="D48" s="1"/>
      <c r="F48" s="47" t="s">
        <v>41</v>
      </c>
      <c r="G48" s="77">
        <f>F47/G47</f>
        <v>0.45652173913043476</v>
      </c>
      <c r="H48" s="47"/>
      <c r="I48" s="27"/>
      <c r="J48" s="47" t="s">
        <v>42</v>
      </c>
      <c r="K48" s="77">
        <f>J47/K47</f>
        <v>0.77777777777777779</v>
      </c>
      <c r="L48" s="1"/>
      <c r="M48" s="37" t="s">
        <v>43</v>
      </c>
      <c r="N48" s="49"/>
      <c r="P48" s="1"/>
      <c r="Q48" s="1"/>
      <c r="R48" s="1"/>
      <c r="S48" s="1"/>
      <c r="T48" s="1"/>
      <c r="U48" s="1"/>
      <c r="V48" s="22"/>
      <c r="W48" s="22"/>
      <c r="X48" s="22"/>
      <c r="Y48" s="40"/>
      <c r="Z48" s="39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0"/>
      <c r="Z49" s="39"/>
      <c r="AA49" s="1"/>
      <c r="AB49" s="27"/>
    </row>
    <row r="50" spans="1:28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0"/>
      <c r="Z50" s="39"/>
      <c r="AA50" s="1"/>
      <c r="AB50" s="27"/>
    </row>
    <row r="51" spans="1:28" x14ac:dyDescent="0.3">
      <c r="AB51" s="92"/>
    </row>
    <row r="52" spans="1:28" x14ac:dyDescent="0.3">
      <c r="AB52" s="92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64DE0-CE9E-46D9-87F1-AC04277A69D4}">
  <sheetPr>
    <tabColor rgb="FF92D050"/>
    <pageSetUpPr fitToPage="1"/>
  </sheetPr>
  <dimension ref="A1:AB54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80" t="s">
        <v>422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0" t="s">
        <v>480</v>
      </c>
    </row>
    <row r="3" spans="1:28" x14ac:dyDescent="0.3">
      <c r="B3" s="1"/>
      <c r="C3" s="6">
        <v>28881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93</v>
      </c>
      <c r="D4" s="7" t="s">
        <v>5</v>
      </c>
      <c r="E4" s="8"/>
      <c r="F4" s="5"/>
      <c r="G4" s="1"/>
      <c r="J4" s="15" t="s">
        <v>243</v>
      </c>
      <c r="K4" s="16" t="s">
        <v>106</v>
      </c>
      <c r="L4" s="17"/>
      <c r="M4" s="18"/>
      <c r="N4" s="19">
        <v>22</v>
      </c>
      <c r="O4" s="19">
        <v>30</v>
      </c>
      <c r="P4" s="19">
        <v>19</v>
      </c>
      <c r="Q4" s="19">
        <v>34</v>
      </c>
      <c r="R4" s="20"/>
      <c r="S4" s="21">
        <f>SUM(N4:R4)</f>
        <v>105</v>
      </c>
      <c r="T4" s="22">
        <v>44</v>
      </c>
    </row>
    <row r="5" spans="1:28" x14ac:dyDescent="0.3">
      <c r="B5" s="1"/>
      <c r="C5" s="6" t="s">
        <v>121</v>
      </c>
      <c r="D5" s="7" t="s">
        <v>6</v>
      </c>
      <c r="E5" s="1"/>
      <c r="F5" s="1"/>
      <c r="G5" s="1"/>
      <c r="J5" s="15" t="s">
        <v>244</v>
      </c>
      <c r="K5" s="16" t="s">
        <v>96</v>
      </c>
      <c r="L5" s="17"/>
      <c r="M5" s="18"/>
      <c r="N5" s="19">
        <v>28</v>
      </c>
      <c r="O5" s="19">
        <v>18</v>
      </c>
      <c r="P5" s="19">
        <v>16</v>
      </c>
      <c r="Q5" s="19">
        <v>19</v>
      </c>
      <c r="R5" s="20"/>
      <c r="S5" s="21">
        <f>SUM(N5:R5)</f>
        <v>81</v>
      </c>
      <c r="T5" s="22">
        <v>44</v>
      </c>
      <c r="U5" s="1"/>
      <c r="V5" s="1"/>
      <c r="W5" s="1"/>
    </row>
    <row r="6" spans="1:28" x14ac:dyDescent="0.3">
      <c r="C6" s="23">
        <v>1290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322</v>
      </c>
      <c r="D7" s="7" t="s">
        <v>8</v>
      </c>
      <c r="G7" s="1"/>
      <c r="S7" s="1"/>
      <c r="T7" s="25" t="s">
        <v>9</v>
      </c>
      <c r="U7" s="1"/>
      <c r="V7" s="83">
        <v>44</v>
      </c>
      <c r="W7" s="1"/>
    </row>
    <row r="8" spans="1:28" x14ac:dyDescent="0.3">
      <c r="B8" s="1"/>
      <c r="C8" s="24" t="s">
        <v>331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92"/>
    </row>
    <row r="11" spans="1:28" x14ac:dyDescent="0.3">
      <c r="B11" s="1"/>
      <c r="C11" s="31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11</v>
      </c>
      <c r="AB11" s="92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95</v>
      </c>
      <c r="B13" s="1" t="s">
        <v>105</v>
      </c>
      <c r="C13" s="26" t="s">
        <v>155</v>
      </c>
      <c r="D13" s="36">
        <v>11</v>
      </c>
      <c r="E13" s="26">
        <v>34</v>
      </c>
      <c r="F13" s="26">
        <v>8</v>
      </c>
      <c r="G13" s="26">
        <v>13</v>
      </c>
      <c r="H13" s="26"/>
      <c r="I13" s="26"/>
      <c r="J13" s="26">
        <v>3</v>
      </c>
      <c r="K13" s="26">
        <v>4</v>
      </c>
      <c r="L13" s="95"/>
      <c r="M13" s="26">
        <v>4</v>
      </c>
      <c r="N13" s="26">
        <f>SUM(L13:M13)</f>
        <v>4</v>
      </c>
      <c r="O13" s="37">
        <v>2</v>
      </c>
      <c r="P13" s="37">
        <v>4</v>
      </c>
      <c r="Q13" s="37">
        <v>1</v>
      </c>
      <c r="R13" s="37">
        <v>5</v>
      </c>
      <c r="S13" s="37"/>
      <c r="T13" s="26">
        <f t="shared" ref="T13:T23" si="0">+(F13*2)+J13</f>
        <v>19</v>
      </c>
      <c r="U13" s="38">
        <f>IFERROR(((T13+Q13+N13-R13)+(O13*2))/E13,"")</f>
        <v>0.67647058823529416</v>
      </c>
      <c r="V13" s="22">
        <v>44</v>
      </c>
      <c r="W13" s="22" t="s">
        <v>63</v>
      </c>
      <c r="X13" s="22" t="s">
        <v>64</v>
      </c>
      <c r="Y13" s="78">
        <v>1290</v>
      </c>
      <c r="Z13" s="39"/>
      <c r="AA13" s="1" t="s">
        <v>110</v>
      </c>
      <c r="AB13" s="27" t="s">
        <v>245</v>
      </c>
    </row>
    <row r="14" spans="1:28" x14ac:dyDescent="0.3">
      <c r="A14" s="1" t="s">
        <v>95</v>
      </c>
      <c r="B14" s="1" t="s">
        <v>105</v>
      </c>
      <c r="C14" s="26" t="s">
        <v>156</v>
      </c>
      <c r="D14" s="36">
        <v>33</v>
      </c>
      <c r="E14" s="26">
        <v>20</v>
      </c>
      <c r="F14" s="26">
        <v>1</v>
      </c>
      <c r="G14" s="26">
        <v>5</v>
      </c>
      <c r="H14" s="26"/>
      <c r="I14" s="26"/>
      <c r="J14" s="26">
        <v>0</v>
      </c>
      <c r="K14" s="26">
        <v>0</v>
      </c>
      <c r="L14" s="95"/>
      <c r="M14" s="26">
        <v>1</v>
      </c>
      <c r="N14" s="26">
        <f t="shared" ref="N14:N19" si="1">SUM(L14:M14)</f>
        <v>1</v>
      </c>
      <c r="O14" s="37">
        <v>0</v>
      </c>
      <c r="P14" s="26">
        <v>1</v>
      </c>
      <c r="Q14" s="37">
        <v>3</v>
      </c>
      <c r="R14" s="37">
        <v>1</v>
      </c>
      <c r="S14" s="37">
        <v>1</v>
      </c>
      <c r="T14" s="26">
        <f t="shared" si="0"/>
        <v>2</v>
      </c>
      <c r="U14" s="38">
        <f t="shared" ref="U14:U23" si="2">IFERROR(((T14+Q14+N14-R14)+(O14*2))/E14,"")</f>
        <v>0.25</v>
      </c>
      <c r="V14" s="22">
        <v>44</v>
      </c>
      <c r="W14" s="22" t="s">
        <v>63</v>
      </c>
      <c r="X14" s="22" t="s">
        <v>64</v>
      </c>
      <c r="Y14" s="78">
        <v>1290</v>
      </c>
      <c r="Z14" s="39"/>
      <c r="AA14" s="1" t="s">
        <v>110</v>
      </c>
      <c r="AB14" s="27" t="s">
        <v>245</v>
      </c>
    </row>
    <row r="15" spans="1:28" x14ac:dyDescent="0.3">
      <c r="A15" s="1" t="s">
        <v>95</v>
      </c>
      <c r="B15" s="1" t="s">
        <v>105</v>
      </c>
      <c r="C15" s="26" t="s">
        <v>157</v>
      </c>
      <c r="D15" s="36">
        <v>24</v>
      </c>
      <c r="E15" s="26">
        <v>31</v>
      </c>
      <c r="F15" s="26">
        <v>6</v>
      </c>
      <c r="G15" s="26">
        <v>11</v>
      </c>
      <c r="H15" s="26"/>
      <c r="I15" s="26"/>
      <c r="J15" s="26">
        <v>3</v>
      </c>
      <c r="K15" s="26">
        <v>7</v>
      </c>
      <c r="L15" s="95"/>
      <c r="M15" s="26">
        <v>12</v>
      </c>
      <c r="N15" s="26">
        <f t="shared" si="1"/>
        <v>12</v>
      </c>
      <c r="O15" s="37">
        <v>0</v>
      </c>
      <c r="P15" s="26">
        <v>0</v>
      </c>
      <c r="Q15" s="37">
        <v>3</v>
      </c>
      <c r="R15" s="37">
        <v>4</v>
      </c>
      <c r="S15" s="37">
        <v>1</v>
      </c>
      <c r="T15" s="26">
        <f t="shared" si="0"/>
        <v>15</v>
      </c>
      <c r="U15" s="38">
        <f t="shared" si="2"/>
        <v>0.83870967741935487</v>
      </c>
      <c r="V15" s="22">
        <v>44</v>
      </c>
      <c r="W15" s="22" t="s">
        <v>63</v>
      </c>
      <c r="X15" s="22" t="s">
        <v>64</v>
      </c>
      <c r="Y15" s="78">
        <v>1290</v>
      </c>
      <c r="Z15" s="39"/>
      <c r="AA15" s="1" t="s">
        <v>110</v>
      </c>
      <c r="AB15" s="27" t="s">
        <v>245</v>
      </c>
    </row>
    <row r="16" spans="1:28" x14ac:dyDescent="0.3">
      <c r="A16" s="1" t="s">
        <v>95</v>
      </c>
      <c r="B16" s="1" t="s">
        <v>105</v>
      </c>
      <c r="C16" s="26" t="s">
        <v>158</v>
      </c>
      <c r="D16" s="36">
        <v>22</v>
      </c>
      <c r="E16" s="26">
        <v>21</v>
      </c>
      <c r="F16" s="26">
        <v>4</v>
      </c>
      <c r="G16" s="26">
        <v>9</v>
      </c>
      <c r="H16" s="26"/>
      <c r="I16" s="26"/>
      <c r="J16" s="26">
        <v>1</v>
      </c>
      <c r="K16" s="26">
        <v>2</v>
      </c>
      <c r="L16" s="95"/>
      <c r="M16" s="26">
        <v>3</v>
      </c>
      <c r="N16" s="26">
        <f t="shared" si="1"/>
        <v>3</v>
      </c>
      <c r="O16" s="37">
        <v>4</v>
      </c>
      <c r="P16" s="26">
        <v>3</v>
      </c>
      <c r="Q16" s="37">
        <v>1</v>
      </c>
      <c r="R16" s="37">
        <v>6</v>
      </c>
      <c r="S16" s="37"/>
      <c r="T16" s="26">
        <f t="shared" si="0"/>
        <v>9</v>
      </c>
      <c r="U16" s="38">
        <f t="shared" si="2"/>
        <v>0.7142857142857143</v>
      </c>
      <c r="V16" s="22">
        <v>44</v>
      </c>
      <c r="W16" s="22" t="s">
        <v>63</v>
      </c>
      <c r="X16" s="22" t="s">
        <v>64</v>
      </c>
      <c r="Y16" s="78">
        <v>1290</v>
      </c>
      <c r="Z16" s="39"/>
      <c r="AA16" s="1" t="s">
        <v>110</v>
      </c>
      <c r="AB16" s="27" t="s">
        <v>245</v>
      </c>
    </row>
    <row r="17" spans="1:28" x14ac:dyDescent="0.3">
      <c r="A17" s="1" t="s">
        <v>95</v>
      </c>
      <c r="B17" s="1" t="s">
        <v>105</v>
      </c>
      <c r="C17" s="26" t="s">
        <v>159</v>
      </c>
      <c r="D17" s="36">
        <v>25</v>
      </c>
      <c r="E17" s="26">
        <v>6</v>
      </c>
      <c r="F17" s="26">
        <v>3</v>
      </c>
      <c r="G17" s="26">
        <v>3</v>
      </c>
      <c r="H17" s="26"/>
      <c r="I17" s="26"/>
      <c r="J17" s="26">
        <v>2</v>
      </c>
      <c r="K17" s="26">
        <v>2</v>
      </c>
      <c r="L17" s="95"/>
      <c r="M17" s="26">
        <v>4</v>
      </c>
      <c r="N17" s="26">
        <f t="shared" si="1"/>
        <v>4</v>
      </c>
      <c r="O17" s="37">
        <v>0</v>
      </c>
      <c r="P17" s="26">
        <v>1</v>
      </c>
      <c r="Q17" s="37"/>
      <c r="R17" s="37">
        <v>3</v>
      </c>
      <c r="S17" s="37">
        <v>1</v>
      </c>
      <c r="T17" s="26">
        <f t="shared" si="0"/>
        <v>8</v>
      </c>
      <c r="U17" s="38">
        <f t="shared" si="2"/>
        <v>1.5</v>
      </c>
      <c r="V17" s="22">
        <v>44</v>
      </c>
      <c r="W17" s="22" t="s">
        <v>63</v>
      </c>
      <c r="X17" s="22" t="s">
        <v>64</v>
      </c>
      <c r="Y17" s="78">
        <v>1290</v>
      </c>
      <c r="Z17" s="39"/>
      <c r="AA17" s="1" t="s">
        <v>110</v>
      </c>
      <c r="AB17" s="27" t="s">
        <v>245</v>
      </c>
    </row>
    <row r="18" spans="1:28" x14ac:dyDescent="0.3">
      <c r="A18" s="1" t="s">
        <v>95</v>
      </c>
      <c r="B18" s="1" t="s">
        <v>105</v>
      </c>
      <c r="C18" s="26" t="s">
        <v>160</v>
      </c>
      <c r="D18" s="36">
        <v>20</v>
      </c>
      <c r="E18" s="26">
        <v>18</v>
      </c>
      <c r="F18" s="26">
        <v>3</v>
      </c>
      <c r="G18" s="26">
        <v>5</v>
      </c>
      <c r="H18" s="26"/>
      <c r="I18" s="26"/>
      <c r="J18" s="26">
        <v>2</v>
      </c>
      <c r="K18" s="26">
        <v>3</v>
      </c>
      <c r="L18" s="95"/>
      <c r="M18" s="26">
        <v>3</v>
      </c>
      <c r="N18" s="26">
        <f t="shared" si="1"/>
        <v>3</v>
      </c>
      <c r="O18" s="37">
        <v>3</v>
      </c>
      <c r="P18" s="26">
        <v>1</v>
      </c>
      <c r="Q18" s="37">
        <v>1</v>
      </c>
      <c r="R18" s="37">
        <v>3</v>
      </c>
      <c r="S18" s="37"/>
      <c r="T18" s="26">
        <f t="shared" si="0"/>
        <v>8</v>
      </c>
      <c r="U18" s="38">
        <f t="shared" si="2"/>
        <v>0.83333333333333337</v>
      </c>
      <c r="V18" s="22">
        <v>44</v>
      </c>
      <c r="W18" s="22" t="s">
        <v>63</v>
      </c>
      <c r="X18" s="22" t="s">
        <v>64</v>
      </c>
      <c r="Y18" s="78">
        <v>1290</v>
      </c>
      <c r="Z18" s="39"/>
      <c r="AA18" s="1" t="s">
        <v>110</v>
      </c>
      <c r="AB18" s="27" t="s">
        <v>245</v>
      </c>
    </row>
    <row r="19" spans="1:28" x14ac:dyDescent="0.3">
      <c r="A19" s="1" t="s">
        <v>95</v>
      </c>
      <c r="B19" s="1" t="s">
        <v>105</v>
      </c>
      <c r="C19" s="26" t="s">
        <v>161</v>
      </c>
      <c r="D19" s="36">
        <v>45</v>
      </c>
      <c r="E19" s="26">
        <v>22</v>
      </c>
      <c r="F19" s="26">
        <v>4</v>
      </c>
      <c r="G19" s="26">
        <v>9</v>
      </c>
      <c r="H19" s="26"/>
      <c r="I19" s="26"/>
      <c r="J19" s="26">
        <v>2</v>
      </c>
      <c r="K19" s="26">
        <v>2</v>
      </c>
      <c r="L19" s="26">
        <v>1</v>
      </c>
      <c r="M19" s="26">
        <v>6</v>
      </c>
      <c r="N19" s="26">
        <f t="shared" si="1"/>
        <v>7</v>
      </c>
      <c r="O19" s="37">
        <v>3</v>
      </c>
      <c r="P19" s="26">
        <v>3</v>
      </c>
      <c r="Q19" s="37"/>
      <c r="R19" s="37">
        <v>1</v>
      </c>
      <c r="S19" s="37">
        <v>1</v>
      </c>
      <c r="T19" s="26">
        <f t="shared" si="0"/>
        <v>10</v>
      </c>
      <c r="U19" s="38">
        <f t="shared" si="2"/>
        <v>1</v>
      </c>
      <c r="V19" s="22">
        <v>44</v>
      </c>
      <c r="W19" s="22" t="s">
        <v>63</v>
      </c>
      <c r="X19" s="22" t="s">
        <v>64</v>
      </c>
      <c r="Y19" s="78">
        <v>1290</v>
      </c>
      <c r="Z19" s="39" t="s">
        <v>481</v>
      </c>
      <c r="AA19" s="1" t="s">
        <v>110</v>
      </c>
      <c r="AB19" s="27" t="s">
        <v>245</v>
      </c>
    </row>
    <row r="20" spans="1:28" x14ac:dyDescent="0.3">
      <c r="A20" s="1" t="s">
        <v>95</v>
      </c>
      <c r="B20" s="1" t="s">
        <v>105</v>
      </c>
      <c r="C20" s="26" t="s">
        <v>162</v>
      </c>
      <c r="D20" s="36">
        <v>23</v>
      </c>
      <c r="E20" s="26">
        <v>28</v>
      </c>
      <c r="F20" s="26">
        <v>1</v>
      </c>
      <c r="G20" s="26">
        <v>5</v>
      </c>
      <c r="H20" s="26"/>
      <c r="I20" s="26"/>
      <c r="J20" s="26">
        <v>3</v>
      </c>
      <c r="K20" s="26">
        <v>4</v>
      </c>
      <c r="L20" s="95"/>
      <c r="M20" s="26">
        <v>3</v>
      </c>
      <c r="N20" s="26">
        <f>SUM(L20:M20)</f>
        <v>3</v>
      </c>
      <c r="O20" s="37">
        <v>4</v>
      </c>
      <c r="P20" s="26">
        <v>2</v>
      </c>
      <c r="Q20" s="37"/>
      <c r="R20" s="37">
        <v>3</v>
      </c>
      <c r="S20" s="37"/>
      <c r="T20" s="26">
        <f t="shared" si="0"/>
        <v>5</v>
      </c>
      <c r="U20" s="38">
        <f t="shared" si="2"/>
        <v>0.4642857142857143</v>
      </c>
      <c r="V20" s="22">
        <v>44</v>
      </c>
      <c r="W20" s="22" t="s">
        <v>63</v>
      </c>
      <c r="X20" s="22" t="s">
        <v>64</v>
      </c>
      <c r="Y20" s="78">
        <v>1290</v>
      </c>
      <c r="Z20" s="39"/>
      <c r="AA20" s="1" t="s">
        <v>110</v>
      </c>
      <c r="AB20" s="27" t="s">
        <v>245</v>
      </c>
    </row>
    <row r="21" spans="1:28" x14ac:dyDescent="0.3">
      <c r="A21" s="1" t="s">
        <v>95</v>
      </c>
      <c r="B21" s="1" t="s">
        <v>105</v>
      </c>
      <c r="C21" s="26" t="s">
        <v>163</v>
      </c>
      <c r="D21" s="36">
        <v>40</v>
      </c>
      <c r="E21" s="26">
        <v>17</v>
      </c>
      <c r="F21" s="26">
        <v>5</v>
      </c>
      <c r="G21" s="26">
        <v>11</v>
      </c>
      <c r="H21" s="26"/>
      <c r="I21" s="26"/>
      <c r="J21" s="26">
        <v>3</v>
      </c>
      <c r="K21" s="26">
        <v>6</v>
      </c>
      <c r="L21" s="26">
        <v>3</v>
      </c>
      <c r="M21" s="26">
        <v>12</v>
      </c>
      <c r="N21" s="26">
        <f>SUM(L21:M21)</f>
        <v>15</v>
      </c>
      <c r="O21" s="37">
        <v>0</v>
      </c>
      <c r="P21" s="26">
        <v>5</v>
      </c>
      <c r="Q21" s="37">
        <v>1</v>
      </c>
      <c r="R21" s="37"/>
      <c r="S21" s="37">
        <v>1</v>
      </c>
      <c r="T21" s="26">
        <f t="shared" si="0"/>
        <v>13</v>
      </c>
      <c r="U21" s="38">
        <f t="shared" si="2"/>
        <v>1.7058823529411764</v>
      </c>
      <c r="V21" s="22">
        <v>44</v>
      </c>
      <c r="W21" s="22" t="s">
        <v>63</v>
      </c>
      <c r="X21" s="22" t="s">
        <v>64</v>
      </c>
      <c r="Y21" s="78">
        <v>1290</v>
      </c>
      <c r="Z21" s="39"/>
      <c r="AA21" s="1" t="s">
        <v>110</v>
      </c>
      <c r="AB21" s="27" t="s">
        <v>245</v>
      </c>
    </row>
    <row r="22" spans="1:28" x14ac:dyDescent="0.3">
      <c r="A22" s="1" t="s">
        <v>95</v>
      </c>
      <c r="B22" s="1" t="s">
        <v>105</v>
      </c>
      <c r="C22" s="26" t="s">
        <v>164</v>
      </c>
      <c r="D22" s="36">
        <v>10</v>
      </c>
      <c r="E22" s="26">
        <v>26</v>
      </c>
      <c r="F22" s="26">
        <v>1</v>
      </c>
      <c r="G22" s="26">
        <v>5</v>
      </c>
      <c r="H22" s="26"/>
      <c r="I22" s="26"/>
      <c r="J22" s="26">
        <v>2</v>
      </c>
      <c r="K22" s="26">
        <v>5</v>
      </c>
      <c r="L22" s="95"/>
      <c r="M22" s="26">
        <v>10</v>
      </c>
      <c r="N22" s="26">
        <f>SUM(L22:M22)</f>
        <v>10</v>
      </c>
      <c r="O22" s="37">
        <v>5</v>
      </c>
      <c r="P22" s="37">
        <v>3</v>
      </c>
      <c r="Q22" s="37">
        <v>1</v>
      </c>
      <c r="R22" s="37">
        <v>1</v>
      </c>
      <c r="S22" s="37">
        <v>6</v>
      </c>
      <c r="T22" s="26">
        <f t="shared" si="0"/>
        <v>4</v>
      </c>
      <c r="U22" s="38">
        <f t="shared" si="2"/>
        <v>0.92307692307692313</v>
      </c>
      <c r="V22" s="22">
        <v>44</v>
      </c>
      <c r="W22" s="22" t="s">
        <v>63</v>
      </c>
      <c r="X22" s="22" t="s">
        <v>64</v>
      </c>
      <c r="Y22" s="78">
        <v>1290</v>
      </c>
      <c r="Z22" s="39"/>
      <c r="AA22" s="1" t="s">
        <v>110</v>
      </c>
      <c r="AB22" s="27" t="s">
        <v>245</v>
      </c>
    </row>
    <row r="23" spans="1:28" x14ac:dyDescent="0.3">
      <c r="A23" s="1" t="s">
        <v>95</v>
      </c>
      <c r="B23" s="1" t="s">
        <v>105</v>
      </c>
      <c r="C23" s="26" t="s">
        <v>165</v>
      </c>
      <c r="D23" s="36">
        <v>14</v>
      </c>
      <c r="E23" s="26">
        <v>4</v>
      </c>
      <c r="F23" s="26">
        <v>0</v>
      </c>
      <c r="G23" s="26">
        <v>1</v>
      </c>
      <c r="H23" s="26"/>
      <c r="I23" s="26"/>
      <c r="J23" s="26">
        <v>0</v>
      </c>
      <c r="K23" s="26">
        <v>0</v>
      </c>
      <c r="L23" s="95"/>
      <c r="M23" s="26">
        <v>1</v>
      </c>
      <c r="N23" s="26">
        <f>SUM(L23:M23)</f>
        <v>1</v>
      </c>
      <c r="O23" s="37">
        <v>0</v>
      </c>
      <c r="P23" s="26">
        <v>1</v>
      </c>
      <c r="Q23" s="37"/>
      <c r="R23" s="37"/>
      <c r="S23" s="37"/>
      <c r="T23" s="26">
        <f t="shared" si="0"/>
        <v>0</v>
      </c>
      <c r="U23" s="38">
        <f t="shared" si="2"/>
        <v>0.25</v>
      </c>
      <c r="V23" s="22">
        <v>44</v>
      </c>
      <c r="W23" s="22" t="s">
        <v>63</v>
      </c>
      <c r="X23" s="22" t="s">
        <v>64</v>
      </c>
      <c r="Y23" s="78">
        <v>1290</v>
      </c>
      <c r="Z23" s="39"/>
      <c r="AA23" s="1" t="s">
        <v>110</v>
      </c>
      <c r="AB23" s="27" t="s">
        <v>245</v>
      </c>
    </row>
    <row r="24" spans="1:28" x14ac:dyDescent="0.3">
      <c r="A24" s="1" t="s">
        <v>95</v>
      </c>
      <c r="B24" s="1" t="s">
        <v>105</v>
      </c>
      <c r="C24" s="26" t="s">
        <v>166</v>
      </c>
      <c r="D24" s="36">
        <v>15</v>
      </c>
      <c r="E24" s="26">
        <v>13</v>
      </c>
      <c r="F24" s="26">
        <v>3</v>
      </c>
      <c r="G24" s="26">
        <v>8</v>
      </c>
      <c r="H24" s="26"/>
      <c r="I24" s="26"/>
      <c r="J24" s="26">
        <v>6</v>
      </c>
      <c r="K24" s="26">
        <v>6</v>
      </c>
      <c r="L24" s="95"/>
      <c r="M24" s="26">
        <v>2</v>
      </c>
      <c r="N24" s="26">
        <f>SUM(L24:M24)</f>
        <v>2</v>
      </c>
      <c r="O24" s="37">
        <v>3</v>
      </c>
      <c r="P24" s="26">
        <v>2</v>
      </c>
      <c r="Q24" s="37">
        <v>3</v>
      </c>
      <c r="R24" s="37">
        <v>1</v>
      </c>
      <c r="S24" s="37"/>
      <c r="T24" s="37">
        <f>(H24*3)+((F24-H24)*2)+J24</f>
        <v>12</v>
      </c>
      <c r="U24" s="38">
        <f>IFERROR(((T24+Q24+N24-R24)+(O24*2))/E24,"")</f>
        <v>1.6923076923076923</v>
      </c>
      <c r="V24" s="22">
        <v>44</v>
      </c>
      <c r="W24" s="22" t="s">
        <v>63</v>
      </c>
      <c r="X24" s="22" t="s">
        <v>64</v>
      </c>
      <c r="Y24" s="78">
        <v>1290</v>
      </c>
      <c r="Z24" s="39"/>
      <c r="AA24" s="1" t="s">
        <v>110</v>
      </c>
      <c r="AB24" s="27" t="s">
        <v>245</v>
      </c>
    </row>
    <row r="25" spans="1:28" x14ac:dyDescent="0.3">
      <c r="A25" s="46" t="s">
        <v>95</v>
      </c>
      <c r="B25" s="46" t="s">
        <v>105</v>
      </c>
      <c r="C25" s="42" t="s">
        <v>40</v>
      </c>
      <c r="D25" s="46"/>
      <c r="E25" s="42">
        <f t="shared" ref="E25:T25" si="3">SUM(E13:E24)</f>
        <v>240</v>
      </c>
      <c r="F25" s="42">
        <f t="shared" si="3"/>
        <v>39</v>
      </c>
      <c r="G25" s="42">
        <f t="shared" si="3"/>
        <v>85</v>
      </c>
      <c r="H25" s="42">
        <f t="shared" si="3"/>
        <v>0</v>
      </c>
      <c r="I25" s="42">
        <f t="shared" si="3"/>
        <v>0</v>
      </c>
      <c r="J25" s="42">
        <f t="shared" si="3"/>
        <v>27</v>
      </c>
      <c r="K25" s="42">
        <f t="shared" si="3"/>
        <v>41</v>
      </c>
      <c r="L25" s="42">
        <f t="shared" si="3"/>
        <v>4</v>
      </c>
      <c r="M25" s="42">
        <f t="shared" si="3"/>
        <v>61</v>
      </c>
      <c r="N25" s="42">
        <f t="shared" si="3"/>
        <v>65</v>
      </c>
      <c r="O25" s="42">
        <f t="shared" si="3"/>
        <v>24</v>
      </c>
      <c r="P25" s="42">
        <f t="shared" si="3"/>
        <v>26</v>
      </c>
      <c r="Q25" s="42">
        <f t="shared" si="3"/>
        <v>14</v>
      </c>
      <c r="R25" s="42">
        <f t="shared" si="3"/>
        <v>28</v>
      </c>
      <c r="S25" s="42">
        <f t="shared" si="3"/>
        <v>11</v>
      </c>
      <c r="T25" s="42">
        <f t="shared" si="3"/>
        <v>105</v>
      </c>
      <c r="U25" s="43">
        <f>((T25+Q25+N25-R25)+(O25*2))/E25</f>
        <v>0.85</v>
      </c>
      <c r="V25" s="44">
        <v>44</v>
      </c>
      <c r="W25" s="44" t="s">
        <v>63</v>
      </c>
      <c r="X25" s="44" t="s">
        <v>64</v>
      </c>
      <c r="Y25" s="79">
        <v>1290</v>
      </c>
      <c r="Z25" s="45"/>
      <c r="AA25" s="46" t="s">
        <v>110</v>
      </c>
      <c r="AB25" s="93" t="s">
        <v>245</v>
      </c>
    </row>
    <row r="26" spans="1:28" x14ac:dyDescent="0.3">
      <c r="A26" s="1"/>
      <c r="B26" s="1"/>
      <c r="C26" s="1"/>
      <c r="D26" s="1"/>
      <c r="F26" s="47" t="s">
        <v>41</v>
      </c>
      <c r="G26" s="77">
        <f>F25/G25</f>
        <v>0.45882352941176469</v>
      </c>
      <c r="H26" s="47"/>
      <c r="I26" s="27"/>
      <c r="J26" s="47" t="s">
        <v>42</v>
      </c>
      <c r="K26" s="77">
        <f>J25/K25</f>
        <v>0.65853658536585369</v>
      </c>
      <c r="L26" s="1"/>
      <c r="M26" s="37" t="s">
        <v>43</v>
      </c>
      <c r="N26" s="49"/>
      <c r="P26" s="1"/>
      <c r="Q26" s="1"/>
      <c r="R26" s="1"/>
      <c r="S26" s="1"/>
      <c r="T26" s="1"/>
      <c r="U26" s="1"/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52" t="s">
        <v>96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11</v>
      </c>
      <c r="W33" s="1"/>
      <c r="X33" s="1"/>
      <c r="Y33" s="30"/>
      <c r="Z33" s="39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95</v>
      </c>
      <c r="C35" s="26" t="s">
        <v>169</v>
      </c>
      <c r="D35" s="36">
        <v>40</v>
      </c>
      <c r="E35" s="26">
        <v>22</v>
      </c>
      <c r="F35" s="26">
        <v>2</v>
      </c>
      <c r="G35" s="26">
        <v>6</v>
      </c>
      <c r="H35" s="26"/>
      <c r="I35" s="26"/>
      <c r="J35" s="26">
        <v>0</v>
      </c>
      <c r="K35" s="26">
        <v>0</v>
      </c>
      <c r="L35" s="95"/>
      <c r="M35" s="26">
        <v>1</v>
      </c>
      <c r="N35" s="26">
        <f>SUM(L35:M35)</f>
        <v>1</v>
      </c>
      <c r="O35" s="26">
        <v>1</v>
      </c>
      <c r="P35" s="37">
        <v>4</v>
      </c>
      <c r="Q35" s="26">
        <v>1</v>
      </c>
      <c r="R35" s="26">
        <v>2</v>
      </c>
      <c r="S35" s="26"/>
      <c r="T35" s="26">
        <f>+(F35*2)+J35</f>
        <v>4</v>
      </c>
      <c r="U35" s="38">
        <f>IFERROR(((T35+Q35+N35-R35)+(O35*2))/E35,"")</f>
        <v>0.27272727272727271</v>
      </c>
      <c r="V35" s="22">
        <v>44</v>
      </c>
      <c r="W35" s="22" t="s">
        <v>57</v>
      </c>
      <c r="X35" s="22" t="s">
        <v>58</v>
      </c>
      <c r="Y35" s="78">
        <v>1290</v>
      </c>
      <c r="Z35" s="39"/>
      <c r="AA35" s="1" t="s">
        <v>98</v>
      </c>
      <c r="AB35" s="27" t="s">
        <v>138</v>
      </c>
    </row>
    <row r="36" spans="1:28" x14ac:dyDescent="0.3">
      <c r="A36" s="1" t="s">
        <v>105</v>
      </c>
      <c r="B36" s="1" t="s">
        <v>95</v>
      </c>
      <c r="C36" s="26" t="s">
        <v>170</v>
      </c>
      <c r="D36" s="36">
        <v>10</v>
      </c>
      <c r="E36" s="26">
        <v>44</v>
      </c>
      <c r="F36" s="26">
        <v>8</v>
      </c>
      <c r="G36" s="26">
        <v>15</v>
      </c>
      <c r="H36" s="26"/>
      <c r="I36" s="26"/>
      <c r="J36" s="26">
        <v>2</v>
      </c>
      <c r="K36" s="26">
        <v>4</v>
      </c>
      <c r="L36" s="95"/>
      <c r="M36" s="26">
        <v>16</v>
      </c>
      <c r="N36" s="26">
        <f t="shared" ref="N36:N41" si="4">SUM(L36:M36)</f>
        <v>16</v>
      </c>
      <c r="O36" s="37">
        <v>3</v>
      </c>
      <c r="P36" s="37">
        <v>4</v>
      </c>
      <c r="Q36" s="37">
        <v>2</v>
      </c>
      <c r="R36" s="37">
        <v>5</v>
      </c>
      <c r="S36" s="37"/>
      <c r="T36" s="26">
        <f t="shared" ref="T36:T44" si="5">+(F36*2)+J36</f>
        <v>18</v>
      </c>
      <c r="U36" s="38">
        <f t="shared" ref="U36:U43" si="6">IFERROR(((T36+Q36+N36-R36)+(O36*2))/E36,"")</f>
        <v>0.84090909090909094</v>
      </c>
      <c r="V36" s="22">
        <v>44</v>
      </c>
      <c r="W36" s="22" t="s">
        <v>57</v>
      </c>
      <c r="X36" s="22" t="s">
        <v>58</v>
      </c>
      <c r="Y36" s="78">
        <v>1290</v>
      </c>
      <c r="Z36" s="39" t="s">
        <v>327</v>
      </c>
      <c r="AA36" s="1" t="s">
        <v>98</v>
      </c>
      <c r="AB36" s="27" t="s">
        <v>138</v>
      </c>
    </row>
    <row r="37" spans="1:28" x14ac:dyDescent="0.3">
      <c r="A37" s="1" t="s">
        <v>105</v>
      </c>
      <c r="B37" s="1" t="s">
        <v>95</v>
      </c>
      <c r="C37" s="26" t="s">
        <v>171</v>
      </c>
      <c r="D37" s="36">
        <v>25</v>
      </c>
      <c r="E37" s="26">
        <v>7</v>
      </c>
      <c r="F37" s="26">
        <v>1</v>
      </c>
      <c r="G37" s="26">
        <v>4</v>
      </c>
      <c r="H37" s="26"/>
      <c r="I37" s="26"/>
      <c r="J37" s="26">
        <v>2</v>
      </c>
      <c r="K37" s="26">
        <v>4</v>
      </c>
      <c r="L37" s="95"/>
      <c r="M37" s="26">
        <v>2</v>
      </c>
      <c r="N37" s="26">
        <f t="shared" si="4"/>
        <v>2</v>
      </c>
      <c r="O37" s="37">
        <v>0</v>
      </c>
      <c r="P37" s="26">
        <v>0</v>
      </c>
      <c r="Q37" s="37">
        <v>1</v>
      </c>
      <c r="R37" s="37">
        <v>1</v>
      </c>
      <c r="S37" s="37"/>
      <c r="T37" s="26">
        <f t="shared" si="5"/>
        <v>4</v>
      </c>
      <c r="U37" s="38">
        <f t="shared" si="6"/>
        <v>0.8571428571428571</v>
      </c>
      <c r="V37" s="22">
        <v>44</v>
      </c>
      <c r="W37" s="22" t="s">
        <v>57</v>
      </c>
      <c r="X37" s="22" t="s">
        <v>58</v>
      </c>
      <c r="Y37" s="78">
        <v>1290</v>
      </c>
      <c r="Z37" s="39"/>
      <c r="AA37" s="1" t="s">
        <v>98</v>
      </c>
      <c r="AB37" s="27" t="s">
        <v>138</v>
      </c>
    </row>
    <row r="38" spans="1:28" x14ac:dyDescent="0.3">
      <c r="A38" s="1" t="s">
        <v>105</v>
      </c>
      <c r="B38" s="1" t="s">
        <v>95</v>
      </c>
      <c r="C38" s="26" t="s">
        <v>172</v>
      </c>
      <c r="D38" s="36">
        <v>24</v>
      </c>
      <c r="E38" s="26">
        <v>39</v>
      </c>
      <c r="F38" s="26">
        <v>7</v>
      </c>
      <c r="G38" s="26">
        <v>24</v>
      </c>
      <c r="H38" s="26"/>
      <c r="I38" s="26"/>
      <c r="J38" s="26">
        <v>5</v>
      </c>
      <c r="K38" s="26">
        <v>6</v>
      </c>
      <c r="L38" s="95"/>
      <c r="M38" s="26">
        <v>3</v>
      </c>
      <c r="N38" s="26">
        <f t="shared" si="4"/>
        <v>3</v>
      </c>
      <c r="O38" s="37">
        <v>1</v>
      </c>
      <c r="P38" s="26">
        <v>4</v>
      </c>
      <c r="Q38" s="37">
        <v>4</v>
      </c>
      <c r="R38" s="37">
        <v>4</v>
      </c>
      <c r="S38" s="37"/>
      <c r="T38" s="26">
        <f t="shared" si="5"/>
        <v>19</v>
      </c>
      <c r="U38" s="38">
        <f t="shared" si="6"/>
        <v>0.61538461538461542</v>
      </c>
      <c r="V38" s="22">
        <v>44</v>
      </c>
      <c r="W38" s="22" t="s">
        <v>57</v>
      </c>
      <c r="X38" s="22" t="s">
        <v>58</v>
      </c>
      <c r="Y38" s="78">
        <v>1290</v>
      </c>
      <c r="Z38" s="39"/>
      <c r="AA38" s="1" t="s">
        <v>98</v>
      </c>
      <c r="AB38" s="27" t="s">
        <v>138</v>
      </c>
    </row>
    <row r="39" spans="1:28" x14ac:dyDescent="0.3">
      <c r="A39" s="1" t="s">
        <v>105</v>
      </c>
      <c r="B39" s="1" t="s">
        <v>95</v>
      </c>
      <c r="C39" s="26" t="s">
        <v>173</v>
      </c>
      <c r="D39" s="36">
        <v>3</v>
      </c>
      <c r="E39" s="26">
        <v>8</v>
      </c>
      <c r="F39" s="26">
        <v>1</v>
      </c>
      <c r="G39" s="26">
        <v>3</v>
      </c>
      <c r="H39" s="26"/>
      <c r="I39" s="26"/>
      <c r="J39" s="26">
        <v>0</v>
      </c>
      <c r="K39" s="26">
        <v>0</v>
      </c>
      <c r="L39" s="95"/>
      <c r="M39" s="26">
        <v>1</v>
      </c>
      <c r="N39" s="26">
        <f t="shared" si="4"/>
        <v>1</v>
      </c>
      <c r="O39" s="37">
        <v>0</v>
      </c>
      <c r="P39" s="26">
        <v>1</v>
      </c>
      <c r="Q39" s="37"/>
      <c r="R39" s="37">
        <v>3</v>
      </c>
      <c r="S39" s="37"/>
      <c r="T39" s="26">
        <f t="shared" si="5"/>
        <v>2</v>
      </c>
      <c r="U39" s="38">
        <f t="shared" si="6"/>
        <v>0</v>
      </c>
      <c r="V39" s="22">
        <v>44</v>
      </c>
      <c r="W39" s="22" t="s">
        <v>57</v>
      </c>
      <c r="X39" s="22" t="s">
        <v>58</v>
      </c>
      <c r="Y39" s="78">
        <v>1290</v>
      </c>
      <c r="Z39" s="39"/>
      <c r="AA39" s="1" t="s">
        <v>98</v>
      </c>
      <c r="AB39" s="27" t="s">
        <v>138</v>
      </c>
    </row>
    <row r="40" spans="1:28" x14ac:dyDescent="0.3">
      <c r="A40" s="1" t="s">
        <v>105</v>
      </c>
      <c r="B40" s="1" t="s">
        <v>95</v>
      </c>
      <c r="C40" s="26" t="s">
        <v>174</v>
      </c>
      <c r="D40" s="36">
        <v>20</v>
      </c>
      <c r="E40" s="26">
        <v>18</v>
      </c>
      <c r="F40" s="26">
        <v>0</v>
      </c>
      <c r="G40" s="26">
        <v>5</v>
      </c>
      <c r="H40" s="26"/>
      <c r="I40" s="26"/>
      <c r="J40" s="26">
        <v>0</v>
      </c>
      <c r="K40" s="26">
        <v>0</v>
      </c>
      <c r="L40" s="95"/>
      <c r="M40" s="26">
        <v>3</v>
      </c>
      <c r="N40" s="26">
        <f t="shared" si="4"/>
        <v>3</v>
      </c>
      <c r="O40" s="37">
        <v>0</v>
      </c>
      <c r="P40" s="26">
        <v>2</v>
      </c>
      <c r="Q40" s="37">
        <v>2</v>
      </c>
      <c r="R40" s="37"/>
      <c r="S40" s="37"/>
      <c r="T40" s="26">
        <f t="shared" si="5"/>
        <v>0</v>
      </c>
      <c r="U40" s="38">
        <f t="shared" si="6"/>
        <v>0.27777777777777779</v>
      </c>
      <c r="V40" s="22">
        <v>44</v>
      </c>
      <c r="W40" s="22" t="s">
        <v>57</v>
      </c>
      <c r="X40" s="22" t="s">
        <v>58</v>
      </c>
      <c r="Y40" s="78">
        <v>1290</v>
      </c>
      <c r="Z40" s="39"/>
      <c r="AA40" s="1" t="s">
        <v>98</v>
      </c>
      <c r="AB40" s="27" t="s">
        <v>138</v>
      </c>
    </row>
    <row r="41" spans="1:28" x14ac:dyDescent="0.3">
      <c r="A41" s="1" t="s">
        <v>105</v>
      </c>
      <c r="B41" s="1" t="s">
        <v>95</v>
      </c>
      <c r="C41" s="26" t="s">
        <v>329</v>
      </c>
      <c r="D41" s="36">
        <v>21</v>
      </c>
      <c r="E41" s="26">
        <v>8</v>
      </c>
      <c r="F41" s="26">
        <v>0</v>
      </c>
      <c r="G41" s="26">
        <v>2</v>
      </c>
      <c r="H41" s="26"/>
      <c r="I41" s="26"/>
      <c r="J41" s="26">
        <v>0</v>
      </c>
      <c r="K41" s="26">
        <v>0</v>
      </c>
      <c r="L41" s="95"/>
      <c r="M41" s="26">
        <v>1</v>
      </c>
      <c r="N41" s="26">
        <f t="shared" si="4"/>
        <v>1</v>
      </c>
      <c r="O41" s="37">
        <v>1</v>
      </c>
      <c r="P41" s="26">
        <v>3</v>
      </c>
      <c r="Q41" s="37"/>
      <c r="R41" s="37"/>
      <c r="S41" s="37"/>
      <c r="T41" s="26">
        <f t="shared" si="5"/>
        <v>0</v>
      </c>
      <c r="U41" s="38">
        <f t="shared" si="6"/>
        <v>0.375</v>
      </c>
      <c r="V41" s="22">
        <v>44</v>
      </c>
      <c r="W41" s="22" t="s">
        <v>57</v>
      </c>
      <c r="X41" s="22" t="s">
        <v>58</v>
      </c>
      <c r="Y41" s="78">
        <v>1290</v>
      </c>
      <c r="Z41" s="39"/>
      <c r="AA41" s="1" t="s">
        <v>98</v>
      </c>
      <c r="AB41" s="27" t="s">
        <v>138</v>
      </c>
    </row>
    <row r="42" spans="1:28" x14ac:dyDescent="0.3">
      <c r="A42" s="1" t="s">
        <v>105</v>
      </c>
      <c r="B42" s="1" t="s">
        <v>95</v>
      </c>
      <c r="C42" s="26" t="s">
        <v>176</v>
      </c>
      <c r="D42" s="36">
        <v>14</v>
      </c>
      <c r="E42" s="26">
        <v>12</v>
      </c>
      <c r="F42" s="26">
        <v>1</v>
      </c>
      <c r="G42" s="26">
        <v>2</v>
      </c>
      <c r="H42" s="26"/>
      <c r="I42" s="26"/>
      <c r="J42" s="26">
        <v>1</v>
      </c>
      <c r="K42" s="26">
        <v>5</v>
      </c>
      <c r="L42" s="95"/>
      <c r="M42" s="26">
        <v>3</v>
      </c>
      <c r="N42" s="26">
        <f>SUM(L42:M42)</f>
        <v>3</v>
      </c>
      <c r="O42" s="37">
        <v>0</v>
      </c>
      <c r="P42" s="26">
        <v>1</v>
      </c>
      <c r="Q42" s="37"/>
      <c r="R42" s="37">
        <v>2</v>
      </c>
      <c r="S42" s="37"/>
      <c r="T42" s="26">
        <f t="shared" si="5"/>
        <v>3</v>
      </c>
      <c r="U42" s="38">
        <f t="shared" si="6"/>
        <v>0.33333333333333331</v>
      </c>
      <c r="V42" s="22">
        <v>44</v>
      </c>
      <c r="W42" s="22" t="s">
        <v>57</v>
      </c>
      <c r="X42" s="22" t="s">
        <v>58</v>
      </c>
      <c r="Y42" s="78">
        <v>1290</v>
      </c>
      <c r="Z42" s="39"/>
      <c r="AA42" s="1" t="s">
        <v>98</v>
      </c>
      <c r="AB42" s="27" t="s">
        <v>138</v>
      </c>
    </row>
    <row r="43" spans="1:28" x14ac:dyDescent="0.3">
      <c r="A43" s="1" t="s">
        <v>105</v>
      </c>
      <c r="B43" s="1" t="s">
        <v>95</v>
      </c>
      <c r="C43" s="26" t="s">
        <v>177</v>
      </c>
      <c r="D43" s="36">
        <v>23</v>
      </c>
      <c r="E43" s="26">
        <v>45</v>
      </c>
      <c r="F43" s="26">
        <v>7</v>
      </c>
      <c r="G43" s="26">
        <v>16</v>
      </c>
      <c r="H43" s="26"/>
      <c r="I43" s="26"/>
      <c r="J43" s="26">
        <v>8</v>
      </c>
      <c r="K43" s="26">
        <v>14</v>
      </c>
      <c r="L43" s="95"/>
      <c r="M43" s="26">
        <v>14</v>
      </c>
      <c r="N43" s="26">
        <f>SUM(L43:M43)</f>
        <v>14</v>
      </c>
      <c r="O43" s="37">
        <v>0</v>
      </c>
      <c r="P43" s="26">
        <v>3</v>
      </c>
      <c r="Q43" s="37"/>
      <c r="R43" s="37">
        <v>2</v>
      </c>
      <c r="S43" s="37"/>
      <c r="T43" s="26">
        <f t="shared" si="5"/>
        <v>22</v>
      </c>
      <c r="U43" s="38">
        <f t="shared" si="6"/>
        <v>0.75555555555555554</v>
      </c>
      <c r="V43" s="22">
        <v>44</v>
      </c>
      <c r="W43" s="22" t="s">
        <v>57</v>
      </c>
      <c r="X43" s="22" t="s">
        <v>58</v>
      </c>
      <c r="Y43" s="78">
        <v>1290</v>
      </c>
      <c r="Z43" s="39"/>
      <c r="AA43" s="1" t="s">
        <v>98</v>
      </c>
      <c r="AB43" s="27" t="s">
        <v>138</v>
      </c>
    </row>
    <row r="44" spans="1:28" x14ac:dyDescent="0.3">
      <c r="A44" s="1" t="s">
        <v>105</v>
      </c>
      <c r="B44" s="1" t="s">
        <v>95</v>
      </c>
      <c r="C44" s="26" t="s">
        <v>178</v>
      </c>
      <c r="D44" s="36">
        <v>5</v>
      </c>
      <c r="E44" s="26">
        <v>37</v>
      </c>
      <c r="F44" s="26">
        <v>3</v>
      </c>
      <c r="G44" s="26">
        <v>13</v>
      </c>
      <c r="H44" s="26"/>
      <c r="I44" s="26"/>
      <c r="J44" s="26">
        <v>3</v>
      </c>
      <c r="K44" s="26">
        <v>4</v>
      </c>
      <c r="L44" s="95"/>
      <c r="M44" s="26">
        <v>4</v>
      </c>
      <c r="N44" s="26">
        <f>SUM(L44:M44)</f>
        <v>4</v>
      </c>
      <c r="O44" s="37">
        <v>3</v>
      </c>
      <c r="P44" s="37">
        <v>3</v>
      </c>
      <c r="Q44" s="37">
        <v>2</v>
      </c>
      <c r="R44" s="37">
        <v>6</v>
      </c>
      <c r="S44" s="37"/>
      <c r="T44" s="26">
        <f t="shared" si="5"/>
        <v>9</v>
      </c>
      <c r="U44" s="38">
        <f>IFERROR(((T44+Q44+N44-R44)+(O44*2))/E44,"")</f>
        <v>0.40540540540540543</v>
      </c>
      <c r="V44" s="22">
        <v>44</v>
      </c>
      <c r="W44" s="22" t="s">
        <v>57</v>
      </c>
      <c r="X44" s="22" t="s">
        <v>58</v>
      </c>
      <c r="Y44" s="78">
        <v>1290</v>
      </c>
      <c r="Z44" s="39"/>
      <c r="AA44" s="1" t="s">
        <v>98</v>
      </c>
      <c r="AB44" s="27" t="s">
        <v>138</v>
      </c>
    </row>
    <row r="45" spans="1:28" x14ac:dyDescent="0.3">
      <c r="A45" s="46" t="s">
        <v>105</v>
      </c>
      <c r="B45" s="46" t="s">
        <v>95</v>
      </c>
      <c r="C45" s="42" t="s">
        <v>40</v>
      </c>
      <c r="D45" s="46"/>
      <c r="E45" s="42">
        <f t="shared" ref="E45:T45" si="7">SUM(E35:E44)</f>
        <v>240</v>
      </c>
      <c r="F45" s="42">
        <f t="shared" si="7"/>
        <v>30</v>
      </c>
      <c r="G45" s="42">
        <f t="shared" si="7"/>
        <v>90</v>
      </c>
      <c r="H45" s="42">
        <f t="shared" si="7"/>
        <v>0</v>
      </c>
      <c r="I45" s="42">
        <f t="shared" si="7"/>
        <v>0</v>
      </c>
      <c r="J45" s="42">
        <f t="shared" si="7"/>
        <v>21</v>
      </c>
      <c r="K45" s="42">
        <f t="shared" si="7"/>
        <v>37</v>
      </c>
      <c r="L45" s="42">
        <f t="shared" si="7"/>
        <v>0</v>
      </c>
      <c r="M45" s="42">
        <f t="shared" si="7"/>
        <v>48</v>
      </c>
      <c r="N45" s="42">
        <f t="shared" si="7"/>
        <v>48</v>
      </c>
      <c r="O45" s="42">
        <f t="shared" si="7"/>
        <v>9</v>
      </c>
      <c r="P45" s="42">
        <f t="shared" si="7"/>
        <v>25</v>
      </c>
      <c r="Q45" s="42">
        <f t="shared" si="7"/>
        <v>12</v>
      </c>
      <c r="R45" s="42">
        <f t="shared" si="7"/>
        <v>25</v>
      </c>
      <c r="S45" s="42">
        <f t="shared" si="7"/>
        <v>0</v>
      </c>
      <c r="T45" s="42">
        <f t="shared" si="7"/>
        <v>81</v>
      </c>
      <c r="U45" s="43">
        <f>((T45+Q45+N45-R45)+(O45*2))/E45</f>
        <v>0.55833333333333335</v>
      </c>
      <c r="V45" s="44">
        <v>44</v>
      </c>
      <c r="W45" s="44" t="s">
        <v>57</v>
      </c>
      <c r="X45" s="44" t="s">
        <v>58</v>
      </c>
      <c r="Y45" s="79">
        <v>1290</v>
      </c>
      <c r="Z45" s="45"/>
      <c r="AA45" s="46" t="s">
        <v>98</v>
      </c>
      <c r="AB45" s="93" t="s">
        <v>138</v>
      </c>
    </row>
    <row r="46" spans="1:28" x14ac:dyDescent="0.3">
      <c r="A46" s="1"/>
      <c r="B46" s="1"/>
      <c r="C46" s="1"/>
      <c r="D46" s="1"/>
      <c r="F46" s="47" t="s">
        <v>41</v>
      </c>
      <c r="G46" s="77">
        <f>F45/G45</f>
        <v>0.33333333333333331</v>
      </c>
      <c r="H46" s="47"/>
      <c r="I46" s="27"/>
      <c r="J46" s="47" t="s">
        <v>42</v>
      </c>
      <c r="K46" s="77">
        <f>J45/K45</f>
        <v>0.56756756756756754</v>
      </c>
      <c r="L46" s="1"/>
      <c r="M46" s="37" t="s">
        <v>43</v>
      </c>
      <c r="N46" s="49"/>
      <c r="P46" s="1"/>
      <c r="Q46" s="1"/>
      <c r="R46" s="1"/>
      <c r="S46" s="1"/>
      <c r="T46" s="1"/>
      <c r="U46" s="1"/>
      <c r="V46" s="22"/>
      <c r="W46" s="22"/>
      <c r="X46" s="22"/>
      <c r="Y46" s="22"/>
      <c r="Z46" s="39"/>
      <c r="AA46" s="1"/>
      <c r="AB46" s="27"/>
    </row>
    <row r="47" spans="1:28" x14ac:dyDescent="0.3">
      <c r="A47" s="1"/>
      <c r="B47" s="1"/>
      <c r="C47" s="5" t="s">
        <v>44</v>
      </c>
      <c r="V47" s="22"/>
      <c r="W47" s="22"/>
      <c r="X47" s="22"/>
      <c r="Y47" s="40"/>
      <c r="Z47" s="39"/>
      <c r="AA47" s="1"/>
      <c r="AB47" s="27"/>
    </row>
    <row r="48" spans="1:28" x14ac:dyDescent="0.3">
      <c r="B48" s="1"/>
      <c r="C48" s="1" t="s">
        <v>400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0"/>
      <c r="Z48" s="39"/>
      <c r="AA48" s="1"/>
      <c r="AB48" s="27"/>
    </row>
    <row r="49" spans="2:28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0"/>
      <c r="Z49" s="39"/>
      <c r="AA49" s="1"/>
      <c r="AB49" s="27"/>
    </row>
    <row r="50" spans="2:28" x14ac:dyDescent="0.3">
      <c r="AB50" s="92"/>
    </row>
    <row r="51" spans="2:28" x14ac:dyDescent="0.3">
      <c r="AB51" s="92"/>
    </row>
    <row r="52" spans="2:28" x14ac:dyDescent="0.3">
      <c r="AB52" s="92"/>
    </row>
    <row r="53" spans="2:28" x14ac:dyDescent="0.3">
      <c r="AB53" s="92"/>
    </row>
    <row r="54" spans="2:28" x14ac:dyDescent="0.3">
      <c r="AB54" s="92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F7195-AEC2-4E36-BD58-D6B4A0B4F20F}">
  <sheetPr>
    <pageSetUpPr fitToPage="1"/>
  </sheetPr>
  <dimension ref="A1:U21"/>
  <sheetViews>
    <sheetView workbookViewId="0">
      <selection activeCell="A2" sqref="A2"/>
    </sheetView>
  </sheetViews>
  <sheetFormatPr defaultRowHeight="14.4" x14ac:dyDescent="0.3"/>
  <cols>
    <col min="1" max="1" width="16.6640625" customWidth="1"/>
    <col min="2" max="2" width="4.33203125" customWidth="1"/>
    <col min="3" max="3" width="6.6640625" customWidth="1"/>
    <col min="4" max="20" width="5.6640625" customWidth="1"/>
    <col min="21" max="21" width="7.33203125" customWidth="1"/>
  </cols>
  <sheetData>
    <row r="1" spans="1:21" ht="21" x14ac:dyDescent="0.4">
      <c r="A1" s="74" t="s">
        <v>335</v>
      </c>
    </row>
    <row r="4" spans="1:21" x14ac:dyDescent="0.3">
      <c r="A4" s="36" t="s">
        <v>14</v>
      </c>
      <c r="B4" s="36" t="s">
        <v>332</v>
      </c>
      <c r="C4" s="14" t="s">
        <v>16</v>
      </c>
      <c r="D4" s="56" t="s">
        <v>17</v>
      </c>
      <c r="E4" s="56" t="s">
        <v>18</v>
      </c>
      <c r="F4" s="56"/>
      <c r="G4" s="14" t="s">
        <v>21</v>
      </c>
      <c r="H4" s="14" t="s">
        <v>22</v>
      </c>
      <c r="I4" s="14"/>
      <c r="J4" s="56" t="s">
        <v>23</v>
      </c>
      <c r="K4" s="56" t="s">
        <v>24</v>
      </c>
      <c r="L4" s="56" t="s">
        <v>25</v>
      </c>
      <c r="M4" s="56" t="s">
        <v>333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56" t="s">
        <v>31</v>
      </c>
      <c r="T4" s="56" t="s">
        <v>333</v>
      </c>
      <c r="U4" s="14" t="s">
        <v>32</v>
      </c>
    </row>
    <row r="5" spans="1:21" x14ac:dyDescent="0.3">
      <c r="A5" s="26" t="s">
        <v>155</v>
      </c>
      <c r="B5" s="26">
        <v>10</v>
      </c>
      <c r="C5" s="26">
        <v>362</v>
      </c>
      <c r="D5" s="57">
        <v>51</v>
      </c>
      <c r="E5" s="57">
        <v>128</v>
      </c>
      <c r="F5" s="58">
        <f>+D5/E5</f>
        <v>0.3984375</v>
      </c>
      <c r="G5" s="26">
        <v>43</v>
      </c>
      <c r="H5" s="26">
        <v>58</v>
      </c>
      <c r="I5" s="59">
        <f>+G5/H5</f>
        <v>0.74137931034482762</v>
      </c>
      <c r="J5" s="57">
        <v>16</v>
      </c>
      <c r="K5" s="57">
        <v>38</v>
      </c>
      <c r="L5" s="57">
        <f t="shared" ref="L5:L17" si="0">SUM(J5:K5)</f>
        <v>54</v>
      </c>
      <c r="M5" s="60">
        <f>+L5/B5</f>
        <v>5.4</v>
      </c>
      <c r="N5" s="26">
        <v>54</v>
      </c>
      <c r="O5" s="37">
        <v>35</v>
      </c>
      <c r="P5" s="26">
        <v>20</v>
      </c>
      <c r="Q5" s="26">
        <v>60</v>
      </c>
      <c r="R5" s="26">
        <v>3</v>
      </c>
      <c r="S5" s="57">
        <f t="shared" ref="S5:S17" si="1">+(D5*2)+G5</f>
        <v>145</v>
      </c>
      <c r="T5" s="60">
        <f>+S5/B5</f>
        <v>14.5</v>
      </c>
      <c r="U5" s="38">
        <f t="shared" ref="U5:U17" si="2">((S5+P5+L5-Q5)+(N5*2))/C5</f>
        <v>0.73756906077348061</v>
      </c>
    </row>
    <row r="6" spans="1:21" x14ac:dyDescent="0.3">
      <c r="A6" s="26" t="s">
        <v>309</v>
      </c>
      <c r="B6" s="26">
        <v>1</v>
      </c>
      <c r="C6" s="26">
        <v>4</v>
      </c>
      <c r="D6" s="61">
        <v>0</v>
      </c>
      <c r="E6" s="57">
        <v>3</v>
      </c>
      <c r="F6" s="58">
        <f t="shared" ref="F6:F21" si="3">+D6/E6</f>
        <v>0</v>
      </c>
      <c r="G6" s="26">
        <v>0</v>
      </c>
      <c r="H6" s="26">
        <v>0</v>
      </c>
      <c r="I6" s="59">
        <v>0</v>
      </c>
      <c r="J6" s="57">
        <v>0</v>
      </c>
      <c r="K6" s="57">
        <v>1</v>
      </c>
      <c r="L6" s="57">
        <f t="shared" si="0"/>
        <v>1</v>
      </c>
      <c r="M6" s="60">
        <f t="shared" ref="M6:M21" si="4">+L6/B6</f>
        <v>1</v>
      </c>
      <c r="N6" s="26">
        <v>0</v>
      </c>
      <c r="O6" s="26">
        <v>1</v>
      </c>
      <c r="P6" s="26">
        <v>0</v>
      </c>
      <c r="Q6" s="26">
        <v>1</v>
      </c>
      <c r="R6" s="26">
        <v>0</v>
      </c>
      <c r="S6" s="57">
        <f t="shared" si="1"/>
        <v>0</v>
      </c>
      <c r="T6" s="60">
        <f t="shared" ref="T6:T19" si="5">+S6/B6</f>
        <v>0</v>
      </c>
      <c r="U6" s="38">
        <f t="shared" si="2"/>
        <v>0</v>
      </c>
    </row>
    <row r="7" spans="1:21" x14ac:dyDescent="0.3">
      <c r="A7" s="26" t="s">
        <v>156</v>
      </c>
      <c r="B7" s="26">
        <v>11</v>
      </c>
      <c r="C7" s="26">
        <v>205</v>
      </c>
      <c r="D7" s="57">
        <v>18</v>
      </c>
      <c r="E7" s="57">
        <v>50</v>
      </c>
      <c r="F7" s="58">
        <f t="shared" si="3"/>
        <v>0.36</v>
      </c>
      <c r="G7" s="26">
        <v>11</v>
      </c>
      <c r="H7" s="26">
        <v>15</v>
      </c>
      <c r="I7" s="59">
        <f t="shared" ref="I7:I19" si="6">+G7/H7</f>
        <v>0.73333333333333328</v>
      </c>
      <c r="J7" s="57">
        <v>10</v>
      </c>
      <c r="K7" s="57">
        <v>14</v>
      </c>
      <c r="L7" s="57">
        <f t="shared" si="0"/>
        <v>24</v>
      </c>
      <c r="M7" s="60">
        <f t="shared" si="4"/>
        <v>2.1818181818181817</v>
      </c>
      <c r="N7" s="26">
        <v>15</v>
      </c>
      <c r="O7" s="26">
        <v>22</v>
      </c>
      <c r="P7" s="26">
        <v>19</v>
      </c>
      <c r="Q7" s="26">
        <v>39</v>
      </c>
      <c r="R7" s="26">
        <v>4</v>
      </c>
      <c r="S7" s="57">
        <f t="shared" si="1"/>
        <v>47</v>
      </c>
      <c r="T7" s="60">
        <f t="shared" si="5"/>
        <v>4.2727272727272725</v>
      </c>
      <c r="U7" s="38">
        <f t="shared" si="2"/>
        <v>0.39512195121951221</v>
      </c>
    </row>
    <row r="8" spans="1:21" x14ac:dyDescent="0.3">
      <c r="A8" s="26" t="s">
        <v>157</v>
      </c>
      <c r="B8" s="26">
        <v>8</v>
      </c>
      <c r="C8" s="26">
        <v>271</v>
      </c>
      <c r="D8" s="57">
        <v>54</v>
      </c>
      <c r="E8" s="57">
        <v>89</v>
      </c>
      <c r="F8" s="58">
        <f t="shared" si="3"/>
        <v>0.6067415730337079</v>
      </c>
      <c r="G8" s="26">
        <v>46</v>
      </c>
      <c r="H8" s="26">
        <v>72</v>
      </c>
      <c r="I8" s="59">
        <f t="shared" si="6"/>
        <v>0.63888888888888884</v>
      </c>
      <c r="J8" s="57">
        <v>33</v>
      </c>
      <c r="K8" s="57">
        <v>69</v>
      </c>
      <c r="L8" s="57">
        <f t="shared" si="0"/>
        <v>102</v>
      </c>
      <c r="M8" s="60">
        <f t="shared" si="4"/>
        <v>12.75</v>
      </c>
      <c r="N8" s="26">
        <v>8</v>
      </c>
      <c r="O8" s="26">
        <v>17</v>
      </c>
      <c r="P8" s="26">
        <v>14</v>
      </c>
      <c r="Q8" s="26">
        <v>28</v>
      </c>
      <c r="R8" s="26">
        <v>6</v>
      </c>
      <c r="S8" s="57">
        <f t="shared" si="1"/>
        <v>154</v>
      </c>
      <c r="T8" s="60">
        <f t="shared" si="5"/>
        <v>19.25</v>
      </c>
      <c r="U8" s="38">
        <f t="shared" si="2"/>
        <v>0.95202952029520294</v>
      </c>
    </row>
    <row r="9" spans="1:21" x14ac:dyDescent="0.3">
      <c r="A9" s="26" t="s">
        <v>158</v>
      </c>
      <c r="B9" s="26">
        <v>11</v>
      </c>
      <c r="C9" s="26">
        <v>292</v>
      </c>
      <c r="D9" s="57">
        <v>65</v>
      </c>
      <c r="E9" s="57">
        <v>136</v>
      </c>
      <c r="F9" s="58">
        <f t="shared" si="3"/>
        <v>0.47794117647058826</v>
      </c>
      <c r="G9" s="26">
        <v>30</v>
      </c>
      <c r="H9" s="26">
        <v>46</v>
      </c>
      <c r="I9" s="59">
        <f t="shared" si="6"/>
        <v>0.65217391304347827</v>
      </c>
      <c r="J9" s="57">
        <v>33</v>
      </c>
      <c r="K9" s="57">
        <v>35</v>
      </c>
      <c r="L9" s="57">
        <f t="shared" si="0"/>
        <v>68</v>
      </c>
      <c r="M9" s="60">
        <f t="shared" si="4"/>
        <v>6.1818181818181817</v>
      </c>
      <c r="N9" s="26">
        <v>29</v>
      </c>
      <c r="O9" s="26">
        <v>19</v>
      </c>
      <c r="P9" s="26">
        <v>25</v>
      </c>
      <c r="Q9" s="26">
        <v>36</v>
      </c>
      <c r="R9" s="26">
        <v>2</v>
      </c>
      <c r="S9" s="57">
        <f t="shared" si="1"/>
        <v>160</v>
      </c>
      <c r="T9" s="60">
        <f t="shared" si="5"/>
        <v>14.545454545454545</v>
      </c>
      <c r="U9" s="38">
        <f t="shared" si="2"/>
        <v>0.94178082191780821</v>
      </c>
    </row>
    <row r="10" spans="1:21" x14ac:dyDescent="0.3">
      <c r="A10" s="26" t="s">
        <v>159</v>
      </c>
      <c r="B10" s="26">
        <v>7</v>
      </c>
      <c r="C10" s="26">
        <v>56</v>
      </c>
      <c r="D10" s="57">
        <v>6</v>
      </c>
      <c r="E10" s="57">
        <v>14</v>
      </c>
      <c r="F10" s="58">
        <f t="shared" si="3"/>
        <v>0.42857142857142855</v>
      </c>
      <c r="G10" s="26">
        <v>8</v>
      </c>
      <c r="H10" s="26">
        <v>10</v>
      </c>
      <c r="I10" s="59">
        <f t="shared" si="6"/>
        <v>0.8</v>
      </c>
      <c r="J10" s="57">
        <v>3</v>
      </c>
      <c r="K10" s="57">
        <v>9</v>
      </c>
      <c r="L10" s="57">
        <f t="shared" si="0"/>
        <v>12</v>
      </c>
      <c r="M10" s="60">
        <f t="shared" si="4"/>
        <v>1.7142857142857142</v>
      </c>
      <c r="N10" s="26">
        <v>2</v>
      </c>
      <c r="O10" s="26">
        <v>9</v>
      </c>
      <c r="P10" s="26">
        <v>2</v>
      </c>
      <c r="Q10" s="26">
        <v>6</v>
      </c>
      <c r="R10" s="26">
        <v>1</v>
      </c>
      <c r="S10" s="57">
        <f t="shared" si="1"/>
        <v>20</v>
      </c>
      <c r="T10" s="60">
        <f t="shared" si="5"/>
        <v>2.8571428571428572</v>
      </c>
      <c r="U10" s="38">
        <f t="shared" si="2"/>
        <v>0.5714285714285714</v>
      </c>
    </row>
    <row r="11" spans="1:21" x14ac:dyDescent="0.3">
      <c r="A11" s="26" t="s">
        <v>160</v>
      </c>
      <c r="B11" s="26">
        <v>11</v>
      </c>
      <c r="C11" s="26">
        <v>217</v>
      </c>
      <c r="D11" s="57">
        <v>30</v>
      </c>
      <c r="E11" s="57">
        <v>75</v>
      </c>
      <c r="F11" s="58">
        <f t="shared" si="3"/>
        <v>0.4</v>
      </c>
      <c r="G11" s="26">
        <v>22</v>
      </c>
      <c r="H11" s="26">
        <v>27</v>
      </c>
      <c r="I11" s="59">
        <f t="shared" si="6"/>
        <v>0.81481481481481477</v>
      </c>
      <c r="J11" s="57">
        <v>9</v>
      </c>
      <c r="K11" s="57">
        <v>30</v>
      </c>
      <c r="L11" s="57">
        <f t="shared" si="0"/>
        <v>39</v>
      </c>
      <c r="M11" s="60">
        <f t="shared" si="4"/>
        <v>3.5454545454545454</v>
      </c>
      <c r="N11" s="26">
        <v>17</v>
      </c>
      <c r="O11" s="26">
        <v>13</v>
      </c>
      <c r="P11" s="26">
        <v>8</v>
      </c>
      <c r="Q11" s="26">
        <v>31</v>
      </c>
      <c r="R11" s="26">
        <v>5</v>
      </c>
      <c r="S11" s="57">
        <f t="shared" si="1"/>
        <v>82</v>
      </c>
      <c r="T11" s="60">
        <f t="shared" si="5"/>
        <v>7.4545454545454541</v>
      </c>
      <c r="U11" s="38">
        <f t="shared" si="2"/>
        <v>0.60829493087557607</v>
      </c>
    </row>
    <row r="12" spans="1:21" x14ac:dyDescent="0.3">
      <c r="A12" s="26" t="s">
        <v>161</v>
      </c>
      <c r="B12" s="26">
        <v>11</v>
      </c>
      <c r="C12" s="26">
        <v>217</v>
      </c>
      <c r="D12" s="57">
        <v>37</v>
      </c>
      <c r="E12" s="57">
        <v>88</v>
      </c>
      <c r="F12" s="58">
        <f t="shared" si="3"/>
        <v>0.42045454545454547</v>
      </c>
      <c r="G12" s="26">
        <v>18</v>
      </c>
      <c r="H12" s="26">
        <v>25</v>
      </c>
      <c r="I12" s="59">
        <f t="shared" si="6"/>
        <v>0.72</v>
      </c>
      <c r="J12" s="57">
        <v>13</v>
      </c>
      <c r="K12" s="57">
        <v>35</v>
      </c>
      <c r="L12" s="57">
        <f t="shared" si="0"/>
        <v>48</v>
      </c>
      <c r="M12" s="60">
        <f t="shared" si="4"/>
        <v>4.3636363636363633</v>
      </c>
      <c r="N12" s="26">
        <v>10</v>
      </c>
      <c r="O12" s="26">
        <v>30</v>
      </c>
      <c r="P12" s="26">
        <v>6</v>
      </c>
      <c r="Q12" s="26">
        <v>28</v>
      </c>
      <c r="R12" s="26">
        <v>3</v>
      </c>
      <c r="S12" s="57">
        <f t="shared" si="1"/>
        <v>92</v>
      </c>
      <c r="T12" s="60">
        <f t="shared" si="5"/>
        <v>8.3636363636363633</v>
      </c>
      <c r="U12" s="38">
        <f t="shared" si="2"/>
        <v>0.63594470046082952</v>
      </c>
    </row>
    <row r="13" spans="1:21" x14ac:dyDescent="0.3">
      <c r="A13" s="26" t="s">
        <v>162</v>
      </c>
      <c r="B13" s="26">
        <v>11</v>
      </c>
      <c r="C13" s="26">
        <v>305</v>
      </c>
      <c r="D13" s="57">
        <v>30</v>
      </c>
      <c r="E13" s="57">
        <v>92</v>
      </c>
      <c r="F13" s="58">
        <f t="shared" si="3"/>
        <v>0.32608695652173914</v>
      </c>
      <c r="G13" s="26">
        <v>15</v>
      </c>
      <c r="H13" s="26">
        <v>18</v>
      </c>
      <c r="I13" s="59">
        <f t="shared" si="6"/>
        <v>0.83333333333333337</v>
      </c>
      <c r="J13" s="57">
        <v>5</v>
      </c>
      <c r="K13" s="57">
        <v>15</v>
      </c>
      <c r="L13" s="57">
        <f t="shared" si="0"/>
        <v>20</v>
      </c>
      <c r="M13" s="60">
        <f t="shared" si="4"/>
        <v>1.8181818181818181</v>
      </c>
      <c r="N13" s="26">
        <v>31</v>
      </c>
      <c r="O13" s="26">
        <v>16</v>
      </c>
      <c r="P13" s="26">
        <v>13</v>
      </c>
      <c r="Q13" s="26">
        <v>43</v>
      </c>
      <c r="R13" s="26">
        <v>0</v>
      </c>
      <c r="S13" s="57">
        <f t="shared" si="1"/>
        <v>75</v>
      </c>
      <c r="T13" s="60">
        <f t="shared" si="5"/>
        <v>6.8181818181818183</v>
      </c>
      <c r="U13" s="38">
        <f t="shared" si="2"/>
        <v>0.4163934426229508</v>
      </c>
    </row>
    <row r="14" spans="1:21" x14ac:dyDescent="0.3">
      <c r="A14" s="26" t="s">
        <v>163</v>
      </c>
      <c r="B14" s="26">
        <v>11</v>
      </c>
      <c r="C14" s="26">
        <v>190</v>
      </c>
      <c r="D14" s="57">
        <v>32</v>
      </c>
      <c r="E14" s="57">
        <v>65</v>
      </c>
      <c r="F14" s="58">
        <f t="shared" si="3"/>
        <v>0.49230769230769234</v>
      </c>
      <c r="G14" s="26">
        <v>12</v>
      </c>
      <c r="H14" s="26">
        <v>25</v>
      </c>
      <c r="I14" s="59">
        <f t="shared" si="6"/>
        <v>0.48</v>
      </c>
      <c r="J14" s="57">
        <v>27</v>
      </c>
      <c r="K14" s="57">
        <v>49</v>
      </c>
      <c r="L14" s="57">
        <f t="shared" si="0"/>
        <v>76</v>
      </c>
      <c r="M14" s="60">
        <f t="shared" si="4"/>
        <v>6.9090909090909092</v>
      </c>
      <c r="N14" s="26">
        <v>9</v>
      </c>
      <c r="O14" s="26">
        <v>38</v>
      </c>
      <c r="P14" s="26">
        <v>7</v>
      </c>
      <c r="Q14" s="26">
        <v>24</v>
      </c>
      <c r="R14" s="26">
        <v>6</v>
      </c>
      <c r="S14" s="57">
        <f t="shared" si="1"/>
        <v>76</v>
      </c>
      <c r="T14" s="60">
        <f t="shared" si="5"/>
        <v>6.9090909090909092</v>
      </c>
      <c r="U14" s="38">
        <f t="shared" si="2"/>
        <v>0.80526315789473679</v>
      </c>
    </row>
    <row r="15" spans="1:21" x14ac:dyDescent="0.3">
      <c r="A15" s="26" t="s">
        <v>164</v>
      </c>
      <c r="B15" s="26">
        <v>11</v>
      </c>
      <c r="C15" s="26">
        <v>338</v>
      </c>
      <c r="D15" s="57">
        <v>67</v>
      </c>
      <c r="E15" s="57">
        <v>143</v>
      </c>
      <c r="F15" s="58">
        <f t="shared" si="3"/>
        <v>0.46853146853146854</v>
      </c>
      <c r="G15" s="26">
        <v>20</v>
      </c>
      <c r="H15" s="26">
        <v>38</v>
      </c>
      <c r="I15" s="59">
        <f t="shared" si="6"/>
        <v>0.52631578947368418</v>
      </c>
      <c r="J15" s="57">
        <v>34</v>
      </c>
      <c r="K15" s="57">
        <v>81</v>
      </c>
      <c r="L15" s="57">
        <f t="shared" si="0"/>
        <v>115</v>
      </c>
      <c r="M15" s="60">
        <f t="shared" si="4"/>
        <v>10.454545454545455</v>
      </c>
      <c r="N15" s="26">
        <v>17</v>
      </c>
      <c r="O15" s="37">
        <v>35</v>
      </c>
      <c r="P15" s="26">
        <v>20</v>
      </c>
      <c r="Q15" s="26">
        <v>29</v>
      </c>
      <c r="R15" s="26">
        <v>6</v>
      </c>
      <c r="S15" s="57">
        <f t="shared" si="1"/>
        <v>154</v>
      </c>
      <c r="T15" s="60">
        <f t="shared" si="5"/>
        <v>14</v>
      </c>
      <c r="U15" s="38">
        <f t="shared" si="2"/>
        <v>0.86982248520710059</v>
      </c>
    </row>
    <row r="16" spans="1:21" x14ac:dyDescent="0.3">
      <c r="A16" s="26" t="s">
        <v>165</v>
      </c>
      <c r="B16" s="26">
        <v>7</v>
      </c>
      <c r="C16" s="26">
        <v>51</v>
      </c>
      <c r="D16" s="57">
        <v>5</v>
      </c>
      <c r="E16" s="57">
        <v>25</v>
      </c>
      <c r="F16" s="58">
        <f t="shared" si="3"/>
        <v>0.2</v>
      </c>
      <c r="G16" s="26">
        <v>5</v>
      </c>
      <c r="H16" s="26">
        <v>6</v>
      </c>
      <c r="I16" s="59">
        <f t="shared" si="6"/>
        <v>0.83333333333333337</v>
      </c>
      <c r="J16" s="57">
        <v>1</v>
      </c>
      <c r="K16" s="57">
        <v>11</v>
      </c>
      <c r="L16" s="57">
        <f t="shared" si="0"/>
        <v>12</v>
      </c>
      <c r="M16" s="60">
        <f t="shared" si="4"/>
        <v>1.7142857142857142</v>
      </c>
      <c r="N16" s="26">
        <v>4</v>
      </c>
      <c r="O16" s="26">
        <v>6</v>
      </c>
      <c r="P16" s="26">
        <v>1</v>
      </c>
      <c r="Q16" s="26">
        <v>9</v>
      </c>
      <c r="R16" s="26">
        <v>1</v>
      </c>
      <c r="S16" s="57">
        <f t="shared" si="1"/>
        <v>15</v>
      </c>
      <c r="T16" s="60">
        <f t="shared" si="5"/>
        <v>2.1428571428571428</v>
      </c>
      <c r="U16" s="38">
        <f t="shared" si="2"/>
        <v>0.52941176470588236</v>
      </c>
    </row>
    <row r="17" spans="1:21" x14ac:dyDescent="0.3">
      <c r="A17" s="26" t="s">
        <v>166</v>
      </c>
      <c r="B17" s="26">
        <v>11</v>
      </c>
      <c r="C17" s="26">
        <v>167</v>
      </c>
      <c r="D17" s="57">
        <v>23</v>
      </c>
      <c r="E17" s="57">
        <v>59</v>
      </c>
      <c r="F17" s="58">
        <f t="shared" si="3"/>
        <v>0.38983050847457629</v>
      </c>
      <c r="G17" s="26">
        <v>24</v>
      </c>
      <c r="H17" s="26">
        <v>33</v>
      </c>
      <c r="I17" s="59">
        <f t="shared" si="6"/>
        <v>0.72727272727272729</v>
      </c>
      <c r="J17" s="57">
        <v>9</v>
      </c>
      <c r="K17" s="57">
        <v>10</v>
      </c>
      <c r="L17" s="57">
        <f t="shared" si="0"/>
        <v>19</v>
      </c>
      <c r="M17" s="60">
        <f t="shared" si="4"/>
        <v>1.7272727272727273</v>
      </c>
      <c r="N17" s="26">
        <v>6</v>
      </c>
      <c r="O17" s="26">
        <v>12</v>
      </c>
      <c r="P17" s="26">
        <v>14</v>
      </c>
      <c r="Q17" s="26">
        <v>28</v>
      </c>
      <c r="R17" s="26">
        <v>1</v>
      </c>
      <c r="S17" s="57">
        <f t="shared" si="1"/>
        <v>70</v>
      </c>
      <c r="T17" s="60">
        <f t="shared" si="5"/>
        <v>6.3636363636363633</v>
      </c>
      <c r="U17" s="38">
        <f t="shared" si="2"/>
        <v>0.52095808383233533</v>
      </c>
    </row>
    <row r="18" spans="1:21" x14ac:dyDescent="0.3">
      <c r="A18" s="62" t="s">
        <v>39</v>
      </c>
      <c r="B18" s="62"/>
      <c r="C18" s="51">
        <v>-10</v>
      </c>
      <c r="D18" s="57"/>
      <c r="E18" s="57"/>
      <c r="F18" s="58"/>
      <c r="G18" s="26"/>
      <c r="H18" s="26"/>
      <c r="I18" s="26"/>
      <c r="J18" s="57"/>
      <c r="K18" s="57"/>
      <c r="L18" s="57"/>
      <c r="M18" s="57"/>
      <c r="N18" s="26"/>
      <c r="O18" s="26"/>
      <c r="P18" s="26"/>
      <c r="Q18" s="26"/>
      <c r="R18" s="26"/>
      <c r="S18" s="57"/>
      <c r="T18" s="60"/>
      <c r="U18" s="38"/>
    </row>
    <row r="19" spans="1:21" x14ac:dyDescent="0.3">
      <c r="A19" s="63" t="s">
        <v>40</v>
      </c>
      <c r="B19" s="64">
        <v>11</v>
      </c>
      <c r="C19" s="64">
        <f>SUM(C5:C18)</f>
        <v>2665</v>
      </c>
      <c r="D19" s="64">
        <f>SUM(D5:D17)</f>
        <v>418</v>
      </c>
      <c r="E19" s="64">
        <f>SUM(E5:E17)</f>
        <v>967</v>
      </c>
      <c r="F19" s="65">
        <f t="shared" si="3"/>
        <v>0.43226473629782836</v>
      </c>
      <c r="G19" s="64">
        <f>SUM(G5:G17)</f>
        <v>254</v>
      </c>
      <c r="H19" s="64">
        <f>SUM(H5:H17)</f>
        <v>373</v>
      </c>
      <c r="I19" s="65">
        <f t="shared" si="6"/>
        <v>0.68096514745308312</v>
      </c>
      <c r="J19" s="64">
        <f>SUM(J5:J17)</f>
        <v>193</v>
      </c>
      <c r="K19" s="64">
        <f>SUM(K5:K17)</f>
        <v>397</v>
      </c>
      <c r="L19" s="64">
        <f>SUM(L5:L17)</f>
        <v>590</v>
      </c>
      <c r="M19" s="66">
        <f t="shared" si="4"/>
        <v>53.636363636363633</v>
      </c>
      <c r="N19" s="64">
        <f t="shared" ref="N19:S19" si="7">SUM(N5:N17)</f>
        <v>202</v>
      </c>
      <c r="O19" s="64">
        <f t="shared" si="7"/>
        <v>253</v>
      </c>
      <c r="P19" s="64">
        <f t="shared" si="7"/>
        <v>149</v>
      </c>
      <c r="Q19" s="64">
        <f t="shared" si="7"/>
        <v>362</v>
      </c>
      <c r="R19" s="64">
        <f t="shared" si="7"/>
        <v>38</v>
      </c>
      <c r="S19" s="64">
        <f t="shared" si="7"/>
        <v>1090</v>
      </c>
      <c r="T19" s="67">
        <f t="shared" si="5"/>
        <v>99.090909090909093</v>
      </c>
      <c r="U19" s="68">
        <f>((S19+P19+L19-Q19)+(N19*2))/C19</f>
        <v>0.70206378986866791</v>
      </c>
    </row>
    <row r="20" spans="1:21" x14ac:dyDescent="0.3">
      <c r="C20" s="47"/>
      <c r="D20" s="69"/>
      <c r="E20" s="26"/>
      <c r="F20" s="26"/>
      <c r="G20" s="47"/>
      <c r="H20" s="69"/>
      <c r="I20" s="69"/>
      <c r="L20" s="37"/>
      <c r="M20" s="37"/>
      <c r="N20" s="47"/>
    </row>
    <row r="21" spans="1:21" x14ac:dyDescent="0.3">
      <c r="A21" s="70" t="s">
        <v>334</v>
      </c>
      <c r="B21" s="70">
        <v>11</v>
      </c>
      <c r="C21" s="70">
        <v>2665</v>
      </c>
      <c r="D21" s="70">
        <v>381</v>
      </c>
      <c r="E21" s="70">
        <v>941</v>
      </c>
      <c r="F21" s="71">
        <f t="shared" si="3"/>
        <v>0.40488841657810837</v>
      </c>
      <c r="G21" s="70">
        <v>192</v>
      </c>
      <c r="H21" s="70">
        <v>305</v>
      </c>
      <c r="I21" s="71">
        <f>+G21/H21</f>
        <v>0.62950819672131153</v>
      </c>
      <c r="J21" s="70">
        <v>174</v>
      </c>
      <c r="K21" s="70">
        <v>313</v>
      </c>
      <c r="L21" s="70">
        <v>487</v>
      </c>
      <c r="M21" s="72">
        <f t="shared" si="4"/>
        <v>44.272727272727273</v>
      </c>
      <c r="N21" s="70">
        <v>178</v>
      </c>
      <c r="O21" s="70">
        <v>296</v>
      </c>
      <c r="P21" s="70">
        <v>154</v>
      </c>
      <c r="Q21" s="70">
        <v>366</v>
      </c>
      <c r="R21" s="70">
        <v>50</v>
      </c>
      <c r="S21" s="70">
        <v>954</v>
      </c>
      <c r="T21" s="70">
        <v>86.7</v>
      </c>
      <c r="U21" s="73">
        <f>((S21+P21+L21-Q21)+(N21*2))/C21</f>
        <v>0.59474671669793622</v>
      </c>
    </row>
  </sheetData>
  <sheetProtection sheet="1" objects="1" scenarios="1"/>
  <pageMargins left="0" right="0" top="1" bottom="0" header="0.3" footer="0.3"/>
  <pageSetup scale="9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B5FE-ABC5-445F-BE1F-CD0C84C67D48}">
  <sheetPr>
    <tabColor rgb="FF92D050"/>
    <pageSetUpPr fitToPage="1"/>
  </sheetPr>
  <dimension ref="A1:AB51"/>
  <sheetViews>
    <sheetView topLeftCell="A2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554687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80" t="s">
        <v>413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28883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81</v>
      </c>
      <c r="D4" s="7" t="s">
        <v>5</v>
      </c>
      <c r="E4" s="8"/>
      <c r="F4" s="5"/>
      <c r="G4" s="1"/>
      <c r="J4" s="15" t="s">
        <v>123</v>
      </c>
      <c r="K4" s="16" t="s">
        <v>106</v>
      </c>
      <c r="L4" s="17"/>
      <c r="M4" s="18"/>
      <c r="N4" s="19">
        <v>27</v>
      </c>
      <c r="O4" s="19">
        <v>15</v>
      </c>
      <c r="P4" s="19">
        <v>19</v>
      </c>
      <c r="Q4" s="19">
        <v>21</v>
      </c>
      <c r="R4" s="20"/>
      <c r="S4" s="21">
        <f>SUM(N4:R4)</f>
        <v>82</v>
      </c>
      <c r="T4" s="22">
        <v>49</v>
      </c>
    </row>
    <row r="5" spans="1:28" x14ac:dyDescent="0.3">
      <c r="B5" s="1"/>
      <c r="C5" s="6" t="s">
        <v>121</v>
      </c>
      <c r="D5" s="7" t="s">
        <v>6</v>
      </c>
      <c r="E5" s="1"/>
      <c r="F5" s="1"/>
      <c r="G5" s="1"/>
      <c r="J5" s="15" t="s">
        <v>122</v>
      </c>
      <c r="K5" s="16" t="s">
        <v>45</v>
      </c>
      <c r="L5" s="17"/>
      <c r="M5" s="18"/>
      <c r="N5" s="19">
        <v>23</v>
      </c>
      <c r="O5" s="19">
        <v>20</v>
      </c>
      <c r="P5" s="19">
        <v>14</v>
      </c>
      <c r="Q5" s="19">
        <v>15</v>
      </c>
      <c r="R5" s="20"/>
      <c r="S5" s="21">
        <f>SUM(N5:R5)</f>
        <v>72</v>
      </c>
      <c r="T5" s="22">
        <v>49</v>
      </c>
      <c r="U5" s="1"/>
      <c r="V5" s="1"/>
      <c r="W5" s="1"/>
    </row>
    <row r="6" spans="1:28" x14ac:dyDescent="0.3">
      <c r="C6" s="23">
        <v>1082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325</v>
      </c>
      <c r="D7" s="7" t="s">
        <v>8</v>
      </c>
      <c r="G7" s="1"/>
      <c r="S7" s="1"/>
      <c r="T7" s="25" t="s">
        <v>9</v>
      </c>
      <c r="U7" s="1"/>
      <c r="V7" s="83">
        <v>49</v>
      </c>
      <c r="W7" s="1"/>
    </row>
    <row r="8" spans="1:28" x14ac:dyDescent="0.3">
      <c r="B8" s="1"/>
      <c r="C8" s="24" t="s">
        <v>326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92"/>
    </row>
    <row r="11" spans="1:28" x14ac:dyDescent="0.3">
      <c r="B11" s="1"/>
      <c r="C11" s="31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12</v>
      </c>
      <c r="AB11" s="92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46</v>
      </c>
      <c r="B13" s="1" t="s">
        <v>105</v>
      </c>
      <c r="C13" s="26" t="s">
        <v>155</v>
      </c>
      <c r="D13" s="36">
        <v>11</v>
      </c>
      <c r="E13" s="26">
        <v>45</v>
      </c>
      <c r="F13" s="26">
        <v>4</v>
      </c>
      <c r="G13" s="26">
        <v>18</v>
      </c>
      <c r="H13" s="26"/>
      <c r="I13" s="26"/>
      <c r="J13" s="26">
        <v>2</v>
      </c>
      <c r="K13" s="26">
        <v>3</v>
      </c>
      <c r="L13" s="95"/>
      <c r="M13" s="26">
        <v>6</v>
      </c>
      <c r="N13" s="26">
        <f>SUM(L13:M13)</f>
        <v>6</v>
      </c>
      <c r="O13" s="37">
        <v>4</v>
      </c>
      <c r="P13" s="37">
        <v>2</v>
      </c>
      <c r="Q13" s="37">
        <v>3</v>
      </c>
      <c r="R13" s="37">
        <v>0</v>
      </c>
      <c r="S13" s="37">
        <v>1</v>
      </c>
      <c r="T13" s="26">
        <f t="shared" ref="T13:T22" si="0">+(F13*2)+J13</f>
        <v>10</v>
      </c>
      <c r="U13" s="38">
        <f>IFERROR(((T13+Q13+N13-R13)+(O13*2))/E13,"")</f>
        <v>0.6</v>
      </c>
      <c r="V13" s="22">
        <v>49</v>
      </c>
      <c r="W13" s="22" t="s">
        <v>63</v>
      </c>
      <c r="X13" s="22" t="s">
        <v>64</v>
      </c>
      <c r="Y13" s="78">
        <v>1082</v>
      </c>
      <c r="Z13" s="39"/>
      <c r="AA13" s="1" t="s">
        <v>110</v>
      </c>
      <c r="AB13" s="27" t="s">
        <v>125</v>
      </c>
    </row>
    <row r="14" spans="1:28" x14ac:dyDescent="0.3">
      <c r="A14" s="1" t="s">
        <v>46</v>
      </c>
      <c r="B14" s="1" t="s">
        <v>105</v>
      </c>
      <c r="C14" s="26" t="s">
        <v>156</v>
      </c>
      <c r="D14" s="36">
        <v>33</v>
      </c>
      <c r="E14" s="26">
        <v>3</v>
      </c>
      <c r="F14" s="26">
        <v>0</v>
      </c>
      <c r="G14" s="26">
        <v>1</v>
      </c>
      <c r="H14" s="26"/>
      <c r="I14" s="26"/>
      <c r="J14" s="26">
        <v>0</v>
      </c>
      <c r="K14" s="26">
        <v>0</v>
      </c>
      <c r="L14" s="95"/>
      <c r="M14" s="26">
        <v>0</v>
      </c>
      <c r="N14" s="26">
        <v>0</v>
      </c>
      <c r="O14" s="37">
        <v>0</v>
      </c>
      <c r="P14" s="26">
        <v>0</v>
      </c>
      <c r="Q14" s="37">
        <v>0</v>
      </c>
      <c r="R14" s="37">
        <v>1</v>
      </c>
      <c r="S14" s="37"/>
      <c r="T14" s="26">
        <v>0</v>
      </c>
      <c r="U14" s="111">
        <f t="shared" ref="U14:U23" si="1">IFERROR(((T14+Q14+N14-R14)+(O14*2))/E14,"")</f>
        <v>-0.33333333333333331</v>
      </c>
      <c r="V14" s="22">
        <v>49</v>
      </c>
      <c r="W14" s="22" t="s">
        <v>63</v>
      </c>
      <c r="X14" s="22" t="s">
        <v>64</v>
      </c>
      <c r="Y14" s="78">
        <v>1082</v>
      </c>
      <c r="Z14" s="39"/>
      <c r="AA14" s="1" t="s">
        <v>110</v>
      </c>
      <c r="AB14" s="27" t="s">
        <v>125</v>
      </c>
    </row>
    <row r="15" spans="1:28" x14ac:dyDescent="0.3">
      <c r="A15" s="1" t="s">
        <v>46</v>
      </c>
      <c r="B15" s="1" t="s">
        <v>105</v>
      </c>
      <c r="C15" s="26" t="s">
        <v>157</v>
      </c>
      <c r="D15" s="36">
        <v>24</v>
      </c>
      <c r="E15" s="26">
        <v>34</v>
      </c>
      <c r="F15" s="26">
        <v>9</v>
      </c>
      <c r="G15" s="26">
        <v>17</v>
      </c>
      <c r="H15" s="26"/>
      <c r="I15" s="26"/>
      <c r="J15" s="26">
        <v>4</v>
      </c>
      <c r="K15" s="26">
        <v>6</v>
      </c>
      <c r="L15" s="95"/>
      <c r="M15" s="26">
        <v>9</v>
      </c>
      <c r="N15" s="26">
        <f t="shared" ref="N15:N19" si="2">SUM(L15:M15)</f>
        <v>9</v>
      </c>
      <c r="O15" s="37">
        <v>0</v>
      </c>
      <c r="P15" s="26">
        <v>0</v>
      </c>
      <c r="Q15" s="37">
        <v>3</v>
      </c>
      <c r="R15" s="37">
        <v>4</v>
      </c>
      <c r="S15" s="37">
        <v>1</v>
      </c>
      <c r="T15" s="26">
        <f t="shared" si="0"/>
        <v>22</v>
      </c>
      <c r="U15" s="38">
        <f t="shared" si="1"/>
        <v>0.88235294117647056</v>
      </c>
      <c r="V15" s="22">
        <v>49</v>
      </c>
      <c r="W15" s="22" t="s">
        <v>63</v>
      </c>
      <c r="X15" s="22" t="s">
        <v>64</v>
      </c>
      <c r="Y15" s="78">
        <v>1082</v>
      </c>
      <c r="Z15" s="39"/>
      <c r="AA15" s="1" t="s">
        <v>110</v>
      </c>
      <c r="AB15" s="27" t="s">
        <v>125</v>
      </c>
    </row>
    <row r="16" spans="1:28" x14ac:dyDescent="0.3">
      <c r="A16" s="1" t="s">
        <v>46</v>
      </c>
      <c r="B16" s="1" t="s">
        <v>105</v>
      </c>
      <c r="C16" s="26" t="s">
        <v>158</v>
      </c>
      <c r="D16" s="36">
        <v>22</v>
      </c>
      <c r="E16" s="26">
        <v>17</v>
      </c>
      <c r="F16" s="26">
        <v>3</v>
      </c>
      <c r="G16" s="26">
        <v>7</v>
      </c>
      <c r="H16" s="26"/>
      <c r="I16" s="26"/>
      <c r="J16" s="26">
        <v>0</v>
      </c>
      <c r="K16" s="26">
        <v>0</v>
      </c>
      <c r="L16" s="95"/>
      <c r="M16" s="26">
        <v>2</v>
      </c>
      <c r="N16" s="26">
        <f t="shared" si="2"/>
        <v>2</v>
      </c>
      <c r="O16" s="37">
        <v>2</v>
      </c>
      <c r="P16" s="26">
        <v>2</v>
      </c>
      <c r="Q16" s="37">
        <v>0</v>
      </c>
      <c r="R16" s="37">
        <v>1</v>
      </c>
      <c r="S16" s="37"/>
      <c r="T16" s="26">
        <f t="shared" si="0"/>
        <v>6</v>
      </c>
      <c r="U16" s="38">
        <f t="shared" si="1"/>
        <v>0.6470588235294118</v>
      </c>
      <c r="V16" s="22">
        <v>49</v>
      </c>
      <c r="W16" s="22" t="s">
        <v>63</v>
      </c>
      <c r="X16" s="22" t="s">
        <v>64</v>
      </c>
      <c r="Y16" s="78">
        <v>1082</v>
      </c>
      <c r="Z16" s="39" t="s">
        <v>336</v>
      </c>
      <c r="AA16" s="1" t="s">
        <v>110</v>
      </c>
      <c r="AB16" s="27" t="s">
        <v>125</v>
      </c>
    </row>
    <row r="17" spans="1:28" x14ac:dyDescent="0.3">
      <c r="A17" s="1" t="s">
        <v>46</v>
      </c>
      <c r="B17" s="1" t="s">
        <v>105</v>
      </c>
      <c r="C17" s="26" t="s">
        <v>159</v>
      </c>
      <c r="D17" s="36">
        <v>25</v>
      </c>
      <c r="E17" s="26" t="s">
        <v>416</v>
      </c>
      <c r="F17" s="26"/>
      <c r="G17" s="26"/>
      <c r="H17" s="26"/>
      <c r="I17" s="26"/>
      <c r="J17" s="26"/>
      <c r="K17" s="26"/>
      <c r="L17" s="95"/>
      <c r="M17" s="26"/>
      <c r="N17" s="26"/>
      <c r="O17" s="37"/>
      <c r="P17" s="26"/>
      <c r="Q17" s="37"/>
      <c r="R17" s="37"/>
      <c r="S17" s="37"/>
      <c r="T17" s="26"/>
      <c r="U17" s="38" t="str">
        <f t="shared" si="1"/>
        <v/>
      </c>
      <c r="V17" s="22">
        <v>49</v>
      </c>
      <c r="W17" s="22" t="s">
        <v>63</v>
      </c>
      <c r="X17" s="22" t="s">
        <v>64</v>
      </c>
      <c r="Y17" s="78">
        <v>1082</v>
      </c>
      <c r="Z17" s="39"/>
      <c r="AA17" s="1" t="s">
        <v>110</v>
      </c>
      <c r="AB17" s="27" t="s">
        <v>125</v>
      </c>
    </row>
    <row r="18" spans="1:28" x14ac:dyDescent="0.3">
      <c r="A18" s="1" t="s">
        <v>46</v>
      </c>
      <c r="B18" s="1" t="s">
        <v>105</v>
      </c>
      <c r="C18" s="26" t="s">
        <v>160</v>
      </c>
      <c r="D18" s="36">
        <v>20</v>
      </c>
      <c r="E18" s="26">
        <v>24</v>
      </c>
      <c r="F18" s="26">
        <v>2</v>
      </c>
      <c r="G18" s="26">
        <v>9</v>
      </c>
      <c r="H18" s="26"/>
      <c r="I18" s="26"/>
      <c r="J18" s="26">
        <v>0</v>
      </c>
      <c r="K18" s="26">
        <v>0</v>
      </c>
      <c r="L18" s="95"/>
      <c r="M18" s="26">
        <v>0</v>
      </c>
      <c r="N18" s="26">
        <f t="shared" si="2"/>
        <v>0</v>
      </c>
      <c r="O18" s="37">
        <v>2</v>
      </c>
      <c r="P18" s="26">
        <v>1</v>
      </c>
      <c r="Q18" s="37">
        <v>1</v>
      </c>
      <c r="R18" s="37">
        <v>1</v>
      </c>
      <c r="S18" s="37">
        <v>1</v>
      </c>
      <c r="T18" s="26">
        <f t="shared" si="0"/>
        <v>4</v>
      </c>
      <c r="U18" s="38">
        <f t="shared" si="1"/>
        <v>0.33333333333333331</v>
      </c>
      <c r="V18" s="22">
        <v>49</v>
      </c>
      <c r="W18" s="22" t="s">
        <v>63</v>
      </c>
      <c r="X18" s="22" t="s">
        <v>64</v>
      </c>
      <c r="Y18" s="78">
        <v>1082</v>
      </c>
      <c r="Z18" s="39"/>
      <c r="AA18" s="1" t="s">
        <v>110</v>
      </c>
      <c r="AB18" s="27" t="s">
        <v>125</v>
      </c>
    </row>
    <row r="19" spans="1:28" x14ac:dyDescent="0.3">
      <c r="A19" s="1" t="s">
        <v>46</v>
      </c>
      <c r="B19" s="1" t="s">
        <v>105</v>
      </c>
      <c r="C19" s="26" t="s">
        <v>161</v>
      </c>
      <c r="D19" s="36">
        <v>45</v>
      </c>
      <c r="E19" s="26">
        <v>26</v>
      </c>
      <c r="F19" s="26">
        <v>5</v>
      </c>
      <c r="G19" s="26">
        <v>12</v>
      </c>
      <c r="H19" s="26"/>
      <c r="I19" s="26"/>
      <c r="J19" s="26">
        <v>4</v>
      </c>
      <c r="K19" s="26">
        <v>6</v>
      </c>
      <c r="L19" s="95"/>
      <c r="M19" s="37">
        <v>12</v>
      </c>
      <c r="N19" s="26">
        <f t="shared" si="2"/>
        <v>12</v>
      </c>
      <c r="O19" s="37">
        <v>1</v>
      </c>
      <c r="P19" s="26">
        <v>0</v>
      </c>
      <c r="Q19" s="37">
        <v>3</v>
      </c>
      <c r="R19" s="37">
        <v>2</v>
      </c>
      <c r="S19" s="37">
        <v>1</v>
      </c>
      <c r="T19" s="26">
        <f t="shared" si="0"/>
        <v>14</v>
      </c>
      <c r="U19" s="38">
        <f t="shared" si="1"/>
        <v>1.1153846153846154</v>
      </c>
      <c r="V19" s="22">
        <v>49</v>
      </c>
      <c r="W19" s="22" t="s">
        <v>63</v>
      </c>
      <c r="X19" s="22" t="s">
        <v>64</v>
      </c>
      <c r="Y19" s="78">
        <v>1082</v>
      </c>
      <c r="Z19" s="39"/>
      <c r="AA19" s="1" t="s">
        <v>110</v>
      </c>
      <c r="AB19" s="27" t="s">
        <v>125</v>
      </c>
    </row>
    <row r="20" spans="1:28" x14ac:dyDescent="0.3">
      <c r="A20" s="1" t="s">
        <v>46</v>
      </c>
      <c r="B20" s="1" t="s">
        <v>105</v>
      </c>
      <c r="C20" s="26" t="s">
        <v>162</v>
      </c>
      <c r="D20" s="36">
        <v>23</v>
      </c>
      <c r="E20" s="26">
        <v>29</v>
      </c>
      <c r="F20" s="26">
        <v>1</v>
      </c>
      <c r="G20" s="26">
        <v>8</v>
      </c>
      <c r="H20" s="26"/>
      <c r="I20" s="26"/>
      <c r="J20" s="26">
        <v>2</v>
      </c>
      <c r="K20" s="26">
        <v>3</v>
      </c>
      <c r="L20" s="95"/>
      <c r="M20" s="26">
        <v>8</v>
      </c>
      <c r="N20" s="26">
        <f>SUM(L20:M20)</f>
        <v>8</v>
      </c>
      <c r="O20" s="37">
        <v>2</v>
      </c>
      <c r="P20" s="26">
        <v>0</v>
      </c>
      <c r="Q20" s="37">
        <v>5</v>
      </c>
      <c r="R20" s="37">
        <v>3</v>
      </c>
      <c r="S20" s="37"/>
      <c r="T20" s="26">
        <f t="shared" si="0"/>
        <v>4</v>
      </c>
      <c r="U20" s="38">
        <f t="shared" si="1"/>
        <v>0.62068965517241381</v>
      </c>
      <c r="V20" s="22">
        <v>49</v>
      </c>
      <c r="W20" s="22" t="s">
        <v>63</v>
      </c>
      <c r="X20" s="22" t="s">
        <v>64</v>
      </c>
      <c r="Y20" s="78">
        <v>1082</v>
      </c>
      <c r="Z20" s="39"/>
      <c r="AA20" s="1" t="s">
        <v>110</v>
      </c>
      <c r="AB20" s="27" t="s">
        <v>125</v>
      </c>
    </row>
    <row r="21" spans="1:28" x14ac:dyDescent="0.3">
      <c r="A21" s="1" t="s">
        <v>46</v>
      </c>
      <c r="B21" s="1" t="s">
        <v>105</v>
      </c>
      <c r="C21" s="26" t="s">
        <v>163</v>
      </c>
      <c r="D21" s="36">
        <v>40</v>
      </c>
      <c r="E21" s="26">
        <v>14</v>
      </c>
      <c r="F21" s="26">
        <v>0</v>
      </c>
      <c r="G21" s="26">
        <v>3</v>
      </c>
      <c r="H21" s="26"/>
      <c r="I21" s="26"/>
      <c r="J21" s="26">
        <v>2</v>
      </c>
      <c r="K21" s="26">
        <v>4</v>
      </c>
      <c r="L21" s="95"/>
      <c r="M21" s="26">
        <v>6</v>
      </c>
      <c r="N21" s="26">
        <f>SUM(L21:M21)</f>
        <v>6</v>
      </c>
      <c r="O21" s="37">
        <v>0</v>
      </c>
      <c r="P21" s="26">
        <v>2</v>
      </c>
      <c r="Q21" s="37">
        <v>1</v>
      </c>
      <c r="R21" s="37">
        <v>2</v>
      </c>
      <c r="S21" s="37">
        <v>1</v>
      </c>
      <c r="T21" s="26">
        <f t="shared" si="0"/>
        <v>2</v>
      </c>
      <c r="U21" s="38">
        <f t="shared" si="1"/>
        <v>0.5</v>
      </c>
      <c r="V21" s="22">
        <v>49</v>
      </c>
      <c r="W21" s="22" t="s">
        <v>63</v>
      </c>
      <c r="X21" s="22" t="s">
        <v>64</v>
      </c>
      <c r="Y21" s="78">
        <v>1082</v>
      </c>
      <c r="Z21" s="39"/>
      <c r="AA21" s="1" t="s">
        <v>110</v>
      </c>
      <c r="AB21" s="27" t="s">
        <v>125</v>
      </c>
    </row>
    <row r="22" spans="1:28" x14ac:dyDescent="0.3">
      <c r="A22" s="1" t="s">
        <v>46</v>
      </c>
      <c r="B22" s="1" t="s">
        <v>105</v>
      </c>
      <c r="C22" s="26" t="s">
        <v>164</v>
      </c>
      <c r="D22" s="36">
        <v>10</v>
      </c>
      <c r="E22" s="26">
        <v>29</v>
      </c>
      <c r="F22" s="26">
        <v>4</v>
      </c>
      <c r="G22" s="26">
        <v>18</v>
      </c>
      <c r="H22" s="26"/>
      <c r="I22" s="26"/>
      <c r="J22" s="26">
        <v>1</v>
      </c>
      <c r="K22" s="26">
        <v>4</v>
      </c>
      <c r="L22" s="95"/>
      <c r="M22" s="26">
        <v>12</v>
      </c>
      <c r="N22" s="26">
        <f>SUM(L22:M22)</f>
        <v>12</v>
      </c>
      <c r="O22" s="37">
        <v>2</v>
      </c>
      <c r="P22" s="37">
        <v>4</v>
      </c>
      <c r="Q22" s="37">
        <v>2</v>
      </c>
      <c r="R22" s="37">
        <v>1</v>
      </c>
      <c r="S22" s="37"/>
      <c r="T22" s="26">
        <f t="shared" si="0"/>
        <v>9</v>
      </c>
      <c r="U22" s="38">
        <f t="shared" si="1"/>
        <v>0.89655172413793105</v>
      </c>
      <c r="V22" s="22">
        <v>49</v>
      </c>
      <c r="W22" s="22" t="s">
        <v>63</v>
      </c>
      <c r="X22" s="22" t="s">
        <v>64</v>
      </c>
      <c r="Y22" s="78">
        <v>1082</v>
      </c>
      <c r="Z22" s="39"/>
      <c r="AA22" s="1" t="s">
        <v>110</v>
      </c>
      <c r="AB22" s="27" t="s">
        <v>125</v>
      </c>
    </row>
    <row r="23" spans="1:28" x14ac:dyDescent="0.3">
      <c r="A23" s="1" t="s">
        <v>46</v>
      </c>
      <c r="B23" s="1" t="s">
        <v>105</v>
      </c>
      <c r="C23" s="26" t="s">
        <v>165</v>
      </c>
      <c r="D23" s="36">
        <v>14</v>
      </c>
      <c r="E23" s="26" t="s">
        <v>416</v>
      </c>
      <c r="F23" s="26"/>
      <c r="G23" s="26"/>
      <c r="H23" s="26"/>
      <c r="I23" s="26"/>
      <c r="J23" s="26"/>
      <c r="K23" s="26"/>
      <c r="L23" s="95"/>
      <c r="M23" s="26"/>
      <c r="N23" s="26"/>
      <c r="O23" s="37"/>
      <c r="P23" s="26"/>
      <c r="Q23" s="37"/>
      <c r="R23" s="37"/>
      <c r="S23" s="37"/>
      <c r="T23" s="26"/>
      <c r="U23" s="38" t="str">
        <f t="shared" si="1"/>
        <v/>
      </c>
      <c r="V23" s="22">
        <v>49</v>
      </c>
      <c r="W23" s="22" t="s">
        <v>63</v>
      </c>
      <c r="X23" s="22" t="s">
        <v>64</v>
      </c>
      <c r="Y23" s="78">
        <v>1082</v>
      </c>
      <c r="Z23" s="39"/>
      <c r="AA23" s="1" t="s">
        <v>110</v>
      </c>
      <c r="AB23" s="27" t="s">
        <v>125</v>
      </c>
    </row>
    <row r="24" spans="1:28" x14ac:dyDescent="0.3">
      <c r="A24" s="1" t="s">
        <v>46</v>
      </c>
      <c r="B24" s="1" t="s">
        <v>105</v>
      </c>
      <c r="C24" s="26" t="s">
        <v>166</v>
      </c>
      <c r="D24" s="36">
        <v>15</v>
      </c>
      <c r="E24" s="26">
        <v>19</v>
      </c>
      <c r="F24" s="26">
        <v>4</v>
      </c>
      <c r="G24" s="26">
        <v>6</v>
      </c>
      <c r="H24" s="26"/>
      <c r="I24" s="26"/>
      <c r="J24" s="26">
        <v>3</v>
      </c>
      <c r="K24" s="26">
        <v>4</v>
      </c>
      <c r="L24" s="95"/>
      <c r="M24" s="26">
        <v>2</v>
      </c>
      <c r="N24" s="26">
        <f>SUM(L24:M24)</f>
        <v>2</v>
      </c>
      <c r="O24" s="37">
        <v>0</v>
      </c>
      <c r="P24" s="26">
        <v>1</v>
      </c>
      <c r="Q24" s="37">
        <v>2</v>
      </c>
      <c r="R24" s="37">
        <v>0</v>
      </c>
      <c r="S24" s="37"/>
      <c r="T24" s="37">
        <f>(H24*3)+((F24-H24)*2)+J24</f>
        <v>11</v>
      </c>
      <c r="U24" s="38">
        <f>IFERROR(((T24+Q24+N24-R24)+(O24*2))/E24,"")</f>
        <v>0.78947368421052633</v>
      </c>
      <c r="V24" s="22">
        <v>49</v>
      </c>
      <c r="W24" s="22" t="s">
        <v>63</v>
      </c>
      <c r="X24" s="22" t="s">
        <v>64</v>
      </c>
      <c r="Y24" s="78">
        <v>1082</v>
      </c>
      <c r="Z24" s="39"/>
      <c r="AA24" s="1" t="s">
        <v>110</v>
      </c>
      <c r="AB24" s="27" t="s">
        <v>125</v>
      </c>
    </row>
    <row r="25" spans="1:28" x14ac:dyDescent="0.3">
      <c r="A25" s="1" t="s">
        <v>46</v>
      </c>
      <c r="B25" s="1" t="s">
        <v>105</v>
      </c>
      <c r="C25" s="51" t="s">
        <v>39</v>
      </c>
      <c r="D25" s="1"/>
      <c r="E25" s="51"/>
      <c r="F25" s="51"/>
      <c r="G25" s="5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51">
        <v>5</v>
      </c>
      <c r="S25" s="41"/>
      <c r="T25" s="41"/>
      <c r="U25" s="38" t="str">
        <f>_xlfn.IFNA("",((T25+Q25+N25-R25)+(O25*2))/E25)</f>
        <v/>
      </c>
      <c r="V25" s="22">
        <v>49</v>
      </c>
      <c r="W25" s="22" t="s">
        <v>63</v>
      </c>
      <c r="X25" s="22" t="s">
        <v>64</v>
      </c>
      <c r="Y25" s="78">
        <v>1082</v>
      </c>
      <c r="Z25" s="39"/>
      <c r="AA25" s="1" t="s">
        <v>110</v>
      </c>
      <c r="AB25" s="27" t="s">
        <v>125</v>
      </c>
    </row>
    <row r="26" spans="1:28" x14ac:dyDescent="0.3">
      <c r="A26" s="46" t="s">
        <v>46</v>
      </c>
      <c r="B26" s="46" t="s">
        <v>105</v>
      </c>
      <c r="C26" s="42" t="s">
        <v>40</v>
      </c>
      <c r="D26" s="46"/>
      <c r="E26" s="42">
        <f t="shared" ref="E26:T26" si="3">SUM(E13:E25)</f>
        <v>240</v>
      </c>
      <c r="F26" s="42">
        <f t="shared" si="3"/>
        <v>32</v>
      </c>
      <c r="G26" s="42">
        <f t="shared" si="3"/>
        <v>99</v>
      </c>
      <c r="H26" s="42">
        <f t="shared" si="3"/>
        <v>0</v>
      </c>
      <c r="I26" s="42">
        <f t="shared" si="3"/>
        <v>0</v>
      </c>
      <c r="J26" s="42">
        <f t="shared" si="3"/>
        <v>18</v>
      </c>
      <c r="K26" s="42">
        <f t="shared" si="3"/>
        <v>30</v>
      </c>
      <c r="L26" s="42">
        <f t="shared" si="3"/>
        <v>0</v>
      </c>
      <c r="M26" s="42">
        <f t="shared" si="3"/>
        <v>57</v>
      </c>
      <c r="N26" s="42">
        <f t="shared" si="3"/>
        <v>57</v>
      </c>
      <c r="O26" s="42">
        <f t="shared" si="3"/>
        <v>13</v>
      </c>
      <c r="P26" s="42">
        <f t="shared" si="3"/>
        <v>12</v>
      </c>
      <c r="Q26" s="42">
        <f t="shared" si="3"/>
        <v>20</v>
      </c>
      <c r="R26" s="42">
        <f t="shared" si="3"/>
        <v>20</v>
      </c>
      <c r="S26" s="42">
        <f t="shared" si="3"/>
        <v>5</v>
      </c>
      <c r="T26" s="42">
        <f t="shared" si="3"/>
        <v>82</v>
      </c>
      <c r="U26" s="43">
        <f>((T26+Q26+N26-R26)+(O26*2))/E26</f>
        <v>0.6875</v>
      </c>
      <c r="V26" s="44">
        <v>49</v>
      </c>
      <c r="W26" s="44" t="s">
        <v>63</v>
      </c>
      <c r="X26" s="44" t="s">
        <v>64</v>
      </c>
      <c r="Y26" s="79">
        <v>1082</v>
      </c>
      <c r="Z26" s="45"/>
      <c r="AA26" s="46" t="s">
        <v>110</v>
      </c>
      <c r="AB26" s="93" t="s">
        <v>125</v>
      </c>
    </row>
    <row r="27" spans="1:28" x14ac:dyDescent="0.3">
      <c r="A27" s="1"/>
      <c r="B27" s="1"/>
      <c r="C27" s="1"/>
      <c r="D27" s="1"/>
      <c r="F27" s="47" t="s">
        <v>41</v>
      </c>
      <c r="G27" s="77">
        <f>F26/G26</f>
        <v>0.32323232323232326</v>
      </c>
      <c r="H27" s="47"/>
      <c r="I27" s="27"/>
      <c r="J27" s="47" t="s">
        <v>42</v>
      </c>
      <c r="K27" s="77">
        <f>J26/K26</f>
        <v>0.6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52" t="s">
        <v>45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12</v>
      </c>
      <c r="W33" s="1"/>
      <c r="X33" s="1"/>
      <c r="Y33" s="30"/>
      <c r="Z33" s="39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46</v>
      </c>
      <c r="C35" s="26" t="s">
        <v>53</v>
      </c>
      <c r="D35" s="36">
        <v>23</v>
      </c>
      <c r="E35" s="26">
        <v>4</v>
      </c>
      <c r="F35" s="26">
        <v>0</v>
      </c>
      <c r="G35" s="26">
        <v>1</v>
      </c>
      <c r="H35" s="26"/>
      <c r="I35" s="26"/>
      <c r="J35" s="26">
        <v>0</v>
      </c>
      <c r="K35" s="26">
        <v>0</v>
      </c>
      <c r="L35" s="95"/>
      <c r="M35" s="26">
        <v>0</v>
      </c>
      <c r="N35" s="26">
        <f>SUM(L35:M35)</f>
        <v>0</v>
      </c>
      <c r="O35" s="26">
        <v>0</v>
      </c>
      <c r="P35" s="37">
        <v>0</v>
      </c>
      <c r="Q35" s="26">
        <v>0</v>
      </c>
      <c r="R35" s="26">
        <v>2</v>
      </c>
      <c r="S35" s="26"/>
      <c r="T35" s="26">
        <f>+(F35*2)+J35</f>
        <v>0</v>
      </c>
      <c r="U35" s="111">
        <f>IFERROR(((T35+Q35+N35-R35)+(O35*2))/E35,"")</f>
        <v>-0.5</v>
      </c>
      <c r="V35" s="22">
        <v>49</v>
      </c>
      <c r="W35" s="22" t="s">
        <v>57</v>
      </c>
      <c r="X35" s="22" t="s">
        <v>58</v>
      </c>
      <c r="Y35" s="78">
        <v>1082</v>
      </c>
      <c r="Z35" s="39"/>
      <c r="AA35" s="1" t="s">
        <v>124</v>
      </c>
      <c r="AB35" s="27" t="s">
        <v>59</v>
      </c>
    </row>
    <row r="36" spans="1:28" x14ac:dyDescent="0.3">
      <c r="A36" s="1" t="s">
        <v>105</v>
      </c>
      <c r="B36" s="1" t="s">
        <v>46</v>
      </c>
      <c r="C36" s="26" t="s">
        <v>60</v>
      </c>
      <c r="D36" s="36">
        <v>11</v>
      </c>
      <c r="E36" s="26">
        <v>8</v>
      </c>
      <c r="F36" s="26">
        <v>0</v>
      </c>
      <c r="G36" s="26">
        <v>1</v>
      </c>
      <c r="H36" s="26"/>
      <c r="I36" s="26"/>
      <c r="J36" s="26">
        <v>0</v>
      </c>
      <c r="K36" s="26">
        <v>0</v>
      </c>
      <c r="L36" s="95"/>
      <c r="M36" s="26">
        <v>2</v>
      </c>
      <c r="N36" s="26">
        <f t="shared" ref="N36:N41" si="4">SUM(L36:M36)</f>
        <v>2</v>
      </c>
      <c r="O36" s="37">
        <v>0</v>
      </c>
      <c r="P36" s="37">
        <v>1</v>
      </c>
      <c r="Q36" s="37">
        <v>0</v>
      </c>
      <c r="R36" s="37">
        <v>3</v>
      </c>
      <c r="S36" s="37">
        <v>1</v>
      </c>
      <c r="T36" s="26">
        <f t="shared" ref="T36:T46" si="5">+(F36*2)+J36</f>
        <v>0</v>
      </c>
      <c r="U36" s="111">
        <f t="shared" ref="U36:U44" si="6">IFERROR(((T36+Q36+N36-R36)+(O36*2))/E36,"")</f>
        <v>-0.125</v>
      </c>
      <c r="V36" s="22">
        <v>49</v>
      </c>
      <c r="W36" s="22" t="s">
        <v>57</v>
      </c>
      <c r="X36" s="22" t="s">
        <v>58</v>
      </c>
      <c r="Y36" s="78">
        <v>1082</v>
      </c>
      <c r="Z36" s="39"/>
      <c r="AA36" s="1" t="s">
        <v>124</v>
      </c>
      <c r="AB36" s="27" t="s">
        <v>59</v>
      </c>
    </row>
    <row r="37" spans="1:28" x14ac:dyDescent="0.3">
      <c r="A37" s="1" t="s">
        <v>105</v>
      </c>
      <c r="B37" s="1" t="s">
        <v>46</v>
      </c>
      <c r="C37" s="26" t="s">
        <v>54</v>
      </c>
      <c r="D37" s="36">
        <v>30</v>
      </c>
      <c r="E37" s="26">
        <v>13</v>
      </c>
      <c r="F37" s="26">
        <v>2</v>
      </c>
      <c r="G37" s="26">
        <v>5</v>
      </c>
      <c r="H37" s="26"/>
      <c r="I37" s="26"/>
      <c r="J37" s="26">
        <v>1</v>
      </c>
      <c r="K37" s="26">
        <v>2</v>
      </c>
      <c r="L37" s="95"/>
      <c r="M37" s="26">
        <v>4</v>
      </c>
      <c r="N37" s="26">
        <f t="shared" si="4"/>
        <v>4</v>
      </c>
      <c r="O37" s="37">
        <v>0</v>
      </c>
      <c r="P37" s="26">
        <v>3</v>
      </c>
      <c r="Q37" s="37">
        <v>0</v>
      </c>
      <c r="R37" s="37">
        <v>1</v>
      </c>
      <c r="S37" s="37"/>
      <c r="T37" s="26">
        <f t="shared" si="5"/>
        <v>5</v>
      </c>
      <c r="U37" s="38">
        <f t="shared" si="6"/>
        <v>0.61538461538461542</v>
      </c>
      <c r="V37" s="22">
        <v>49</v>
      </c>
      <c r="W37" s="22" t="s">
        <v>57</v>
      </c>
      <c r="X37" s="22" t="s">
        <v>58</v>
      </c>
      <c r="Y37" s="78">
        <v>1082</v>
      </c>
      <c r="Z37" s="39"/>
      <c r="AA37" s="1" t="s">
        <v>124</v>
      </c>
      <c r="AB37" s="27" t="s">
        <v>59</v>
      </c>
    </row>
    <row r="38" spans="1:28" x14ac:dyDescent="0.3">
      <c r="A38" s="1" t="s">
        <v>105</v>
      </c>
      <c r="B38" s="1" t="s">
        <v>46</v>
      </c>
      <c r="C38" s="26" t="s">
        <v>52</v>
      </c>
      <c r="D38" s="36">
        <v>21</v>
      </c>
      <c r="E38" s="26" t="s">
        <v>510</v>
      </c>
      <c r="F38" s="26"/>
      <c r="G38" s="26"/>
      <c r="H38" s="26"/>
      <c r="I38" s="26"/>
      <c r="J38" s="26"/>
      <c r="K38" s="26"/>
      <c r="L38" s="95"/>
      <c r="M38" s="26"/>
      <c r="N38" s="26"/>
      <c r="O38" s="37"/>
      <c r="P38" s="26"/>
      <c r="Q38" s="37"/>
      <c r="R38" s="37"/>
      <c r="S38" s="37"/>
      <c r="T38" s="26"/>
      <c r="U38" s="38" t="str">
        <f t="shared" si="6"/>
        <v/>
      </c>
      <c r="V38" s="22">
        <v>49</v>
      </c>
      <c r="W38" s="22" t="s">
        <v>57</v>
      </c>
      <c r="X38" s="22" t="s">
        <v>58</v>
      </c>
      <c r="Y38" s="78">
        <v>1082</v>
      </c>
      <c r="Z38" s="39"/>
      <c r="AA38" s="1" t="s">
        <v>124</v>
      </c>
      <c r="AB38" s="27" t="s">
        <v>59</v>
      </c>
    </row>
    <row r="39" spans="1:28" x14ac:dyDescent="0.3">
      <c r="A39" s="1" t="s">
        <v>105</v>
      </c>
      <c r="B39" s="1" t="s">
        <v>46</v>
      </c>
      <c r="C39" s="26" t="s">
        <v>61</v>
      </c>
      <c r="D39" s="36">
        <v>12</v>
      </c>
      <c r="E39" s="26">
        <v>44</v>
      </c>
      <c r="F39" s="26">
        <v>4</v>
      </c>
      <c r="G39" s="26">
        <v>11</v>
      </c>
      <c r="H39" s="26"/>
      <c r="I39" s="26"/>
      <c r="J39" s="26">
        <v>0</v>
      </c>
      <c r="K39" s="26">
        <v>0</v>
      </c>
      <c r="L39" s="95"/>
      <c r="M39" s="26">
        <v>2</v>
      </c>
      <c r="N39" s="26">
        <f t="shared" si="4"/>
        <v>2</v>
      </c>
      <c r="O39" s="37">
        <v>2</v>
      </c>
      <c r="P39" s="26">
        <v>4</v>
      </c>
      <c r="Q39" s="37">
        <v>3</v>
      </c>
      <c r="R39" s="37">
        <v>1</v>
      </c>
      <c r="S39" s="37"/>
      <c r="T39" s="26">
        <f t="shared" si="5"/>
        <v>8</v>
      </c>
      <c r="U39" s="38">
        <f t="shared" si="6"/>
        <v>0.36363636363636365</v>
      </c>
      <c r="V39" s="22">
        <v>49</v>
      </c>
      <c r="W39" s="22" t="s">
        <v>57</v>
      </c>
      <c r="X39" s="22" t="s">
        <v>58</v>
      </c>
      <c r="Y39" s="78">
        <v>1082</v>
      </c>
      <c r="Z39" s="39"/>
      <c r="AA39" s="1" t="s">
        <v>124</v>
      </c>
      <c r="AB39" s="27" t="s">
        <v>59</v>
      </c>
    </row>
    <row r="40" spans="1:28" x14ac:dyDescent="0.3">
      <c r="A40" s="1" t="s">
        <v>105</v>
      </c>
      <c r="B40" s="1" t="s">
        <v>46</v>
      </c>
      <c r="C40" s="26" t="s">
        <v>50</v>
      </c>
      <c r="D40" s="36">
        <v>31</v>
      </c>
      <c r="E40" s="26">
        <v>34</v>
      </c>
      <c r="F40" s="26">
        <v>7</v>
      </c>
      <c r="G40" s="26">
        <v>15</v>
      </c>
      <c r="H40" s="26"/>
      <c r="I40" s="26"/>
      <c r="J40" s="26">
        <v>3</v>
      </c>
      <c r="K40" s="26">
        <v>4</v>
      </c>
      <c r="L40" s="95"/>
      <c r="M40" s="26">
        <v>13</v>
      </c>
      <c r="N40" s="26">
        <f t="shared" si="4"/>
        <v>13</v>
      </c>
      <c r="O40" s="37">
        <v>0</v>
      </c>
      <c r="P40" s="26">
        <v>2</v>
      </c>
      <c r="Q40" s="37">
        <v>0</v>
      </c>
      <c r="R40" s="37">
        <v>5</v>
      </c>
      <c r="S40" s="37"/>
      <c r="T40" s="26">
        <f t="shared" si="5"/>
        <v>17</v>
      </c>
      <c r="U40" s="38">
        <f t="shared" si="6"/>
        <v>0.73529411764705888</v>
      </c>
      <c r="V40" s="22">
        <v>49</v>
      </c>
      <c r="W40" s="22" t="s">
        <v>57</v>
      </c>
      <c r="X40" s="22" t="s">
        <v>58</v>
      </c>
      <c r="Y40" s="78">
        <v>1082</v>
      </c>
      <c r="Z40" s="39" t="s">
        <v>337</v>
      </c>
      <c r="AA40" s="1" t="s">
        <v>124</v>
      </c>
      <c r="AB40" s="27" t="s">
        <v>59</v>
      </c>
    </row>
    <row r="41" spans="1:28" x14ac:dyDescent="0.3">
      <c r="A41" s="1" t="s">
        <v>105</v>
      </c>
      <c r="B41" s="1" t="s">
        <v>46</v>
      </c>
      <c r="C41" s="26" t="s">
        <v>496</v>
      </c>
      <c r="D41" s="36">
        <v>25</v>
      </c>
      <c r="E41" s="26">
        <v>2</v>
      </c>
      <c r="F41" s="26">
        <v>0</v>
      </c>
      <c r="G41" s="26">
        <v>0</v>
      </c>
      <c r="H41" s="26"/>
      <c r="I41" s="26"/>
      <c r="J41" s="26">
        <v>0</v>
      </c>
      <c r="K41" s="26">
        <v>0</v>
      </c>
      <c r="L41" s="95"/>
      <c r="M41" s="26">
        <v>0</v>
      </c>
      <c r="N41" s="26">
        <f t="shared" si="4"/>
        <v>0</v>
      </c>
      <c r="O41" s="37">
        <v>0</v>
      </c>
      <c r="P41" s="37">
        <v>1</v>
      </c>
      <c r="Q41" s="37">
        <v>0</v>
      </c>
      <c r="R41" s="37">
        <v>0</v>
      </c>
      <c r="S41" s="37"/>
      <c r="T41" s="26">
        <f t="shared" si="5"/>
        <v>0</v>
      </c>
      <c r="U41" s="38">
        <f t="shared" si="6"/>
        <v>0</v>
      </c>
      <c r="V41" s="22">
        <v>49</v>
      </c>
      <c r="W41" s="22" t="s">
        <v>57</v>
      </c>
      <c r="X41" s="22" t="s">
        <v>58</v>
      </c>
      <c r="Y41" s="78">
        <v>1082</v>
      </c>
      <c r="Z41" s="39"/>
      <c r="AA41" s="1" t="s">
        <v>124</v>
      </c>
      <c r="AB41" s="27" t="s">
        <v>59</v>
      </c>
    </row>
    <row r="42" spans="1:28" x14ac:dyDescent="0.3">
      <c r="A42" s="1" t="s">
        <v>105</v>
      </c>
      <c r="B42" s="1" t="s">
        <v>46</v>
      </c>
      <c r="C42" s="26" t="s">
        <v>47</v>
      </c>
      <c r="D42" s="36">
        <v>24</v>
      </c>
      <c r="E42" s="26">
        <v>27</v>
      </c>
      <c r="F42" s="26">
        <v>3</v>
      </c>
      <c r="G42" s="26">
        <v>8</v>
      </c>
      <c r="H42" s="26"/>
      <c r="I42" s="26"/>
      <c r="J42" s="26">
        <v>2</v>
      </c>
      <c r="K42" s="26">
        <v>4</v>
      </c>
      <c r="L42" s="95"/>
      <c r="M42" s="26">
        <v>10</v>
      </c>
      <c r="N42" s="26">
        <f>SUM(L42:M42)</f>
        <v>10</v>
      </c>
      <c r="O42" s="37">
        <v>0</v>
      </c>
      <c r="P42" s="26">
        <v>5</v>
      </c>
      <c r="Q42" s="37">
        <v>1</v>
      </c>
      <c r="R42" s="37">
        <v>6</v>
      </c>
      <c r="S42" s="37"/>
      <c r="T42" s="26">
        <f t="shared" si="5"/>
        <v>8</v>
      </c>
      <c r="U42" s="38">
        <f t="shared" si="6"/>
        <v>0.48148148148148145</v>
      </c>
      <c r="V42" s="22">
        <v>49</v>
      </c>
      <c r="W42" s="22" t="s">
        <v>57</v>
      </c>
      <c r="X42" s="22" t="s">
        <v>58</v>
      </c>
      <c r="Y42" s="78">
        <v>1082</v>
      </c>
      <c r="Z42" s="39"/>
      <c r="AA42" s="1" t="s">
        <v>124</v>
      </c>
      <c r="AB42" s="27" t="s">
        <v>59</v>
      </c>
    </row>
    <row r="43" spans="1:28" x14ac:dyDescent="0.3">
      <c r="A43" s="1" t="s">
        <v>105</v>
      </c>
      <c r="B43" s="1" t="s">
        <v>46</v>
      </c>
      <c r="C43" s="26" t="s">
        <v>55</v>
      </c>
      <c r="D43" s="36">
        <v>15</v>
      </c>
      <c r="E43" s="26">
        <v>6</v>
      </c>
      <c r="F43" s="26">
        <v>4</v>
      </c>
      <c r="G43" s="26">
        <v>7</v>
      </c>
      <c r="H43" s="26"/>
      <c r="I43" s="26"/>
      <c r="J43" s="26">
        <v>0</v>
      </c>
      <c r="K43" s="26">
        <v>0</v>
      </c>
      <c r="L43" s="95"/>
      <c r="M43" s="26">
        <v>3</v>
      </c>
      <c r="N43" s="26">
        <f>SUM(L43:M43)</f>
        <v>3</v>
      </c>
      <c r="O43" s="37">
        <v>0</v>
      </c>
      <c r="P43" s="26">
        <v>0</v>
      </c>
      <c r="Q43" s="37">
        <v>0</v>
      </c>
      <c r="R43" s="37">
        <v>0</v>
      </c>
      <c r="S43" s="37"/>
      <c r="T43" s="26">
        <f t="shared" si="5"/>
        <v>8</v>
      </c>
      <c r="U43" s="38">
        <f t="shared" si="6"/>
        <v>1.8333333333333333</v>
      </c>
      <c r="V43" s="22">
        <v>49</v>
      </c>
      <c r="W43" s="22" t="s">
        <v>57</v>
      </c>
      <c r="X43" s="22" t="s">
        <v>58</v>
      </c>
      <c r="Y43" s="78">
        <v>1082</v>
      </c>
      <c r="Z43" s="39"/>
      <c r="AA43" s="1" t="s">
        <v>124</v>
      </c>
      <c r="AB43" s="27" t="s">
        <v>59</v>
      </c>
    </row>
    <row r="44" spans="1:28" x14ac:dyDescent="0.3">
      <c r="A44" s="1" t="s">
        <v>105</v>
      </c>
      <c r="B44" s="1" t="s">
        <v>46</v>
      </c>
      <c r="C44" s="26" t="s">
        <v>51</v>
      </c>
      <c r="D44" s="36">
        <v>10</v>
      </c>
      <c r="E44" s="26">
        <v>41</v>
      </c>
      <c r="F44" s="26">
        <v>7</v>
      </c>
      <c r="G44" s="26">
        <v>12</v>
      </c>
      <c r="H44" s="26"/>
      <c r="I44" s="26"/>
      <c r="J44" s="26">
        <v>0</v>
      </c>
      <c r="K44" s="26">
        <v>0</v>
      </c>
      <c r="L44" s="95"/>
      <c r="M44" s="26">
        <v>10</v>
      </c>
      <c r="N44" s="26">
        <f>SUM(L44:M44)</f>
        <v>10</v>
      </c>
      <c r="O44" s="37">
        <v>7</v>
      </c>
      <c r="P44" s="26">
        <v>4</v>
      </c>
      <c r="Q44" s="37">
        <v>2</v>
      </c>
      <c r="R44" s="37">
        <v>12</v>
      </c>
      <c r="S44" s="37">
        <v>1</v>
      </c>
      <c r="T44" s="26">
        <f t="shared" si="5"/>
        <v>14</v>
      </c>
      <c r="U44" s="38">
        <f t="shared" si="6"/>
        <v>0.68292682926829273</v>
      </c>
      <c r="V44" s="22">
        <v>49</v>
      </c>
      <c r="W44" s="22" t="s">
        <v>57</v>
      </c>
      <c r="X44" s="22" t="s">
        <v>58</v>
      </c>
      <c r="Y44" s="78">
        <v>1082</v>
      </c>
      <c r="Z44" s="39"/>
      <c r="AA44" s="1" t="s">
        <v>124</v>
      </c>
      <c r="AB44" s="27" t="s">
        <v>59</v>
      </c>
    </row>
    <row r="45" spans="1:28" x14ac:dyDescent="0.3">
      <c r="A45" s="1" t="s">
        <v>105</v>
      </c>
      <c r="B45" s="1" t="s">
        <v>46</v>
      </c>
      <c r="C45" s="26" t="s">
        <v>49</v>
      </c>
      <c r="D45" s="36">
        <v>22</v>
      </c>
      <c r="E45" s="26">
        <v>26</v>
      </c>
      <c r="F45" s="26">
        <v>2</v>
      </c>
      <c r="G45" s="26">
        <v>7</v>
      </c>
      <c r="H45" s="26"/>
      <c r="I45" s="26"/>
      <c r="J45" s="26">
        <v>0</v>
      </c>
      <c r="K45" s="26">
        <v>0</v>
      </c>
      <c r="L45" s="95"/>
      <c r="M45" s="26">
        <v>3</v>
      </c>
      <c r="N45" s="26">
        <f>SUM(L45:M45)</f>
        <v>3</v>
      </c>
      <c r="O45" s="37">
        <v>1</v>
      </c>
      <c r="P45" s="26">
        <v>0</v>
      </c>
      <c r="Q45" s="37">
        <v>3</v>
      </c>
      <c r="R45" s="37">
        <v>1</v>
      </c>
      <c r="S45" s="37">
        <v>1</v>
      </c>
      <c r="T45" s="26">
        <f t="shared" si="5"/>
        <v>4</v>
      </c>
      <c r="U45" s="38">
        <f>IFERROR(((T45+Q45+N45-R45)+(O45*2))/E45,"")</f>
        <v>0.42307692307692307</v>
      </c>
      <c r="V45" s="22">
        <v>49</v>
      </c>
      <c r="W45" s="22" t="s">
        <v>57</v>
      </c>
      <c r="X45" s="22" t="s">
        <v>58</v>
      </c>
      <c r="Y45" s="78">
        <v>1082</v>
      </c>
      <c r="Z45" s="39"/>
      <c r="AA45" s="1" t="s">
        <v>124</v>
      </c>
      <c r="AB45" s="27" t="s">
        <v>59</v>
      </c>
    </row>
    <row r="46" spans="1:28" x14ac:dyDescent="0.3">
      <c r="A46" s="1" t="s">
        <v>105</v>
      </c>
      <c r="B46" s="1" t="s">
        <v>46</v>
      </c>
      <c r="C46" s="26" t="s">
        <v>48</v>
      </c>
      <c r="D46" s="36">
        <v>20</v>
      </c>
      <c r="E46" s="26">
        <v>35</v>
      </c>
      <c r="F46" s="26">
        <v>3</v>
      </c>
      <c r="G46" s="26">
        <v>9</v>
      </c>
      <c r="H46" s="26"/>
      <c r="I46" s="26"/>
      <c r="J46" s="26">
        <v>2</v>
      </c>
      <c r="K46" s="26">
        <v>2</v>
      </c>
      <c r="L46" s="95"/>
      <c r="M46" s="26">
        <v>3</v>
      </c>
      <c r="N46" s="26">
        <f>SUM(L46:M46)</f>
        <v>3</v>
      </c>
      <c r="O46" s="37">
        <v>1</v>
      </c>
      <c r="P46" s="37">
        <v>3</v>
      </c>
      <c r="Q46" s="37">
        <v>3</v>
      </c>
      <c r="R46" s="37">
        <v>6</v>
      </c>
      <c r="S46" s="37">
        <v>1</v>
      </c>
      <c r="T46" s="26">
        <f t="shared" si="5"/>
        <v>8</v>
      </c>
      <c r="U46" s="38">
        <f>IFERROR(((T46+Q46+N46-R46)+(O46*2))/E46,"")</f>
        <v>0.2857142857142857</v>
      </c>
      <c r="V46" s="22">
        <v>49</v>
      </c>
      <c r="W46" s="22" t="s">
        <v>57</v>
      </c>
      <c r="X46" s="22" t="s">
        <v>58</v>
      </c>
      <c r="Y46" s="78">
        <v>1082</v>
      </c>
      <c r="Z46" s="39"/>
      <c r="AA46" s="1" t="s">
        <v>124</v>
      </c>
      <c r="AB46" s="27" t="s">
        <v>59</v>
      </c>
    </row>
    <row r="47" spans="1:28" x14ac:dyDescent="0.3">
      <c r="A47" s="46" t="s">
        <v>105</v>
      </c>
      <c r="B47" s="46" t="s">
        <v>46</v>
      </c>
      <c r="C47" s="42" t="s">
        <v>40</v>
      </c>
      <c r="D47" s="46"/>
      <c r="E47" s="42">
        <f t="shared" ref="E47:T47" si="7">SUM(E35:E46)</f>
        <v>240</v>
      </c>
      <c r="F47" s="42">
        <f t="shared" si="7"/>
        <v>32</v>
      </c>
      <c r="G47" s="42">
        <f t="shared" si="7"/>
        <v>76</v>
      </c>
      <c r="H47" s="42">
        <f t="shared" si="7"/>
        <v>0</v>
      </c>
      <c r="I47" s="42">
        <f t="shared" si="7"/>
        <v>0</v>
      </c>
      <c r="J47" s="42">
        <f t="shared" si="7"/>
        <v>8</v>
      </c>
      <c r="K47" s="42">
        <f t="shared" si="7"/>
        <v>12</v>
      </c>
      <c r="L47" s="42">
        <f t="shared" si="7"/>
        <v>0</v>
      </c>
      <c r="M47" s="42">
        <f t="shared" si="7"/>
        <v>50</v>
      </c>
      <c r="N47" s="42">
        <f t="shared" si="7"/>
        <v>50</v>
      </c>
      <c r="O47" s="42">
        <f t="shared" si="7"/>
        <v>11</v>
      </c>
      <c r="P47" s="42">
        <f t="shared" si="7"/>
        <v>23</v>
      </c>
      <c r="Q47" s="42">
        <f t="shared" si="7"/>
        <v>12</v>
      </c>
      <c r="R47" s="42">
        <f t="shared" si="7"/>
        <v>37</v>
      </c>
      <c r="S47" s="42">
        <f t="shared" si="7"/>
        <v>4</v>
      </c>
      <c r="T47" s="42">
        <f t="shared" si="7"/>
        <v>72</v>
      </c>
      <c r="U47" s="43">
        <f>((T47+Q47+N47-R47)+(O47*2))/E47</f>
        <v>0.49583333333333335</v>
      </c>
      <c r="V47" s="44">
        <v>49</v>
      </c>
      <c r="W47" s="44" t="s">
        <v>57</v>
      </c>
      <c r="X47" s="44" t="s">
        <v>58</v>
      </c>
      <c r="Y47" s="79">
        <v>1082</v>
      </c>
      <c r="Z47" s="45"/>
      <c r="AA47" s="46" t="s">
        <v>124</v>
      </c>
      <c r="AB47" s="93" t="s">
        <v>59</v>
      </c>
    </row>
    <row r="48" spans="1:28" x14ac:dyDescent="0.3">
      <c r="A48" s="1"/>
      <c r="B48" s="1"/>
      <c r="C48" s="1"/>
      <c r="D48" s="1"/>
      <c r="F48" s="47" t="s">
        <v>41</v>
      </c>
      <c r="G48" s="77">
        <f>F47/G47</f>
        <v>0.42105263157894735</v>
      </c>
      <c r="H48" s="47"/>
      <c r="I48" s="27"/>
      <c r="J48" s="47" t="s">
        <v>42</v>
      </c>
      <c r="K48" s="77">
        <f>J47/K47</f>
        <v>0.66666666666666663</v>
      </c>
      <c r="L48" s="1"/>
      <c r="M48" s="37" t="s">
        <v>43</v>
      </c>
      <c r="N48" s="49"/>
      <c r="P48" s="1"/>
      <c r="Q48" s="1"/>
      <c r="R48" s="1"/>
      <c r="S48" s="1"/>
      <c r="T48" s="1"/>
      <c r="U48" s="1"/>
      <c r="V48" s="22"/>
      <c r="W48" s="22"/>
      <c r="X48" s="22"/>
      <c r="Y48" s="40"/>
      <c r="Z48" s="39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0"/>
      <c r="Z49" s="39"/>
      <c r="AA49" s="1"/>
      <c r="AB49" s="27"/>
    </row>
    <row r="50" spans="1:28" x14ac:dyDescent="0.3">
      <c r="B50" s="1"/>
      <c r="C50" s="1" t="s">
        <v>423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0"/>
      <c r="Z50" s="39"/>
      <c r="AA50" s="1"/>
      <c r="AB50" s="1"/>
    </row>
    <row r="51" spans="1:28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39"/>
      <c r="AA51" s="1"/>
      <c r="AB51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E6741-AF53-4A8E-B8C3-CDF64A05CBF4}">
  <sheetPr>
    <tabColor rgb="FFFF0000"/>
    <pageSetUpPr fitToPage="1"/>
  </sheetPr>
  <dimension ref="A1:AB50"/>
  <sheetViews>
    <sheetView topLeftCell="A2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8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80" t="s">
        <v>413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0" t="s">
        <v>478</v>
      </c>
    </row>
    <row r="3" spans="1:28" x14ac:dyDescent="0.3">
      <c r="B3" s="1"/>
      <c r="C3" s="6">
        <v>28888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93</v>
      </c>
      <c r="D4" s="7" t="s">
        <v>5</v>
      </c>
      <c r="E4" s="8"/>
      <c r="F4" s="5"/>
      <c r="G4" s="1"/>
      <c r="J4" s="15" t="s">
        <v>246</v>
      </c>
      <c r="K4" s="16" t="s">
        <v>106</v>
      </c>
      <c r="L4" s="17"/>
      <c r="M4" s="18"/>
      <c r="N4" s="19">
        <v>26</v>
      </c>
      <c r="O4" s="19">
        <v>32</v>
      </c>
      <c r="P4" s="19">
        <v>27</v>
      </c>
      <c r="Q4" s="19">
        <v>28</v>
      </c>
      <c r="R4" s="20"/>
      <c r="S4" s="21">
        <f>SUM(N4:R4)</f>
        <v>113</v>
      </c>
      <c r="T4" s="22">
        <v>53</v>
      </c>
    </row>
    <row r="5" spans="1:28" x14ac:dyDescent="0.3">
      <c r="B5" s="1"/>
      <c r="C5" s="6" t="s">
        <v>115</v>
      </c>
      <c r="D5" s="7" t="s">
        <v>6</v>
      </c>
      <c r="E5" s="1"/>
      <c r="F5" s="1"/>
      <c r="G5" s="1"/>
      <c r="J5" s="15" t="s">
        <v>247</v>
      </c>
      <c r="K5" s="16" t="s">
        <v>117</v>
      </c>
      <c r="L5" s="17"/>
      <c r="M5" s="18"/>
      <c r="N5" s="19">
        <v>18</v>
      </c>
      <c r="O5" s="19">
        <v>22</v>
      </c>
      <c r="P5" s="19">
        <v>28</v>
      </c>
      <c r="Q5" s="19">
        <v>28</v>
      </c>
      <c r="R5" s="20"/>
      <c r="S5" s="21">
        <f>SUM(N5:R5)</f>
        <v>96</v>
      </c>
      <c r="T5" s="22">
        <v>53</v>
      </c>
      <c r="U5" s="1"/>
      <c r="V5" s="1"/>
      <c r="W5" s="1"/>
    </row>
    <row r="6" spans="1:28" x14ac:dyDescent="0.3">
      <c r="C6" s="81">
        <v>388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4"/>
      <c r="D7" s="7" t="s">
        <v>8</v>
      </c>
      <c r="G7" s="1"/>
      <c r="S7" s="1"/>
      <c r="T7" s="25" t="s">
        <v>9</v>
      </c>
      <c r="U7" s="1"/>
      <c r="V7" s="83">
        <v>53</v>
      </c>
      <c r="W7" s="1"/>
    </row>
    <row r="8" spans="1:28" x14ac:dyDescent="0.3">
      <c r="B8" s="1"/>
      <c r="C8" s="84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92"/>
    </row>
    <row r="11" spans="1:28" x14ac:dyDescent="0.3">
      <c r="B11" s="1"/>
      <c r="C11" s="31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13</v>
      </c>
      <c r="AB11" s="92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116</v>
      </c>
      <c r="B13" s="1" t="s">
        <v>105</v>
      </c>
      <c r="C13" s="26" t="s">
        <v>155</v>
      </c>
      <c r="D13" s="36">
        <v>11</v>
      </c>
      <c r="E13" s="95"/>
      <c r="F13" s="26">
        <v>1</v>
      </c>
      <c r="G13" s="95"/>
      <c r="H13" s="26"/>
      <c r="I13" s="26"/>
      <c r="J13" s="26">
        <v>5</v>
      </c>
      <c r="K13" s="26">
        <v>7</v>
      </c>
      <c r="L13" s="95"/>
      <c r="M13" s="95"/>
      <c r="N13" s="26">
        <f>SUM(L13:M13)</f>
        <v>0</v>
      </c>
      <c r="O13" s="106"/>
      <c r="P13" s="106"/>
      <c r="Q13" s="106"/>
      <c r="R13" s="106"/>
      <c r="S13" s="106"/>
      <c r="T13" s="26">
        <f t="shared" ref="T13:T22" si="0">+(F13*2)+J13</f>
        <v>7</v>
      </c>
      <c r="U13" s="38" t="str">
        <f>IFERROR(((T13+Q13+N13-R13)+(O13*2))/E13,"")</f>
        <v/>
      </c>
      <c r="V13" s="22">
        <v>53</v>
      </c>
      <c r="W13" s="22" t="s">
        <v>57</v>
      </c>
      <c r="X13" s="22" t="s">
        <v>64</v>
      </c>
      <c r="Y13" s="78">
        <v>388</v>
      </c>
      <c r="Z13" s="39"/>
      <c r="AA13" s="1" t="s">
        <v>110</v>
      </c>
      <c r="AB13" s="27" t="s">
        <v>248</v>
      </c>
    </row>
    <row r="14" spans="1:28" x14ac:dyDescent="0.3">
      <c r="A14" s="1" t="s">
        <v>116</v>
      </c>
      <c r="B14" s="1" t="s">
        <v>105</v>
      </c>
      <c r="C14" s="26" t="s">
        <v>156</v>
      </c>
      <c r="D14" s="36">
        <v>33</v>
      </c>
      <c r="E14" s="95"/>
      <c r="F14" s="26">
        <v>1</v>
      </c>
      <c r="G14" s="95"/>
      <c r="H14" s="26"/>
      <c r="I14" s="26"/>
      <c r="J14" s="26">
        <v>0</v>
      </c>
      <c r="K14" s="26">
        <v>0</v>
      </c>
      <c r="L14" s="95"/>
      <c r="M14" s="95"/>
      <c r="N14" s="26">
        <f t="shared" ref="N14:N19" si="1">SUM(L14:M14)</f>
        <v>0</v>
      </c>
      <c r="O14" s="106"/>
      <c r="P14" s="106"/>
      <c r="Q14" s="106"/>
      <c r="R14" s="106"/>
      <c r="S14" s="106"/>
      <c r="T14" s="26">
        <f t="shared" si="0"/>
        <v>2</v>
      </c>
      <c r="U14" s="38" t="str">
        <f t="shared" ref="U14:U22" si="2">IFERROR(((T14+Q14+N14-R14)+(O14*2))/E14,"")</f>
        <v/>
      </c>
      <c r="V14" s="22">
        <v>53</v>
      </c>
      <c r="W14" s="22" t="s">
        <v>57</v>
      </c>
      <c r="X14" s="22" t="s">
        <v>64</v>
      </c>
      <c r="Y14" s="78">
        <v>388</v>
      </c>
      <c r="Z14" s="39"/>
      <c r="AA14" s="1" t="s">
        <v>110</v>
      </c>
      <c r="AB14" s="27" t="s">
        <v>248</v>
      </c>
    </row>
    <row r="15" spans="1:28" x14ac:dyDescent="0.3">
      <c r="A15" s="1" t="s">
        <v>116</v>
      </c>
      <c r="B15" s="1" t="s">
        <v>105</v>
      </c>
      <c r="C15" s="26" t="s">
        <v>157</v>
      </c>
      <c r="D15" s="36">
        <v>24</v>
      </c>
      <c r="E15" s="95"/>
      <c r="F15" s="26">
        <v>8</v>
      </c>
      <c r="G15" s="95"/>
      <c r="H15" s="26"/>
      <c r="I15" s="26"/>
      <c r="J15" s="26">
        <v>9</v>
      </c>
      <c r="K15" s="26">
        <v>10</v>
      </c>
      <c r="L15" s="95"/>
      <c r="M15" s="37">
        <v>10</v>
      </c>
      <c r="N15" s="26">
        <f t="shared" si="1"/>
        <v>10</v>
      </c>
      <c r="O15" s="106"/>
      <c r="P15" s="106"/>
      <c r="Q15" s="106"/>
      <c r="R15" s="106"/>
      <c r="S15" s="106"/>
      <c r="T15" s="26">
        <f t="shared" si="0"/>
        <v>25</v>
      </c>
      <c r="U15" s="38" t="str">
        <f t="shared" si="2"/>
        <v/>
      </c>
      <c r="V15" s="22">
        <v>53</v>
      </c>
      <c r="W15" s="22" t="s">
        <v>57</v>
      </c>
      <c r="X15" s="22" t="s">
        <v>64</v>
      </c>
      <c r="Y15" s="78">
        <v>388</v>
      </c>
      <c r="Z15" s="39"/>
      <c r="AA15" s="1" t="s">
        <v>110</v>
      </c>
      <c r="AB15" s="27" t="s">
        <v>248</v>
      </c>
    </row>
    <row r="16" spans="1:28" x14ac:dyDescent="0.3">
      <c r="A16" s="1" t="s">
        <v>116</v>
      </c>
      <c r="B16" s="1" t="s">
        <v>105</v>
      </c>
      <c r="C16" s="26" t="s">
        <v>158</v>
      </c>
      <c r="D16" s="36">
        <v>22</v>
      </c>
      <c r="E16" s="95"/>
      <c r="F16" s="26">
        <v>5</v>
      </c>
      <c r="G16" s="95"/>
      <c r="H16" s="26"/>
      <c r="I16" s="26"/>
      <c r="J16" s="26">
        <v>0</v>
      </c>
      <c r="K16" s="26">
        <v>0</v>
      </c>
      <c r="L16" s="95"/>
      <c r="M16" s="106"/>
      <c r="N16" s="26">
        <f t="shared" si="1"/>
        <v>0</v>
      </c>
      <c r="O16" s="106"/>
      <c r="P16" s="106"/>
      <c r="Q16" s="106"/>
      <c r="R16" s="106"/>
      <c r="S16" s="106"/>
      <c r="T16" s="26">
        <f t="shared" si="0"/>
        <v>10</v>
      </c>
      <c r="U16" s="38" t="str">
        <f t="shared" si="2"/>
        <v/>
      </c>
      <c r="V16" s="22">
        <v>53</v>
      </c>
      <c r="W16" s="22" t="s">
        <v>57</v>
      </c>
      <c r="X16" s="22" t="s">
        <v>64</v>
      </c>
      <c r="Y16" s="78">
        <v>388</v>
      </c>
      <c r="Z16" s="39"/>
      <c r="AA16" s="1" t="s">
        <v>110</v>
      </c>
      <c r="AB16" s="27" t="s">
        <v>248</v>
      </c>
    </row>
    <row r="17" spans="1:28" x14ac:dyDescent="0.3">
      <c r="A17" s="1" t="s">
        <v>116</v>
      </c>
      <c r="B17" s="1" t="s">
        <v>105</v>
      </c>
      <c r="C17" s="26" t="s">
        <v>159</v>
      </c>
      <c r="D17" s="36">
        <v>25</v>
      </c>
      <c r="E17" s="95" t="s">
        <v>460</v>
      </c>
      <c r="F17" s="26"/>
      <c r="G17" s="95"/>
      <c r="H17" s="26"/>
      <c r="I17" s="26"/>
      <c r="J17" s="26"/>
      <c r="K17" s="26"/>
      <c r="L17" s="95"/>
      <c r="M17" s="106"/>
      <c r="N17" s="26"/>
      <c r="O17" s="106"/>
      <c r="P17" s="106"/>
      <c r="Q17" s="106"/>
      <c r="R17" s="106"/>
      <c r="S17" s="106"/>
      <c r="T17" s="26"/>
      <c r="U17" s="38"/>
      <c r="V17" s="22">
        <v>53</v>
      </c>
      <c r="W17" s="22" t="s">
        <v>57</v>
      </c>
      <c r="X17" s="22" t="s">
        <v>64</v>
      </c>
      <c r="Y17" s="78">
        <v>388</v>
      </c>
      <c r="Z17" s="39"/>
      <c r="AA17" s="1" t="s">
        <v>110</v>
      </c>
      <c r="AB17" s="27" t="s">
        <v>248</v>
      </c>
    </row>
    <row r="18" spans="1:28" x14ac:dyDescent="0.3">
      <c r="A18" s="1" t="s">
        <v>116</v>
      </c>
      <c r="B18" s="1" t="s">
        <v>105</v>
      </c>
      <c r="C18" s="26" t="s">
        <v>160</v>
      </c>
      <c r="D18" s="36">
        <v>20</v>
      </c>
      <c r="E18" s="95"/>
      <c r="F18" s="26">
        <v>1</v>
      </c>
      <c r="G18" s="95"/>
      <c r="H18" s="26"/>
      <c r="I18" s="26"/>
      <c r="J18" s="26">
        <v>0</v>
      </c>
      <c r="K18" s="26">
        <v>0</v>
      </c>
      <c r="L18" s="95"/>
      <c r="M18" s="106"/>
      <c r="N18" s="26">
        <f t="shared" si="1"/>
        <v>0</v>
      </c>
      <c r="O18" s="106"/>
      <c r="P18" s="107"/>
      <c r="Q18" s="106"/>
      <c r="R18" s="106"/>
      <c r="S18" s="106"/>
      <c r="T18" s="26">
        <f t="shared" si="0"/>
        <v>2</v>
      </c>
      <c r="U18" s="38" t="str">
        <f t="shared" si="2"/>
        <v/>
      </c>
      <c r="V18" s="22">
        <v>53</v>
      </c>
      <c r="W18" s="22" t="s">
        <v>57</v>
      </c>
      <c r="X18" s="22" t="s">
        <v>64</v>
      </c>
      <c r="Y18" s="78">
        <v>388</v>
      </c>
      <c r="Z18" s="39"/>
      <c r="AA18" s="1" t="s">
        <v>110</v>
      </c>
      <c r="AB18" s="27" t="s">
        <v>248</v>
      </c>
    </row>
    <row r="19" spans="1:28" x14ac:dyDescent="0.3">
      <c r="A19" s="1" t="s">
        <v>116</v>
      </c>
      <c r="B19" s="1" t="s">
        <v>105</v>
      </c>
      <c r="C19" s="26" t="s">
        <v>161</v>
      </c>
      <c r="D19" s="36">
        <v>45</v>
      </c>
      <c r="E19" s="95"/>
      <c r="F19" s="26">
        <v>4</v>
      </c>
      <c r="G19" s="95"/>
      <c r="H19" s="26"/>
      <c r="I19" s="26"/>
      <c r="J19" s="26">
        <v>0</v>
      </c>
      <c r="K19" s="26">
        <v>0</v>
      </c>
      <c r="L19" s="95"/>
      <c r="M19" s="106"/>
      <c r="N19" s="26">
        <f t="shared" si="1"/>
        <v>0</v>
      </c>
      <c r="O19" s="106"/>
      <c r="P19" s="106"/>
      <c r="Q19" s="106"/>
      <c r="R19" s="106"/>
      <c r="S19" s="106"/>
      <c r="T19" s="26">
        <f t="shared" si="0"/>
        <v>8</v>
      </c>
      <c r="U19" s="38" t="str">
        <f t="shared" si="2"/>
        <v/>
      </c>
      <c r="V19" s="22">
        <v>53</v>
      </c>
      <c r="W19" s="22" t="s">
        <v>57</v>
      </c>
      <c r="X19" s="22" t="s">
        <v>64</v>
      </c>
      <c r="Y19" s="78">
        <v>388</v>
      </c>
      <c r="Z19" s="39"/>
      <c r="AA19" s="1" t="s">
        <v>110</v>
      </c>
      <c r="AB19" s="27" t="s">
        <v>248</v>
      </c>
    </row>
    <row r="20" spans="1:28" x14ac:dyDescent="0.3">
      <c r="A20" s="1" t="s">
        <v>116</v>
      </c>
      <c r="B20" s="1" t="s">
        <v>105</v>
      </c>
      <c r="C20" s="26" t="s">
        <v>162</v>
      </c>
      <c r="D20" s="36">
        <v>23</v>
      </c>
      <c r="E20" s="95"/>
      <c r="F20" s="26">
        <v>3</v>
      </c>
      <c r="G20" s="95"/>
      <c r="H20" s="26"/>
      <c r="I20" s="26"/>
      <c r="J20" s="26">
        <v>6</v>
      </c>
      <c r="K20" s="26">
        <v>6</v>
      </c>
      <c r="L20" s="95"/>
      <c r="M20" s="106"/>
      <c r="N20" s="26">
        <f>SUM(L20:M20)</f>
        <v>0</v>
      </c>
      <c r="O20" s="106"/>
      <c r="P20" s="106"/>
      <c r="Q20" s="106"/>
      <c r="R20" s="106"/>
      <c r="S20" s="106"/>
      <c r="T20" s="26">
        <f t="shared" si="0"/>
        <v>12</v>
      </c>
      <c r="U20" s="38" t="str">
        <f t="shared" si="2"/>
        <v/>
      </c>
      <c r="V20" s="22">
        <v>53</v>
      </c>
      <c r="W20" s="22" t="s">
        <v>57</v>
      </c>
      <c r="X20" s="22" t="s">
        <v>64</v>
      </c>
      <c r="Y20" s="78">
        <v>388</v>
      </c>
      <c r="Z20" s="39"/>
      <c r="AA20" s="1" t="s">
        <v>110</v>
      </c>
      <c r="AB20" s="27" t="s">
        <v>248</v>
      </c>
    </row>
    <row r="21" spans="1:28" x14ac:dyDescent="0.3">
      <c r="A21" s="1" t="s">
        <v>116</v>
      </c>
      <c r="B21" s="1" t="s">
        <v>105</v>
      </c>
      <c r="C21" s="26" t="s">
        <v>163</v>
      </c>
      <c r="D21" s="36">
        <v>40</v>
      </c>
      <c r="E21" s="95"/>
      <c r="F21" s="26">
        <v>3</v>
      </c>
      <c r="G21" s="95"/>
      <c r="H21" s="26"/>
      <c r="I21" s="26"/>
      <c r="J21" s="26">
        <v>1</v>
      </c>
      <c r="K21" s="26">
        <v>7</v>
      </c>
      <c r="L21" s="95"/>
      <c r="M21" s="106"/>
      <c r="N21" s="26">
        <f>SUM(L21:M21)</f>
        <v>0</v>
      </c>
      <c r="O21" s="106"/>
      <c r="P21" s="106"/>
      <c r="Q21" s="106"/>
      <c r="R21" s="106"/>
      <c r="S21" s="106"/>
      <c r="T21" s="26">
        <f t="shared" si="0"/>
        <v>7</v>
      </c>
      <c r="U21" s="38" t="str">
        <f t="shared" si="2"/>
        <v/>
      </c>
      <c r="V21" s="22">
        <v>53</v>
      </c>
      <c r="W21" s="22" t="s">
        <v>57</v>
      </c>
      <c r="X21" s="22" t="s">
        <v>64</v>
      </c>
      <c r="Y21" s="78">
        <v>388</v>
      </c>
      <c r="Z21" s="39"/>
      <c r="AA21" s="1" t="s">
        <v>110</v>
      </c>
      <c r="AB21" s="27" t="s">
        <v>248</v>
      </c>
    </row>
    <row r="22" spans="1:28" x14ac:dyDescent="0.3">
      <c r="A22" s="1" t="s">
        <v>116</v>
      </c>
      <c r="B22" s="1" t="s">
        <v>105</v>
      </c>
      <c r="C22" s="26" t="s">
        <v>164</v>
      </c>
      <c r="D22" s="36">
        <v>10</v>
      </c>
      <c r="E22" s="95"/>
      <c r="F22" s="26">
        <v>15</v>
      </c>
      <c r="G22" s="95"/>
      <c r="H22" s="26"/>
      <c r="I22" s="26"/>
      <c r="J22" s="26">
        <v>2</v>
      </c>
      <c r="K22" s="26">
        <v>5</v>
      </c>
      <c r="L22" s="95"/>
      <c r="M22" s="37">
        <v>15</v>
      </c>
      <c r="N22" s="26">
        <f>SUM(L22:M22)</f>
        <v>15</v>
      </c>
      <c r="O22" s="106"/>
      <c r="P22" s="106"/>
      <c r="Q22" s="106"/>
      <c r="R22" s="106"/>
      <c r="S22" s="106"/>
      <c r="T22" s="26">
        <f t="shared" si="0"/>
        <v>32</v>
      </c>
      <c r="U22" s="38" t="str">
        <f t="shared" si="2"/>
        <v/>
      </c>
      <c r="V22" s="22">
        <v>53</v>
      </c>
      <c r="W22" s="22" t="s">
        <v>57</v>
      </c>
      <c r="X22" s="22" t="s">
        <v>64</v>
      </c>
      <c r="Y22" s="78">
        <v>388</v>
      </c>
      <c r="Z22" s="39"/>
      <c r="AA22" s="1" t="s">
        <v>110</v>
      </c>
      <c r="AB22" s="27" t="s">
        <v>248</v>
      </c>
    </row>
    <row r="23" spans="1:28" x14ac:dyDescent="0.3">
      <c r="A23" s="1" t="s">
        <v>116</v>
      </c>
      <c r="B23" s="1" t="s">
        <v>105</v>
      </c>
      <c r="C23" s="26" t="s">
        <v>165</v>
      </c>
      <c r="D23" s="36">
        <v>14</v>
      </c>
      <c r="E23" s="95" t="s">
        <v>460</v>
      </c>
      <c r="F23" s="26"/>
      <c r="G23" s="95"/>
      <c r="H23" s="26"/>
      <c r="I23" s="26"/>
      <c r="J23" s="26"/>
      <c r="K23" s="26"/>
      <c r="L23" s="95"/>
      <c r="M23" s="37"/>
      <c r="N23" s="26"/>
      <c r="O23" s="106"/>
      <c r="P23" s="106"/>
      <c r="Q23" s="106"/>
      <c r="R23" s="106"/>
      <c r="S23" s="106"/>
      <c r="T23" s="26"/>
      <c r="U23" s="38"/>
      <c r="V23" s="22">
        <v>53</v>
      </c>
      <c r="W23" s="22" t="s">
        <v>57</v>
      </c>
      <c r="X23" s="22" t="s">
        <v>64</v>
      </c>
      <c r="Y23" s="78">
        <v>388</v>
      </c>
      <c r="Z23" s="39"/>
      <c r="AA23" s="1" t="s">
        <v>110</v>
      </c>
      <c r="AB23" s="27" t="s">
        <v>248</v>
      </c>
    </row>
    <row r="24" spans="1:28" x14ac:dyDescent="0.3">
      <c r="A24" s="1" t="s">
        <v>116</v>
      </c>
      <c r="B24" s="1" t="s">
        <v>105</v>
      </c>
      <c r="C24" s="26" t="s">
        <v>166</v>
      </c>
      <c r="D24" s="36">
        <v>15</v>
      </c>
      <c r="E24" s="95"/>
      <c r="F24" s="26">
        <v>2</v>
      </c>
      <c r="G24" s="95"/>
      <c r="H24" s="26"/>
      <c r="I24" s="26"/>
      <c r="J24" s="26">
        <v>4</v>
      </c>
      <c r="K24" s="26">
        <v>7</v>
      </c>
      <c r="L24" s="95"/>
      <c r="M24" s="95"/>
      <c r="N24" s="26">
        <f>SUM(L24:M24)</f>
        <v>0</v>
      </c>
      <c r="O24" s="106"/>
      <c r="P24" s="106"/>
      <c r="Q24" s="106"/>
      <c r="R24" s="106"/>
      <c r="S24" s="106"/>
      <c r="T24" s="37">
        <f>(H24*3)+((F24-H24)*2)+J24</f>
        <v>8</v>
      </c>
      <c r="U24" s="38" t="str">
        <f>IFERROR(((T24+Q24+N24-R24)+(O24*2))/E24,"")</f>
        <v/>
      </c>
      <c r="V24" s="22">
        <v>53</v>
      </c>
      <c r="W24" s="22" t="s">
        <v>57</v>
      </c>
      <c r="X24" s="22" t="s">
        <v>64</v>
      </c>
      <c r="Y24" s="78">
        <v>388</v>
      </c>
      <c r="Z24" s="39"/>
      <c r="AA24" s="1" t="s">
        <v>110</v>
      </c>
      <c r="AB24" s="27" t="s">
        <v>248</v>
      </c>
    </row>
    <row r="25" spans="1:28" x14ac:dyDescent="0.3">
      <c r="A25" s="1" t="s">
        <v>116</v>
      </c>
      <c r="B25" s="1" t="s">
        <v>105</v>
      </c>
      <c r="C25" s="51" t="s">
        <v>39</v>
      </c>
      <c r="D25" s="1"/>
      <c r="E25" s="51">
        <v>240</v>
      </c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51">
        <v>21</v>
      </c>
      <c r="Q25" s="41"/>
      <c r="R25" s="41"/>
      <c r="S25" s="41"/>
      <c r="T25" s="41"/>
      <c r="U25" s="38" t="str">
        <f>_xlfn.IFNA("",((T25+Q25+N25-R25)+(O25*2))/E25)</f>
        <v/>
      </c>
      <c r="V25" s="22">
        <v>53</v>
      </c>
      <c r="W25" s="22" t="s">
        <v>57</v>
      </c>
      <c r="X25" s="22" t="s">
        <v>64</v>
      </c>
      <c r="Y25" s="78">
        <v>388</v>
      </c>
      <c r="Z25" s="39"/>
      <c r="AA25" s="1" t="s">
        <v>110</v>
      </c>
      <c r="AB25" s="27" t="s">
        <v>248</v>
      </c>
    </row>
    <row r="26" spans="1:28" x14ac:dyDescent="0.3">
      <c r="A26" s="46" t="s">
        <v>116</v>
      </c>
      <c r="B26" s="46" t="s">
        <v>105</v>
      </c>
      <c r="C26" s="42" t="s">
        <v>40</v>
      </c>
      <c r="D26" s="46"/>
      <c r="E26" s="42">
        <f t="shared" ref="E26:T26" si="3">SUM(E13:E25)</f>
        <v>240</v>
      </c>
      <c r="F26" s="42">
        <f t="shared" si="3"/>
        <v>43</v>
      </c>
      <c r="G26" s="42">
        <f t="shared" si="3"/>
        <v>0</v>
      </c>
      <c r="H26" s="42">
        <f t="shared" si="3"/>
        <v>0</v>
      </c>
      <c r="I26" s="42">
        <f t="shared" si="3"/>
        <v>0</v>
      </c>
      <c r="J26" s="42">
        <f t="shared" si="3"/>
        <v>27</v>
      </c>
      <c r="K26" s="42">
        <f t="shared" si="3"/>
        <v>42</v>
      </c>
      <c r="L26" s="42">
        <f t="shared" si="3"/>
        <v>0</v>
      </c>
      <c r="M26" s="42">
        <f t="shared" si="3"/>
        <v>25</v>
      </c>
      <c r="N26" s="42">
        <f t="shared" si="3"/>
        <v>25</v>
      </c>
      <c r="O26" s="42">
        <f t="shared" si="3"/>
        <v>0</v>
      </c>
      <c r="P26" s="42">
        <f t="shared" si="3"/>
        <v>21</v>
      </c>
      <c r="Q26" s="42">
        <f t="shared" si="3"/>
        <v>0</v>
      </c>
      <c r="R26" s="42">
        <f t="shared" si="3"/>
        <v>0</v>
      </c>
      <c r="S26" s="42">
        <f t="shared" si="3"/>
        <v>0</v>
      </c>
      <c r="T26" s="42">
        <f t="shared" si="3"/>
        <v>113</v>
      </c>
      <c r="U26" s="43">
        <f>((T26+Q26+N26-R26)+(O26*2))/E26</f>
        <v>0.57499999999999996</v>
      </c>
      <c r="V26" s="44">
        <v>53</v>
      </c>
      <c r="W26" s="44" t="s">
        <v>57</v>
      </c>
      <c r="X26" s="44" t="s">
        <v>64</v>
      </c>
      <c r="Y26" s="79">
        <v>388</v>
      </c>
      <c r="Z26" s="45"/>
      <c r="AA26" s="46" t="s">
        <v>110</v>
      </c>
      <c r="AB26" s="93" t="s">
        <v>248</v>
      </c>
    </row>
    <row r="27" spans="1:28" x14ac:dyDescent="0.3">
      <c r="A27" s="1"/>
      <c r="B27" s="1"/>
      <c r="C27" s="1"/>
      <c r="D27" s="1"/>
      <c r="F27" s="47" t="s">
        <v>41</v>
      </c>
      <c r="G27" s="77" t="e">
        <f>F26/G26</f>
        <v>#DIV/0!</v>
      </c>
      <c r="H27" s="47"/>
      <c r="I27" s="27"/>
      <c r="J27" s="47" t="s">
        <v>42</v>
      </c>
      <c r="K27" s="77">
        <f>J26/K26</f>
        <v>0.6428571428571429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52" t="s">
        <v>117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14</v>
      </c>
      <c r="W33" s="1"/>
      <c r="X33" s="1"/>
      <c r="Y33" s="30"/>
      <c r="Z33" s="39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116</v>
      </c>
      <c r="C35" s="26" t="s">
        <v>202</v>
      </c>
      <c r="D35" s="36">
        <v>3</v>
      </c>
      <c r="E35" s="95"/>
      <c r="F35" s="26">
        <v>0</v>
      </c>
      <c r="G35" s="95"/>
      <c r="H35" s="95"/>
      <c r="I35" s="95"/>
      <c r="J35" s="26">
        <v>0</v>
      </c>
      <c r="K35" s="26">
        <v>0</v>
      </c>
      <c r="L35" s="95"/>
      <c r="M35" s="95"/>
      <c r="N35" s="26">
        <f>SUM(L35:M35)</f>
        <v>0</v>
      </c>
      <c r="O35" s="95"/>
      <c r="P35" s="106"/>
      <c r="Q35" s="95"/>
      <c r="R35" s="95"/>
      <c r="S35" s="95"/>
      <c r="T35" s="26">
        <f>+(F35*2)+J35</f>
        <v>0</v>
      </c>
      <c r="U35" s="38" t="str">
        <f>IFERROR(((T35+Q35+N35-R35)+(O35*2))/E35,"")</f>
        <v/>
      </c>
      <c r="V35" s="22">
        <v>53</v>
      </c>
      <c r="W35" s="22" t="s">
        <v>63</v>
      </c>
      <c r="X35" s="22" t="s">
        <v>58</v>
      </c>
      <c r="Y35" s="78">
        <v>388</v>
      </c>
      <c r="Z35" s="39"/>
      <c r="AA35" s="1" t="s">
        <v>118</v>
      </c>
      <c r="AB35" s="27" t="s">
        <v>249</v>
      </c>
    </row>
    <row r="36" spans="1:28" x14ac:dyDescent="0.3">
      <c r="A36" s="1" t="s">
        <v>105</v>
      </c>
      <c r="B36" s="1" t="s">
        <v>116</v>
      </c>
      <c r="C36" s="1" t="s">
        <v>338</v>
      </c>
      <c r="D36" s="35">
        <v>35</v>
      </c>
      <c r="E36" s="95"/>
      <c r="F36" s="26">
        <v>6</v>
      </c>
      <c r="G36" s="95"/>
      <c r="H36" s="95"/>
      <c r="I36" s="95"/>
      <c r="J36" s="26">
        <v>3</v>
      </c>
      <c r="K36" s="26">
        <v>4</v>
      </c>
      <c r="L36" s="95"/>
      <c r="M36" s="95"/>
      <c r="N36" s="26">
        <f t="shared" ref="N36:N41" si="4">SUM(L36:M36)</f>
        <v>0</v>
      </c>
      <c r="O36" s="106"/>
      <c r="P36" s="106"/>
      <c r="Q36" s="106"/>
      <c r="R36" s="106"/>
      <c r="S36" s="106"/>
      <c r="T36" s="26">
        <f t="shared" ref="T36:T46" si="5">+(F36*2)+J36</f>
        <v>15</v>
      </c>
      <c r="U36" s="38" t="str">
        <f t="shared" ref="U36:U45" si="6">IFERROR(((T36+Q36+N36-R36)+(O36*2))/E36,"")</f>
        <v/>
      </c>
      <c r="V36" s="22">
        <v>53</v>
      </c>
      <c r="W36" s="22" t="s">
        <v>63</v>
      </c>
      <c r="X36" s="22" t="s">
        <v>58</v>
      </c>
      <c r="Y36" s="78">
        <v>388</v>
      </c>
      <c r="Z36" s="39"/>
      <c r="AA36" s="1" t="s">
        <v>118</v>
      </c>
      <c r="AB36" s="27" t="s">
        <v>249</v>
      </c>
    </row>
    <row r="37" spans="1:28" x14ac:dyDescent="0.3">
      <c r="A37" s="1" t="s">
        <v>105</v>
      </c>
      <c r="B37" s="1" t="s">
        <v>116</v>
      </c>
      <c r="C37" s="26" t="s">
        <v>208</v>
      </c>
      <c r="D37" s="36">
        <v>21</v>
      </c>
      <c r="E37" s="95"/>
      <c r="F37" s="26">
        <v>4</v>
      </c>
      <c r="G37" s="95"/>
      <c r="H37" s="95"/>
      <c r="I37" s="95"/>
      <c r="J37" s="26">
        <v>4</v>
      </c>
      <c r="K37" s="26">
        <v>4</v>
      </c>
      <c r="L37" s="95"/>
      <c r="M37" s="95"/>
      <c r="N37" s="26">
        <f t="shared" si="4"/>
        <v>0</v>
      </c>
      <c r="O37" s="106"/>
      <c r="P37" s="106"/>
      <c r="Q37" s="106"/>
      <c r="R37" s="106"/>
      <c r="S37" s="106"/>
      <c r="T37" s="26">
        <f t="shared" si="5"/>
        <v>12</v>
      </c>
      <c r="U37" s="38" t="str">
        <f t="shared" si="6"/>
        <v/>
      </c>
      <c r="V37" s="22">
        <v>53</v>
      </c>
      <c r="W37" s="22" t="s">
        <v>63</v>
      </c>
      <c r="X37" s="22" t="s">
        <v>58</v>
      </c>
      <c r="Y37" s="78">
        <v>388</v>
      </c>
      <c r="Z37" s="39"/>
      <c r="AA37" s="1" t="s">
        <v>118</v>
      </c>
      <c r="AB37" s="27" t="s">
        <v>249</v>
      </c>
    </row>
    <row r="38" spans="1:28" x14ac:dyDescent="0.3">
      <c r="A38" s="1" t="s">
        <v>105</v>
      </c>
      <c r="B38" s="1" t="s">
        <v>116</v>
      </c>
      <c r="C38" s="26" t="s">
        <v>203</v>
      </c>
      <c r="D38" s="36">
        <v>4</v>
      </c>
      <c r="E38" s="95"/>
      <c r="F38" s="26"/>
      <c r="G38" s="95"/>
      <c r="H38" s="95"/>
      <c r="I38" s="95"/>
      <c r="J38" s="26"/>
      <c r="K38" s="26"/>
      <c r="L38" s="95"/>
      <c r="M38" s="95"/>
      <c r="N38" s="26"/>
      <c r="O38" s="106"/>
      <c r="P38" s="106"/>
      <c r="Q38" s="106"/>
      <c r="R38" s="106"/>
      <c r="S38" s="106"/>
      <c r="T38" s="26"/>
      <c r="U38" s="38"/>
      <c r="V38" s="22">
        <v>53</v>
      </c>
      <c r="W38" s="22" t="s">
        <v>63</v>
      </c>
      <c r="X38" s="22" t="s">
        <v>58</v>
      </c>
      <c r="Y38" s="78">
        <v>388</v>
      </c>
      <c r="Z38" s="39"/>
      <c r="AA38" s="1" t="s">
        <v>118</v>
      </c>
      <c r="AB38" s="27" t="s">
        <v>249</v>
      </c>
    </row>
    <row r="39" spans="1:28" x14ac:dyDescent="0.3">
      <c r="A39" s="1" t="s">
        <v>105</v>
      </c>
      <c r="B39" s="1" t="s">
        <v>116</v>
      </c>
      <c r="C39" s="26" t="s">
        <v>71</v>
      </c>
      <c r="D39" s="36">
        <v>4</v>
      </c>
      <c r="E39" s="95"/>
      <c r="F39" s="26">
        <v>0</v>
      </c>
      <c r="G39" s="95"/>
      <c r="H39" s="95"/>
      <c r="I39" s="95"/>
      <c r="J39" s="26">
        <v>0</v>
      </c>
      <c r="K39" s="26">
        <v>0</v>
      </c>
      <c r="L39" s="95"/>
      <c r="M39" s="95"/>
      <c r="N39" s="26">
        <f t="shared" ref="N39" si="7">SUM(L39:M39)</f>
        <v>0</v>
      </c>
      <c r="O39" s="106"/>
      <c r="P39" s="51">
        <v>6</v>
      </c>
      <c r="Q39" s="106"/>
      <c r="R39" s="106"/>
      <c r="S39" s="106"/>
      <c r="T39" s="26">
        <f t="shared" si="5"/>
        <v>0</v>
      </c>
      <c r="U39" s="38" t="str">
        <f t="shared" si="6"/>
        <v/>
      </c>
      <c r="V39" s="22">
        <v>53</v>
      </c>
      <c r="W39" s="22" t="s">
        <v>63</v>
      </c>
      <c r="X39" s="22" t="s">
        <v>58</v>
      </c>
      <c r="Y39" s="78">
        <v>388</v>
      </c>
      <c r="Z39" s="39"/>
      <c r="AA39" s="1" t="s">
        <v>118</v>
      </c>
      <c r="AB39" s="27" t="s">
        <v>249</v>
      </c>
    </row>
    <row r="40" spans="1:28" x14ac:dyDescent="0.3">
      <c r="A40" s="1" t="s">
        <v>105</v>
      </c>
      <c r="B40" s="1" t="s">
        <v>116</v>
      </c>
      <c r="C40" s="26" t="s">
        <v>205</v>
      </c>
      <c r="D40" s="36">
        <v>13</v>
      </c>
      <c r="E40" s="95"/>
      <c r="F40" s="26">
        <v>6</v>
      </c>
      <c r="G40" s="95"/>
      <c r="H40" s="95"/>
      <c r="I40" s="95"/>
      <c r="J40" s="26">
        <v>2</v>
      </c>
      <c r="K40" s="26">
        <v>2</v>
      </c>
      <c r="L40" s="95"/>
      <c r="M40" s="95"/>
      <c r="N40" s="26">
        <f t="shared" si="4"/>
        <v>0</v>
      </c>
      <c r="O40" s="106"/>
      <c r="P40" s="106"/>
      <c r="Q40" s="106"/>
      <c r="R40" s="106"/>
      <c r="S40" s="106"/>
      <c r="T40" s="26">
        <f t="shared" si="5"/>
        <v>14</v>
      </c>
      <c r="U40" s="38" t="str">
        <f t="shared" si="6"/>
        <v/>
      </c>
      <c r="V40" s="22">
        <v>53</v>
      </c>
      <c r="W40" s="22" t="s">
        <v>63</v>
      </c>
      <c r="X40" s="22" t="s">
        <v>58</v>
      </c>
      <c r="Y40" s="78">
        <v>388</v>
      </c>
      <c r="Z40" s="39"/>
      <c r="AA40" s="1" t="s">
        <v>118</v>
      </c>
      <c r="AB40" s="27" t="s">
        <v>249</v>
      </c>
    </row>
    <row r="41" spans="1:28" x14ac:dyDescent="0.3">
      <c r="A41" s="1" t="s">
        <v>105</v>
      </c>
      <c r="B41" s="1" t="s">
        <v>116</v>
      </c>
      <c r="C41" s="26" t="s">
        <v>204</v>
      </c>
      <c r="D41" s="36">
        <v>11</v>
      </c>
      <c r="E41" s="95"/>
      <c r="F41" s="26">
        <v>5</v>
      </c>
      <c r="G41" s="95"/>
      <c r="H41" s="95"/>
      <c r="I41" s="95"/>
      <c r="J41" s="26">
        <v>5</v>
      </c>
      <c r="K41" s="26">
        <v>7</v>
      </c>
      <c r="L41" s="95"/>
      <c r="M41" s="95"/>
      <c r="N41" s="26">
        <f t="shared" si="4"/>
        <v>0</v>
      </c>
      <c r="O41" s="106"/>
      <c r="P41" s="106"/>
      <c r="Q41" s="106"/>
      <c r="R41" s="106"/>
      <c r="S41" s="106"/>
      <c r="T41" s="26">
        <f t="shared" si="5"/>
        <v>15</v>
      </c>
      <c r="U41" s="38" t="str">
        <f t="shared" si="6"/>
        <v/>
      </c>
      <c r="V41" s="22">
        <v>53</v>
      </c>
      <c r="W41" s="22" t="s">
        <v>63</v>
      </c>
      <c r="X41" s="22" t="s">
        <v>58</v>
      </c>
      <c r="Y41" s="78">
        <v>388</v>
      </c>
      <c r="Z41" s="39"/>
      <c r="AA41" s="1" t="s">
        <v>118</v>
      </c>
      <c r="AB41" s="27" t="s">
        <v>249</v>
      </c>
    </row>
    <row r="42" spans="1:28" x14ac:dyDescent="0.3">
      <c r="A42" s="1" t="s">
        <v>105</v>
      </c>
      <c r="B42" s="1" t="s">
        <v>116</v>
      </c>
      <c r="C42" s="26" t="s">
        <v>72</v>
      </c>
      <c r="D42" s="36">
        <v>34</v>
      </c>
      <c r="E42" s="95" t="s">
        <v>416</v>
      </c>
      <c r="F42" s="26"/>
      <c r="G42" s="95"/>
      <c r="H42" s="95"/>
      <c r="I42" s="95"/>
      <c r="J42" s="26"/>
      <c r="K42" s="26"/>
      <c r="L42" s="95"/>
      <c r="M42" s="95"/>
      <c r="N42" s="26"/>
      <c r="O42" s="106"/>
      <c r="P42" s="106"/>
      <c r="Q42" s="106"/>
      <c r="R42" s="106"/>
      <c r="S42" s="106"/>
      <c r="T42" s="26"/>
      <c r="U42" s="38"/>
      <c r="V42" s="22">
        <v>53</v>
      </c>
      <c r="W42" s="22" t="s">
        <v>63</v>
      </c>
      <c r="X42" s="22" t="s">
        <v>58</v>
      </c>
      <c r="Y42" s="78">
        <v>388</v>
      </c>
      <c r="Z42" s="39"/>
      <c r="AA42" s="1" t="s">
        <v>118</v>
      </c>
      <c r="AB42" s="27" t="s">
        <v>249</v>
      </c>
    </row>
    <row r="43" spans="1:28" x14ac:dyDescent="0.3">
      <c r="A43" s="1" t="s">
        <v>105</v>
      </c>
      <c r="B43" s="1" t="s">
        <v>116</v>
      </c>
      <c r="C43" s="26" t="s">
        <v>456</v>
      </c>
      <c r="D43" s="36">
        <v>15</v>
      </c>
      <c r="E43" s="95" t="s">
        <v>416</v>
      </c>
      <c r="F43" s="26"/>
      <c r="G43" s="95"/>
      <c r="H43" s="95"/>
      <c r="I43" s="95"/>
      <c r="J43" s="26"/>
      <c r="K43" s="26"/>
      <c r="L43" s="95"/>
      <c r="M43" s="95"/>
      <c r="N43" s="26"/>
      <c r="O43" s="106"/>
      <c r="P43" s="106"/>
      <c r="Q43" s="106"/>
      <c r="R43" s="106"/>
      <c r="S43" s="106"/>
      <c r="T43" s="26"/>
      <c r="U43" s="38" t="str">
        <f t="shared" si="6"/>
        <v/>
      </c>
      <c r="V43" s="22">
        <v>53</v>
      </c>
      <c r="W43" s="22" t="s">
        <v>63</v>
      </c>
      <c r="X43" s="22" t="s">
        <v>58</v>
      </c>
      <c r="Y43" s="78">
        <v>388</v>
      </c>
      <c r="Z43" s="39"/>
      <c r="AA43" s="1" t="s">
        <v>118</v>
      </c>
      <c r="AB43" s="27" t="s">
        <v>249</v>
      </c>
    </row>
    <row r="44" spans="1:28" x14ac:dyDescent="0.3">
      <c r="A44" s="1" t="s">
        <v>105</v>
      </c>
      <c r="B44" s="1" t="s">
        <v>116</v>
      </c>
      <c r="C44" s="26" t="s">
        <v>207</v>
      </c>
      <c r="D44" s="36">
        <v>20</v>
      </c>
      <c r="E44" s="95"/>
      <c r="F44" s="26">
        <v>6</v>
      </c>
      <c r="G44" s="95"/>
      <c r="H44" s="95"/>
      <c r="I44" s="95"/>
      <c r="J44" s="26">
        <v>4</v>
      </c>
      <c r="K44" s="26">
        <v>7</v>
      </c>
      <c r="L44" s="95"/>
      <c r="M44" s="95"/>
      <c r="N44" s="26">
        <f>SUM(L44:M44)</f>
        <v>0</v>
      </c>
      <c r="O44" s="106"/>
      <c r="P44" s="106"/>
      <c r="Q44" s="106"/>
      <c r="R44" s="106"/>
      <c r="S44" s="106"/>
      <c r="T44" s="26">
        <f t="shared" si="5"/>
        <v>16</v>
      </c>
      <c r="U44" s="38" t="str">
        <f t="shared" si="6"/>
        <v/>
      </c>
      <c r="V44" s="22">
        <v>53</v>
      </c>
      <c r="W44" s="22" t="s">
        <v>63</v>
      </c>
      <c r="X44" s="22" t="s">
        <v>58</v>
      </c>
      <c r="Y44" s="78">
        <v>388</v>
      </c>
      <c r="Z44" s="39"/>
      <c r="AA44" s="1" t="s">
        <v>118</v>
      </c>
      <c r="AB44" s="27" t="s">
        <v>249</v>
      </c>
    </row>
    <row r="45" spans="1:28" x14ac:dyDescent="0.3">
      <c r="A45" s="1" t="s">
        <v>105</v>
      </c>
      <c r="B45" s="1" t="s">
        <v>116</v>
      </c>
      <c r="C45" s="26" t="s">
        <v>209</v>
      </c>
      <c r="D45" s="36">
        <v>23</v>
      </c>
      <c r="E45" s="95">
        <v>24</v>
      </c>
      <c r="F45" s="26">
        <v>2</v>
      </c>
      <c r="G45" s="95"/>
      <c r="H45" s="95"/>
      <c r="I45" s="95"/>
      <c r="J45" s="26">
        <v>0</v>
      </c>
      <c r="K45" s="26">
        <v>0</v>
      </c>
      <c r="L45" s="95"/>
      <c r="M45" s="95"/>
      <c r="N45" s="26">
        <f>SUM(L45:M45)</f>
        <v>0</v>
      </c>
      <c r="O45" s="106"/>
      <c r="P45" s="51">
        <v>6</v>
      </c>
      <c r="Q45" s="106"/>
      <c r="R45" s="106"/>
      <c r="S45" s="106"/>
      <c r="T45" s="26">
        <f t="shared" si="5"/>
        <v>4</v>
      </c>
      <c r="U45" s="38">
        <f t="shared" si="6"/>
        <v>0.16666666666666666</v>
      </c>
      <c r="V45" s="22">
        <v>53</v>
      </c>
      <c r="W45" s="22" t="s">
        <v>63</v>
      </c>
      <c r="X45" s="22" t="s">
        <v>58</v>
      </c>
      <c r="Y45" s="78">
        <v>388</v>
      </c>
      <c r="Z45" s="39" t="s">
        <v>477</v>
      </c>
      <c r="AA45" s="1" t="s">
        <v>118</v>
      </c>
      <c r="AB45" s="27" t="s">
        <v>249</v>
      </c>
    </row>
    <row r="46" spans="1:28" x14ac:dyDescent="0.3">
      <c r="A46" s="1" t="s">
        <v>105</v>
      </c>
      <c r="B46" s="1" t="s">
        <v>116</v>
      </c>
      <c r="C46" s="26" t="s">
        <v>210</v>
      </c>
      <c r="D46" s="36">
        <v>33</v>
      </c>
      <c r="E46" s="95"/>
      <c r="F46" s="26">
        <v>7</v>
      </c>
      <c r="G46" s="95"/>
      <c r="H46" s="95"/>
      <c r="I46" s="95"/>
      <c r="J46" s="26">
        <v>6</v>
      </c>
      <c r="K46" s="26">
        <v>6</v>
      </c>
      <c r="L46" s="95"/>
      <c r="M46" s="95"/>
      <c r="N46" s="26">
        <f>SUM(L46:M46)</f>
        <v>0</v>
      </c>
      <c r="O46" s="106"/>
      <c r="P46" s="51">
        <v>6</v>
      </c>
      <c r="Q46" s="106"/>
      <c r="R46" s="106"/>
      <c r="S46" s="106"/>
      <c r="T46" s="26">
        <f t="shared" si="5"/>
        <v>20</v>
      </c>
      <c r="U46" s="38" t="str">
        <f>IFERROR(((T46+Q46+N46-R46)+(O46*2))/E46,"")</f>
        <v/>
      </c>
      <c r="V46" s="22">
        <v>53</v>
      </c>
      <c r="W46" s="22" t="s">
        <v>63</v>
      </c>
      <c r="X46" s="22" t="s">
        <v>58</v>
      </c>
      <c r="Y46" s="78">
        <v>388</v>
      </c>
      <c r="Z46" s="39"/>
      <c r="AA46" s="1" t="s">
        <v>118</v>
      </c>
      <c r="AB46" s="27" t="s">
        <v>249</v>
      </c>
    </row>
    <row r="47" spans="1:28" x14ac:dyDescent="0.3">
      <c r="A47" s="1" t="s">
        <v>105</v>
      </c>
      <c r="B47" s="1" t="s">
        <v>116</v>
      </c>
      <c r="C47" s="51" t="s">
        <v>39</v>
      </c>
      <c r="D47" s="1"/>
      <c r="E47" s="51">
        <v>216</v>
      </c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51">
        <v>16</v>
      </c>
      <c r="Q47" s="41"/>
      <c r="R47" s="41"/>
      <c r="S47" s="41"/>
      <c r="T47" s="41"/>
      <c r="U47" s="38" t="str">
        <f>_xlfn.IFNA("",((T47+Q47+N47-R47)+(O47*2))/E47)</f>
        <v/>
      </c>
      <c r="V47" s="22">
        <v>53</v>
      </c>
      <c r="W47" s="22" t="s">
        <v>63</v>
      </c>
      <c r="X47" s="22" t="s">
        <v>58</v>
      </c>
      <c r="Y47" s="78">
        <v>388</v>
      </c>
      <c r="Z47" s="39"/>
      <c r="AA47" s="1" t="s">
        <v>118</v>
      </c>
      <c r="AB47" s="27" t="s">
        <v>249</v>
      </c>
    </row>
    <row r="48" spans="1:28" x14ac:dyDescent="0.3">
      <c r="A48" s="46" t="s">
        <v>105</v>
      </c>
      <c r="B48" s="46" t="s">
        <v>116</v>
      </c>
      <c r="C48" s="42" t="s">
        <v>40</v>
      </c>
      <c r="D48" s="46"/>
      <c r="E48" s="42">
        <f t="shared" ref="E48:T48" si="8">SUM(E35:E47)</f>
        <v>240</v>
      </c>
      <c r="F48" s="42">
        <f t="shared" si="8"/>
        <v>36</v>
      </c>
      <c r="G48" s="42">
        <f t="shared" si="8"/>
        <v>0</v>
      </c>
      <c r="H48" s="42">
        <f t="shared" si="8"/>
        <v>0</v>
      </c>
      <c r="I48" s="42">
        <f t="shared" si="8"/>
        <v>0</v>
      </c>
      <c r="J48" s="42">
        <f t="shared" si="8"/>
        <v>24</v>
      </c>
      <c r="K48" s="42">
        <f t="shared" si="8"/>
        <v>30</v>
      </c>
      <c r="L48" s="42">
        <f t="shared" si="8"/>
        <v>0</v>
      </c>
      <c r="M48" s="42">
        <f t="shared" si="8"/>
        <v>0</v>
      </c>
      <c r="N48" s="42">
        <f t="shared" si="8"/>
        <v>0</v>
      </c>
      <c r="O48" s="42">
        <f t="shared" si="8"/>
        <v>0</v>
      </c>
      <c r="P48" s="42">
        <f t="shared" si="8"/>
        <v>34</v>
      </c>
      <c r="Q48" s="42">
        <f t="shared" si="8"/>
        <v>0</v>
      </c>
      <c r="R48" s="42">
        <f t="shared" si="8"/>
        <v>0</v>
      </c>
      <c r="S48" s="42">
        <f t="shared" si="8"/>
        <v>0</v>
      </c>
      <c r="T48" s="42">
        <f t="shared" si="8"/>
        <v>96</v>
      </c>
      <c r="U48" s="43">
        <f>((T48+Q48+N48-R48)+(O48*2))/E48</f>
        <v>0.4</v>
      </c>
      <c r="V48" s="44">
        <v>53</v>
      </c>
      <c r="W48" s="44" t="s">
        <v>63</v>
      </c>
      <c r="X48" s="44" t="s">
        <v>58</v>
      </c>
      <c r="Y48" s="79">
        <v>388</v>
      </c>
      <c r="Z48" s="45"/>
      <c r="AA48" s="46" t="s">
        <v>118</v>
      </c>
      <c r="AB48" s="93" t="s">
        <v>249</v>
      </c>
    </row>
    <row r="49" spans="1:28" x14ac:dyDescent="0.3">
      <c r="A49" s="1"/>
      <c r="B49" s="1"/>
      <c r="C49" s="1"/>
      <c r="D49" s="1"/>
      <c r="F49" s="47" t="s">
        <v>41</v>
      </c>
      <c r="G49" s="77" t="e">
        <f>F48/G48</f>
        <v>#DIV/0!</v>
      </c>
      <c r="H49" s="47"/>
      <c r="I49" s="27"/>
      <c r="J49" s="47" t="s">
        <v>42</v>
      </c>
      <c r="K49" s="77">
        <f>J48/K48</f>
        <v>0.8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</sheetData>
  <sheetProtection sheet="1" objects="1" scenarios="1"/>
  <sortState xmlns:xlrd2="http://schemas.microsoft.com/office/spreadsheetml/2017/richdata2" ref="A35:D43">
    <sortCondition ref="C35:C43"/>
  </sortState>
  <pageMargins left="0.25" right="0.25" top="0.75" bottom="0.75" header="0.3" footer="0.3"/>
  <pageSetup scale="7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FF133-B77D-450D-BDC1-FB655B6FAF87}">
  <sheetPr>
    <tabColor rgb="FFFF0000"/>
    <pageSetUpPr fitToPage="1"/>
  </sheetPr>
  <dimension ref="A1:AB56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80" t="s">
        <v>420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0" t="s">
        <v>480</v>
      </c>
    </row>
    <row r="3" spans="1:28" x14ac:dyDescent="0.3">
      <c r="B3" s="1"/>
      <c r="C3" s="6">
        <v>28891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132</v>
      </c>
      <c r="D4" s="7" t="s">
        <v>5</v>
      </c>
      <c r="E4" s="8"/>
      <c r="F4" s="5"/>
      <c r="G4" s="1"/>
      <c r="J4" s="15" t="s">
        <v>250</v>
      </c>
      <c r="K4" s="16" t="s">
        <v>106</v>
      </c>
      <c r="L4" s="17"/>
      <c r="M4" s="18"/>
      <c r="N4" s="19">
        <v>32</v>
      </c>
      <c r="O4" s="19">
        <v>24</v>
      </c>
      <c r="P4" s="19">
        <v>31</v>
      </c>
      <c r="Q4" s="19">
        <v>12</v>
      </c>
      <c r="R4" s="20"/>
      <c r="S4" s="21">
        <f>SUM(N4:R4)</f>
        <v>99</v>
      </c>
      <c r="T4" s="22">
        <v>58</v>
      </c>
    </row>
    <row r="5" spans="1:28" x14ac:dyDescent="0.3">
      <c r="B5" s="1"/>
      <c r="C5" s="6" t="s">
        <v>121</v>
      </c>
      <c r="D5" s="7" t="s">
        <v>6</v>
      </c>
      <c r="E5" s="1"/>
      <c r="F5" s="1"/>
      <c r="G5" s="1"/>
      <c r="J5" s="15" t="s">
        <v>251</v>
      </c>
      <c r="K5" s="16" t="s">
        <v>80</v>
      </c>
      <c r="L5" s="17"/>
      <c r="M5" s="18"/>
      <c r="N5" s="19">
        <v>15</v>
      </c>
      <c r="O5" s="19">
        <v>13</v>
      </c>
      <c r="P5" s="19">
        <v>22</v>
      </c>
      <c r="Q5" s="19">
        <v>33</v>
      </c>
      <c r="R5" s="20"/>
      <c r="S5" s="21">
        <f>SUM(N5:R5)</f>
        <v>83</v>
      </c>
      <c r="T5" s="22">
        <v>58</v>
      </c>
      <c r="U5" s="1"/>
      <c r="V5" s="1"/>
      <c r="W5" s="1"/>
    </row>
    <row r="6" spans="1:28" x14ac:dyDescent="0.3">
      <c r="C6" s="23">
        <v>846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339</v>
      </c>
      <c r="D7" s="7" t="s">
        <v>8</v>
      </c>
      <c r="G7" s="1"/>
      <c r="S7" s="1"/>
      <c r="T7" s="25" t="s">
        <v>9</v>
      </c>
      <c r="U7" s="1"/>
      <c r="V7" s="83">
        <v>58</v>
      </c>
      <c r="W7" s="1"/>
    </row>
    <row r="8" spans="1:28" x14ac:dyDescent="0.3">
      <c r="B8" s="1"/>
      <c r="C8" s="24" t="s">
        <v>326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92"/>
    </row>
    <row r="11" spans="1:28" x14ac:dyDescent="0.3">
      <c r="B11" s="1"/>
      <c r="C11" s="31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14</v>
      </c>
      <c r="AB11" s="92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84</v>
      </c>
      <c r="B13" s="1" t="s">
        <v>105</v>
      </c>
      <c r="C13" s="26" t="s">
        <v>155</v>
      </c>
      <c r="D13" s="36">
        <v>11</v>
      </c>
      <c r="E13" s="26">
        <v>18</v>
      </c>
      <c r="F13" s="26">
        <v>3</v>
      </c>
      <c r="G13" s="26">
        <v>7</v>
      </c>
      <c r="H13" s="26"/>
      <c r="I13" s="26"/>
      <c r="J13" s="26">
        <v>1</v>
      </c>
      <c r="K13" s="26">
        <v>2</v>
      </c>
      <c r="L13" s="95"/>
      <c r="M13" s="26">
        <v>0</v>
      </c>
      <c r="N13" s="26">
        <f>SUM(L13:M13)</f>
        <v>0</v>
      </c>
      <c r="O13" s="37">
        <v>3</v>
      </c>
      <c r="P13" s="37">
        <v>3</v>
      </c>
      <c r="Q13" s="106"/>
      <c r="R13" s="106"/>
      <c r="S13" s="106"/>
      <c r="T13" s="26">
        <f t="shared" ref="T13:T23" si="0">+(F13*2)+J13</f>
        <v>7</v>
      </c>
      <c r="U13" s="38">
        <f>IFERROR(((T13+Q13+N13-R13)+(O13*2))/E13,"")</f>
        <v>0.72222222222222221</v>
      </c>
      <c r="V13" s="22">
        <v>58</v>
      </c>
      <c r="W13" s="22" t="s">
        <v>63</v>
      </c>
      <c r="X13" s="22" t="s">
        <v>64</v>
      </c>
      <c r="Y13" s="78">
        <v>846</v>
      </c>
      <c r="Z13" s="39"/>
      <c r="AA13" s="1" t="s">
        <v>110</v>
      </c>
      <c r="AB13" s="27" t="s">
        <v>252</v>
      </c>
    </row>
    <row r="14" spans="1:28" x14ac:dyDescent="0.3">
      <c r="A14" s="1" t="s">
        <v>84</v>
      </c>
      <c r="B14" s="1" t="s">
        <v>105</v>
      </c>
      <c r="C14" s="26" t="s">
        <v>156</v>
      </c>
      <c r="D14" s="36">
        <v>33</v>
      </c>
      <c r="E14" s="26">
        <v>23</v>
      </c>
      <c r="F14" s="26">
        <v>1</v>
      </c>
      <c r="G14" s="26">
        <v>3</v>
      </c>
      <c r="H14" s="26"/>
      <c r="I14" s="26"/>
      <c r="J14" s="26">
        <v>0</v>
      </c>
      <c r="K14" s="26">
        <v>0</v>
      </c>
      <c r="L14" s="95"/>
      <c r="M14" s="26">
        <v>3</v>
      </c>
      <c r="N14" s="26">
        <f t="shared" ref="N14:N19" si="1">SUM(L14:M14)</f>
        <v>3</v>
      </c>
      <c r="O14" s="37">
        <v>3</v>
      </c>
      <c r="P14" s="26">
        <v>3</v>
      </c>
      <c r="Q14" s="106"/>
      <c r="R14" s="106"/>
      <c r="S14" s="106"/>
      <c r="T14" s="26">
        <f t="shared" si="0"/>
        <v>2</v>
      </c>
      <c r="U14" s="38">
        <f t="shared" ref="U14:U23" si="2">IFERROR(((T14+Q14+N14-R14)+(O14*2))/E14,"")</f>
        <v>0.47826086956521741</v>
      </c>
      <c r="V14" s="22">
        <v>58</v>
      </c>
      <c r="W14" s="22" t="s">
        <v>63</v>
      </c>
      <c r="X14" s="22" t="s">
        <v>64</v>
      </c>
      <c r="Y14" s="78">
        <v>846</v>
      </c>
      <c r="Z14" s="39"/>
      <c r="AA14" s="1" t="s">
        <v>110</v>
      </c>
      <c r="AB14" s="27" t="s">
        <v>252</v>
      </c>
    </row>
    <row r="15" spans="1:28" x14ac:dyDescent="0.3">
      <c r="A15" s="1" t="s">
        <v>84</v>
      </c>
      <c r="B15" s="1" t="s">
        <v>105</v>
      </c>
      <c r="C15" s="26" t="s">
        <v>157</v>
      </c>
      <c r="D15" s="36">
        <v>24</v>
      </c>
      <c r="E15" s="26">
        <v>20</v>
      </c>
      <c r="F15" s="26">
        <v>3</v>
      </c>
      <c r="G15" s="26">
        <v>4</v>
      </c>
      <c r="H15" s="26"/>
      <c r="I15" s="26"/>
      <c r="J15" s="26">
        <v>4</v>
      </c>
      <c r="K15" s="26">
        <v>5</v>
      </c>
      <c r="L15" s="95"/>
      <c r="M15" s="26">
        <v>8</v>
      </c>
      <c r="N15" s="26">
        <f t="shared" si="1"/>
        <v>8</v>
      </c>
      <c r="O15" s="37">
        <v>1</v>
      </c>
      <c r="P15" s="26">
        <v>3</v>
      </c>
      <c r="Q15" s="106"/>
      <c r="R15" s="106"/>
      <c r="S15" s="106"/>
      <c r="T15" s="26">
        <f t="shared" si="0"/>
        <v>10</v>
      </c>
      <c r="U15" s="38">
        <f t="shared" si="2"/>
        <v>1</v>
      </c>
      <c r="V15" s="22">
        <v>58</v>
      </c>
      <c r="W15" s="22" t="s">
        <v>63</v>
      </c>
      <c r="X15" s="22" t="s">
        <v>64</v>
      </c>
      <c r="Y15" s="78">
        <v>846</v>
      </c>
      <c r="Z15" s="39"/>
      <c r="AA15" s="1" t="s">
        <v>110</v>
      </c>
      <c r="AB15" s="27" t="s">
        <v>252</v>
      </c>
    </row>
    <row r="16" spans="1:28" x14ac:dyDescent="0.3">
      <c r="A16" s="1" t="s">
        <v>84</v>
      </c>
      <c r="B16" s="1" t="s">
        <v>105</v>
      </c>
      <c r="C16" s="26" t="s">
        <v>158</v>
      </c>
      <c r="D16" s="36">
        <v>22</v>
      </c>
      <c r="E16" s="26">
        <v>16</v>
      </c>
      <c r="F16" s="26">
        <v>7</v>
      </c>
      <c r="G16" s="26">
        <v>11</v>
      </c>
      <c r="H16" s="26"/>
      <c r="I16" s="26"/>
      <c r="J16" s="26">
        <v>3</v>
      </c>
      <c r="K16" s="26">
        <v>4</v>
      </c>
      <c r="L16" s="95"/>
      <c r="M16" s="26">
        <v>6</v>
      </c>
      <c r="N16" s="26">
        <f t="shared" si="1"/>
        <v>6</v>
      </c>
      <c r="O16" s="37">
        <v>2</v>
      </c>
      <c r="P16" s="26">
        <v>1</v>
      </c>
      <c r="Q16" s="106"/>
      <c r="R16" s="106"/>
      <c r="S16" s="106"/>
      <c r="T16" s="26">
        <f t="shared" si="0"/>
        <v>17</v>
      </c>
      <c r="U16" s="38">
        <f t="shared" si="2"/>
        <v>1.6875</v>
      </c>
      <c r="V16" s="22">
        <v>58</v>
      </c>
      <c r="W16" s="22" t="s">
        <v>63</v>
      </c>
      <c r="X16" s="22" t="s">
        <v>64</v>
      </c>
      <c r="Y16" s="78">
        <v>846</v>
      </c>
      <c r="Z16" s="39"/>
      <c r="AA16" s="1" t="s">
        <v>110</v>
      </c>
      <c r="AB16" s="27" t="s">
        <v>252</v>
      </c>
    </row>
    <row r="17" spans="1:28" x14ac:dyDescent="0.3">
      <c r="A17" s="1" t="s">
        <v>84</v>
      </c>
      <c r="B17" s="1" t="s">
        <v>105</v>
      </c>
      <c r="C17" s="26" t="s">
        <v>159</v>
      </c>
      <c r="D17" s="36">
        <v>25</v>
      </c>
      <c r="E17" s="26">
        <v>12</v>
      </c>
      <c r="F17" s="26">
        <v>0</v>
      </c>
      <c r="G17" s="26">
        <v>2</v>
      </c>
      <c r="H17" s="26"/>
      <c r="I17" s="26"/>
      <c r="J17" s="26">
        <v>2</v>
      </c>
      <c r="K17" s="26">
        <v>4</v>
      </c>
      <c r="L17" s="95"/>
      <c r="M17" s="26">
        <v>3</v>
      </c>
      <c r="N17" s="26">
        <f t="shared" si="1"/>
        <v>3</v>
      </c>
      <c r="O17" s="37">
        <v>0</v>
      </c>
      <c r="P17" s="26">
        <v>1</v>
      </c>
      <c r="Q17" s="106"/>
      <c r="R17" s="106"/>
      <c r="S17" s="106"/>
      <c r="T17" s="26">
        <f t="shared" si="0"/>
        <v>2</v>
      </c>
      <c r="U17" s="38">
        <f t="shared" si="2"/>
        <v>0.41666666666666669</v>
      </c>
      <c r="V17" s="22">
        <v>58</v>
      </c>
      <c r="W17" s="22" t="s">
        <v>63</v>
      </c>
      <c r="X17" s="22" t="s">
        <v>64</v>
      </c>
      <c r="Y17" s="78">
        <v>846</v>
      </c>
      <c r="Z17" s="39"/>
      <c r="AA17" s="1" t="s">
        <v>110</v>
      </c>
      <c r="AB17" s="27" t="s">
        <v>252</v>
      </c>
    </row>
    <row r="18" spans="1:28" x14ac:dyDescent="0.3">
      <c r="A18" s="1" t="s">
        <v>84</v>
      </c>
      <c r="B18" s="1" t="s">
        <v>105</v>
      </c>
      <c r="C18" s="26" t="s">
        <v>160</v>
      </c>
      <c r="D18" s="36">
        <v>20</v>
      </c>
      <c r="E18" s="26">
        <v>25</v>
      </c>
      <c r="F18" s="26">
        <v>1</v>
      </c>
      <c r="G18" s="26">
        <v>4</v>
      </c>
      <c r="H18" s="26"/>
      <c r="I18" s="26"/>
      <c r="J18" s="26">
        <v>2</v>
      </c>
      <c r="K18" s="26">
        <v>3</v>
      </c>
      <c r="L18" s="95"/>
      <c r="M18" s="26">
        <v>4</v>
      </c>
      <c r="N18" s="26">
        <f t="shared" si="1"/>
        <v>4</v>
      </c>
      <c r="O18" s="37">
        <v>0</v>
      </c>
      <c r="P18" s="26">
        <v>2</v>
      </c>
      <c r="Q18" s="106"/>
      <c r="R18" s="106"/>
      <c r="S18" s="106"/>
      <c r="T18" s="26">
        <f t="shared" si="0"/>
        <v>4</v>
      </c>
      <c r="U18" s="38">
        <f t="shared" si="2"/>
        <v>0.32</v>
      </c>
      <c r="V18" s="22">
        <v>58</v>
      </c>
      <c r="W18" s="22" t="s">
        <v>63</v>
      </c>
      <c r="X18" s="22" t="s">
        <v>64</v>
      </c>
      <c r="Y18" s="78">
        <v>846</v>
      </c>
      <c r="Z18" s="39"/>
      <c r="AA18" s="1" t="s">
        <v>110</v>
      </c>
      <c r="AB18" s="27" t="s">
        <v>252</v>
      </c>
    </row>
    <row r="19" spans="1:28" x14ac:dyDescent="0.3">
      <c r="A19" s="1" t="s">
        <v>84</v>
      </c>
      <c r="B19" s="1" t="s">
        <v>105</v>
      </c>
      <c r="C19" s="26" t="s">
        <v>161</v>
      </c>
      <c r="D19" s="36">
        <v>45</v>
      </c>
      <c r="E19" s="26">
        <v>21</v>
      </c>
      <c r="F19" s="26">
        <v>6</v>
      </c>
      <c r="G19" s="26">
        <v>10</v>
      </c>
      <c r="H19" s="26"/>
      <c r="I19" s="26"/>
      <c r="J19" s="26">
        <v>5</v>
      </c>
      <c r="K19" s="26">
        <v>8</v>
      </c>
      <c r="L19" s="95"/>
      <c r="M19" s="26">
        <v>5</v>
      </c>
      <c r="N19" s="26">
        <f t="shared" si="1"/>
        <v>5</v>
      </c>
      <c r="O19" s="37">
        <v>0</v>
      </c>
      <c r="P19" s="26">
        <v>5</v>
      </c>
      <c r="Q19" s="106"/>
      <c r="R19" s="106"/>
      <c r="S19" s="106"/>
      <c r="T19" s="26">
        <f t="shared" si="0"/>
        <v>17</v>
      </c>
      <c r="U19" s="38">
        <f t="shared" si="2"/>
        <v>1.0476190476190477</v>
      </c>
      <c r="V19" s="22">
        <v>58</v>
      </c>
      <c r="W19" s="22" t="s">
        <v>63</v>
      </c>
      <c r="X19" s="22" t="s">
        <v>64</v>
      </c>
      <c r="Y19" s="78">
        <v>846</v>
      </c>
      <c r="Z19" s="39"/>
      <c r="AA19" s="1" t="s">
        <v>110</v>
      </c>
      <c r="AB19" s="27" t="s">
        <v>252</v>
      </c>
    </row>
    <row r="20" spans="1:28" x14ac:dyDescent="0.3">
      <c r="A20" s="1" t="s">
        <v>84</v>
      </c>
      <c r="B20" s="1" t="s">
        <v>105</v>
      </c>
      <c r="C20" s="26" t="s">
        <v>162</v>
      </c>
      <c r="D20" s="36">
        <v>23</v>
      </c>
      <c r="E20" s="26">
        <v>21</v>
      </c>
      <c r="F20" s="26">
        <v>3</v>
      </c>
      <c r="G20" s="26">
        <v>8</v>
      </c>
      <c r="H20" s="26"/>
      <c r="I20" s="26"/>
      <c r="J20" s="26">
        <v>2</v>
      </c>
      <c r="K20" s="26">
        <v>2</v>
      </c>
      <c r="L20" s="95"/>
      <c r="M20" s="26">
        <v>5</v>
      </c>
      <c r="N20" s="26">
        <f>SUM(L20:M20)</f>
        <v>5</v>
      </c>
      <c r="O20" s="37">
        <v>5</v>
      </c>
      <c r="P20" s="26">
        <v>0</v>
      </c>
      <c r="Q20" s="106"/>
      <c r="R20" s="106"/>
      <c r="S20" s="106"/>
      <c r="T20" s="26">
        <f t="shared" si="0"/>
        <v>8</v>
      </c>
      <c r="U20" s="38">
        <f t="shared" si="2"/>
        <v>1.0952380952380953</v>
      </c>
      <c r="V20" s="22">
        <v>58</v>
      </c>
      <c r="W20" s="22" t="s">
        <v>63</v>
      </c>
      <c r="X20" s="22" t="s">
        <v>64</v>
      </c>
      <c r="Y20" s="78">
        <v>846</v>
      </c>
      <c r="Z20" s="39"/>
      <c r="AA20" s="1" t="s">
        <v>110</v>
      </c>
      <c r="AB20" s="27" t="s">
        <v>252</v>
      </c>
    </row>
    <row r="21" spans="1:28" x14ac:dyDescent="0.3">
      <c r="A21" s="1" t="s">
        <v>84</v>
      </c>
      <c r="B21" s="1" t="s">
        <v>105</v>
      </c>
      <c r="C21" s="26" t="s">
        <v>163</v>
      </c>
      <c r="D21" s="36">
        <v>40</v>
      </c>
      <c r="E21" s="26">
        <v>28</v>
      </c>
      <c r="F21" s="26">
        <v>2</v>
      </c>
      <c r="G21" s="26">
        <v>5</v>
      </c>
      <c r="H21" s="26"/>
      <c r="I21" s="26"/>
      <c r="J21" s="26">
        <v>2</v>
      </c>
      <c r="K21" s="26">
        <v>2</v>
      </c>
      <c r="L21" s="95"/>
      <c r="M21" s="26">
        <v>12</v>
      </c>
      <c r="N21" s="26">
        <f>SUM(L21:M21)</f>
        <v>12</v>
      </c>
      <c r="O21" s="37">
        <v>1</v>
      </c>
      <c r="P21" s="26">
        <v>5</v>
      </c>
      <c r="Q21" s="106"/>
      <c r="R21" s="106"/>
      <c r="S21" s="106"/>
      <c r="T21" s="26">
        <f t="shared" si="0"/>
        <v>6</v>
      </c>
      <c r="U21" s="38">
        <f t="shared" si="2"/>
        <v>0.7142857142857143</v>
      </c>
      <c r="V21" s="22">
        <v>58</v>
      </c>
      <c r="W21" s="22" t="s">
        <v>63</v>
      </c>
      <c r="X21" s="22" t="s">
        <v>64</v>
      </c>
      <c r="Y21" s="78">
        <v>846</v>
      </c>
      <c r="Z21" s="39"/>
      <c r="AA21" s="1" t="s">
        <v>110</v>
      </c>
      <c r="AB21" s="27" t="s">
        <v>252</v>
      </c>
    </row>
    <row r="22" spans="1:28" x14ac:dyDescent="0.3">
      <c r="A22" s="1" t="s">
        <v>84</v>
      </c>
      <c r="B22" s="1" t="s">
        <v>105</v>
      </c>
      <c r="C22" s="26" t="s">
        <v>164</v>
      </c>
      <c r="D22" s="36">
        <v>10</v>
      </c>
      <c r="E22" s="26">
        <v>22</v>
      </c>
      <c r="F22" s="26">
        <v>4</v>
      </c>
      <c r="G22" s="26">
        <v>10</v>
      </c>
      <c r="H22" s="26"/>
      <c r="I22" s="26"/>
      <c r="J22" s="26">
        <v>0</v>
      </c>
      <c r="K22" s="26">
        <v>0</v>
      </c>
      <c r="L22" s="95"/>
      <c r="M22" s="26">
        <v>8</v>
      </c>
      <c r="N22" s="26">
        <f>SUM(L22:M22)</f>
        <v>8</v>
      </c>
      <c r="O22" s="37">
        <v>2</v>
      </c>
      <c r="P22" s="37">
        <v>3</v>
      </c>
      <c r="Q22" s="106"/>
      <c r="R22" s="106"/>
      <c r="S22" s="106"/>
      <c r="T22" s="26">
        <f t="shared" si="0"/>
        <v>8</v>
      </c>
      <c r="U22" s="38">
        <f t="shared" si="2"/>
        <v>0.90909090909090906</v>
      </c>
      <c r="V22" s="22">
        <v>58</v>
      </c>
      <c r="W22" s="22" t="s">
        <v>63</v>
      </c>
      <c r="X22" s="22" t="s">
        <v>64</v>
      </c>
      <c r="Y22" s="78">
        <v>846</v>
      </c>
      <c r="Z22" s="39"/>
      <c r="AA22" s="1" t="s">
        <v>110</v>
      </c>
      <c r="AB22" s="27" t="s">
        <v>252</v>
      </c>
    </row>
    <row r="23" spans="1:28" x14ac:dyDescent="0.3">
      <c r="A23" s="1" t="s">
        <v>84</v>
      </c>
      <c r="B23" s="1" t="s">
        <v>105</v>
      </c>
      <c r="C23" s="26" t="s">
        <v>165</v>
      </c>
      <c r="D23" s="36">
        <v>14</v>
      </c>
      <c r="E23" s="26">
        <v>12</v>
      </c>
      <c r="F23" s="26">
        <v>0</v>
      </c>
      <c r="G23" s="26">
        <v>3</v>
      </c>
      <c r="H23" s="26"/>
      <c r="I23" s="26"/>
      <c r="J23" s="26">
        <v>3</v>
      </c>
      <c r="K23" s="26">
        <v>5</v>
      </c>
      <c r="L23" s="95"/>
      <c r="M23" s="26">
        <v>1</v>
      </c>
      <c r="N23" s="26">
        <f>SUM(L23:M23)</f>
        <v>1</v>
      </c>
      <c r="O23" s="37">
        <v>0</v>
      </c>
      <c r="P23" s="26">
        <v>2</v>
      </c>
      <c r="Q23" s="106"/>
      <c r="R23" s="106"/>
      <c r="S23" s="106"/>
      <c r="T23" s="26">
        <f t="shared" si="0"/>
        <v>3</v>
      </c>
      <c r="U23" s="38">
        <f t="shared" si="2"/>
        <v>0.33333333333333331</v>
      </c>
      <c r="V23" s="22">
        <v>58</v>
      </c>
      <c r="W23" s="22" t="s">
        <v>63</v>
      </c>
      <c r="X23" s="22" t="s">
        <v>64</v>
      </c>
      <c r="Y23" s="78">
        <v>846</v>
      </c>
      <c r="Z23" s="39"/>
      <c r="AA23" s="1" t="s">
        <v>110</v>
      </c>
      <c r="AB23" s="27" t="s">
        <v>252</v>
      </c>
    </row>
    <row r="24" spans="1:28" x14ac:dyDescent="0.3">
      <c r="A24" s="1" t="s">
        <v>84</v>
      </c>
      <c r="B24" s="1" t="s">
        <v>105</v>
      </c>
      <c r="C24" s="26" t="s">
        <v>166</v>
      </c>
      <c r="D24" s="36">
        <v>15</v>
      </c>
      <c r="E24" s="26">
        <v>22</v>
      </c>
      <c r="F24" s="26">
        <v>6</v>
      </c>
      <c r="G24" s="26">
        <v>9</v>
      </c>
      <c r="H24" s="26"/>
      <c r="I24" s="26"/>
      <c r="J24" s="26">
        <v>3</v>
      </c>
      <c r="K24" s="26">
        <v>6</v>
      </c>
      <c r="L24" s="95"/>
      <c r="M24" s="26">
        <v>4</v>
      </c>
      <c r="N24" s="26">
        <f>SUM(L24:M24)</f>
        <v>4</v>
      </c>
      <c r="O24" s="37">
        <v>0</v>
      </c>
      <c r="P24" s="26">
        <v>3</v>
      </c>
      <c r="Q24" s="106"/>
      <c r="R24" s="106"/>
      <c r="S24" s="106"/>
      <c r="T24" s="37">
        <f>(H24*3)+((F24-H24)*2)+J24</f>
        <v>15</v>
      </c>
      <c r="U24" s="38">
        <f>IFERROR(((T24+Q24+N24-R24)+(O24*2))/E24,"")</f>
        <v>0.86363636363636365</v>
      </c>
      <c r="V24" s="22">
        <v>58</v>
      </c>
      <c r="W24" s="22" t="s">
        <v>63</v>
      </c>
      <c r="X24" s="22" t="s">
        <v>64</v>
      </c>
      <c r="Y24" s="78">
        <v>846</v>
      </c>
      <c r="Z24" s="39"/>
      <c r="AA24" s="1" t="s">
        <v>110</v>
      </c>
      <c r="AB24" s="27" t="s">
        <v>252</v>
      </c>
    </row>
    <row r="25" spans="1:28" x14ac:dyDescent="0.3">
      <c r="A25" s="46" t="s">
        <v>84</v>
      </c>
      <c r="B25" s="46" t="s">
        <v>105</v>
      </c>
      <c r="C25" s="42" t="s">
        <v>40</v>
      </c>
      <c r="D25" s="46"/>
      <c r="E25" s="42">
        <f t="shared" ref="E25:T25" si="3">SUM(E13:E24)</f>
        <v>240</v>
      </c>
      <c r="F25" s="42">
        <f t="shared" si="3"/>
        <v>36</v>
      </c>
      <c r="G25" s="42">
        <f t="shared" si="3"/>
        <v>76</v>
      </c>
      <c r="H25" s="42">
        <f t="shared" si="3"/>
        <v>0</v>
      </c>
      <c r="I25" s="42">
        <f t="shared" si="3"/>
        <v>0</v>
      </c>
      <c r="J25" s="42">
        <f t="shared" si="3"/>
        <v>27</v>
      </c>
      <c r="K25" s="42">
        <f t="shared" si="3"/>
        <v>41</v>
      </c>
      <c r="L25" s="42">
        <f t="shared" si="3"/>
        <v>0</v>
      </c>
      <c r="M25" s="42">
        <f t="shared" si="3"/>
        <v>59</v>
      </c>
      <c r="N25" s="42">
        <f t="shared" si="3"/>
        <v>59</v>
      </c>
      <c r="O25" s="42">
        <f t="shared" si="3"/>
        <v>17</v>
      </c>
      <c r="P25" s="42">
        <f t="shared" si="3"/>
        <v>31</v>
      </c>
      <c r="Q25" s="42">
        <f t="shared" si="3"/>
        <v>0</v>
      </c>
      <c r="R25" s="42">
        <f t="shared" si="3"/>
        <v>0</v>
      </c>
      <c r="S25" s="42">
        <f t="shared" si="3"/>
        <v>0</v>
      </c>
      <c r="T25" s="42">
        <f t="shared" si="3"/>
        <v>99</v>
      </c>
      <c r="U25" s="43">
        <f>((T25+Q25+N25-R25)+(O25*2))/E25</f>
        <v>0.8</v>
      </c>
      <c r="V25" s="44">
        <v>58</v>
      </c>
      <c r="W25" s="44" t="s">
        <v>63</v>
      </c>
      <c r="X25" s="44" t="s">
        <v>64</v>
      </c>
      <c r="Y25" s="79">
        <v>846</v>
      </c>
      <c r="Z25" s="45"/>
      <c r="AA25" s="46" t="s">
        <v>110</v>
      </c>
      <c r="AB25" s="93" t="s">
        <v>252</v>
      </c>
    </row>
    <row r="26" spans="1:28" x14ac:dyDescent="0.3">
      <c r="A26" s="1"/>
      <c r="B26" s="1"/>
      <c r="C26" s="1"/>
      <c r="D26" s="1"/>
      <c r="F26" s="47" t="s">
        <v>41</v>
      </c>
      <c r="G26" s="77">
        <f>F25/G25</f>
        <v>0.47368421052631576</v>
      </c>
      <c r="H26" s="47"/>
      <c r="I26" s="27"/>
      <c r="J26" s="47" t="s">
        <v>42</v>
      </c>
      <c r="K26" s="77">
        <f>J25/K25</f>
        <v>0.65853658536585369</v>
      </c>
      <c r="L26" s="1"/>
      <c r="M26" s="37" t="s">
        <v>43</v>
      </c>
      <c r="N26" s="49"/>
      <c r="P26" s="1"/>
      <c r="Q26" s="1"/>
      <c r="R26" s="1"/>
      <c r="S26" s="1"/>
      <c r="T26" s="1"/>
      <c r="U26" s="1"/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52" t="s">
        <v>80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16</v>
      </c>
      <c r="W33" s="1"/>
      <c r="X33" s="1"/>
      <c r="Y33" s="30"/>
      <c r="Z33" s="39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84</v>
      </c>
      <c r="C35" s="26" t="s">
        <v>192</v>
      </c>
      <c r="D35" s="36">
        <v>24</v>
      </c>
      <c r="E35" s="26">
        <v>32</v>
      </c>
      <c r="F35" s="26">
        <v>3</v>
      </c>
      <c r="G35" s="26">
        <v>13</v>
      </c>
      <c r="H35" s="26"/>
      <c r="I35" s="26"/>
      <c r="J35" s="26">
        <v>6</v>
      </c>
      <c r="K35" s="26">
        <v>11</v>
      </c>
      <c r="L35" s="95"/>
      <c r="M35" s="26">
        <v>12</v>
      </c>
      <c r="N35" s="26">
        <f>SUM(L35:M35)</f>
        <v>12</v>
      </c>
      <c r="O35" s="26">
        <v>0</v>
      </c>
      <c r="P35" s="37">
        <v>5</v>
      </c>
      <c r="Q35" s="95"/>
      <c r="R35" s="95"/>
      <c r="S35" s="95"/>
      <c r="T35" s="26">
        <f>+(F35*2)+J35</f>
        <v>12</v>
      </c>
      <c r="U35" s="38">
        <f>IFERROR(((T35+Q35+N35-R35)+(O35*2))/E35,"")</f>
        <v>0.75</v>
      </c>
      <c r="V35" s="22">
        <v>58</v>
      </c>
      <c r="W35" s="22" t="s">
        <v>57</v>
      </c>
      <c r="X35" s="22" t="s">
        <v>58</v>
      </c>
      <c r="Y35" s="78">
        <v>846</v>
      </c>
      <c r="Z35" s="39"/>
      <c r="AA35" s="1" t="s">
        <v>253</v>
      </c>
      <c r="AB35" s="27" t="s">
        <v>229</v>
      </c>
    </row>
    <row r="36" spans="1:28" x14ac:dyDescent="0.3">
      <c r="A36" s="1" t="s">
        <v>105</v>
      </c>
      <c r="B36" s="1" t="s">
        <v>84</v>
      </c>
      <c r="C36" s="26" t="s">
        <v>193</v>
      </c>
      <c r="D36" s="36">
        <v>13</v>
      </c>
      <c r="E36" s="26">
        <v>21</v>
      </c>
      <c r="F36" s="26">
        <v>4</v>
      </c>
      <c r="G36" s="26">
        <v>10</v>
      </c>
      <c r="H36" s="26"/>
      <c r="I36" s="26"/>
      <c r="J36" s="26">
        <v>5</v>
      </c>
      <c r="K36" s="26">
        <v>6</v>
      </c>
      <c r="L36" s="95"/>
      <c r="M36" s="26">
        <v>8</v>
      </c>
      <c r="N36" s="26">
        <f t="shared" ref="N36:N42" si="4">SUM(L36:M36)</f>
        <v>8</v>
      </c>
      <c r="O36" s="37">
        <v>0</v>
      </c>
      <c r="P36" s="37">
        <v>4</v>
      </c>
      <c r="Q36" s="106"/>
      <c r="R36" s="106"/>
      <c r="S36" s="106"/>
      <c r="T36" s="26">
        <f t="shared" ref="T36:T46" si="5">+(F36*2)+J36</f>
        <v>13</v>
      </c>
      <c r="U36" s="38">
        <f t="shared" ref="U36:U45" si="6">IFERROR(((T36+Q36+N36-R36)+(O36*2))/E36,"")</f>
        <v>1</v>
      </c>
      <c r="V36" s="22">
        <v>58</v>
      </c>
      <c r="W36" s="22" t="s">
        <v>57</v>
      </c>
      <c r="X36" s="22" t="s">
        <v>58</v>
      </c>
      <c r="Y36" s="78">
        <v>846</v>
      </c>
      <c r="Z36" s="39"/>
      <c r="AA36" s="1" t="s">
        <v>253</v>
      </c>
      <c r="AB36" s="27" t="s">
        <v>229</v>
      </c>
    </row>
    <row r="37" spans="1:28" x14ac:dyDescent="0.3">
      <c r="A37" s="1" t="s">
        <v>105</v>
      </c>
      <c r="B37" s="1" t="s">
        <v>84</v>
      </c>
      <c r="C37" s="26" t="s">
        <v>454</v>
      </c>
      <c r="D37" s="36">
        <v>44</v>
      </c>
      <c r="E37" s="26">
        <v>4</v>
      </c>
      <c r="F37" s="26">
        <v>0</v>
      </c>
      <c r="G37" s="26">
        <v>1</v>
      </c>
      <c r="H37" s="26"/>
      <c r="I37" s="26"/>
      <c r="J37" s="26">
        <v>0</v>
      </c>
      <c r="K37" s="26">
        <v>0</v>
      </c>
      <c r="L37" s="95"/>
      <c r="M37" s="26">
        <v>0</v>
      </c>
      <c r="N37" s="26">
        <f t="shared" ref="N37" si="7">SUM(L37:M37)</f>
        <v>0</v>
      </c>
      <c r="O37" s="37">
        <v>0</v>
      </c>
      <c r="P37" s="37">
        <v>0</v>
      </c>
      <c r="Q37" s="106"/>
      <c r="R37" s="106"/>
      <c r="S37" s="106"/>
      <c r="T37" s="26">
        <f t="shared" si="5"/>
        <v>0</v>
      </c>
      <c r="U37" s="38">
        <f t="shared" si="6"/>
        <v>0</v>
      </c>
      <c r="V37" s="22">
        <v>58</v>
      </c>
      <c r="W37" s="22" t="s">
        <v>57</v>
      </c>
      <c r="X37" s="22" t="s">
        <v>58</v>
      </c>
      <c r="Y37" s="78">
        <v>846</v>
      </c>
      <c r="Z37" s="39"/>
      <c r="AA37" s="1" t="s">
        <v>253</v>
      </c>
      <c r="AB37" s="27" t="s">
        <v>229</v>
      </c>
    </row>
    <row r="38" spans="1:28" x14ac:dyDescent="0.3">
      <c r="A38" s="1" t="s">
        <v>105</v>
      </c>
      <c r="B38" s="1" t="s">
        <v>84</v>
      </c>
      <c r="C38" s="26" t="s">
        <v>194</v>
      </c>
      <c r="D38" s="36">
        <v>10</v>
      </c>
      <c r="E38" s="26">
        <v>36</v>
      </c>
      <c r="F38" s="26">
        <v>6</v>
      </c>
      <c r="G38" s="26">
        <v>15</v>
      </c>
      <c r="H38" s="26"/>
      <c r="I38" s="26"/>
      <c r="J38" s="26">
        <v>1</v>
      </c>
      <c r="K38" s="26">
        <v>3</v>
      </c>
      <c r="L38" s="95"/>
      <c r="M38" s="26">
        <v>1</v>
      </c>
      <c r="N38" s="26">
        <f t="shared" si="4"/>
        <v>1</v>
      </c>
      <c r="O38" s="37">
        <v>2</v>
      </c>
      <c r="P38" s="26">
        <v>1</v>
      </c>
      <c r="Q38" s="106"/>
      <c r="R38" s="106"/>
      <c r="S38" s="106"/>
      <c r="T38" s="26">
        <f t="shared" si="5"/>
        <v>13</v>
      </c>
      <c r="U38" s="38">
        <f t="shared" si="6"/>
        <v>0.5</v>
      </c>
      <c r="V38" s="22">
        <v>58</v>
      </c>
      <c r="W38" s="22" t="s">
        <v>57</v>
      </c>
      <c r="X38" s="22" t="s">
        <v>58</v>
      </c>
      <c r="Y38" s="78">
        <v>846</v>
      </c>
      <c r="Z38" s="39"/>
      <c r="AA38" s="1" t="s">
        <v>253</v>
      </c>
      <c r="AB38" s="27" t="s">
        <v>229</v>
      </c>
    </row>
    <row r="39" spans="1:28" x14ac:dyDescent="0.3">
      <c r="A39" s="1" t="s">
        <v>105</v>
      </c>
      <c r="B39" s="1" t="s">
        <v>84</v>
      </c>
      <c r="C39" s="26" t="s">
        <v>195</v>
      </c>
      <c r="D39" s="36">
        <v>25</v>
      </c>
      <c r="E39" s="26">
        <v>12</v>
      </c>
      <c r="F39" s="26">
        <v>0</v>
      </c>
      <c r="G39" s="26">
        <v>2</v>
      </c>
      <c r="H39" s="26"/>
      <c r="I39" s="26"/>
      <c r="J39" s="26">
        <v>1</v>
      </c>
      <c r="K39" s="26">
        <v>2</v>
      </c>
      <c r="L39" s="95"/>
      <c r="M39" s="26">
        <v>2</v>
      </c>
      <c r="N39" s="26">
        <f t="shared" si="4"/>
        <v>2</v>
      </c>
      <c r="O39" s="37">
        <v>1</v>
      </c>
      <c r="P39" s="26">
        <v>1</v>
      </c>
      <c r="Q39" s="106"/>
      <c r="R39" s="106"/>
      <c r="S39" s="106"/>
      <c r="T39" s="26">
        <f t="shared" si="5"/>
        <v>1</v>
      </c>
      <c r="U39" s="38">
        <f t="shared" si="6"/>
        <v>0.41666666666666669</v>
      </c>
      <c r="V39" s="22">
        <v>58</v>
      </c>
      <c r="W39" s="22" t="s">
        <v>57</v>
      </c>
      <c r="X39" s="22" t="s">
        <v>58</v>
      </c>
      <c r="Y39" s="78">
        <v>846</v>
      </c>
      <c r="Z39" s="39"/>
      <c r="AA39" s="1" t="s">
        <v>253</v>
      </c>
      <c r="AB39" s="27" t="s">
        <v>229</v>
      </c>
    </row>
    <row r="40" spans="1:28" x14ac:dyDescent="0.3">
      <c r="A40" s="1" t="s">
        <v>105</v>
      </c>
      <c r="B40" s="1" t="s">
        <v>84</v>
      </c>
      <c r="C40" s="26" t="s">
        <v>196</v>
      </c>
      <c r="D40" s="36">
        <v>28</v>
      </c>
      <c r="E40" s="26" t="s">
        <v>416</v>
      </c>
      <c r="F40" s="26"/>
      <c r="G40" s="26"/>
      <c r="H40" s="26"/>
      <c r="I40" s="26"/>
      <c r="J40" s="26"/>
      <c r="K40" s="26"/>
      <c r="L40" s="95"/>
      <c r="M40" s="26"/>
      <c r="N40" s="26"/>
      <c r="O40" s="37"/>
      <c r="P40" s="26"/>
      <c r="Q40" s="106"/>
      <c r="R40" s="106"/>
      <c r="S40" s="106"/>
      <c r="T40" s="26"/>
      <c r="U40" s="38" t="str">
        <f t="shared" si="6"/>
        <v/>
      </c>
      <c r="V40" s="22">
        <v>58</v>
      </c>
      <c r="W40" s="22" t="s">
        <v>57</v>
      </c>
      <c r="X40" s="22" t="s">
        <v>58</v>
      </c>
      <c r="Y40" s="78">
        <v>846</v>
      </c>
      <c r="Z40" s="39"/>
      <c r="AA40" s="1" t="s">
        <v>253</v>
      </c>
      <c r="AB40" s="27" t="s">
        <v>229</v>
      </c>
    </row>
    <row r="41" spans="1:28" x14ac:dyDescent="0.3">
      <c r="A41" s="1" t="s">
        <v>105</v>
      </c>
      <c r="B41" s="1" t="s">
        <v>84</v>
      </c>
      <c r="C41" s="26" t="s">
        <v>197</v>
      </c>
      <c r="D41" s="36">
        <v>33</v>
      </c>
      <c r="E41" s="26">
        <v>33</v>
      </c>
      <c r="F41" s="26">
        <v>5</v>
      </c>
      <c r="G41" s="26">
        <v>14</v>
      </c>
      <c r="H41" s="26"/>
      <c r="I41" s="26"/>
      <c r="J41" s="26">
        <v>0</v>
      </c>
      <c r="K41" s="26">
        <v>1</v>
      </c>
      <c r="L41" s="95"/>
      <c r="M41" s="26">
        <v>7</v>
      </c>
      <c r="N41" s="26">
        <f t="shared" si="4"/>
        <v>7</v>
      </c>
      <c r="O41" s="37">
        <v>1</v>
      </c>
      <c r="P41" s="26">
        <v>4</v>
      </c>
      <c r="Q41" s="106"/>
      <c r="R41" s="106"/>
      <c r="S41" s="106"/>
      <c r="T41" s="26">
        <f t="shared" si="5"/>
        <v>10</v>
      </c>
      <c r="U41" s="38">
        <f t="shared" si="6"/>
        <v>0.5757575757575758</v>
      </c>
      <c r="V41" s="22">
        <v>58</v>
      </c>
      <c r="W41" s="22" t="s">
        <v>57</v>
      </c>
      <c r="X41" s="22" t="s">
        <v>58</v>
      </c>
      <c r="Y41" s="78">
        <v>846</v>
      </c>
      <c r="Z41" s="39"/>
      <c r="AA41" s="1" t="s">
        <v>253</v>
      </c>
      <c r="AB41" s="27" t="s">
        <v>229</v>
      </c>
    </row>
    <row r="42" spans="1:28" x14ac:dyDescent="0.3">
      <c r="A42" s="1" t="s">
        <v>105</v>
      </c>
      <c r="B42" s="1" t="s">
        <v>84</v>
      </c>
      <c r="C42" s="26" t="s">
        <v>198</v>
      </c>
      <c r="D42" s="36">
        <v>6</v>
      </c>
      <c r="E42" s="26">
        <v>8</v>
      </c>
      <c r="F42" s="26">
        <v>0</v>
      </c>
      <c r="G42" s="26">
        <v>0</v>
      </c>
      <c r="H42" s="26"/>
      <c r="I42" s="26"/>
      <c r="J42" s="26">
        <v>0</v>
      </c>
      <c r="K42" s="26">
        <v>0</v>
      </c>
      <c r="L42" s="95"/>
      <c r="M42" s="26">
        <v>0</v>
      </c>
      <c r="N42" s="26">
        <f t="shared" si="4"/>
        <v>0</v>
      </c>
      <c r="O42" s="37">
        <v>0</v>
      </c>
      <c r="P42" s="37">
        <v>1</v>
      </c>
      <c r="Q42" s="106"/>
      <c r="R42" s="106"/>
      <c r="S42" s="106"/>
      <c r="T42" s="26">
        <f t="shared" si="5"/>
        <v>0</v>
      </c>
      <c r="U42" s="38">
        <f t="shared" si="6"/>
        <v>0</v>
      </c>
      <c r="V42" s="22">
        <v>58</v>
      </c>
      <c r="W42" s="22" t="s">
        <v>57</v>
      </c>
      <c r="X42" s="22" t="s">
        <v>58</v>
      </c>
      <c r="Y42" s="78">
        <v>846</v>
      </c>
      <c r="Z42" s="39"/>
      <c r="AA42" s="1" t="s">
        <v>253</v>
      </c>
      <c r="AB42" s="27" t="s">
        <v>229</v>
      </c>
    </row>
    <row r="43" spans="1:28" x14ac:dyDescent="0.3">
      <c r="A43" s="1" t="s">
        <v>105</v>
      </c>
      <c r="B43" s="1" t="s">
        <v>84</v>
      </c>
      <c r="C43" s="26" t="s">
        <v>199</v>
      </c>
      <c r="D43" s="36">
        <v>31</v>
      </c>
      <c r="E43" s="26">
        <v>28</v>
      </c>
      <c r="F43" s="26">
        <v>1</v>
      </c>
      <c r="G43" s="26">
        <v>8</v>
      </c>
      <c r="H43" s="26"/>
      <c r="I43" s="26"/>
      <c r="J43" s="26">
        <v>3</v>
      </c>
      <c r="K43" s="26">
        <v>7</v>
      </c>
      <c r="L43" s="95"/>
      <c r="M43" s="26">
        <v>11</v>
      </c>
      <c r="N43" s="26">
        <f>SUM(L43:M43)</f>
        <v>11</v>
      </c>
      <c r="O43" s="37">
        <v>1</v>
      </c>
      <c r="P43" s="26">
        <v>2</v>
      </c>
      <c r="Q43" s="106"/>
      <c r="R43" s="106"/>
      <c r="S43" s="106"/>
      <c r="T43" s="26">
        <f t="shared" si="5"/>
        <v>5</v>
      </c>
      <c r="U43" s="38">
        <f t="shared" si="6"/>
        <v>0.6428571428571429</v>
      </c>
      <c r="V43" s="22">
        <v>58</v>
      </c>
      <c r="W43" s="22" t="s">
        <v>57</v>
      </c>
      <c r="X43" s="22" t="s">
        <v>58</v>
      </c>
      <c r="Y43" s="78">
        <v>846</v>
      </c>
      <c r="Z43" s="39"/>
      <c r="AA43" s="1" t="s">
        <v>253</v>
      </c>
      <c r="AB43" s="27" t="s">
        <v>229</v>
      </c>
    </row>
    <row r="44" spans="1:28" x14ac:dyDescent="0.3">
      <c r="A44" s="1" t="s">
        <v>105</v>
      </c>
      <c r="B44" s="1" t="s">
        <v>84</v>
      </c>
      <c r="C44" s="26" t="s">
        <v>185</v>
      </c>
      <c r="D44" s="36">
        <v>32</v>
      </c>
      <c r="E44" s="26">
        <v>30</v>
      </c>
      <c r="F44" s="26">
        <v>4</v>
      </c>
      <c r="G44" s="26">
        <v>14</v>
      </c>
      <c r="H44" s="26"/>
      <c r="I44" s="26"/>
      <c r="J44" s="26">
        <v>0</v>
      </c>
      <c r="K44" s="26">
        <v>0</v>
      </c>
      <c r="L44" s="95"/>
      <c r="M44" s="26">
        <v>4</v>
      </c>
      <c r="N44" s="26">
        <f>SUM(L44:M44)</f>
        <v>4</v>
      </c>
      <c r="O44" s="37">
        <v>1</v>
      </c>
      <c r="P44" s="26">
        <v>2</v>
      </c>
      <c r="Q44" s="106"/>
      <c r="R44" s="106"/>
      <c r="S44" s="106"/>
      <c r="T44" s="26">
        <f t="shared" si="5"/>
        <v>8</v>
      </c>
      <c r="U44" s="38">
        <f t="shared" si="6"/>
        <v>0.46666666666666667</v>
      </c>
      <c r="V44" s="22">
        <v>58</v>
      </c>
      <c r="W44" s="22" t="s">
        <v>57</v>
      </c>
      <c r="X44" s="22" t="s">
        <v>58</v>
      </c>
      <c r="Y44" s="78">
        <v>846</v>
      </c>
      <c r="Z44" s="39"/>
      <c r="AA44" s="1" t="s">
        <v>253</v>
      </c>
      <c r="AB44" s="27" t="s">
        <v>229</v>
      </c>
    </row>
    <row r="45" spans="1:28" x14ac:dyDescent="0.3">
      <c r="A45" s="1" t="s">
        <v>105</v>
      </c>
      <c r="B45" s="1" t="s">
        <v>84</v>
      </c>
      <c r="C45" s="26" t="s">
        <v>201</v>
      </c>
      <c r="D45" s="36">
        <v>1</v>
      </c>
      <c r="E45" s="26">
        <v>30</v>
      </c>
      <c r="F45" s="26">
        <v>6</v>
      </c>
      <c r="G45" s="26">
        <v>18</v>
      </c>
      <c r="H45" s="26"/>
      <c r="I45" s="26"/>
      <c r="J45" s="26">
        <v>7</v>
      </c>
      <c r="K45" s="26">
        <v>8</v>
      </c>
      <c r="L45" s="95"/>
      <c r="M45" s="26">
        <v>9</v>
      </c>
      <c r="N45" s="26">
        <f>SUM(L45:M45)</f>
        <v>9</v>
      </c>
      <c r="O45" s="37">
        <v>1</v>
      </c>
      <c r="P45" s="51">
        <v>6</v>
      </c>
      <c r="Q45" s="106"/>
      <c r="R45" s="106"/>
      <c r="S45" s="106"/>
      <c r="T45" s="26">
        <f t="shared" si="5"/>
        <v>19</v>
      </c>
      <c r="U45" s="38">
        <f t="shared" si="6"/>
        <v>1</v>
      </c>
      <c r="V45" s="22">
        <v>58</v>
      </c>
      <c r="W45" s="22" t="s">
        <v>57</v>
      </c>
      <c r="X45" s="22" t="s">
        <v>58</v>
      </c>
      <c r="Y45" s="78">
        <v>846</v>
      </c>
      <c r="Z45" s="39"/>
      <c r="AA45" s="1" t="s">
        <v>253</v>
      </c>
      <c r="AB45" s="27" t="s">
        <v>229</v>
      </c>
    </row>
    <row r="46" spans="1:28" x14ac:dyDescent="0.3">
      <c r="A46" s="1" t="s">
        <v>105</v>
      </c>
      <c r="B46" s="1" t="s">
        <v>84</v>
      </c>
      <c r="C46" s="26" t="s">
        <v>341</v>
      </c>
      <c r="D46" s="36">
        <v>15</v>
      </c>
      <c r="E46" s="26">
        <v>6</v>
      </c>
      <c r="F46" s="26">
        <v>0</v>
      </c>
      <c r="G46" s="26">
        <v>1</v>
      </c>
      <c r="H46" s="26"/>
      <c r="I46" s="26"/>
      <c r="J46" s="26">
        <v>2</v>
      </c>
      <c r="K46" s="26">
        <v>3</v>
      </c>
      <c r="L46" s="95"/>
      <c r="M46" s="26">
        <v>0</v>
      </c>
      <c r="N46" s="26">
        <f>SUM(L46:M46)</f>
        <v>0</v>
      </c>
      <c r="O46" s="37">
        <v>0</v>
      </c>
      <c r="P46" s="37">
        <v>2</v>
      </c>
      <c r="Q46" s="106"/>
      <c r="R46" s="106"/>
      <c r="S46" s="106"/>
      <c r="T46" s="26">
        <f t="shared" si="5"/>
        <v>2</v>
      </c>
      <c r="U46" s="38">
        <f>IFERROR(((T46+Q46+N46-R46)+(O46*2))/E46,"")</f>
        <v>0.33333333333333331</v>
      </c>
      <c r="V46" s="22">
        <v>58</v>
      </c>
      <c r="W46" s="22" t="s">
        <v>57</v>
      </c>
      <c r="X46" s="22" t="s">
        <v>58</v>
      </c>
      <c r="Y46" s="78">
        <v>846</v>
      </c>
      <c r="Z46" s="39"/>
      <c r="AA46" s="1" t="s">
        <v>253</v>
      </c>
      <c r="AB46" s="27" t="s">
        <v>229</v>
      </c>
    </row>
    <row r="47" spans="1:28" x14ac:dyDescent="0.3">
      <c r="A47" s="1" t="s">
        <v>105</v>
      </c>
      <c r="B47" s="1" t="s">
        <v>84</v>
      </c>
      <c r="C47" s="51" t="s">
        <v>39</v>
      </c>
      <c r="D47" s="1"/>
      <c r="E47" s="51"/>
      <c r="F47" s="41"/>
      <c r="G47" s="5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38" t="str">
        <f>_xlfn.IFNA("",((T47+Q47+N47-R47)+(O47*2))/E47)</f>
        <v/>
      </c>
      <c r="V47" s="22">
        <v>58</v>
      </c>
      <c r="W47" s="22" t="s">
        <v>57</v>
      </c>
      <c r="X47" s="22" t="s">
        <v>58</v>
      </c>
      <c r="Y47" s="78">
        <v>846</v>
      </c>
      <c r="Z47" s="39"/>
      <c r="AA47" s="1" t="s">
        <v>253</v>
      </c>
      <c r="AB47" s="27" t="s">
        <v>229</v>
      </c>
    </row>
    <row r="48" spans="1:28" x14ac:dyDescent="0.3">
      <c r="A48" s="46" t="s">
        <v>105</v>
      </c>
      <c r="B48" s="46" t="s">
        <v>84</v>
      </c>
      <c r="C48" s="42" t="s">
        <v>40</v>
      </c>
      <c r="D48" s="46"/>
      <c r="E48" s="42">
        <f t="shared" ref="E48:T48" si="8">SUM(E35:E47)</f>
        <v>240</v>
      </c>
      <c r="F48" s="42">
        <f t="shared" si="8"/>
        <v>29</v>
      </c>
      <c r="G48" s="42">
        <f t="shared" si="8"/>
        <v>96</v>
      </c>
      <c r="H48" s="42">
        <f t="shared" si="8"/>
        <v>0</v>
      </c>
      <c r="I48" s="42">
        <f t="shared" si="8"/>
        <v>0</v>
      </c>
      <c r="J48" s="42">
        <f t="shared" si="8"/>
        <v>25</v>
      </c>
      <c r="K48" s="42">
        <f t="shared" si="8"/>
        <v>41</v>
      </c>
      <c r="L48" s="42">
        <f t="shared" si="8"/>
        <v>0</v>
      </c>
      <c r="M48" s="42">
        <f t="shared" si="8"/>
        <v>54</v>
      </c>
      <c r="N48" s="42">
        <f t="shared" si="8"/>
        <v>54</v>
      </c>
      <c r="O48" s="42">
        <f t="shared" si="8"/>
        <v>7</v>
      </c>
      <c r="P48" s="42">
        <f t="shared" si="8"/>
        <v>28</v>
      </c>
      <c r="Q48" s="42">
        <f t="shared" si="8"/>
        <v>0</v>
      </c>
      <c r="R48" s="42">
        <f t="shared" si="8"/>
        <v>0</v>
      </c>
      <c r="S48" s="42">
        <f t="shared" si="8"/>
        <v>0</v>
      </c>
      <c r="T48" s="42">
        <f t="shared" si="8"/>
        <v>83</v>
      </c>
      <c r="U48" s="43">
        <f>((T48+Q48+N48-R48)+(O48*2))/E48</f>
        <v>0.62916666666666665</v>
      </c>
      <c r="V48" s="44">
        <v>58</v>
      </c>
      <c r="W48" s="44" t="s">
        <v>57</v>
      </c>
      <c r="X48" s="44" t="s">
        <v>58</v>
      </c>
      <c r="Y48" s="79">
        <v>846</v>
      </c>
      <c r="Z48" s="97" t="s">
        <v>340</v>
      </c>
      <c r="AA48" s="46" t="s">
        <v>253</v>
      </c>
      <c r="AB48" s="93" t="s">
        <v>229</v>
      </c>
    </row>
    <row r="49" spans="1:28" x14ac:dyDescent="0.3">
      <c r="A49" s="1"/>
      <c r="B49" s="1"/>
      <c r="C49" s="1"/>
      <c r="D49" s="1"/>
      <c r="F49" s="47" t="s">
        <v>41</v>
      </c>
      <c r="G49" s="77">
        <f>F48/G48</f>
        <v>0.30208333333333331</v>
      </c>
      <c r="H49" s="47"/>
      <c r="I49" s="27"/>
      <c r="J49" s="47" t="s">
        <v>42</v>
      </c>
      <c r="K49" s="77">
        <f>J48/K48</f>
        <v>0.6097560975609756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  <row r="51" spans="1:28" x14ac:dyDescent="0.3">
      <c r="B51" s="1"/>
      <c r="C51" s="1" t="s">
        <v>439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39"/>
      <c r="AA51" s="1"/>
      <c r="AB51" s="27"/>
    </row>
    <row r="52" spans="1:28" x14ac:dyDescent="0.3">
      <c r="AB52" s="92"/>
    </row>
    <row r="53" spans="1:28" x14ac:dyDescent="0.3">
      <c r="AB53" s="92"/>
    </row>
    <row r="54" spans="1:28" x14ac:dyDescent="0.3">
      <c r="AB54" s="92"/>
    </row>
    <row r="55" spans="1:28" x14ac:dyDescent="0.3">
      <c r="AB55" s="92"/>
    </row>
    <row r="56" spans="1:28" x14ac:dyDescent="0.3">
      <c r="AB56" s="92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D741-11B3-4B62-9C45-0045F728595C}">
  <sheetPr>
    <tabColor theme="9" tint="0.39997558519241921"/>
    <pageSetUpPr fitToPage="1"/>
  </sheetPr>
  <dimension ref="A1:AB47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4" t="s">
        <v>399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28896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119</v>
      </c>
      <c r="D4" s="7" t="s">
        <v>5</v>
      </c>
      <c r="E4" s="8"/>
      <c r="F4" s="5"/>
      <c r="G4" s="1"/>
      <c r="J4" s="15" t="s">
        <v>254</v>
      </c>
      <c r="K4" s="16" t="s">
        <v>106</v>
      </c>
      <c r="L4" s="17"/>
      <c r="M4" s="18"/>
      <c r="N4" s="19">
        <v>14</v>
      </c>
      <c r="O4" s="19">
        <v>23</v>
      </c>
      <c r="P4" s="19">
        <v>26</v>
      </c>
      <c r="Q4" s="19">
        <v>35</v>
      </c>
      <c r="R4" s="20"/>
      <c r="S4" s="21">
        <f>SUM(N4:R4)</f>
        <v>98</v>
      </c>
      <c r="T4" s="22">
        <v>64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255</v>
      </c>
      <c r="K5" s="16" t="s">
        <v>77</v>
      </c>
      <c r="L5" s="17"/>
      <c r="M5" s="18"/>
      <c r="N5" s="19">
        <v>28</v>
      </c>
      <c r="O5" s="19">
        <v>24</v>
      </c>
      <c r="P5" s="19">
        <v>27</v>
      </c>
      <c r="Q5" s="19">
        <v>41</v>
      </c>
      <c r="R5" s="20"/>
      <c r="S5" s="21">
        <f>SUM(N5:R5)</f>
        <v>120</v>
      </c>
      <c r="T5" s="22">
        <v>64</v>
      </c>
      <c r="U5" s="1"/>
      <c r="V5" s="1"/>
      <c r="W5" s="1"/>
    </row>
    <row r="6" spans="1:28" x14ac:dyDescent="0.3">
      <c r="C6" s="23">
        <v>1046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310</v>
      </c>
      <c r="D7" s="7" t="s">
        <v>8</v>
      </c>
      <c r="G7" s="1"/>
      <c r="S7" s="1"/>
      <c r="T7" s="25" t="s">
        <v>9</v>
      </c>
      <c r="U7" s="1"/>
      <c r="V7" s="83">
        <v>64</v>
      </c>
      <c r="W7" s="1"/>
    </row>
    <row r="8" spans="1:28" x14ac:dyDescent="0.3">
      <c r="B8" s="1"/>
      <c r="C8" s="24" t="s">
        <v>311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2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15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56</v>
      </c>
      <c r="B13" s="1" t="s">
        <v>105</v>
      </c>
      <c r="C13" s="26" t="s">
        <v>313</v>
      </c>
      <c r="D13" s="36">
        <v>11</v>
      </c>
      <c r="E13" s="26">
        <v>35</v>
      </c>
      <c r="F13" s="26">
        <v>4</v>
      </c>
      <c r="G13" s="26">
        <v>12</v>
      </c>
      <c r="H13" s="26"/>
      <c r="I13" s="26"/>
      <c r="J13" s="26">
        <v>0</v>
      </c>
      <c r="K13" s="26">
        <v>2</v>
      </c>
      <c r="L13" s="26">
        <v>2</v>
      </c>
      <c r="M13" s="26">
        <v>1</v>
      </c>
      <c r="N13" s="26">
        <f>SUM(L13:M13)</f>
        <v>3</v>
      </c>
      <c r="O13" s="26">
        <v>3</v>
      </c>
      <c r="P13" s="51">
        <v>6</v>
      </c>
      <c r="Q13" s="26">
        <v>1</v>
      </c>
      <c r="R13" s="26">
        <v>6</v>
      </c>
      <c r="S13" s="26">
        <v>0</v>
      </c>
      <c r="T13" s="26">
        <f>+(F13*2)+J13</f>
        <v>8</v>
      </c>
      <c r="U13" s="38">
        <f>IFERROR(((T13+Q13+N13-R13)+(O13*2))/E13,"")</f>
        <v>0.34285714285714286</v>
      </c>
      <c r="V13" s="22">
        <v>64</v>
      </c>
      <c r="W13" s="22" t="s">
        <v>57</v>
      </c>
      <c r="X13" s="22" t="s">
        <v>58</v>
      </c>
      <c r="Y13" s="78">
        <v>1046</v>
      </c>
      <c r="Z13" s="39"/>
      <c r="AA13" s="1" t="s">
        <v>110</v>
      </c>
      <c r="AB13" s="27" t="s">
        <v>256</v>
      </c>
    </row>
    <row r="14" spans="1:28" x14ac:dyDescent="0.3">
      <c r="A14" s="1" t="s">
        <v>56</v>
      </c>
      <c r="B14" s="1" t="s">
        <v>105</v>
      </c>
      <c r="C14" s="26" t="s">
        <v>156</v>
      </c>
      <c r="D14" s="36">
        <v>33</v>
      </c>
      <c r="E14" s="26">
        <v>13</v>
      </c>
      <c r="F14" s="26">
        <v>0</v>
      </c>
      <c r="G14" s="26">
        <v>2</v>
      </c>
      <c r="H14" s="26"/>
      <c r="I14" s="26"/>
      <c r="J14" s="26">
        <v>1</v>
      </c>
      <c r="K14" s="26">
        <v>4</v>
      </c>
      <c r="L14" s="26">
        <v>0</v>
      </c>
      <c r="M14" s="26">
        <v>0</v>
      </c>
      <c r="N14" s="26">
        <f t="shared" ref="N14:N23" si="0">SUM(L14:M14)</f>
        <v>0</v>
      </c>
      <c r="O14" s="26">
        <v>0</v>
      </c>
      <c r="P14" s="37">
        <v>0</v>
      </c>
      <c r="Q14" s="26">
        <v>1</v>
      </c>
      <c r="R14" s="26">
        <v>2</v>
      </c>
      <c r="S14" s="26">
        <v>0</v>
      </c>
      <c r="T14" s="26">
        <f t="shared" ref="T14:T23" si="1">+(F14*2)+J14</f>
        <v>1</v>
      </c>
      <c r="U14" s="38">
        <f t="shared" ref="U14:U23" si="2">IFERROR(((T14+Q14+N14-R14)+(O14*2))/E14,"")</f>
        <v>0</v>
      </c>
      <c r="V14" s="22">
        <v>64</v>
      </c>
      <c r="W14" s="22" t="s">
        <v>57</v>
      </c>
      <c r="X14" s="22" t="s">
        <v>58</v>
      </c>
      <c r="Y14" s="78">
        <v>1046</v>
      </c>
      <c r="Z14" s="39"/>
      <c r="AA14" s="1" t="s">
        <v>110</v>
      </c>
      <c r="AB14" s="27" t="s">
        <v>256</v>
      </c>
    </row>
    <row r="15" spans="1:28" x14ac:dyDescent="0.3">
      <c r="A15" s="1" t="s">
        <v>56</v>
      </c>
      <c r="B15" s="1" t="s">
        <v>105</v>
      </c>
      <c r="C15" s="26" t="s">
        <v>157</v>
      </c>
      <c r="D15" s="36">
        <v>24</v>
      </c>
      <c r="E15" s="26">
        <v>44</v>
      </c>
      <c r="F15" s="26">
        <v>10</v>
      </c>
      <c r="G15" s="26">
        <v>23</v>
      </c>
      <c r="H15" s="26"/>
      <c r="I15" s="26"/>
      <c r="J15" s="26">
        <v>5</v>
      </c>
      <c r="K15" s="26">
        <v>7</v>
      </c>
      <c r="L15" s="26">
        <v>9</v>
      </c>
      <c r="M15" s="26">
        <v>10</v>
      </c>
      <c r="N15" s="26">
        <f t="shared" si="0"/>
        <v>19</v>
      </c>
      <c r="O15" s="26">
        <v>3</v>
      </c>
      <c r="P15" s="37">
        <v>3</v>
      </c>
      <c r="Q15" s="26">
        <v>2</v>
      </c>
      <c r="R15" s="26">
        <v>3</v>
      </c>
      <c r="S15" s="26">
        <v>0</v>
      </c>
      <c r="T15" s="26">
        <f t="shared" si="1"/>
        <v>25</v>
      </c>
      <c r="U15" s="38">
        <f t="shared" si="2"/>
        <v>1.1136363636363635</v>
      </c>
      <c r="V15" s="22">
        <v>64</v>
      </c>
      <c r="W15" s="22" t="s">
        <v>57</v>
      </c>
      <c r="X15" s="22" t="s">
        <v>58</v>
      </c>
      <c r="Y15" s="78">
        <v>1046</v>
      </c>
      <c r="Z15" s="39"/>
      <c r="AA15" s="1" t="s">
        <v>110</v>
      </c>
      <c r="AB15" s="27" t="s">
        <v>256</v>
      </c>
    </row>
    <row r="16" spans="1:28" x14ac:dyDescent="0.3">
      <c r="A16" s="1" t="s">
        <v>56</v>
      </c>
      <c r="B16" s="1" t="s">
        <v>105</v>
      </c>
      <c r="C16" s="26" t="s">
        <v>158</v>
      </c>
      <c r="D16" s="36">
        <v>22</v>
      </c>
      <c r="E16" s="26">
        <v>18</v>
      </c>
      <c r="F16" s="26">
        <v>4</v>
      </c>
      <c r="G16" s="26">
        <v>10</v>
      </c>
      <c r="H16" s="26"/>
      <c r="I16" s="26"/>
      <c r="J16" s="26">
        <v>1</v>
      </c>
      <c r="K16" s="26">
        <v>2</v>
      </c>
      <c r="L16" s="26">
        <v>1</v>
      </c>
      <c r="M16" s="26">
        <v>1</v>
      </c>
      <c r="N16" s="26">
        <f t="shared" si="0"/>
        <v>2</v>
      </c>
      <c r="O16" s="26">
        <v>1</v>
      </c>
      <c r="P16" s="51">
        <v>6</v>
      </c>
      <c r="Q16" s="26">
        <v>0</v>
      </c>
      <c r="R16" s="26">
        <v>2</v>
      </c>
      <c r="S16" s="26">
        <v>0</v>
      </c>
      <c r="T16" s="26">
        <f t="shared" si="1"/>
        <v>9</v>
      </c>
      <c r="U16" s="38">
        <f t="shared" si="2"/>
        <v>0.61111111111111116</v>
      </c>
      <c r="V16" s="22">
        <v>64</v>
      </c>
      <c r="W16" s="22" t="s">
        <v>57</v>
      </c>
      <c r="X16" s="22" t="s">
        <v>58</v>
      </c>
      <c r="Y16" s="78">
        <v>1046</v>
      </c>
      <c r="Z16" s="39"/>
      <c r="AA16" s="1" t="s">
        <v>110</v>
      </c>
      <c r="AB16" s="27" t="s">
        <v>256</v>
      </c>
    </row>
    <row r="17" spans="1:28" x14ac:dyDescent="0.3">
      <c r="A17" s="1" t="s">
        <v>56</v>
      </c>
      <c r="B17" s="1" t="s">
        <v>105</v>
      </c>
      <c r="C17" s="26" t="s">
        <v>160</v>
      </c>
      <c r="D17" s="36">
        <v>20</v>
      </c>
      <c r="E17" s="26">
        <v>20</v>
      </c>
      <c r="F17" s="26">
        <v>6</v>
      </c>
      <c r="G17" s="26">
        <v>12</v>
      </c>
      <c r="H17" s="26"/>
      <c r="I17" s="26"/>
      <c r="J17" s="26">
        <v>0</v>
      </c>
      <c r="K17" s="26">
        <v>0</v>
      </c>
      <c r="L17" s="26">
        <v>2</v>
      </c>
      <c r="M17" s="26">
        <v>3</v>
      </c>
      <c r="N17" s="26">
        <f t="shared" si="0"/>
        <v>5</v>
      </c>
      <c r="O17" s="26">
        <v>1</v>
      </c>
      <c r="P17" s="37">
        <v>5</v>
      </c>
      <c r="Q17" s="26">
        <v>1</v>
      </c>
      <c r="R17" s="26">
        <v>5</v>
      </c>
      <c r="S17" s="26">
        <v>0</v>
      </c>
      <c r="T17" s="26">
        <f t="shared" si="1"/>
        <v>12</v>
      </c>
      <c r="U17" s="38">
        <f t="shared" si="2"/>
        <v>0.75</v>
      </c>
      <c r="V17" s="22">
        <v>64</v>
      </c>
      <c r="W17" s="22" t="s">
        <v>57</v>
      </c>
      <c r="X17" s="22" t="s">
        <v>58</v>
      </c>
      <c r="Y17" s="78">
        <v>1046</v>
      </c>
      <c r="Z17" s="39"/>
      <c r="AA17" s="1" t="s">
        <v>110</v>
      </c>
      <c r="AB17" s="27" t="s">
        <v>256</v>
      </c>
    </row>
    <row r="18" spans="1:28" x14ac:dyDescent="0.3">
      <c r="A18" s="1" t="s">
        <v>56</v>
      </c>
      <c r="B18" s="1" t="s">
        <v>105</v>
      </c>
      <c r="C18" s="26" t="s">
        <v>161</v>
      </c>
      <c r="D18" s="36">
        <v>45</v>
      </c>
      <c r="E18" s="26">
        <v>14</v>
      </c>
      <c r="F18" s="26">
        <v>1</v>
      </c>
      <c r="G18" s="26">
        <v>5</v>
      </c>
      <c r="H18" s="26"/>
      <c r="I18" s="26"/>
      <c r="J18" s="26">
        <v>2</v>
      </c>
      <c r="K18" s="26">
        <v>5</v>
      </c>
      <c r="L18" s="26">
        <v>1</v>
      </c>
      <c r="M18" s="26">
        <v>3</v>
      </c>
      <c r="N18" s="26">
        <f t="shared" si="0"/>
        <v>4</v>
      </c>
      <c r="O18" s="26">
        <v>0</v>
      </c>
      <c r="P18" s="37">
        <v>4</v>
      </c>
      <c r="Q18" s="26">
        <v>0</v>
      </c>
      <c r="R18" s="26">
        <v>3</v>
      </c>
      <c r="S18" s="26">
        <v>0</v>
      </c>
      <c r="T18" s="26">
        <f t="shared" si="1"/>
        <v>4</v>
      </c>
      <c r="U18" s="38">
        <f t="shared" si="2"/>
        <v>0.35714285714285715</v>
      </c>
      <c r="V18" s="22">
        <v>64</v>
      </c>
      <c r="W18" s="22" t="s">
        <v>57</v>
      </c>
      <c r="X18" s="22" t="s">
        <v>58</v>
      </c>
      <c r="Y18" s="78">
        <v>1046</v>
      </c>
      <c r="Z18" s="39"/>
      <c r="AA18" s="1" t="s">
        <v>110</v>
      </c>
      <c r="AB18" s="27" t="s">
        <v>256</v>
      </c>
    </row>
    <row r="19" spans="1:28" x14ac:dyDescent="0.3">
      <c r="A19" s="1" t="s">
        <v>56</v>
      </c>
      <c r="B19" s="1" t="s">
        <v>105</v>
      </c>
      <c r="C19" s="26" t="s">
        <v>162</v>
      </c>
      <c r="D19" s="36">
        <v>23</v>
      </c>
      <c r="E19" s="26">
        <v>30</v>
      </c>
      <c r="F19" s="26">
        <v>1</v>
      </c>
      <c r="G19" s="26">
        <v>9</v>
      </c>
      <c r="H19" s="26"/>
      <c r="I19" s="26"/>
      <c r="J19" s="26">
        <v>0</v>
      </c>
      <c r="K19" s="26">
        <v>0</v>
      </c>
      <c r="L19" s="26">
        <v>0</v>
      </c>
      <c r="M19" s="26">
        <v>2</v>
      </c>
      <c r="N19" s="26">
        <f t="shared" si="0"/>
        <v>2</v>
      </c>
      <c r="O19" s="26">
        <v>2</v>
      </c>
      <c r="P19" s="37">
        <v>2</v>
      </c>
      <c r="Q19" s="26">
        <v>0</v>
      </c>
      <c r="R19" s="26">
        <v>2</v>
      </c>
      <c r="S19" s="26">
        <v>1</v>
      </c>
      <c r="T19" s="26">
        <f t="shared" si="1"/>
        <v>2</v>
      </c>
      <c r="U19" s="38">
        <f t="shared" si="2"/>
        <v>0.2</v>
      </c>
      <c r="V19" s="22">
        <v>64</v>
      </c>
      <c r="W19" s="22" t="s">
        <v>57</v>
      </c>
      <c r="X19" s="22" t="s">
        <v>58</v>
      </c>
      <c r="Y19" s="78">
        <v>1046</v>
      </c>
      <c r="Z19" s="39"/>
      <c r="AA19" s="1" t="s">
        <v>110</v>
      </c>
      <c r="AB19" s="27" t="s">
        <v>256</v>
      </c>
    </row>
    <row r="20" spans="1:28" x14ac:dyDescent="0.3">
      <c r="A20" s="1" t="s">
        <v>56</v>
      </c>
      <c r="B20" s="1" t="s">
        <v>105</v>
      </c>
      <c r="C20" s="26" t="s">
        <v>163</v>
      </c>
      <c r="D20" s="36">
        <v>40</v>
      </c>
      <c r="E20" s="26">
        <v>17</v>
      </c>
      <c r="F20" s="26">
        <v>3</v>
      </c>
      <c r="G20" s="26">
        <v>4</v>
      </c>
      <c r="H20" s="26"/>
      <c r="I20" s="26"/>
      <c r="J20" s="26">
        <v>1</v>
      </c>
      <c r="K20" s="26">
        <v>1</v>
      </c>
      <c r="L20" s="26">
        <v>0</v>
      </c>
      <c r="M20" s="26">
        <v>4</v>
      </c>
      <c r="N20" s="26">
        <f t="shared" si="0"/>
        <v>4</v>
      </c>
      <c r="O20" s="26">
        <v>0</v>
      </c>
      <c r="P20" s="37">
        <v>5</v>
      </c>
      <c r="Q20" s="26">
        <v>0</v>
      </c>
      <c r="R20" s="26">
        <v>1</v>
      </c>
      <c r="S20" s="26">
        <v>1</v>
      </c>
      <c r="T20" s="26">
        <f t="shared" si="1"/>
        <v>7</v>
      </c>
      <c r="U20" s="38">
        <f t="shared" si="2"/>
        <v>0.58823529411764708</v>
      </c>
      <c r="V20" s="22">
        <v>64</v>
      </c>
      <c r="W20" s="22" t="s">
        <v>57</v>
      </c>
      <c r="X20" s="22" t="s">
        <v>58</v>
      </c>
      <c r="Y20" s="78">
        <v>1046</v>
      </c>
      <c r="Z20" s="39"/>
      <c r="AA20" s="1" t="s">
        <v>110</v>
      </c>
      <c r="AB20" s="27" t="s">
        <v>256</v>
      </c>
    </row>
    <row r="21" spans="1:28" x14ac:dyDescent="0.3">
      <c r="A21" s="1" t="s">
        <v>56</v>
      </c>
      <c r="B21" s="1" t="s">
        <v>105</v>
      </c>
      <c r="C21" s="26" t="s">
        <v>164</v>
      </c>
      <c r="D21" s="36">
        <v>10</v>
      </c>
      <c r="E21" s="26">
        <v>35</v>
      </c>
      <c r="F21" s="26">
        <v>10</v>
      </c>
      <c r="G21" s="26">
        <v>24</v>
      </c>
      <c r="H21" s="26"/>
      <c r="I21" s="26"/>
      <c r="J21" s="26">
        <v>2</v>
      </c>
      <c r="K21" s="26">
        <v>5</v>
      </c>
      <c r="L21" s="26">
        <v>8</v>
      </c>
      <c r="M21" s="26">
        <v>2</v>
      </c>
      <c r="N21" s="26">
        <f t="shared" si="0"/>
        <v>10</v>
      </c>
      <c r="O21" s="26">
        <v>0</v>
      </c>
      <c r="P21" s="37">
        <v>5</v>
      </c>
      <c r="Q21" s="26">
        <v>1</v>
      </c>
      <c r="R21" s="26">
        <v>4</v>
      </c>
      <c r="S21" s="26">
        <v>0</v>
      </c>
      <c r="T21" s="26">
        <f t="shared" si="1"/>
        <v>22</v>
      </c>
      <c r="U21" s="38">
        <f t="shared" si="2"/>
        <v>0.82857142857142863</v>
      </c>
      <c r="V21" s="22">
        <v>64</v>
      </c>
      <c r="W21" s="22" t="s">
        <v>57</v>
      </c>
      <c r="X21" s="22" t="s">
        <v>58</v>
      </c>
      <c r="Y21" s="78">
        <v>1046</v>
      </c>
      <c r="Z21" s="39"/>
      <c r="AA21" s="1" t="s">
        <v>110</v>
      </c>
      <c r="AB21" s="27" t="s">
        <v>256</v>
      </c>
    </row>
    <row r="22" spans="1:28" x14ac:dyDescent="0.3">
      <c r="A22" s="1" t="s">
        <v>56</v>
      </c>
      <c r="B22" s="1" t="s">
        <v>105</v>
      </c>
      <c r="C22" s="26" t="s">
        <v>165</v>
      </c>
      <c r="D22" s="36">
        <v>14</v>
      </c>
      <c r="E22" s="26" t="s">
        <v>502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37"/>
      <c r="Q22" s="26"/>
      <c r="R22" s="26"/>
      <c r="S22" s="26"/>
      <c r="T22" s="26"/>
      <c r="U22" s="38" t="str">
        <f t="shared" si="2"/>
        <v/>
      </c>
      <c r="V22" s="22">
        <v>64</v>
      </c>
      <c r="W22" s="22" t="s">
        <v>57</v>
      </c>
      <c r="X22" s="22" t="s">
        <v>58</v>
      </c>
      <c r="Y22" s="78">
        <v>1046</v>
      </c>
      <c r="Z22" s="39"/>
      <c r="AA22" s="1" t="s">
        <v>110</v>
      </c>
      <c r="AB22" s="27" t="s">
        <v>256</v>
      </c>
    </row>
    <row r="23" spans="1:28" x14ac:dyDescent="0.3">
      <c r="A23" s="1" t="s">
        <v>56</v>
      </c>
      <c r="B23" s="1" t="s">
        <v>105</v>
      </c>
      <c r="C23" s="26" t="s">
        <v>166</v>
      </c>
      <c r="D23" s="36">
        <v>15</v>
      </c>
      <c r="E23" s="26">
        <v>14</v>
      </c>
      <c r="F23" s="26">
        <v>4</v>
      </c>
      <c r="G23" s="26">
        <v>8</v>
      </c>
      <c r="H23" s="26"/>
      <c r="I23" s="26"/>
      <c r="J23" s="26">
        <v>0</v>
      </c>
      <c r="K23" s="26">
        <v>0</v>
      </c>
      <c r="L23" s="26">
        <v>0</v>
      </c>
      <c r="M23" s="26">
        <v>2</v>
      </c>
      <c r="N23" s="26">
        <f t="shared" si="0"/>
        <v>2</v>
      </c>
      <c r="O23" s="26">
        <v>0</v>
      </c>
      <c r="P23" s="37">
        <v>1</v>
      </c>
      <c r="Q23" s="26">
        <v>1</v>
      </c>
      <c r="R23" s="26">
        <v>2</v>
      </c>
      <c r="S23" s="26">
        <v>0</v>
      </c>
      <c r="T23" s="26">
        <f t="shared" si="1"/>
        <v>8</v>
      </c>
      <c r="U23" s="38">
        <f t="shared" si="2"/>
        <v>0.6428571428571429</v>
      </c>
      <c r="V23" s="22">
        <v>64</v>
      </c>
      <c r="W23" s="22" t="s">
        <v>57</v>
      </c>
      <c r="X23" s="22" t="s">
        <v>58</v>
      </c>
      <c r="Y23" s="78">
        <v>1046</v>
      </c>
      <c r="Z23" s="39"/>
      <c r="AA23" s="1" t="s">
        <v>110</v>
      </c>
      <c r="AB23" s="27" t="s">
        <v>256</v>
      </c>
    </row>
    <row r="24" spans="1:28" x14ac:dyDescent="0.3">
      <c r="A24" s="46" t="s">
        <v>56</v>
      </c>
      <c r="B24" s="46" t="s">
        <v>105</v>
      </c>
      <c r="C24" s="42" t="s">
        <v>40</v>
      </c>
      <c r="D24" s="46"/>
      <c r="E24" s="42">
        <f t="shared" ref="E24:T24" si="3">SUM(E13:E23)</f>
        <v>240</v>
      </c>
      <c r="F24" s="42">
        <f t="shared" si="3"/>
        <v>43</v>
      </c>
      <c r="G24" s="42">
        <f t="shared" si="3"/>
        <v>109</v>
      </c>
      <c r="H24" s="42">
        <f t="shared" si="3"/>
        <v>0</v>
      </c>
      <c r="I24" s="42">
        <f t="shared" si="3"/>
        <v>0</v>
      </c>
      <c r="J24" s="42">
        <f t="shared" si="3"/>
        <v>12</v>
      </c>
      <c r="K24" s="42">
        <f t="shared" si="3"/>
        <v>26</v>
      </c>
      <c r="L24" s="42">
        <f t="shared" si="3"/>
        <v>23</v>
      </c>
      <c r="M24" s="42">
        <f t="shared" si="3"/>
        <v>28</v>
      </c>
      <c r="N24" s="42">
        <f t="shared" si="3"/>
        <v>51</v>
      </c>
      <c r="O24" s="42">
        <f t="shared" si="3"/>
        <v>10</v>
      </c>
      <c r="P24" s="42">
        <f t="shared" si="3"/>
        <v>37</v>
      </c>
      <c r="Q24" s="42">
        <f t="shared" si="3"/>
        <v>7</v>
      </c>
      <c r="R24" s="42">
        <f t="shared" si="3"/>
        <v>30</v>
      </c>
      <c r="S24" s="42">
        <f t="shared" si="3"/>
        <v>2</v>
      </c>
      <c r="T24" s="42">
        <f t="shared" si="3"/>
        <v>98</v>
      </c>
      <c r="U24" s="43">
        <f>((T24+Q24+N24-R24)+(O24*2))/E24</f>
        <v>0.60833333333333328</v>
      </c>
      <c r="V24" s="44">
        <v>64</v>
      </c>
      <c r="W24" s="44" t="s">
        <v>57</v>
      </c>
      <c r="X24" s="44" t="s">
        <v>58</v>
      </c>
      <c r="Y24" s="79">
        <v>1046</v>
      </c>
      <c r="Z24" s="45"/>
      <c r="AA24" s="46" t="s">
        <v>110</v>
      </c>
      <c r="AB24" s="93" t="s">
        <v>256</v>
      </c>
    </row>
    <row r="25" spans="1:28" x14ac:dyDescent="0.3">
      <c r="A25" s="1"/>
      <c r="B25" s="1"/>
      <c r="C25" s="1"/>
      <c r="D25" s="1"/>
      <c r="F25" s="47" t="s">
        <v>41</v>
      </c>
      <c r="G25" s="77">
        <f>F24/G24</f>
        <v>0.39449541284403672</v>
      </c>
      <c r="H25" s="47"/>
      <c r="I25" s="27"/>
      <c r="J25" s="47" t="s">
        <v>42</v>
      </c>
      <c r="K25" s="77">
        <f>J24/K24</f>
        <v>0.46153846153846156</v>
      </c>
      <c r="L25" s="1"/>
      <c r="M25" s="37" t="s">
        <v>43</v>
      </c>
      <c r="N25" s="49">
        <v>6</v>
      </c>
      <c r="P25" s="1"/>
      <c r="Q25" s="1"/>
      <c r="R25" s="1"/>
      <c r="S25" s="1"/>
      <c r="T25" s="1"/>
      <c r="U25" s="1"/>
      <c r="V25" s="22"/>
      <c r="W25" s="22"/>
      <c r="X25" s="22"/>
      <c r="Y25" s="40"/>
      <c r="Z25" s="39"/>
      <c r="AA25" s="1"/>
      <c r="AB25" s="27"/>
    </row>
    <row r="26" spans="1:28" x14ac:dyDescent="0.3">
      <c r="A26" s="1"/>
      <c r="B26" s="1"/>
      <c r="C26" s="5" t="s">
        <v>44</v>
      </c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5"/>
      <c r="V27" s="22"/>
      <c r="W27" s="22"/>
      <c r="X27" s="22"/>
      <c r="Y27" s="40"/>
      <c r="Z27" s="39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B32" s="1"/>
      <c r="C32" s="31" t="s">
        <v>77</v>
      </c>
      <c r="D32" s="32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7" t="s">
        <v>11</v>
      </c>
      <c r="U32" s="1"/>
      <c r="V32" s="96">
        <v>18</v>
      </c>
      <c r="AB32" s="92"/>
    </row>
    <row r="33" spans="1:28" x14ac:dyDescent="0.3">
      <c r="A33" s="34" t="s">
        <v>12</v>
      </c>
      <c r="B33" s="35" t="s">
        <v>13</v>
      </c>
      <c r="C33" s="36" t="s">
        <v>14</v>
      </c>
      <c r="D33" s="36" t="s">
        <v>15</v>
      </c>
      <c r="E33" s="14" t="s">
        <v>16</v>
      </c>
      <c r="F33" s="14" t="s">
        <v>17</v>
      </c>
      <c r="G33" s="14" t="s">
        <v>18</v>
      </c>
      <c r="H33" s="14" t="s">
        <v>19</v>
      </c>
      <c r="I33" s="14" t="s">
        <v>20</v>
      </c>
      <c r="J33" s="14" t="s">
        <v>21</v>
      </c>
      <c r="K33" s="14" t="s">
        <v>22</v>
      </c>
      <c r="L33" s="14" t="s">
        <v>23</v>
      </c>
      <c r="M33" s="14" t="s">
        <v>24</v>
      </c>
      <c r="N33" s="14" t="s">
        <v>25</v>
      </c>
      <c r="O33" s="14" t="s">
        <v>26</v>
      </c>
      <c r="P33" s="14" t="s">
        <v>27</v>
      </c>
      <c r="Q33" s="14" t="s">
        <v>28</v>
      </c>
      <c r="R33" s="14" t="s">
        <v>29</v>
      </c>
      <c r="S33" s="14" t="s">
        <v>30</v>
      </c>
      <c r="T33" s="14" t="s">
        <v>31</v>
      </c>
      <c r="U33" s="14" t="s">
        <v>32</v>
      </c>
      <c r="V33" s="14" t="s">
        <v>4</v>
      </c>
      <c r="W33" s="14" t="s">
        <v>33</v>
      </c>
      <c r="X33" s="14" t="s">
        <v>34</v>
      </c>
      <c r="Y33" s="14" t="s">
        <v>35</v>
      </c>
      <c r="Z33" s="14" t="s">
        <v>36</v>
      </c>
      <c r="AA33" s="14" t="s">
        <v>37</v>
      </c>
      <c r="AB33" s="14" t="s">
        <v>38</v>
      </c>
    </row>
    <row r="34" spans="1:28" x14ac:dyDescent="0.3">
      <c r="A34" s="1" t="s">
        <v>105</v>
      </c>
      <c r="B34" s="1" t="s">
        <v>56</v>
      </c>
      <c r="C34" s="26" t="s">
        <v>62</v>
      </c>
      <c r="D34" s="36">
        <v>21</v>
      </c>
      <c r="E34" s="26">
        <v>35</v>
      </c>
      <c r="F34" s="26">
        <v>4</v>
      </c>
      <c r="G34" s="26">
        <v>8</v>
      </c>
      <c r="H34" s="26"/>
      <c r="I34" s="26"/>
      <c r="J34" s="26">
        <v>7</v>
      </c>
      <c r="K34" s="26">
        <v>7</v>
      </c>
      <c r="L34" s="26">
        <v>3</v>
      </c>
      <c r="M34" s="26">
        <v>3</v>
      </c>
      <c r="N34" s="26">
        <f>SUM(L34:M34)</f>
        <v>6</v>
      </c>
      <c r="O34" s="26">
        <v>2</v>
      </c>
      <c r="P34" s="37">
        <v>5</v>
      </c>
      <c r="Q34" s="26">
        <v>2</v>
      </c>
      <c r="R34" s="26">
        <v>1</v>
      </c>
      <c r="S34" s="26">
        <v>1</v>
      </c>
      <c r="T34" s="26">
        <f>(H34*3)+((F34-H34)*2)+J34</f>
        <v>15</v>
      </c>
      <c r="U34" s="38">
        <f>IFERROR(((T34+Q34+N34-R34)+(O34*2))/E34,"")</f>
        <v>0.74285714285714288</v>
      </c>
      <c r="V34" s="22">
        <v>64</v>
      </c>
      <c r="W34" s="22" t="s">
        <v>63</v>
      </c>
      <c r="X34" s="22" t="s">
        <v>64</v>
      </c>
      <c r="Y34" s="78">
        <v>1046</v>
      </c>
      <c r="Z34" s="39"/>
      <c r="AA34" s="1" t="s">
        <v>65</v>
      </c>
      <c r="AB34" s="27" t="s">
        <v>149</v>
      </c>
    </row>
    <row r="35" spans="1:28" x14ac:dyDescent="0.3">
      <c r="A35" s="1" t="s">
        <v>105</v>
      </c>
      <c r="B35" s="1" t="s">
        <v>56</v>
      </c>
      <c r="C35" s="26" t="s">
        <v>67</v>
      </c>
      <c r="D35" s="36">
        <v>44</v>
      </c>
      <c r="E35" s="26">
        <v>36</v>
      </c>
      <c r="F35" s="26">
        <v>5</v>
      </c>
      <c r="G35" s="26">
        <v>12</v>
      </c>
      <c r="H35" s="26"/>
      <c r="I35" s="26"/>
      <c r="J35" s="26">
        <v>3</v>
      </c>
      <c r="K35" s="26">
        <v>4</v>
      </c>
      <c r="L35" s="26">
        <v>0</v>
      </c>
      <c r="M35" s="26">
        <v>4</v>
      </c>
      <c r="N35" s="26">
        <f t="shared" ref="N35:N40" si="4">SUM(L35:M35)</f>
        <v>4</v>
      </c>
      <c r="O35" s="37">
        <v>0</v>
      </c>
      <c r="P35" s="37">
        <v>4</v>
      </c>
      <c r="Q35" s="37">
        <v>2</v>
      </c>
      <c r="R35" s="37">
        <v>4</v>
      </c>
      <c r="S35" s="37">
        <v>1</v>
      </c>
      <c r="T35" s="37">
        <f t="shared" ref="T35:T40" si="5">(H35*3)+((F35-H35)*2)+J35</f>
        <v>13</v>
      </c>
      <c r="U35" s="38">
        <f t="shared" ref="U35:U43" si="6">IFERROR(((T35+Q35+N35-R35)+(O35*2))/E35,"")</f>
        <v>0.41666666666666669</v>
      </c>
      <c r="V35" s="22">
        <v>64</v>
      </c>
      <c r="W35" s="22" t="s">
        <v>63</v>
      </c>
      <c r="X35" s="22" t="s">
        <v>64</v>
      </c>
      <c r="Y35" s="78">
        <v>1046</v>
      </c>
      <c r="Z35" s="39"/>
      <c r="AA35" s="1" t="s">
        <v>65</v>
      </c>
      <c r="AB35" s="27" t="s">
        <v>149</v>
      </c>
    </row>
    <row r="36" spans="1:28" x14ac:dyDescent="0.3">
      <c r="A36" s="1" t="s">
        <v>105</v>
      </c>
      <c r="B36" s="1" t="s">
        <v>56</v>
      </c>
      <c r="C36" s="26" t="s">
        <v>68</v>
      </c>
      <c r="D36" s="36">
        <v>15</v>
      </c>
      <c r="E36" s="26">
        <v>40</v>
      </c>
      <c r="F36" s="26">
        <v>3</v>
      </c>
      <c r="G36" s="26">
        <v>7</v>
      </c>
      <c r="H36" s="26"/>
      <c r="I36" s="26"/>
      <c r="J36" s="26">
        <v>7</v>
      </c>
      <c r="K36" s="26">
        <v>8</v>
      </c>
      <c r="L36" s="26">
        <v>1</v>
      </c>
      <c r="M36" s="26">
        <v>1</v>
      </c>
      <c r="N36" s="26">
        <f t="shared" si="4"/>
        <v>2</v>
      </c>
      <c r="O36" s="37">
        <v>13</v>
      </c>
      <c r="P36" s="37">
        <v>2</v>
      </c>
      <c r="Q36" s="37">
        <v>3</v>
      </c>
      <c r="R36" s="37">
        <v>5</v>
      </c>
      <c r="S36" s="37">
        <v>0</v>
      </c>
      <c r="T36" s="37">
        <f t="shared" si="5"/>
        <v>13</v>
      </c>
      <c r="U36" s="38">
        <f t="shared" si="6"/>
        <v>0.97499999999999998</v>
      </c>
      <c r="V36" s="22">
        <v>64</v>
      </c>
      <c r="W36" s="22" t="s">
        <v>63</v>
      </c>
      <c r="X36" s="22" t="s">
        <v>64</v>
      </c>
      <c r="Y36" s="78">
        <v>1046</v>
      </c>
      <c r="Z36" s="39"/>
      <c r="AA36" s="1" t="s">
        <v>65</v>
      </c>
      <c r="AB36" s="27" t="s">
        <v>149</v>
      </c>
    </row>
    <row r="37" spans="1:28" x14ac:dyDescent="0.3">
      <c r="A37" s="1" t="s">
        <v>105</v>
      </c>
      <c r="B37" s="1" t="s">
        <v>56</v>
      </c>
      <c r="C37" s="26" t="s">
        <v>69</v>
      </c>
      <c r="D37" s="36">
        <v>10</v>
      </c>
      <c r="E37" s="26">
        <v>35</v>
      </c>
      <c r="F37" s="26">
        <v>6</v>
      </c>
      <c r="G37" s="26">
        <v>14</v>
      </c>
      <c r="H37" s="26"/>
      <c r="I37" s="26"/>
      <c r="J37" s="26">
        <v>6</v>
      </c>
      <c r="K37" s="26">
        <v>11</v>
      </c>
      <c r="L37" s="26">
        <v>0</v>
      </c>
      <c r="M37" s="26">
        <v>4</v>
      </c>
      <c r="N37" s="26">
        <f t="shared" si="4"/>
        <v>4</v>
      </c>
      <c r="O37" s="37">
        <v>6</v>
      </c>
      <c r="P37" s="37">
        <v>3</v>
      </c>
      <c r="Q37" s="37">
        <v>0</v>
      </c>
      <c r="R37" s="37">
        <v>4</v>
      </c>
      <c r="S37" s="37">
        <v>1</v>
      </c>
      <c r="T37" s="37">
        <f t="shared" si="5"/>
        <v>18</v>
      </c>
      <c r="U37" s="38">
        <f t="shared" si="6"/>
        <v>0.8571428571428571</v>
      </c>
      <c r="V37" s="22">
        <v>64</v>
      </c>
      <c r="W37" s="22" t="s">
        <v>63</v>
      </c>
      <c r="X37" s="22" t="s">
        <v>64</v>
      </c>
      <c r="Y37" s="78">
        <v>1046</v>
      </c>
      <c r="Z37" s="39"/>
      <c r="AA37" s="1" t="s">
        <v>65</v>
      </c>
      <c r="AB37" s="27" t="s">
        <v>149</v>
      </c>
    </row>
    <row r="38" spans="1:28" x14ac:dyDescent="0.3">
      <c r="A38" s="1" t="s">
        <v>105</v>
      </c>
      <c r="B38" s="1" t="s">
        <v>56</v>
      </c>
      <c r="C38" s="26" t="s">
        <v>70</v>
      </c>
      <c r="D38" s="36">
        <v>31</v>
      </c>
      <c r="E38" s="26">
        <v>39</v>
      </c>
      <c r="F38" s="26">
        <v>6</v>
      </c>
      <c r="G38" s="26">
        <v>10</v>
      </c>
      <c r="H38" s="26"/>
      <c r="I38" s="26"/>
      <c r="J38" s="26">
        <v>9</v>
      </c>
      <c r="K38" s="26">
        <v>12</v>
      </c>
      <c r="L38" s="26">
        <v>3</v>
      </c>
      <c r="M38" s="26">
        <v>5</v>
      </c>
      <c r="N38" s="26">
        <f t="shared" si="4"/>
        <v>8</v>
      </c>
      <c r="O38" s="37">
        <v>3</v>
      </c>
      <c r="P38" s="37">
        <v>4</v>
      </c>
      <c r="Q38" s="37">
        <v>7</v>
      </c>
      <c r="R38" s="37">
        <v>1</v>
      </c>
      <c r="S38" s="37">
        <v>2</v>
      </c>
      <c r="T38" s="37">
        <f t="shared" si="5"/>
        <v>21</v>
      </c>
      <c r="U38" s="38">
        <f t="shared" si="6"/>
        <v>1.0512820512820513</v>
      </c>
      <c r="V38" s="22">
        <v>64</v>
      </c>
      <c r="W38" s="22" t="s">
        <v>63</v>
      </c>
      <c r="X38" s="22" t="s">
        <v>64</v>
      </c>
      <c r="Y38" s="78">
        <v>1046</v>
      </c>
      <c r="Z38" s="39"/>
      <c r="AA38" s="1" t="s">
        <v>65</v>
      </c>
      <c r="AB38" s="27" t="s">
        <v>149</v>
      </c>
    </row>
    <row r="39" spans="1:28" x14ac:dyDescent="0.3">
      <c r="A39" s="1" t="s">
        <v>105</v>
      </c>
      <c r="B39" s="1" t="s">
        <v>56</v>
      </c>
      <c r="C39" s="26" t="s">
        <v>191</v>
      </c>
      <c r="D39" s="36">
        <v>32</v>
      </c>
      <c r="E39" s="26">
        <v>2</v>
      </c>
      <c r="F39" s="26">
        <v>0</v>
      </c>
      <c r="G39" s="26">
        <v>0</v>
      </c>
      <c r="H39" s="26"/>
      <c r="I39" s="26"/>
      <c r="J39" s="26">
        <v>0</v>
      </c>
      <c r="K39" s="26">
        <v>0</v>
      </c>
      <c r="L39" s="26">
        <v>0</v>
      </c>
      <c r="M39" s="26">
        <v>1</v>
      </c>
      <c r="N39" s="26">
        <f t="shared" si="4"/>
        <v>1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f t="shared" si="5"/>
        <v>0</v>
      </c>
      <c r="U39" s="38">
        <f t="shared" si="6"/>
        <v>0.5</v>
      </c>
      <c r="V39" s="22">
        <v>64</v>
      </c>
      <c r="W39" s="22" t="s">
        <v>63</v>
      </c>
      <c r="X39" s="22" t="s">
        <v>64</v>
      </c>
      <c r="Y39" s="78">
        <v>1046</v>
      </c>
      <c r="Z39" s="39"/>
      <c r="AA39" s="1" t="s">
        <v>65</v>
      </c>
      <c r="AB39" s="27" t="s">
        <v>149</v>
      </c>
    </row>
    <row r="40" spans="1:28" x14ac:dyDescent="0.3">
      <c r="A40" s="1" t="s">
        <v>105</v>
      </c>
      <c r="B40" s="1" t="s">
        <v>56</v>
      </c>
      <c r="C40" s="26" t="s">
        <v>184</v>
      </c>
      <c r="D40" s="36">
        <v>8</v>
      </c>
      <c r="E40" s="26">
        <v>3</v>
      </c>
      <c r="F40" s="26">
        <v>0</v>
      </c>
      <c r="G40" s="26">
        <v>0</v>
      </c>
      <c r="H40" s="26"/>
      <c r="I40" s="26"/>
      <c r="J40" s="26">
        <v>0</v>
      </c>
      <c r="K40" s="26">
        <v>0</v>
      </c>
      <c r="L40" s="26">
        <v>0</v>
      </c>
      <c r="M40" s="26">
        <v>1</v>
      </c>
      <c r="N40" s="26">
        <f t="shared" si="4"/>
        <v>1</v>
      </c>
      <c r="O40" s="37">
        <v>0</v>
      </c>
      <c r="P40" s="37">
        <v>0</v>
      </c>
      <c r="Q40" s="37">
        <v>1</v>
      </c>
      <c r="R40" s="37">
        <v>1</v>
      </c>
      <c r="S40" s="37">
        <v>0</v>
      </c>
      <c r="T40" s="37">
        <f t="shared" si="5"/>
        <v>0</v>
      </c>
      <c r="U40" s="38">
        <f t="shared" si="6"/>
        <v>0.33333333333333331</v>
      </c>
      <c r="V40" s="22">
        <v>64</v>
      </c>
      <c r="W40" s="22" t="s">
        <v>63</v>
      </c>
      <c r="X40" s="22" t="s">
        <v>64</v>
      </c>
      <c r="Y40" s="78">
        <v>1046</v>
      </c>
      <c r="Z40" s="39"/>
      <c r="AA40" s="1" t="s">
        <v>65</v>
      </c>
      <c r="AB40" s="27" t="s">
        <v>149</v>
      </c>
    </row>
    <row r="41" spans="1:28" x14ac:dyDescent="0.3">
      <c r="A41" s="1" t="s">
        <v>105</v>
      </c>
      <c r="B41" s="1" t="s">
        <v>56</v>
      </c>
      <c r="C41" s="26" t="s">
        <v>73</v>
      </c>
      <c r="D41" s="36">
        <v>23</v>
      </c>
      <c r="E41" s="26" t="s">
        <v>419</v>
      </c>
      <c r="F41" s="26"/>
      <c r="G41" s="26"/>
      <c r="H41" s="26"/>
      <c r="I41" s="26"/>
      <c r="J41" s="26"/>
      <c r="K41" s="26"/>
      <c r="L41" s="26"/>
      <c r="M41" s="26"/>
      <c r="N41" s="26"/>
      <c r="O41" s="37"/>
      <c r="P41" s="37"/>
      <c r="Q41" s="37"/>
      <c r="R41" s="37"/>
      <c r="S41" s="37"/>
      <c r="T41" s="37"/>
      <c r="U41" s="38" t="str">
        <f t="shared" si="6"/>
        <v/>
      </c>
      <c r="V41" s="22">
        <v>64</v>
      </c>
      <c r="W41" s="22" t="s">
        <v>63</v>
      </c>
      <c r="X41" s="22" t="s">
        <v>64</v>
      </c>
      <c r="Y41" s="78">
        <v>1046</v>
      </c>
      <c r="Z41" s="39"/>
      <c r="AA41" s="1" t="s">
        <v>65</v>
      </c>
      <c r="AB41" s="27" t="s">
        <v>149</v>
      </c>
    </row>
    <row r="42" spans="1:28" x14ac:dyDescent="0.3">
      <c r="A42" s="1" t="s">
        <v>105</v>
      </c>
      <c r="B42" s="1" t="s">
        <v>56</v>
      </c>
      <c r="C42" s="26" t="s">
        <v>74</v>
      </c>
      <c r="D42" s="36">
        <v>14</v>
      </c>
      <c r="E42" s="26">
        <v>16</v>
      </c>
      <c r="F42" s="26">
        <v>7</v>
      </c>
      <c r="G42" s="26">
        <v>8</v>
      </c>
      <c r="H42" s="26"/>
      <c r="I42" s="26"/>
      <c r="J42" s="26">
        <v>1</v>
      </c>
      <c r="K42" s="26">
        <v>3</v>
      </c>
      <c r="L42" s="26">
        <v>2</v>
      </c>
      <c r="M42" s="26">
        <v>3</v>
      </c>
      <c r="N42" s="26">
        <f>SUM(L42:M42)</f>
        <v>5</v>
      </c>
      <c r="O42" s="37">
        <v>1</v>
      </c>
      <c r="P42" s="37">
        <v>2</v>
      </c>
      <c r="Q42" s="37">
        <v>1</v>
      </c>
      <c r="R42" s="37">
        <v>2</v>
      </c>
      <c r="S42" s="37">
        <v>0</v>
      </c>
      <c r="T42" s="37">
        <f>(H42*3)+((F42-H42)*2)+J42</f>
        <v>15</v>
      </c>
      <c r="U42" s="38">
        <f t="shared" si="6"/>
        <v>1.3125</v>
      </c>
      <c r="V42" s="22">
        <v>64</v>
      </c>
      <c r="W42" s="22" t="s">
        <v>63</v>
      </c>
      <c r="X42" s="22" t="s">
        <v>64</v>
      </c>
      <c r="Y42" s="78">
        <v>1046</v>
      </c>
      <c r="Z42" s="39"/>
      <c r="AA42" s="1" t="s">
        <v>65</v>
      </c>
      <c r="AB42" s="27" t="s">
        <v>149</v>
      </c>
    </row>
    <row r="43" spans="1:28" x14ac:dyDescent="0.3">
      <c r="A43" s="1" t="s">
        <v>105</v>
      </c>
      <c r="B43" s="1" t="s">
        <v>56</v>
      </c>
      <c r="C43" s="26" t="s">
        <v>312</v>
      </c>
      <c r="D43" s="36">
        <v>25</v>
      </c>
      <c r="E43" s="26">
        <v>34</v>
      </c>
      <c r="F43" s="26">
        <v>11</v>
      </c>
      <c r="G43" s="26">
        <v>23</v>
      </c>
      <c r="H43" s="26"/>
      <c r="I43" s="26"/>
      <c r="J43" s="26">
        <v>3</v>
      </c>
      <c r="K43" s="26">
        <v>4</v>
      </c>
      <c r="L43" s="26">
        <v>1</v>
      </c>
      <c r="M43" s="26">
        <v>9</v>
      </c>
      <c r="N43" s="26">
        <f>SUM(L43:M43)</f>
        <v>10</v>
      </c>
      <c r="O43" s="37">
        <v>1</v>
      </c>
      <c r="P43" s="37">
        <v>4</v>
      </c>
      <c r="Q43" s="37">
        <v>1</v>
      </c>
      <c r="R43" s="37">
        <v>4</v>
      </c>
      <c r="S43" s="37">
        <v>0</v>
      </c>
      <c r="T43" s="37">
        <f>(H43*3)+((F43-H43)*2)+J43</f>
        <v>25</v>
      </c>
      <c r="U43" s="38">
        <f t="shared" si="6"/>
        <v>1</v>
      </c>
      <c r="V43" s="22">
        <v>64</v>
      </c>
      <c r="W43" s="22" t="s">
        <v>63</v>
      </c>
      <c r="X43" s="22" t="s">
        <v>64</v>
      </c>
      <c r="Y43" s="78">
        <v>1046</v>
      </c>
      <c r="Z43" s="39"/>
      <c r="AA43" s="1" t="s">
        <v>65</v>
      </c>
      <c r="AB43" s="27" t="s">
        <v>149</v>
      </c>
    </row>
    <row r="44" spans="1:28" x14ac:dyDescent="0.3">
      <c r="A44" s="46" t="s">
        <v>105</v>
      </c>
      <c r="B44" s="46" t="s">
        <v>56</v>
      </c>
      <c r="C44" s="42" t="s">
        <v>40</v>
      </c>
      <c r="D44" s="46"/>
      <c r="E44" s="42">
        <f t="shared" ref="E44:T44" si="7">SUM(E34:E43)</f>
        <v>240</v>
      </c>
      <c r="F44" s="42">
        <f t="shared" si="7"/>
        <v>42</v>
      </c>
      <c r="G44" s="42">
        <f t="shared" si="7"/>
        <v>82</v>
      </c>
      <c r="H44" s="42">
        <f t="shared" si="7"/>
        <v>0</v>
      </c>
      <c r="I44" s="42">
        <f t="shared" si="7"/>
        <v>0</v>
      </c>
      <c r="J44" s="42">
        <f t="shared" si="7"/>
        <v>36</v>
      </c>
      <c r="K44" s="42">
        <f t="shared" si="7"/>
        <v>49</v>
      </c>
      <c r="L44" s="42">
        <f t="shared" si="7"/>
        <v>10</v>
      </c>
      <c r="M44" s="42">
        <f t="shared" si="7"/>
        <v>31</v>
      </c>
      <c r="N44" s="42">
        <f t="shared" si="7"/>
        <v>41</v>
      </c>
      <c r="O44" s="42">
        <f t="shared" si="7"/>
        <v>26</v>
      </c>
      <c r="P44" s="42">
        <f t="shared" si="7"/>
        <v>24</v>
      </c>
      <c r="Q44" s="42">
        <f t="shared" si="7"/>
        <v>17</v>
      </c>
      <c r="R44" s="42">
        <f t="shared" si="7"/>
        <v>22</v>
      </c>
      <c r="S44" s="42">
        <f t="shared" si="7"/>
        <v>5</v>
      </c>
      <c r="T44" s="42">
        <f t="shared" si="7"/>
        <v>120</v>
      </c>
      <c r="U44" s="43">
        <f>((T44+Q44+N44-R44)+(O44*2))/E44</f>
        <v>0.8666666666666667</v>
      </c>
      <c r="V44" s="44">
        <v>64</v>
      </c>
      <c r="W44" s="44" t="s">
        <v>63</v>
      </c>
      <c r="X44" s="44" t="s">
        <v>64</v>
      </c>
      <c r="Y44" s="79">
        <v>1046</v>
      </c>
      <c r="Z44" s="45"/>
      <c r="AA44" s="46" t="s">
        <v>65</v>
      </c>
      <c r="AB44" s="93" t="s">
        <v>149</v>
      </c>
    </row>
    <row r="45" spans="1:28" x14ac:dyDescent="0.3">
      <c r="A45" s="1"/>
      <c r="B45" s="1"/>
      <c r="C45" s="1"/>
      <c r="D45" s="1"/>
      <c r="F45" s="47" t="s">
        <v>41</v>
      </c>
      <c r="G45" s="77">
        <f>F44/G44</f>
        <v>0.51219512195121952</v>
      </c>
      <c r="H45" s="47"/>
      <c r="I45" s="27"/>
      <c r="J45" s="47" t="s">
        <v>42</v>
      </c>
      <c r="K45" s="77">
        <f>J44/K44</f>
        <v>0.73469387755102045</v>
      </c>
      <c r="L45" s="1"/>
      <c r="M45" s="37" t="s">
        <v>43</v>
      </c>
      <c r="N45" s="49">
        <v>3</v>
      </c>
      <c r="P45" s="1"/>
      <c r="Q45" s="1"/>
      <c r="R45" s="1"/>
      <c r="S45" s="1"/>
      <c r="T45" s="1"/>
      <c r="U45" s="1"/>
      <c r="V45" s="22"/>
      <c r="W45" s="22"/>
      <c r="X45" s="22"/>
      <c r="Y45" s="40"/>
      <c r="Z45" s="39"/>
      <c r="AA45" s="1"/>
      <c r="AB45" s="27"/>
    </row>
    <row r="46" spans="1:28" x14ac:dyDescent="0.3">
      <c r="A46" s="1"/>
      <c r="B46" s="1"/>
      <c r="C46" s="5" t="s">
        <v>44</v>
      </c>
      <c r="V46" s="22"/>
      <c r="W46" s="22"/>
      <c r="X46" s="22"/>
      <c r="Y46" s="40"/>
      <c r="Z46" s="39"/>
      <c r="AA46" s="1"/>
      <c r="AB46" s="27"/>
    </row>
    <row r="47" spans="1:28" x14ac:dyDescent="0.3">
      <c r="A47" s="1"/>
      <c r="B47" s="1"/>
      <c r="C47" s="5"/>
      <c r="V47" s="22"/>
      <c r="W47" s="22"/>
      <c r="X47" s="22"/>
      <c r="Y47" s="40"/>
      <c r="Z47" s="39"/>
      <c r="AA47" s="1"/>
      <c r="AB47" s="27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65BC1-CE8D-4072-A272-E1532EC470E2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8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80" t="s">
        <v>457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28897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81</v>
      </c>
      <c r="D4" s="7" t="s">
        <v>5</v>
      </c>
      <c r="E4" s="8"/>
      <c r="F4" s="5"/>
      <c r="G4" s="1"/>
      <c r="J4" s="15" t="s">
        <v>258</v>
      </c>
      <c r="K4" s="16" t="s">
        <v>106</v>
      </c>
      <c r="L4" s="17"/>
      <c r="M4" s="18"/>
      <c r="N4" s="19">
        <v>20</v>
      </c>
      <c r="O4" s="19">
        <v>24</v>
      </c>
      <c r="P4" s="19">
        <v>20</v>
      </c>
      <c r="Q4" s="19">
        <v>39</v>
      </c>
      <c r="R4" s="20"/>
      <c r="S4" s="21">
        <f>SUM(N4:R4)</f>
        <v>103</v>
      </c>
      <c r="T4" s="22">
        <v>65</v>
      </c>
    </row>
    <row r="5" spans="1:28" x14ac:dyDescent="0.3">
      <c r="B5" s="1"/>
      <c r="C5" s="6" t="s">
        <v>257</v>
      </c>
      <c r="D5" s="7" t="s">
        <v>6</v>
      </c>
      <c r="E5" s="1"/>
      <c r="F5" s="1"/>
      <c r="G5" s="1"/>
      <c r="J5" s="15" t="s">
        <v>130</v>
      </c>
      <c r="K5" s="16" t="s">
        <v>89</v>
      </c>
      <c r="L5" s="17"/>
      <c r="M5" s="18"/>
      <c r="N5" s="19">
        <v>17</v>
      </c>
      <c r="O5" s="19">
        <v>20</v>
      </c>
      <c r="P5" s="19">
        <v>21</v>
      </c>
      <c r="Q5" s="19">
        <v>32</v>
      </c>
      <c r="R5" s="20"/>
      <c r="S5" s="21">
        <f>SUM(N5:R5)</f>
        <v>90</v>
      </c>
      <c r="T5" s="22">
        <v>65</v>
      </c>
      <c r="U5" s="1"/>
      <c r="V5" s="1"/>
      <c r="W5" s="1"/>
    </row>
    <row r="6" spans="1:28" x14ac:dyDescent="0.3">
      <c r="C6" s="23">
        <v>2814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4"/>
      <c r="D7" s="7" t="s">
        <v>8</v>
      </c>
      <c r="G7" s="1"/>
      <c r="S7" s="1"/>
      <c r="T7" s="25" t="s">
        <v>9</v>
      </c>
      <c r="U7" s="1"/>
      <c r="V7" s="83">
        <v>65</v>
      </c>
      <c r="W7" s="1"/>
    </row>
    <row r="8" spans="1:28" x14ac:dyDescent="0.3">
      <c r="B8" s="1"/>
      <c r="C8" s="84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2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16</v>
      </c>
      <c r="W11" s="1"/>
      <c r="X11" s="1"/>
      <c r="Y11" s="30"/>
      <c r="Z11" s="39"/>
      <c r="AA11" s="1"/>
      <c r="AB11" s="4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01" t="s">
        <v>38</v>
      </c>
    </row>
    <row r="13" spans="1:28" x14ac:dyDescent="0.3">
      <c r="A13" s="1" t="s">
        <v>88</v>
      </c>
      <c r="B13" s="1" t="s">
        <v>105</v>
      </c>
      <c r="C13" s="26" t="s">
        <v>155</v>
      </c>
      <c r="D13" s="36">
        <v>11</v>
      </c>
      <c r="E13" s="95"/>
      <c r="F13" s="26">
        <v>3</v>
      </c>
      <c r="G13" s="95"/>
      <c r="H13" s="95"/>
      <c r="I13" s="95"/>
      <c r="J13" s="26">
        <v>6</v>
      </c>
      <c r="K13" s="26">
        <v>6</v>
      </c>
      <c r="L13" s="95"/>
      <c r="M13" s="95"/>
      <c r="N13" s="26">
        <f>SUM(L13:M13)</f>
        <v>0</v>
      </c>
      <c r="O13" s="106"/>
      <c r="P13" s="51">
        <v>6</v>
      </c>
      <c r="Q13" s="106"/>
      <c r="R13" s="106"/>
      <c r="S13" s="106"/>
      <c r="T13" s="26">
        <f>+(F13*2)+J13</f>
        <v>12</v>
      </c>
      <c r="U13" s="38" t="str">
        <f>IFERROR(((T13+Q13+N13-R13)+(O13*2))/E13,"")</f>
        <v/>
      </c>
      <c r="V13" s="22">
        <v>65</v>
      </c>
      <c r="W13" s="22" t="s">
        <v>57</v>
      </c>
      <c r="X13" s="22" t="s">
        <v>64</v>
      </c>
      <c r="Y13" s="78">
        <v>2814</v>
      </c>
      <c r="Z13" s="39"/>
      <c r="AA13" s="1" t="s">
        <v>110</v>
      </c>
      <c r="AB13" s="47" t="s">
        <v>259</v>
      </c>
    </row>
    <row r="14" spans="1:28" x14ac:dyDescent="0.3">
      <c r="A14" s="1" t="s">
        <v>88</v>
      </c>
      <c r="B14" s="1" t="s">
        <v>105</v>
      </c>
      <c r="C14" s="26" t="s">
        <v>156</v>
      </c>
      <c r="D14" s="36">
        <v>33</v>
      </c>
      <c r="E14" s="95" t="s">
        <v>416</v>
      </c>
      <c r="F14" s="26"/>
      <c r="G14" s="95"/>
      <c r="H14" s="95"/>
      <c r="I14" s="95"/>
      <c r="J14" s="26"/>
      <c r="K14" s="26"/>
      <c r="L14" s="95"/>
      <c r="M14" s="95"/>
      <c r="N14" s="26"/>
      <c r="O14" s="106"/>
      <c r="P14" s="106"/>
      <c r="Q14" s="106"/>
      <c r="R14" s="106"/>
      <c r="S14" s="106"/>
      <c r="T14" s="26"/>
      <c r="U14" s="38" t="str">
        <f t="shared" ref="U14:U23" si="0">IFERROR(((T14+Q14+N14-R14)+(O14*2))/E14,"")</f>
        <v/>
      </c>
      <c r="V14" s="22">
        <v>65</v>
      </c>
      <c r="W14" s="22" t="s">
        <v>57</v>
      </c>
      <c r="X14" s="22" t="s">
        <v>64</v>
      </c>
      <c r="Y14" s="78">
        <v>2814</v>
      </c>
      <c r="Z14" s="39"/>
      <c r="AA14" s="1" t="s">
        <v>110</v>
      </c>
      <c r="AB14" s="47" t="s">
        <v>259</v>
      </c>
    </row>
    <row r="15" spans="1:28" x14ac:dyDescent="0.3">
      <c r="A15" s="1" t="s">
        <v>88</v>
      </c>
      <c r="B15" s="1" t="s">
        <v>105</v>
      </c>
      <c r="C15" s="26" t="s">
        <v>157</v>
      </c>
      <c r="D15" s="36">
        <v>24</v>
      </c>
      <c r="E15" s="95"/>
      <c r="F15" s="26">
        <v>7</v>
      </c>
      <c r="G15" s="95"/>
      <c r="H15" s="95"/>
      <c r="I15" s="95"/>
      <c r="J15" s="26">
        <v>8</v>
      </c>
      <c r="K15" s="26">
        <v>9</v>
      </c>
      <c r="L15" s="95"/>
      <c r="M15" s="95"/>
      <c r="N15" s="26">
        <f t="shared" ref="N15:N18" si="1">SUM(L15:M15)</f>
        <v>0</v>
      </c>
      <c r="O15" s="106"/>
      <c r="P15" s="106"/>
      <c r="Q15" s="106"/>
      <c r="R15" s="106"/>
      <c r="S15" s="106"/>
      <c r="T15" s="26">
        <f t="shared" ref="T15:T23" si="2">+(F15*2)+J15</f>
        <v>22</v>
      </c>
      <c r="U15" s="38" t="str">
        <f t="shared" si="0"/>
        <v/>
      </c>
      <c r="V15" s="22">
        <v>65</v>
      </c>
      <c r="W15" s="22" t="s">
        <v>57</v>
      </c>
      <c r="X15" s="22" t="s">
        <v>64</v>
      </c>
      <c r="Y15" s="78">
        <v>2814</v>
      </c>
      <c r="Z15" s="39"/>
      <c r="AA15" s="1" t="s">
        <v>110</v>
      </c>
      <c r="AB15" s="47" t="s">
        <v>259</v>
      </c>
    </row>
    <row r="16" spans="1:28" x14ac:dyDescent="0.3">
      <c r="A16" s="1" t="s">
        <v>88</v>
      </c>
      <c r="B16" s="1" t="s">
        <v>105</v>
      </c>
      <c r="C16" s="26" t="s">
        <v>158</v>
      </c>
      <c r="D16" s="36">
        <v>22</v>
      </c>
      <c r="E16" s="95"/>
      <c r="F16" s="26">
        <v>3</v>
      </c>
      <c r="G16" s="95"/>
      <c r="H16" s="95"/>
      <c r="I16" s="95"/>
      <c r="J16" s="26">
        <v>5</v>
      </c>
      <c r="K16" s="26">
        <v>7</v>
      </c>
      <c r="L16" s="95"/>
      <c r="M16" s="95"/>
      <c r="N16" s="26">
        <f t="shared" si="1"/>
        <v>0</v>
      </c>
      <c r="O16" s="106"/>
      <c r="P16" s="106"/>
      <c r="Q16" s="106"/>
      <c r="R16" s="106"/>
      <c r="S16" s="106"/>
      <c r="T16" s="26">
        <f t="shared" si="2"/>
        <v>11</v>
      </c>
      <c r="U16" s="38" t="str">
        <f t="shared" si="0"/>
        <v/>
      </c>
      <c r="V16" s="22">
        <v>65</v>
      </c>
      <c r="W16" s="22" t="s">
        <v>57</v>
      </c>
      <c r="X16" s="22" t="s">
        <v>64</v>
      </c>
      <c r="Y16" s="78">
        <v>2814</v>
      </c>
      <c r="Z16" s="39"/>
      <c r="AA16" s="1" t="s">
        <v>110</v>
      </c>
      <c r="AB16" s="47" t="s">
        <v>259</v>
      </c>
    </row>
    <row r="17" spans="1:28" x14ac:dyDescent="0.3">
      <c r="A17" s="1" t="s">
        <v>88</v>
      </c>
      <c r="B17" s="1" t="s">
        <v>105</v>
      </c>
      <c r="C17" s="26" t="s">
        <v>160</v>
      </c>
      <c r="D17" s="36">
        <v>20</v>
      </c>
      <c r="E17" s="95"/>
      <c r="F17" s="26">
        <v>4</v>
      </c>
      <c r="G17" s="95"/>
      <c r="H17" s="95"/>
      <c r="I17" s="95"/>
      <c r="J17" s="26">
        <v>4</v>
      </c>
      <c r="K17" s="26">
        <v>4</v>
      </c>
      <c r="L17" s="95"/>
      <c r="M17" s="95"/>
      <c r="N17" s="26">
        <f t="shared" si="1"/>
        <v>0</v>
      </c>
      <c r="O17" s="106"/>
      <c r="P17" s="107"/>
      <c r="Q17" s="106"/>
      <c r="R17" s="106"/>
      <c r="S17" s="106"/>
      <c r="T17" s="26">
        <f t="shared" si="2"/>
        <v>12</v>
      </c>
      <c r="U17" s="38" t="str">
        <f t="shared" si="0"/>
        <v/>
      </c>
      <c r="V17" s="22">
        <v>65</v>
      </c>
      <c r="W17" s="22" t="s">
        <v>57</v>
      </c>
      <c r="X17" s="22" t="s">
        <v>64</v>
      </c>
      <c r="Y17" s="78">
        <v>2814</v>
      </c>
      <c r="Z17" s="39"/>
      <c r="AA17" s="1" t="s">
        <v>110</v>
      </c>
      <c r="AB17" s="47" t="s">
        <v>259</v>
      </c>
    </row>
    <row r="18" spans="1:28" x14ac:dyDescent="0.3">
      <c r="A18" s="1" t="s">
        <v>88</v>
      </c>
      <c r="B18" s="1" t="s">
        <v>105</v>
      </c>
      <c r="C18" s="26" t="s">
        <v>161</v>
      </c>
      <c r="D18" s="36">
        <v>45</v>
      </c>
      <c r="E18" s="95"/>
      <c r="F18" s="26">
        <v>1</v>
      </c>
      <c r="G18" s="95"/>
      <c r="H18" s="95"/>
      <c r="I18" s="95"/>
      <c r="J18" s="26">
        <v>0</v>
      </c>
      <c r="K18" s="26">
        <v>0</v>
      </c>
      <c r="L18" s="95"/>
      <c r="M18" s="95"/>
      <c r="N18" s="26">
        <f t="shared" si="1"/>
        <v>0</v>
      </c>
      <c r="O18" s="106"/>
      <c r="P18" s="106"/>
      <c r="Q18" s="106"/>
      <c r="R18" s="106"/>
      <c r="S18" s="106"/>
      <c r="T18" s="26">
        <f t="shared" si="2"/>
        <v>2</v>
      </c>
      <c r="U18" s="38" t="str">
        <f t="shared" si="0"/>
        <v/>
      </c>
      <c r="V18" s="22">
        <v>65</v>
      </c>
      <c r="W18" s="22" t="s">
        <v>57</v>
      </c>
      <c r="X18" s="22" t="s">
        <v>64</v>
      </c>
      <c r="Y18" s="78">
        <v>2814</v>
      </c>
      <c r="Z18" s="39"/>
      <c r="AA18" s="1" t="s">
        <v>110</v>
      </c>
      <c r="AB18" s="47" t="s">
        <v>259</v>
      </c>
    </row>
    <row r="19" spans="1:28" x14ac:dyDescent="0.3">
      <c r="A19" s="1" t="s">
        <v>88</v>
      </c>
      <c r="B19" s="1" t="s">
        <v>105</v>
      </c>
      <c r="C19" s="26" t="s">
        <v>162</v>
      </c>
      <c r="D19" s="36">
        <v>23</v>
      </c>
      <c r="E19" s="95"/>
      <c r="F19" s="26">
        <v>9</v>
      </c>
      <c r="G19" s="95"/>
      <c r="H19" s="95"/>
      <c r="I19" s="95"/>
      <c r="J19" s="26">
        <v>7</v>
      </c>
      <c r="K19" s="26">
        <v>8</v>
      </c>
      <c r="L19" s="95"/>
      <c r="M19" s="95"/>
      <c r="N19" s="26">
        <f>SUM(L19:M19)</f>
        <v>0</v>
      </c>
      <c r="O19" s="106"/>
      <c r="P19" s="106"/>
      <c r="Q19" s="106"/>
      <c r="R19" s="106"/>
      <c r="S19" s="106"/>
      <c r="T19" s="26">
        <f t="shared" si="2"/>
        <v>25</v>
      </c>
      <c r="U19" s="38" t="str">
        <f t="shared" si="0"/>
        <v/>
      </c>
      <c r="V19" s="22">
        <v>65</v>
      </c>
      <c r="W19" s="22" t="s">
        <v>57</v>
      </c>
      <c r="X19" s="22" t="s">
        <v>64</v>
      </c>
      <c r="Y19" s="78">
        <v>2814</v>
      </c>
      <c r="Z19" s="39"/>
      <c r="AA19" s="1" t="s">
        <v>110</v>
      </c>
      <c r="AB19" s="47" t="s">
        <v>259</v>
      </c>
    </row>
    <row r="20" spans="1:28" x14ac:dyDescent="0.3">
      <c r="A20" s="1" t="s">
        <v>88</v>
      </c>
      <c r="B20" s="1" t="s">
        <v>105</v>
      </c>
      <c r="C20" s="26" t="s">
        <v>163</v>
      </c>
      <c r="D20" s="36">
        <v>40</v>
      </c>
      <c r="E20" s="95"/>
      <c r="F20" s="26">
        <v>0</v>
      </c>
      <c r="G20" s="95"/>
      <c r="H20" s="95"/>
      <c r="I20" s="95"/>
      <c r="J20" s="26">
        <v>0</v>
      </c>
      <c r="K20" s="26">
        <v>0</v>
      </c>
      <c r="L20" s="95"/>
      <c r="M20" s="95"/>
      <c r="N20" s="26">
        <f>SUM(L20:M20)</f>
        <v>0</v>
      </c>
      <c r="O20" s="106"/>
      <c r="P20" s="106"/>
      <c r="Q20" s="106"/>
      <c r="R20" s="106"/>
      <c r="S20" s="106"/>
      <c r="T20" s="26">
        <f t="shared" si="2"/>
        <v>0</v>
      </c>
      <c r="U20" s="38" t="str">
        <f t="shared" si="0"/>
        <v/>
      </c>
      <c r="V20" s="22">
        <v>65</v>
      </c>
      <c r="W20" s="22" t="s">
        <v>57</v>
      </c>
      <c r="X20" s="22" t="s">
        <v>64</v>
      </c>
      <c r="Y20" s="78">
        <v>2814</v>
      </c>
      <c r="Z20" s="39"/>
      <c r="AA20" s="1" t="s">
        <v>110</v>
      </c>
      <c r="AB20" s="47" t="s">
        <v>259</v>
      </c>
    </row>
    <row r="21" spans="1:28" x14ac:dyDescent="0.3">
      <c r="A21" s="1" t="s">
        <v>88</v>
      </c>
      <c r="B21" s="1" t="s">
        <v>105</v>
      </c>
      <c r="C21" s="26" t="s">
        <v>164</v>
      </c>
      <c r="D21" s="36">
        <v>10</v>
      </c>
      <c r="E21" s="95"/>
      <c r="F21" s="26">
        <v>9</v>
      </c>
      <c r="G21" s="95"/>
      <c r="H21" s="95"/>
      <c r="I21" s="95"/>
      <c r="J21" s="26">
        <v>1</v>
      </c>
      <c r="K21" s="26">
        <v>2</v>
      </c>
      <c r="L21" s="95"/>
      <c r="M21" s="26">
        <v>13</v>
      </c>
      <c r="N21" s="26">
        <f>SUM(L21:M21)</f>
        <v>13</v>
      </c>
      <c r="O21" s="106"/>
      <c r="P21" s="106"/>
      <c r="Q21" s="106"/>
      <c r="R21" s="106"/>
      <c r="S21" s="106"/>
      <c r="T21" s="26">
        <f t="shared" si="2"/>
        <v>19</v>
      </c>
      <c r="U21" s="38" t="str">
        <f t="shared" si="0"/>
        <v/>
      </c>
      <c r="V21" s="22">
        <v>65</v>
      </c>
      <c r="W21" s="22" t="s">
        <v>57</v>
      </c>
      <c r="X21" s="22" t="s">
        <v>64</v>
      </c>
      <c r="Y21" s="78">
        <v>2814</v>
      </c>
      <c r="Z21" s="39"/>
      <c r="AA21" s="1" t="s">
        <v>110</v>
      </c>
      <c r="AB21" s="47" t="s">
        <v>259</v>
      </c>
    </row>
    <row r="22" spans="1:28" x14ac:dyDescent="0.3">
      <c r="A22" s="1" t="s">
        <v>88</v>
      </c>
      <c r="B22" s="1" t="s">
        <v>105</v>
      </c>
      <c r="C22" s="26" t="s">
        <v>165</v>
      </c>
      <c r="D22" s="36">
        <v>14</v>
      </c>
      <c r="E22" s="95" t="s">
        <v>416</v>
      </c>
      <c r="F22" s="26"/>
      <c r="G22" s="95"/>
      <c r="H22" s="95"/>
      <c r="I22" s="95"/>
      <c r="J22" s="26"/>
      <c r="K22" s="26"/>
      <c r="L22" s="95"/>
      <c r="M22" s="95"/>
      <c r="N22" s="26"/>
      <c r="O22" s="106"/>
      <c r="P22" s="106"/>
      <c r="Q22" s="106"/>
      <c r="R22" s="106"/>
      <c r="S22" s="106"/>
      <c r="T22" s="26"/>
      <c r="U22" s="38" t="str">
        <f t="shared" si="0"/>
        <v/>
      </c>
      <c r="V22" s="22">
        <v>65</v>
      </c>
      <c r="W22" s="22" t="s">
        <v>57</v>
      </c>
      <c r="X22" s="22" t="s">
        <v>64</v>
      </c>
      <c r="Y22" s="78">
        <v>2814</v>
      </c>
      <c r="Z22" s="39"/>
      <c r="AA22" s="1" t="s">
        <v>110</v>
      </c>
      <c r="AB22" s="47" t="s">
        <v>259</v>
      </c>
    </row>
    <row r="23" spans="1:28" x14ac:dyDescent="0.3">
      <c r="A23" s="1" t="s">
        <v>88</v>
      </c>
      <c r="B23" s="1" t="s">
        <v>105</v>
      </c>
      <c r="C23" s="26" t="s">
        <v>166</v>
      </c>
      <c r="D23" s="36">
        <v>15</v>
      </c>
      <c r="E23" s="95"/>
      <c r="F23" s="26">
        <v>0</v>
      </c>
      <c r="G23" s="95"/>
      <c r="H23" s="95"/>
      <c r="I23" s="95"/>
      <c r="J23" s="26">
        <v>0</v>
      </c>
      <c r="K23" s="26">
        <v>0</v>
      </c>
      <c r="L23" s="95"/>
      <c r="M23" s="95"/>
      <c r="N23" s="26">
        <f>SUM(L23:M23)</f>
        <v>0</v>
      </c>
      <c r="O23" s="106"/>
      <c r="P23" s="106"/>
      <c r="Q23" s="106"/>
      <c r="R23" s="106"/>
      <c r="S23" s="106"/>
      <c r="T23" s="26">
        <f t="shared" si="2"/>
        <v>0</v>
      </c>
      <c r="U23" s="38" t="str">
        <f t="shared" si="0"/>
        <v/>
      </c>
      <c r="V23" s="22">
        <v>65</v>
      </c>
      <c r="W23" s="22" t="s">
        <v>57</v>
      </c>
      <c r="X23" s="22" t="s">
        <v>64</v>
      </c>
      <c r="Y23" s="78">
        <v>2814</v>
      </c>
      <c r="Z23" s="39"/>
      <c r="AA23" s="1" t="s">
        <v>110</v>
      </c>
      <c r="AB23" s="47" t="s">
        <v>259</v>
      </c>
    </row>
    <row r="24" spans="1:28" x14ac:dyDescent="0.3">
      <c r="A24" s="1" t="s">
        <v>88</v>
      </c>
      <c r="B24" s="1" t="s">
        <v>105</v>
      </c>
      <c r="C24" s="51" t="s">
        <v>39</v>
      </c>
      <c r="D24" s="1"/>
      <c r="E24" s="51">
        <v>240</v>
      </c>
      <c r="F24" s="51"/>
      <c r="G24" s="51">
        <v>86</v>
      </c>
      <c r="H24" s="51"/>
      <c r="I24" s="51"/>
      <c r="J24" s="51"/>
      <c r="K24" s="51"/>
      <c r="L24" s="51"/>
      <c r="M24" s="51"/>
      <c r="N24" s="51"/>
      <c r="O24" s="51"/>
      <c r="P24" s="51">
        <v>20</v>
      </c>
      <c r="Q24" s="41"/>
      <c r="R24" s="41"/>
      <c r="S24" s="41"/>
      <c r="T24" s="26"/>
      <c r="U24" s="38"/>
      <c r="V24" s="22">
        <v>65</v>
      </c>
      <c r="W24" s="22" t="s">
        <v>57</v>
      </c>
      <c r="X24" s="22" t="s">
        <v>64</v>
      </c>
      <c r="Y24" s="78">
        <v>2814</v>
      </c>
      <c r="Z24" s="39"/>
      <c r="AA24" s="1" t="s">
        <v>110</v>
      </c>
      <c r="AB24" s="47" t="s">
        <v>259</v>
      </c>
    </row>
    <row r="25" spans="1:28" x14ac:dyDescent="0.3">
      <c r="A25" s="46" t="s">
        <v>88</v>
      </c>
      <c r="B25" s="46" t="s">
        <v>105</v>
      </c>
      <c r="C25" s="42" t="s">
        <v>40</v>
      </c>
      <c r="D25" s="46"/>
      <c r="E25" s="42">
        <f t="shared" ref="E25:T25" si="3">SUM(E13:E24)</f>
        <v>240</v>
      </c>
      <c r="F25" s="42">
        <f t="shared" si="3"/>
        <v>36</v>
      </c>
      <c r="G25" s="42">
        <f t="shared" si="3"/>
        <v>86</v>
      </c>
      <c r="H25" s="42">
        <f t="shared" si="3"/>
        <v>0</v>
      </c>
      <c r="I25" s="42">
        <f t="shared" si="3"/>
        <v>0</v>
      </c>
      <c r="J25" s="42">
        <f t="shared" si="3"/>
        <v>31</v>
      </c>
      <c r="K25" s="42">
        <f t="shared" si="3"/>
        <v>36</v>
      </c>
      <c r="L25" s="42">
        <f t="shared" si="3"/>
        <v>0</v>
      </c>
      <c r="M25" s="42">
        <f t="shared" si="3"/>
        <v>13</v>
      </c>
      <c r="N25" s="42">
        <f t="shared" si="3"/>
        <v>13</v>
      </c>
      <c r="O25" s="42">
        <f t="shared" si="3"/>
        <v>0</v>
      </c>
      <c r="P25" s="42">
        <f t="shared" si="3"/>
        <v>26</v>
      </c>
      <c r="Q25" s="42">
        <f t="shared" si="3"/>
        <v>0</v>
      </c>
      <c r="R25" s="42">
        <f t="shared" si="3"/>
        <v>0</v>
      </c>
      <c r="S25" s="42">
        <f t="shared" si="3"/>
        <v>0</v>
      </c>
      <c r="T25" s="42">
        <f t="shared" si="3"/>
        <v>103</v>
      </c>
      <c r="U25" s="43">
        <f>((T25+Q25+N25-R25)+(O25*2))/E25</f>
        <v>0.48333333333333334</v>
      </c>
      <c r="V25" s="44">
        <v>65</v>
      </c>
      <c r="W25" s="44" t="s">
        <v>57</v>
      </c>
      <c r="X25" s="44" t="s">
        <v>64</v>
      </c>
      <c r="Y25" s="79">
        <v>2814</v>
      </c>
      <c r="Z25" s="45"/>
      <c r="AA25" s="46" t="s">
        <v>110</v>
      </c>
      <c r="AB25" s="100" t="s">
        <v>259</v>
      </c>
    </row>
    <row r="26" spans="1:28" x14ac:dyDescent="0.3">
      <c r="A26" s="1"/>
      <c r="B26" s="1"/>
      <c r="C26" s="1"/>
      <c r="D26" s="1"/>
      <c r="F26" s="47" t="s">
        <v>41</v>
      </c>
      <c r="G26" s="77">
        <f>F25/G25</f>
        <v>0.41860465116279072</v>
      </c>
      <c r="H26" s="47"/>
      <c r="I26" s="27"/>
      <c r="J26" s="47" t="s">
        <v>42</v>
      </c>
      <c r="K26" s="77">
        <f>J25/K25</f>
        <v>0.86111111111111116</v>
      </c>
      <c r="L26" s="1"/>
      <c r="M26" s="37" t="s">
        <v>43</v>
      </c>
      <c r="N26" s="49"/>
      <c r="P26" s="1"/>
      <c r="Q26" s="1"/>
      <c r="R26" s="1"/>
      <c r="S26" s="1"/>
      <c r="T26" s="1"/>
      <c r="U26" s="1"/>
      <c r="V26" s="22"/>
      <c r="W26" s="22"/>
      <c r="X26" s="22"/>
      <c r="Y26" s="40"/>
      <c r="Z26" s="39"/>
      <c r="AA26" s="1"/>
      <c r="AB26" s="47"/>
    </row>
    <row r="27" spans="1:28" x14ac:dyDescent="0.3">
      <c r="A27" s="1"/>
      <c r="B27" s="1"/>
      <c r="C27" s="5" t="s">
        <v>44</v>
      </c>
      <c r="V27" s="22"/>
      <c r="W27" s="22"/>
      <c r="X27" s="22"/>
      <c r="Y27" s="40"/>
      <c r="Z27" s="39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89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96">
        <v>16</v>
      </c>
      <c r="AB33" s="99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88</v>
      </c>
      <c r="C35" s="26" t="s">
        <v>348</v>
      </c>
      <c r="D35" s="36">
        <v>42</v>
      </c>
      <c r="E35" s="95" t="s">
        <v>416</v>
      </c>
      <c r="F35" s="26"/>
      <c r="G35" s="95"/>
      <c r="H35" s="95"/>
      <c r="I35" s="95"/>
      <c r="J35" s="26"/>
      <c r="K35" s="26"/>
      <c r="L35" s="95"/>
      <c r="M35" s="105"/>
      <c r="N35" s="26"/>
      <c r="O35" s="106"/>
      <c r="P35" s="106"/>
      <c r="Q35" s="106"/>
      <c r="R35" s="106"/>
      <c r="S35" s="106"/>
      <c r="T35" s="26"/>
      <c r="U35" s="38" t="str">
        <f>IFERROR(((T35+Q35+N35-R35)+(O35*2))/E35,"")</f>
        <v/>
      </c>
      <c r="V35" s="22">
        <v>65</v>
      </c>
      <c r="W35" s="22" t="s">
        <v>63</v>
      </c>
      <c r="X35" s="22" t="s">
        <v>317</v>
      </c>
      <c r="Y35" s="78">
        <v>2814</v>
      </c>
      <c r="Z35" s="39"/>
      <c r="AA35" s="1" t="s">
        <v>92</v>
      </c>
      <c r="AB35" s="47" t="s">
        <v>512</v>
      </c>
    </row>
    <row r="36" spans="1:28" x14ac:dyDescent="0.3">
      <c r="A36" s="1" t="s">
        <v>105</v>
      </c>
      <c r="B36" s="1" t="s">
        <v>88</v>
      </c>
      <c r="C36" s="26" t="s">
        <v>212</v>
      </c>
      <c r="D36" s="36">
        <v>30</v>
      </c>
      <c r="E36" s="95"/>
      <c r="F36" s="26">
        <v>9</v>
      </c>
      <c r="G36" s="95"/>
      <c r="H36" s="95"/>
      <c r="I36" s="95"/>
      <c r="J36" s="26">
        <v>4</v>
      </c>
      <c r="K36" s="26">
        <v>7</v>
      </c>
      <c r="L36" s="95"/>
      <c r="M36" s="105"/>
      <c r="N36" s="26">
        <f t="shared" ref="N36:N41" si="4">SUM(L36:M36)</f>
        <v>0</v>
      </c>
      <c r="O36" s="106"/>
      <c r="P36" s="106"/>
      <c r="Q36" s="106"/>
      <c r="R36" s="106"/>
      <c r="S36" s="106"/>
      <c r="T36" s="26">
        <f>(H36*3)+((F36-H36)*2)+J36</f>
        <v>22</v>
      </c>
      <c r="U36" s="38" t="str">
        <f>IFERROR(((T36+Q36+N36-R36)+(O36*2))/E36,"")</f>
        <v/>
      </c>
      <c r="V36" s="22">
        <v>65</v>
      </c>
      <c r="W36" s="22" t="s">
        <v>63</v>
      </c>
      <c r="X36" s="22" t="s">
        <v>317</v>
      </c>
      <c r="Y36" s="78">
        <v>2814</v>
      </c>
      <c r="Z36" s="39"/>
      <c r="AA36" s="1" t="s">
        <v>92</v>
      </c>
      <c r="AB36" s="47" t="s">
        <v>512</v>
      </c>
    </row>
    <row r="37" spans="1:28" x14ac:dyDescent="0.3">
      <c r="A37" s="1" t="s">
        <v>105</v>
      </c>
      <c r="B37" s="1" t="s">
        <v>88</v>
      </c>
      <c r="C37" s="26" t="s">
        <v>213</v>
      </c>
      <c r="D37" s="36">
        <v>50</v>
      </c>
      <c r="E37" s="95"/>
      <c r="F37" s="26">
        <v>3</v>
      </c>
      <c r="G37" s="95"/>
      <c r="H37" s="95"/>
      <c r="I37" s="95"/>
      <c r="J37" s="26">
        <v>6</v>
      </c>
      <c r="K37" s="26">
        <v>7</v>
      </c>
      <c r="L37" s="95"/>
      <c r="M37" s="37">
        <v>10</v>
      </c>
      <c r="N37" s="26">
        <f t="shared" si="4"/>
        <v>10</v>
      </c>
      <c r="O37" s="106"/>
      <c r="P37" s="106"/>
      <c r="Q37" s="106"/>
      <c r="R37" s="106"/>
      <c r="S37" s="106"/>
      <c r="T37" s="37">
        <f t="shared" ref="T37:T42" si="5">(H37*3)+((F37-H37)*2)+J37</f>
        <v>12</v>
      </c>
      <c r="U37" s="38" t="str">
        <f t="shared" ref="U37:U46" si="6">IFERROR(((T37+Q37+N37-R37)+(O37*2))/E37,"")</f>
        <v/>
      </c>
      <c r="V37" s="22">
        <v>65</v>
      </c>
      <c r="W37" s="22" t="s">
        <v>63</v>
      </c>
      <c r="X37" s="22" t="s">
        <v>317</v>
      </c>
      <c r="Y37" s="78">
        <v>2814</v>
      </c>
      <c r="Z37" s="39"/>
      <c r="AA37" s="1" t="s">
        <v>92</v>
      </c>
      <c r="AB37" s="47" t="s">
        <v>512</v>
      </c>
    </row>
    <row r="38" spans="1:28" x14ac:dyDescent="0.3">
      <c r="A38" s="1" t="s">
        <v>105</v>
      </c>
      <c r="B38" s="1" t="s">
        <v>88</v>
      </c>
      <c r="C38" s="26" t="s">
        <v>214</v>
      </c>
      <c r="D38" s="36">
        <v>12</v>
      </c>
      <c r="E38" s="95"/>
      <c r="F38" s="26">
        <v>1</v>
      </c>
      <c r="G38" s="95"/>
      <c r="H38" s="95"/>
      <c r="I38" s="95"/>
      <c r="J38" s="26">
        <v>2</v>
      </c>
      <c r="K38" s="26">
        <v>3</v>
      </c>
      <c r="L38" s="95"/>
      <c r="M38" s="106"/>
      <c r="N38" s="26">
        <f t="shared" si="4"/>
        <v>0</v>
      </c>
      <c r="O38" s="106"/>
      <c r="P38" s="106"/>
      <c r="Q38" s="106"/>
      <c r="R38" s="106"/>
      <c r="S38" s="106"/>
      <c r="T38" s="37">
        <f t="shared" si="5"/>
        <v>4</v>
      </c>
      <c r="U38" s="38" t="str">
        <f t="shared" si="6"/>
        <v/>
      </c>
      <c r="V38" s="22">
        <v>65</v>
      </c>
      <c r="W38" s="22" t="s">
        <v>63</v>
      </c>
      <c r="X38" s="22" t="s">
        <v>317</v>
      </c>
      <c r="Y38" s="78">
        <v>2814</v>
      </c>
      <c r="Z38" s="39"/>
      <c r="AA38" s="1" t="s">
        <v>92</v>
      </c>
      <c r="AB38" s="47" t="s">
        <v>512</v>
      </c>
    </row>
    <row r="39" spans="1:28" x14ac:dyDescent="0.3">
      <c r="A39" s="1" t="s">
        <v>105</v>
      </c>
      <c r="B39" s="1" t="s">
        <v>88</v>
      </c>
      <c r="C39" s="26" t="s">
        <v>215</v>
      </c>
      <c r="D39" s="36">
        <v>14</v>
      </c>
      <c r="E39" s="95" t="s">
        <v>416</v>
      </c>
      <c r="F39" s="26"/>
      <c r="G39" s="95"/>
      <c r="H39" s="95"/>
      <c r="I39" s="95"/>
      <c r="J39" s="26"/>
      <c r="K39" s="26"/>
      <c r="L39" s="95"/>
      <c r="M39" s="106"/>
      <c r="N39" s="26"/>
      <c r="O39" s="106"/>
      <c r="P39" s="106"/>
      <c r="Q39" s="106"/>
      <c r="R39" s="106"/>
      <c r="S39" s="106"/>
      <c r="T39" s="37"/>
      <c r="U39" s="38" t="str">
        <f t="shared" si="6"/>
        <v/>
      </c>
      <c r="V39" s="22">
        <v>65</v>
      </c>
      <c r="W39" s="22" t="s">
        <v>63</v>
      </c>
      <c r="X39" s="22" t="s">
        <v>317</v>
      </c>
      <c r="Y39" s="78">
        <v>2814</v>
      </c>
      <c r="Z39" s="39"/>
      <c r="AA39" s="1" t="s">
        <v>92</v>
      </c>
      <c r="AB39" s="47" t="s">
        <v>512</v>
      </c>
    </row>
    <row r="40" spans="1:28" x14ac:dyDescent="0.3">
      <c r="A40" s="1" t="s">
        <v>105</v>
      </c>
      <c r="B40" s="1" t="s">
        <v>88</v>
      </c>
      <c r="C40" s="26" t="s">
        <v>216</v>
      </c>
      <c r="D40" s="36">
        <v>44</v>
      </c>
      <c r="E40" s="95"/>
      <c r="F40" s="26">
        <v>1</v>
      </c>
      <c r="G40" s="95"/>
      <c r="H40" s="95"/>
      <c r="I40" s="95"/>
      <c r="J40" s="26">
        <v>1</v>
      </c>
      <c r="K40" s="26">
        <v>1</v>
      </c>
      <c r="L40" s="95"/>
      <c r="M40" s="106"/>
      <c r="N40" s="26">
        <f t="shared" si="4"/>
        <v>0</v>
      </c>
      <c r="O40" s="106"/>
      <c r="P40" s="106"/>
      <c r="Q40" s="106"/>
      <c r="R40" s="106"/>
      <c r="S40" s="106"/>
      <c r="T40" s="37">
        <f t="shared" si="5"/>
        <v>3</v>
      </c>
      <c r="U40" s="38" t="str">
        <f t="shared" si="6"/>
        <v/>
      </c>
      <c r="V40" s="22">
        <v>65</v>
      </c>
      <c r="W40" s="22" t="s">
        <v>63</v>
      </c>
      <c r="X40" s="22" t="s">
        <v>317</v>
      </c>
      <c r="Y40" s="78">
        <v>2814</v>
      </c>
      <c r="Z40" s="39"/>
      <c r="AA40" s="1" t="s">
        <v>92</v>
      </c>
      <c r="AB40" s="47" t="s">
        <v>512</v>
      </c>
    </row>
    <row r="41" spans="1:28" x14ac:dyDescent="0.3">
      <c r="A41" s="1" t="s">
        <v>105</v>
      </c>
      <c r="B41" s="1" t="s">
        <v>88</v>
      </c>
      <c r="C41" s="26" t="s">
        <v>217</v>
      </c>
      <c r="D41" s="36">
        <v>32</v>
      </c>
      <c r="E41" s="95"/>
      <c r="F41" s="26">
        <v>0</v>
      </c>
      <c r="G41" s="95"/>
      <c r="H41" s="95"/>
      <c r="I41" s="95"/>
      <c r="J41" s="26">
        <v>0</v>
      </c>
      <c r="K41" s="26">
        <v>0</v>
      </c>
      <c r="L41" s="95"/>
      <c r="M41" s="106"/>
      <c r="N41" s="26">
        <f t="shared" si="4"/>
        <v>0</v>
      </c>
      <c r="O41" s="106"/>
      <c r="P41" s="106"/>
      <c r="Q41" s="106"/>
      <c r="R41" s="106"/>
      <c r="S41" s="106"/>
      <c r="T41" s="37">
        <f t="shared" si="5"/>
        <v>0</v>
      </c>
      <c r="U41" s="38" t="str">
        <f t="shared" si="6"/>
        <v/>
      </c>
      <c r="V41" s="22">
        <v>65</v>
      </c>
      <c r="W41" s="22" t="s">
        <v>63</v>
      </c>
      <c r="X41" s="22" t="s">
        <v>317</v>
      </c>
      <c r="Y41" s="78">
        <v>2814</v>
      </c>
      <c r="Z41" s="39"/>
      <c r="AA41" s="1" t="s">
        <v>92</v>
      </c>
      <c r="AB41" s="47" t="s">
        <v>512</v>
      </c>
    </row>
    <row r="42" spans="1:28" x14ac:dyDescent="0.3">
      <c r="A42" s="1" t="s">
        <v>105</v>
      </c>
      <c r="B42" s="1" t="s">
        <v>88</v>
      </c>
      <c r="C42" s="26" t="s">
        <v>218</v>
      </c>
      <c r="D42" s="36">
        <v>34</v>
      </c>
      <c r="E42" s="95"/>
      <c r="F42" s="26">
        <v>1</v>
      </c>
      <c r="G42" s="95"/>
      <c r="H42" s="95"/>
      <c r="I42" s="95"/>
      <c r="J42" s="26">
        <v>2</v>
      </c>
      <c r="K42" s="26">
        <v>2</v>
      </c>
      <c r="L42" s="95"/>
      <c r="M42" s="106"/>
      <c r="N42" s="26">
        <f>SUM(L42:M42)</f>
        <v>0</v>
      </c>
      <c r="O42" s="106"/>
      <c r="P42" s="106"/>
      <c r="Q42" s="106"/>
      <c r="R42" s="106"/>
      <c r="S42" s="106"/>
      <c r="T42" s="37">
        <f t="shared" si="5"/>
        <v>4</v>
      </c>
      <c r="U42" s="38" t="str">
        <f t="shared" si="6"/>
        <v/>
      </c>
      <c r="V42" s="22">
        <v>65</v>
      </c>
      <c r="W42" s="22" t="s">
        <v>63</v>
      </c>
      <c r="X42" s="22" t="s">
        <v>317</v>
      </c>
      <c r="Y42" s="78">
        <v>2814</v>
      </c>
      <c r="Z42" s="39"/>
      <c r="AA42" s="1" t="s">
        <v>92</v>
      </c>
      <c r="AB42" s="47" t="s">
        <v>512</v>
      </c>
    </row>
    <row r="43" spans="1:28" x14ac:dyDescent="0.3">
      <c r="A43" s="1" t="s">
        <v>105</v>
      </c>
      <c r="B43" s="1" t="s">
        <v>88</v>
      </c>
      <c r="C43" s="26" t="s">
        <v>219</v>
      </c>
      <c r="D43" s="36">
        <v>20</v>
      </c>
      <c r="E43" s="95"/>
      <c r="F43" s="26">
        <v>9</v>
      </c>
      <c r="G43" s="95"/>
      <c r="H43" s="95"/>
      <c r="I43" s="95"/>
      <c r="J43" s="26">
        <v>5</v>
      </c>
      <c r="K43" s="26">
        <v>6</v>
      </c>
      <c r="L43" s="95"/>
      <c r="M43" s="37">
        <v>12</v>
      </c>
      <c r="N43" s="26">
        <f>SUM(L43:M43)</f>
        <v>12</v>
      </c>
      <c r="O43" s="106"/>
      <c r="P43" s="106"/>
      <c r="Q43" s="106"/>
      <c r="R43" s="106"/>
      <c r="S43" s="106"/>
      <c r="T43" s="37">
        <f>(H43*3)+((F43-H43)*2)+J43</f>
        <v>23</v>
      </c>
      <c r="U43" s="38" t="str">
        <f t="shared" si="6"/>
        <v/>
      </c>
      <c r="V43" s="22">
        <v>65</v>
      </c>
      <c r="W43" s="22" t="s">
        <v>63</v>
      </c>
      <c r="X43" s="22" t="s">
        <v>317</v>
      </c>
      <c r="Y43" s="78">
        <v>2814</v>
      </c>
      <c r="Z43" s="39"/>
      <c r="AA43" s="1" t="s">
        <v>92</v>
      </c>
      <c r="AB43" s="47" t="s">
        <v>512</v>
      </c>
    </row>
    <row r="44" spans="1:28" x14ac:dyDescent="0.3">
      <c r="A44" s="1" t="s">
        <v>105</v>
      </c>
      <c r="B44" s="1" t="s">
        <v>88</v>
      </c>
      <c r="C44" s="26" t="s">
        <v>220</v>
      </c>
      <c r="D44" s="36">
        <v>40</v>
      </c>
      <c r="E44" s="95"/>
      <c r="F44" s="26">
        <v>2</v>
      </c>
      <c r="G44" s="95"/>
      <c r="H44" s="95"/>
      <c r="I44" s="95"/>
      <c r="J44" s="26">
        <v>0</v>
      </c>
      <c r="K44" s="26">
        <v>0</v>
      </c>
      <c r="L44" s="95"/>
      <c r="M44" s="106"/>
      <c r="N44" s="26">
        <f>SUM(L44:M44)</f>
        <v>0</v>
      </c>
      <c r="O44" s="106"/>
      <c r="P44" s="51">
        <v>6</v>
      </c>
      <c r="Q44" s="106"/>
      <c r="R44" s="106"/>
      <c r="S44" s="106"/>
      <c r="T44" s="37">
        <f>(H44*3)+((F44-H44)*2)+J44</f>
        <v>4</v>
      </c>
      <c r="U44" s="38" t="str">
        <f t="shared" si="6"/>
        <v/>
      </c>
      <c r="V44" s="22">
        <v>65</v>
      </c>
      <c r="W44" s="22" t="s">
        <v>63</v>
      </c>
      <c r="X44" s="22" t="s">
        <v>317</v>
      </c>
      <c r="Y44" s="78">
        <v>2814</v>
      </c>
      <c r="Z44" s="39"/>
      <c r="AA44" s="1" t="s">
        <v>92</v>
      </c>
      <c r="AB44" s="47" t="s">
        <v>512</v>
      </c>
    </row>
    <row r="45" spans="1:28" x14ac:dyDescent="0.3">
      <c r="A45" s="1" t="s">
        <v>105</v>
      </c>
      <c r="B45" s="1" t="s">
        <v>88</v>
      </c>
      <c r="C45" s="26" t="s">
        <v>221</v>
      </c>
      <c r="D45" s="36">
        <v>10</v>
      </c>
      <c r="E45" s="95"/>
      <c r="F45" s="26">
        <v>1</v>
      </c>
      <c r="G45" s="95"/>
      <c r="H45" s="95"/>
      <c r="I45" s="95"/>
      <c r="J45" s="26">
        <v>4</v>
      </c>
      <c r="K45" s="26">
        <v>4</v>
      </c>
      <c r="L45" s="95"/>
      <c r="M45" s="106"/>
      <c r="N45" s="26">
        <f>SUM(L45:M45)</f>
        <v>0</v>
      </c>
      <c r="O45" s="106"/>
      <c r="P45" s="106"/>
      <c r="Q45" s="106"/>
      <c r="R45" s="106"/>
      <c r="S45" s="106"/>
      <c r="T45" s="37">
        <f>(H45*3)+((F45-H45)*2)+J45</f>
        <v>6</v>
      </c>
      <c r="U45" s="38" t="str">
        <f t="shared" si="6"/>
        <v/>
      </c>
      <c r="V45" s="22">
        <v>65</v>
      </c>
      <c r="W45" s="22" t="s">
        <v>63</v>
      </c>
      <c r="X45" s="22" t="s">
        <v>317</v>
      </c>
      <c r="Y45" s="78">
        <v>2814</v>
      </c>
      <c r="Z45" s="39"/>
      <c r="AA45" s="1" t="s">
        <v>92</v>
      </c>
      <c r="AB45" s="47" t="s">
        <v>512</v>
      </c>
    </row>
    <row r="46" spans="1:28" x14ac:dyDescent="0.3">
      <c r="A46" s="1" t="s">
        <v>105</v>
      </c>
      <c r="B46" s="1" t="s">
        <v>88</v>
      </c>
      <c r="C46" s="26" t="s">
        <v>346</v>
      </c>
      <c r="D46" s="36">
        <v>22</v>
      </c>
      <c r="E46" s="95"/>
      <c r="F46" s="26">
        <v>6</v>
      </c>
      <c r="G46" s="95"/>
      <c r="H46" s="95"/>
      <c r="I46" s="95"/>
      <c r="J46" s="26">
        <v>0</v>
      </c>
      <c r="K46" s="26">
        <v>2</v>
      </c>
      <c r="L46" s="95"/>
      <c r="M46" s="37">
        <v>14</v>
      </c>
      <c r="N46" s="26">
        <f>SUM(L46:M46)</f>
        <v>14</v>
      </c>
      <c r="O46" s="106"/>
      <c r="P46" s="106"/>
      <c r="Q46" s="106"/>
      <c r="R46" s="106"/>
      <c r="S46" s="106"/>
      <c r="T46" s="37">
        <f>(H46*3)+((F46-H46)*2)+J46</f>
        <v>12</v>
      </c>
      <c r="U46" s="38" t="str">
        <f t="shared" si="6"/>
        <v/>
      </c>
      <c r="V46" s="22">
        <v>65</v>
      </c>
      <c r="W46" s="22" t="s">
        <v>63</v>
      </c>
      <c r="X46" s="22" t="s">
        <v>317</v>
      </c>
      <c r="Y46" s="78">
        <v>2814</v>
      </c>
      <c r="Z46" s="39"/>
      <c r="AA46" s="1" t="s">
        <v>92</v>
      </c>
      <c r="AB46" s="47" t="s">
        <v>512</v>
      </c>
    </row>
    <row r="47" spans="1:28" x14ac:dyDescent="0.3">
      <c r="A47" s="1" t="s">
        <v>105</v>
      </c>
      <c r="B47" s="1" t="s">
        <v>88</v>
      </c>
      <c r="C47" s="51" t="s">
        <v>39</v>
      </c>
      <c r="D47" s="1"/>
      <c r="E47" s="51">
        <v>240</v>
      </c>
      <c r="F47" s="51"/>
      <c r="G47" s="51">
        <v>87</v>
      </c>
      <c r="H47" s="51"/>
      <c r="I47" s="51"/>
      <c r="J47" s="51"/>
      <c r="K47" s="51"/>
      <c r="L47" s="51"/>
      <c r="M47" s="51"/>
      <c r="N47" s="51"/>
      <c r="O47" s="51"/>
      <c r="P47" s="51">
        <v>22</v>
      </c>
      <c r="Q47" s="41"/>
      <c r="R47" s="41"/>
      <c r="S47" s="41"/>
      <c r="T47" s="37"/>
      <c r="U47" s="38"/>
      <c r="V47" s="22">
        <v>65</v>
      </c>
      <c r="W47" s="22" t="s">
        <v>63</v>
      </c>
      <c r="X47" s="22" t="s">
        <v>317</v>
      </c>
      <c r="Y47" s="78">
        <v>2814</v>
      </c>
      <c r="Z47" s="39"/>
      <c r="AA47" s="1" t="s">
        <v>92</v>
      </c>
      <c r="AB47" s="47" t="s">
        <v>512</v>
      </c>
    </row>
    <row r="48" spans="1:28" x14ac:dyDescent="0.3">
      <c r="A48" s="46"/>
      <c r="B48" s="46" t="s">
        <v>88</v>
      </c>
      <c r="C48" s="42" t="s">
        <v>40</v>
      </c>
      <c r="D48" s="46"/>
      <c r="E48" s="42">
        <f t="shared" ref="E48:T48" si="7">SUM(E36:E47)</f>
        <v>240</v>
      </c>
      <c r="F48" s="42">
        <f t="shared" si="7"/>
        <v>33</v>
      </c>
      <c r="G48" s="42">
        <f t="shared" si="7"/>
        <v>87</v>
      </c>
      <c r="H48" s="42">
        <f t="shared" si="7"/>
        <v>0</v>
      </c>
      <c r="I48" s="42">
        <f t="shared" si="7"/>
        <v>0</v>
      </c>
      <c r="J48" s="42">
        <f t="shared" si="7"/>
        <v>24</v>
      </c>
      <c r="K48" s="42">
        <f t="shared" si="7"/>
        <v>32</v>
      </c>
      <c r="L48" s="42">
        <f t="shared" si="7"/>
        <v>0</v>
      </c>
      <c r="M48" s="42">
        <f t="shared" si="7"/>
        <v>36</v>
      </c>
      <c r="N48" s="42">
        <f t="shared" si="7"/>
        <v>36</v>
      </c>
      <c r="O48" s="42">
        <f t="shared" si="7"/>
        <v>0</v>
      </c>
      <c r="P48" s="42">
        <f t="shared" si="7"/>
        <v>28</v>
      </c>
      <c r="Q48" s="42">
        <f t="shared" si="7"/>
        <v>0</v>
      </c>
      <c r="R48" s="42">
        <f t="shared" si="7"/>
        <v>0</v>
      </c>
      <c r="S48" s="42">
        <f t="shared" si="7"/>
        <v>0</v>
      </c>
      <c r="T48" s="42">
        <f t="shared" si="7"/>
        <v>90</v>
      </c>
      <c r="U48" s="43">
        <f>((T48+Q48+N48-R48)+(O48*2))/E48</f>
        <v>0.52500000000000002</v>
      </c>
      <c r="V48" s="44">
        <v>65</v>
      </c>
      <c r="W48" s="44" t="s">
        <v>63</v>
      </c>
      <c r="X48" s="44" t="s">
        <v>317</v>
      </c>
      <c r="Y48" s="79">
        <v>2814</v>
      </c>
      <c r="Z48" s="45"/>
      <c r="AA48" s="46" t="s">
        <v>92</v>
      </c>
      <c r="AB48" s="100" t="s">
        <v>512</v>
      </c>
    </row>
    <row r="49" spans="1:28" x14ac:dyDescent="0.3">
      <c r="A49" s="1"/>
      <c r="B49" s="1"/>
      <c r="C49" s="1"/>
      <c r="D49" s="1"/>
      <c r="F49" s="47" t="s">
        <v>41</v>
      </c>
      <c r="G49" s="77">
        <f>F48/G48</f>
        <v>0.37931034482758619</v>
      </c>
      <c r="H49" s="47"/>
      <c r="I49" s="27"/>
      <c r="J49" s="47" t="s">
        <v>42</v>
      </c>
      <c r="K49" s="77">
        <f>J48/K48</f>
        <v>0.75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4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47"/>
    </row>
  </sheetData>
  <pageMargins left="0.25" right="0.25" top="0.75" bottom="0.75" header="0.3" footer="0.3"/>
  <pageSetup scale="6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DD7CA-9612-4711-949C-17DE2A9872CE}">
  <sheetPr>
    <tabColor rgb="FFFF0000"/>
    <pageSetUpPr fitToPage="1"/>
  </sheetPr>
  <dimension ref="A1:AB49"/>
  <sheetViews>
    <sheetView topLeftCell="A2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80" t="s">
        <v>422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28900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133</v>
      </c>
      <c r="D4" s="7" t="s">
        <v>5</v>
      </c>
      <c r="E4" s="8"/>
      <c r="F4" s="5"/>
      <c r="G4" s="1"/>
      <c r="J4" s="15" t="s">
        <v>260</v>
      </c>
      <c r="K4" s="16" t="s">
        <v>106</v>
      </c>
      <c r="L4" s="17"/>
      <c r="M4" s="18"/>
      <c r="N4" s="19">
        <v>21</v>
      </c>
      <c r="O4" s="19">
        <v>25</v>
      </c>
      <c r="P4" s="19">
        <v>28</v>
      </c>
      <c r="Q4" s="19">
        <v>31</v>
      </c>
      <c r="R4" s="20"/>
      <c r="S4" s="21">
        <f>SUM(N4:R4)</f>
        <v>105</v>
      </c>
      <c r="T4" s="22">
        <v>69</v>
      </c>
    </row>
    <row r="5" spans="1:28" x14ac:dyDescent="0.3">
      <c r="B5" s="1"/>
      <c r="C5" s="6" t="s">
        <v>104</v>
      </c>
      <c r="D5" s="7" t="s">
        <v>6</v>
      </c>
      <c r="E5" s="1"/>
      <c r="F5" s="1"/>
      <c r="G5" s="1"/>
      <c r="J5" s="15" t="s">
        <v>261</v>
      </c>
      <c r="K5" s="16" t="s">
        <v>96</v>
      </c>
      <c r="L5" s="17"/>
      <c r="M5" s="18"/>
      <c r="N5" s="19">
        <v>17</v>
      </c>
      <c r="O5" s="19">
        <v>19</v>
      </c>
      <c r="P5" s="19">
        <v>26</v>
      </c>
      <c r="Q5" s="19">
        <v>38</v>
      </c>
      <c r="R5" s="20"/>
      <c r="S5" s="21">
        <f>SUM(N5:R5)</f>
        <v>100</v>
      </c>
      <c r="T5" s="22">
        <v>69</v>
      </c>
      <c r="U5" s="1"/>
      <c r="V5" s="1"/>
      <c r="W5" s="1"/>
    </row>
    <row r="6" spans="1:28" x14ac:dyDescent="0.3">
      <c r="C6" s="23">
        <v>4793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325</v>
      </c>
      <c r="D7" s="7" t="s">
        <v>8</v>
      </c>
      <c r="G7" s="1"/>
      <c r="S7" s="1"/>
      <c r="T7" s="25" t="s">
        <v>9</v>
      </c>
      <c r="U7" s="1"/>
      <c r="V7" s="83">
        <v>69</v>
      </c>
      <c r="W7" s="1"/>
    </row>
    <row r="8" spans="1:28" x14ac:dyDescent="0.3">
      <c r="B8" s="1"/>
      <c r="C8" s="24" t="s">
        <v>331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2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17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95</v>
      </c>
      <c r="B13" s="1" t="s">
        <v>105</v>
      </c>
      <c r="C13" s="26" t="s">
        <v>155</v>
      </c>
      <c r="D13" s="36">
        <v>11</v>
      </c>
      <c r="E13" s="95"/>
      <c r="F13" s="26">
        <v>5</v>
      </c>
      <c r="G13" s="26">
        <v>11</v>
      </c>
      <c r="H13" s="26"/>
      <c r="I13" s="26"/>
      <c r="J13" s="26">
        <v>8</v>
      </c>
      <c r="K13" s="26">
        <v>8</v>
      </c>
      <c r="L13" s="95"/>
      <c r="M13" s="26">
        <v>1</v>
      </c>
      <c r="N13" s="26">
        <f>SUM(L13:M13)</f>
        <v>1</v>
      </c>
      <c r="O13" s="95"/>
      <c r="P13" s="37">
        <v>0</v>
      </c>
      <c r="Q13" s="95"/>
      <c r="R13" s="95"/>
      <c r="S13" s="95"/>
      <c r="T13" s="26">
        <f>+(F13*2)+J13</f>
        <v>18</v>
      </c>
      <c r="U13" s="38" t="str">
        <f>IFERROR(((T13+Q13+N13-R13)+(O13*2))/E13,"")</f>
        <v/>
      </c>
      <c r="V13" s="22">
        <v>69</v>
      </c>
      <c r="W13" s="22" t="s">
        <v>63</v>
      </c>
      <c r="X13" s="22" t="s">
        <v>64</v>
      </c>
      <c r="Y13" s="78">
        <v>4793</v>
      </c>
      <c r="Z13" s="39"/>
      <c r="AA13" s="1" t="s">
        <v>110</v>
      </c>
      <c r="AB13" s="27" t="s">
        <v>262</v>
      </c>
    </row>
    <row r="14" spans="1:28" x14ac:dyDescent="0.3">
      <c r="A14" s="1" t="s">
        <v>95</v>
      </c>
      <c r="B14" s="1" t="s">
        <v>105</v>
      </c>
      <c r="C14" s="26" t="s">
        <v>156</v>
      </c>
      <c r="D14" s="36">
        <v>33</v>
      </c>
      <c r="E14" s="95"/>
      <c r="F14" s="26">
        <v>0</v>
      </c>
      <c r="G14" s="26">
        <v>1</v>
      </c>
      <c r="H14" s="26"/>
      <c r="I14" s="26"/>
      <c r="J14" s="26">
        <v>0</v>
      </c>
      <c r="K14" s="26">
        <v>0</v>
      </c>
      <c r="L14" s="95"/>
      <c r="M14" s="26">
        <v>2</v>
      </c>
      <c r="N14" s="26">
        <f t="shared" ref="N14:N24" si="0">SUM(L14:M14)</f>
        <v>2</v>
      </c>
      <c r="O14" s="95"/>
      <c r="P14" s="37">
        <v>1</v>
      </c>
      <c r="Q14" s="95"/>
      <c r="R14" s="95"/>
      <c r="S14" s="95"/>
      <c r="T14" s="26">
        <f t="shared" ref="T14:T24" si="1">+(F14*2)+J14</f>
        <v>0</v>
      </c>
      <c r="U14" s="38" t="str">
        <f t="shared" ref="U14:U24" si="2">IFERROR(((T14+Q14+N14-R14)+(O14*2))/E14,"")</f>
        <v/>
      </c>
      <c r="V14" s="22">
        <v>69</v>
      </c>
      <c r="W14" s="22" t="s">
        <v>63</v>
      </c>
      <c r="X14" s="22" t="s">
        <v>64</v>
      </c>
      <c r="Y14" s="78">
        <v>4793</v>
      </c>
      <c r="Z14" s="39"/>
      <c r="AA14" s="1" t="s">
        <v>110</v>
      </c>
      <c r="AB14" s="27" t="s">
        <v>262</v>
      </c>
    </row>
    <row r="15" spans="1:28" x14ac:dyDescent="0.3">
      <c r="A15" s="1" t="s">
        <v>95</v>
      </c>
      <c r="B15" s="1" t="s">
        <v>105</v>
      </c>
      <c r="C15" s="26" t="s">
        <v>157</v>
      </c>
      <c r="D15" s="36">
        <v>24</v>
      </c>
      <c r="E15" s="95"/>
      <c r="F15" s="26">
        <v>7</v>
      </c>
      <c r="G15" s="26">
        <v>14</v>
      </c>
      <c r="H15" s="26"/>
      <c r="I15" s="26"/>
      <c r="J15" s="26">
        <v>8</v>
      </c>
      <c r="K15" s="26">
        <v>9</v>
      </c>
      <c r="L15" s="95"/>
      <c r="M15" s="26">
        <v>11</v>
      </c>
      <c r="N15" s="26">
        <f t="shared" si="0"/>
        <v>11</v>
      </c>
      <c r="O15" s="95"/>
      <c r="P15" s="37">
        <v>2</v>
      </c>
      <c r="Q15" s="95"/>
      <c r="R15" s="95"/>
      <c r="S15" s="95"/>
      <c r="T15" s="26">
        <f t="shared" si="1"/>
        <v>22</v>
      </c>
      <c r="U15" s="38" t="str">
        <f t="shared" si="2"/>
        <v/>
      </c>
      <c r="V15" s="22">
        <v>69</v>
      </c>
      <c r="W15" s="22" t="s">
        <v>63</v>
      </c>
      <c r="X15" s="22" t="s">
        <v>64</v>
      </c>
      <c r="Y15" s="78">
        <v>4793</v>
      </c>
      <c r="Z15" s="39"/>
      <c r="AA15" s="1" t="s">
        <v>110</v>
      </c>
      <c r="AB15" s="27" t="s">
        <v>262</v>
      </c>
    </row>
    <row r="16" spans="1:28" x14ac:dyDescent="0.3">
      <c r="A16" s="1" t="s">
        <v>95</v>
      </c>
      <c r="B16" s="1" t="s">
        <v>105</v>
      </c>
      <c r="C16" s="26" t="s">
        <v>158</v>
      </c>
      <c r="D16" s="36">
        <v>22</v>
      </c>
      <c r="E16" s="95"/>
      <c r="F16" s="26">
        <v>5</v>
      </c>
      <c r="G16" s="26">
        <v>13</v>
      </c>
      <c r="H16" s="26"/>
      <c r="I16" s="26"/>
      <c r="J16" s="26">
        <v>8</v>
      </c>
      <c r="K16" s="26">
        <v>14</v>
      </c>
      <c r="L16" s="95"/>
      <c r="M16" s="26">
        <v>9</v>
      </c>
      <c r="N16" s="26">
        <f t="shared" si="0"/>
        <v>9</v>
      </c>
      <c r="O16" s="95"/>
      <c r="P16" s="37">
        <v>1</v>
      </c>
      <c r="Q16" s="95"/>
      <c r="R16" s="95"/>
      <c r="S16" s="95"/>
      <c r="T16" s="26">
        <f t="shared" si="1"/>
        <v>18</v>
      </c>
      <c r="U16" s="38" t="str">
        <f t="shared" si="2"/>
        <v/>
      </c>
      <c r="V16" s="22">
        <v>69</v>
      </c>
      <c r="W16" s="22" t="s">
        <v>63</v>
      </c>
      <c r="X16" s="22" t="s">
        <v>64</v>
      </c>
      <c r="Y16" s="78">
        <v>4793</v>
      </c>
      <c r="Z16" s="39"/>
      <c r="AA16" s="1" t="s">
        <v>110</v>
      </c>
      <c r="AB16" s="27" t="s">
        <v>262</v>
      </c>
    </row>
    <row r="17" spans="1:28" x14ac:dyDescent="0.3">
      <c r="A17" s="1" t="s">
        <v>95</v>
      </c>
      <c r="B17" s="1" t="s">
        <v>105</v>
      </c>
      <c r="C17" s="26" t="s">
        <v>160</v>
      </c>
      <c r="D17" s="36">
        <v>20</v>
      </c>
      <c r="E17" s="95"/>
      <c r="F17" s="26">
        <v>2</v>
      </c>
      <c r="G17" s="26">
        <v>8</v>
      </c>
      <c r="H17" s="26"/>
      <c r="I17" s="26"/>
      <c r="J17" s="26">
        <v>4</v>
      </c>
      <c r="K17" s="26">
        <v>4</v>
      </c>
      <c r="L17" s="95"/>
      <c r="M17" s="26">
        <v>3</v>
      </c>
      <c r="N17" s="26">
        <f t="shared" ref="N17:N22" si="3">SUM(L17:M17)</f>
        <v>3</v>
      </c>
      <c r="O17" s="95"/>
      <c r="P17" s="37">
        <v>1</v>
      </c>
      <c r="Q17" s="95"/>
      <c r="R17" s="95"/>
      <c r="S17" s="95"/>
      <c r="T17" s="26">
        <f t="shared" si="1"/>
        <v>8</v>
      </c>
      <c r="U17" s="38" t="str">
        <f t="shared" si="2"/>
        <v/>
      </c>
      <c r="V17" s="22">
        <v>69</v>
      </c>
      <c r="W17" s="22" t="s">
        <v>63</v>
      </c>
      <c r="X17" s="22" t="s">
        <v>64</v>
      </c>
      <c r="Y17" s="78">
        <v>4793</v>
      </c>
      <c r="Z17" s="39"/>
      <c r="AA17" s="1" t="s">
        <v>110</v>
      </c>
      <c r="AB17" s="27" t="s">
        <v>262</v>
      </c>
    </row>
    <row r="18" spans="1:28" x14ac:dyDescent="0.3">
      <c r="A18" s="1" t="s">
        <v>95</v>
      </c>
      <c r="B18" s="1" t="s">
        <v>105</v>
      </c>
      <c r="C18" s="26" t="s">
        <v>161</v>
      </c>
      <c r="D18" s="36">
        <v>45</v>
      </c>
      <c r="E18" s="95"/>
      <c r="F18" s="26">
        <v>5</v>
      </c>
      <c r="G18" s="26">
        <v>12</v>
      </c>
      <c r="H18" s="26"/>
      <c r="I18" s="26"/>
      <c r="J18" s="26">
        <v>0</v>
      </c>
      <c r="K18" s="26">
        <v>2</v>
      </c>
      <c r="L18" s="95"/>
      <c r="M18" s="26">
        <v>4</v>
      </c>
      <c r="N18" s="26">
        <f t="shared" si="3"/>
        <v>4</v>
      </c>
      <c r="O18" s="95"/>
      <c r="P18" s="37">
        <v>3</v>
      </c>
      <c r="Q18" s="95"/>
      <c r="R18" s="95"/>
      <c r="S18" s="95"/>
      <c r="T18" s="26">
        <f t="shared" si="1"/>
        <v>10</v>
      </c>
      <c r="U18" s="38" t="str">
        <f t="shared" si="2"/>
        <v/>
      </c>
      <c r="V18" s="22">
        <v>69</v>
      </c>
      <c r="W18" s="22" t="s">
        <v>63</v>
      </c>
      <c r="X18" s="22" t="s">
        <v>64</v>
      </c>
      <c r="Y18" s="78">
        <v>4793</v>
      </c>
      <c r="Z18" s="39"/>
      <c r="AA18" s="1" t="s">
        <v>110</v>
      </c>
      <c r="AB18" s="27" t="s">
        <v>262</v>
      </c>
    </row>
    <row r="19" spans="1:28" x14ac:dyDescent="0.3">
      <c r="A19" s="1" t="s">
        <v>95</v>
      </c>
      <c r="B19" s="1" t="s">
        <v>105</v>
      </c>
      <c r="C19" s="26" t="s">
        <v>162</v>
      </c>
      <c r="D19" s="36">
        <v>23</v>
      </c>
      <c r="E19" s="95"/>
      <c r="F19" s="26">
        <v>3</v>
      </c>
      <c r="G19" s="26">
        <v>8</v>
      </c>
      <c r="H19" s="26"/>
      <c r="I19" s="26"/>
      <c r="J19" s="26">
        <v>0</v>
      </c>
      <c r="K19" s="26">
        <v>0</v>
      </c>
      <c r="L19" s="95"/>
      <c r="M19" s="26">
        <v>4</v>
      </c>
      <c r="N19" s="26">
        <f t="shared" si="3"/>
        <v>4</v>
      </c>
      <c r="O19" s="95"/>
      <c r="P19" s="37">
        <v>0</v>
      </c>
      <c r="Q19" s="95"/>
      <c r="R19" s="95"/>
      <c r="S19" s="95"/>
      <c r="T19" s="26">
        <f t="shared" si="1"/>
        <v>6</v>
      </c>
      <c r="U19" s="38" t="str">
        <f t="shared" si="2"/>
        <v/>
      </c>
      <c r="V19" s="22">
        <v>69</v>
      </c>
      <c r="W19" s="22" t="s">
        <v>63</v>
      </c>
      <c r="X19" s="22" t="s">
        <v>64</v>
      </c>
      <c r="Y19" s="78">
        <v>4793</v>
      </c>
      <c r="Z19" s="39"/>
      <c r="AA19" s="1" t="s">
        <v>110</v>
      </c>
      <c r="AB19" s="27" t="s">
        <v>262</v>
      </c>
    </row>
    <row r="20" spans="1:28" x14ac:dyDescent="0.3">
      <c r="A20" s="1" t="s">
        <v>95</v>
      </c>
      <c r="B20" s="1" t="s">
        <v>105</v>
      </c>
      <c r="C20" s="26" t="s">
        <v>163</v>
      </c>
      <c r="D20" s="36">
        <v>40</v>
      </c>
      <c r="E20" s="95"/>
      <c r="F20" s="26">
        <v>4</v>
      </c>
      <c r="G20" s="26">
        <v>9</v>
      </c>
      <c r="H20" s="26"/>
      <c r="I20" s="26"/>
      <c r="J20" s="26">
        <v>3</v>
      </c>
      <c r="K20" s="26">
        <v>8</v>
      </c>
      <c r="L20" s="95"/>
      <c r="M20" s="26">
        <v>12</v>
      </c>
      <c r="N20" s="26">
        <f t="shared" si="3"/>
        <v>12</v>
      </c>
      <c r="O20" s="95"/>
      <c r="P20" s="37">
        <v>5</v>
      </c>
      <c r="Q20" s="95"/>
      <c r="R20" s="95"/>
      <c r="S20" s="95"/>
      <c r="T20" s="26">
        <f t="shared" si="1"/>
        <v>11</v>
      </c>
      <c r="U20" s="38" t="str">
        <f t="shared" si="2"/>
        <v/>
      </c>
      <c r="V20" s="22">
        <v>69</v>
      </c>
      <c r="W20" s="22" t="s">
        <v>63</v>
      </c>
      <c r="X20" s="22" t="s">
        <v>64</v>
      </c>
      <c r="Y20" s="78">
        <v>4793</v>
      </c>
      <c r="Z20" s="39"/>
      <c r="AA20" s="1" t="s">
        <v>110</v>
      </c>
      <c r="AB20" s="27" t="s">
        <v>262</v>
      </c>
    </row>
    <row r="21" spans="1:28" x14ac:dyDescent="0.3">
      <c r="A21" s="1" t="s">
        <v>95</v>
      </c>
      <c r="B21" s="1" t="s">
        <v>105</v>
      </c>
      <c r="C21" s="26" t="s">
        <v>164</v>
      </c>
      <c r="D21" s="36">
        <v>10</v>
      </c>
      <c r="E21" s="95"/>
      <c r="F21" s="26">
        <v>4</v>
      </c>
      <c r="G21" s="26">
        <v>12</v>
      </c>
      <c r="H21" s="26"/>
      <c r="I21" s="26"/>
      <c r="J21" s="26">
        <v>0</v>
      </c>
      <c r="K21" s="26">
        <v>0</v>
      </c>
      <c r="L21" s="95"/>
      <c r="M21" s="26">
        <v>7</v>
      </c>
      <c r="N21" s="26">
        <f t="shared" si="3"/>
        <v>7</v>
      </c>
      <c r="O21" s="95"/>
      <c r="P21" s="37">
        <v>3</v>
      </c>
      <c r="Q21" s="95"/>
      <c r="R21" s="95"/>
      <c r="S21" s="95"/>
      <c r="T21" s="26">
        <f t="shared" si="1"/>
        <v>8</v>
      </c>
      <c r="U21" s="38" t="str">
        <f t="shared" si="2"/>
        <v/>
      </c>
      <c r="V21" s="22">
        <v>69</v>
      </c>
      <c r="W21" s="22" t="s">
        <v>63</v>
      </c>
      <c r="X21" s="22" t="s">
        <v>64</v>
      </c>
      <c r="Y21" s="78">
        <v>4793</v>
      </c>
      <c r="Z21" s="39"/>
      <c r="AA21" s="1" t="s">
        <v>110</v>
      </c>
      <c r="AB21" s="27" t="s">
        <v>262</v>
      </c>
    </row>
    <row r="22" spans="1:28" x14ac:dyDescent="0.3">
      <c r="A22" s="1" t="s">
        <v>95</v>
      </c>
      <c r="B22" s="1" t="s">
        <v>105</v>
      </c>
      <c r="C22" s="26" t="s">
        <v>165</v>
      </c>
      <c r="D22" s="36">
        <v>14</v>
      </c>
      <c r="E22" s="95"/>
      <c r="F22" s="26">
        <v>0</v>
      </c>
      <c r="G22" s="26">
        <v>1</v>
      </c>
      <c r="H22" s="26"/>
      <c r="I22" s="26"/>
      <c r="J22" s="26">
        <v>0</v>
      </c>
      <c r="K22" s="26">
        <v>0</v>
      </c>
      <c r="L22" s="95"/>
      <c r="M22" s="26">
        <v>1</v>
      </c>
      <c r="N22" s="26">
        <f t="shared" si="3"/>
        <v>1</v>
      </c>
      <c r="O22" s="95"/>
      <c r="P22" s="37">
        <v>0</v>
      </c>
      <c r="Q22" s="95"/>
      <c r="R22" s="95"/>
      <c r="S22" s="95"/>
      <c r="T22" s="26">
        <f t="shared" si="1"/>
        <v>0</v>
      </c>
      <c r="U22" s="38" t="str">
        <f t="shared" si="2"/>
        <v/>
      </c>
      <c r="V22" s="22">
        <v>69</v>
      </c>
      <c r="W22" s="22" t="s">
        <v>63</v>
      </c>
      <c r="X22" s="22" t="s">
        <v>64</v>
      </c>
      <c r="Y22" s="78">
        <v>4793</v>
      </c>
      <c r="Z22" s="39"/>
      <c r="AA22" s="1" t="s">
        <v>110</v>
      </c>
      <c r="AB22" s="27" t="s">
        <v>262</v>
      </c>
    </row>
    <row r="23" spans="1:28" x14ac:dyDescent="0.3">
      <c r="A23" s="1" t="s">
        <v>95</v>
      </c>
      <c r="B23" s="1" t="s">
        <v>105</v>
      </c>
      <c r="C23" s="26" t="s">
        <v>342</v>
      </c>
      <c r="D23" s="36">
        <v>25</v>
      </c>
      <c r="E23" s="95"/>
      <c r="F23" s="26">
        <v>0</v>
      </c>
      <c r="G23" s="26">
        <v>3</v>
      </c>
      <c r="H23" s="26"/>
      <c r="I23" s="26"/>
      <c r="J23" s="26">
        <v>2</v>
      </c>
      <c r="K23" s="26">
        <v>3</v>
      </c>
      <c r="L23" s="95"/>
      <c r="M23" s="26">
        <v>0</v>
      </c>
      <c r="N23" s="26">
        <f t="shared" si="0"/>
        <v>0</v>
      </c>
      <c r="O23" s="95"/>
      <c r="P23" s="37">
        <v>1</v>
      </c>
      <c r="Q23" s="95"/>
      <c r="R23" s="95"/>
      <c r="S23" s="95"/>
      <c r="T23" s="26">
        <f t="shared" si="1"/>
        <v>2</v>
      </c>
      <c r="U23" s="38" t="str">
        <f t="shared" si="2"/>
        <v/>
      </c>
      <c r="V23" s="22">
        <v>69</v>
      </c>
      <c r="W23" s="22" t="s">
        <v>63</v>
      </c>
      <c r="X23" s="22" t="s">
        <v>64</v>
      </c>
      <c r="Y23" s="78">
        <v>4793</v>
      </c>
      <c r="Z23" s="39"/>
      <c r="AA23" s="1" t="s">
        <v>110</v>
      </c>
      <c r="AB23" s="27" t="s">
        <v>262</v>
      </c>
    </row>
    <row r="24" spans="1:28" x14ac:dyDescent="0.3">
      <c r="A24" s="1" t="s">
        <v>95</v>
      </c>
      <c r="B24" s="1" t="s">
        <v>105</v>
      </c>
      <c r="C24" s="26" t="s">
        <v>166</v>
      </c>
      <c r="D24" s="36">
        <v>15</v>
      </c>
      <c r="E24" s="95"/>
      <c r="F24" s="26">
        <v>0</v>
      </c>
      <c r="G24" s="26">
        <v>2</v>
      </c>
      <c r="H24" s="26"/>
      <c r="I24" s="26"/>
      <c r="J24" s="26">
        <v>2</v>
      </c>
      <c r="K24" s="26">
        <v>2</v>
      </c>
      <c r="L24" s="95"/>
      <c r="M24" s="26">
        <v>2</v>
      </c>
      <c r="N24" s="26">
        <f t="shared" si="0"/>
        <v>2</v>
      </c>
      <c r="O24" s="95"/>
      <c r="P24" s="37">
        <v>1</v>
      </c>
      <c r="Q24" s="95"/>
      <c r="R24" s="95"/>
      <c r="S24" s="95"/>
      <c r="T24" s="26">
        <f t="shared" si="1"/>
        <v>2</v>
      </c>
      <c r="U24" s="38" t="str">
        <f t="shared" si="2"/>
        <v/>
      </c>
      <c r="V24" s="22">
        <v>69</v>
      </c>
      <c r="W24" s="22" t="s">
        <v>63</v>
      </c>
      <c r="X24" s="22" t="s">
        <v>64</v>
      </c>
      <c r="Y24" s="78">
        <v>4793</v>
      </c>
      <c r="Z24" s="39"/>
      <c r="AA24" s="1" t="s">
        <v>110</v>
      </c>
      <c r="AB24" s="27" t="s">
        <v>262</v>
      </c>
    </row>
    <row r="25" spans="1:28" x14ac:dyDescent="0.3">
      <c r="A25" s="1" t="s">
        <v>95</v>
      </c>
      <c r="B25" s="1" t="s">
        <v>105</v>
      </c>
      <c r="C25" s="51" t="s">
        <v>39</v>
      </c>
      <c r="D25" s="1"/>
      <c r="E25" s="51">
        <v>240</v>
      </c>
      <c r="F25" s="51"/>
      <c r="G25" s="51"/>
      <c r="H25" s="51"/>
      <c r="I25" s="51"/>
      <c r="J25" s="51"/>
      <c r="K25" s="51"/>
      <c r="L25" s="51"/>
      <c r="M25" s="51"/>
      <c r="N25" s="5"/>
      <c r="O25" s="51">
        <v>12</v>
      </c>
      <c r="P25" s="51"/>
      <c r="Q25" s="51"/>
      <c r="R25" s="51">
        <v>20</v>
      </c>
      <c r="S25" s="41"/>
      <c r="T25" s="26"/>
      <c r="U25" s="38" t="str">
        <f t="shared" ref="U25" si="4">_xlfn.IFNA("",((T25+Q25+N25-R25)+(O25*2))/E25)</f>
        <v/>
      </c>
      <c r="V25" s="22">
        <v>69</v>
      </c>
      <c r="W25" s="22" t="s">
        <v>63</v>
      </c>
      <c r="X25" s="22" t="s">
        <v>64</v>
      </c>
      <c r="Y25" s="78">
        <v>4793</v>
      </c>
      <c r="Z25" s="39"/>
      <c r="AA25" s="1" t="s">
        <v>110</v>
      </c>
      <c r="AB25" s="27" t="s">
        <v>262</v>
      </c>
    </row>
    <row r="26" spans="1:28" x14ac:dyDescent="0.3">
      <c r="A26" s="46" t="s">
        <v>95</v>
      </c>
      <c r="B26" s="46" t="s">
        <v>105</v>
      </c>
      <c r="C26" s="42" t="s">
        <v>40</v>
      </c>
      <c r="D26" s="46"/>
      <c r="E26" s="42">
        <f t="shared" ref="E26:T26" si="5">SUM(E13:E25)</f>
        <v>240</v>
      </c>
      <c r="F26" s="42">
        <f t="shared" si="5"/>
        <v>35</v>
      </c>
      <c r="G26" s="42">
        <f t="shared" si="5"/>
        <v>94</v>
      </c>
      <c r="H26" s="42">
        <f t="shared" si="5"/>
        <v>0</v>
      </c>
      <c r="I26" s="42">
        <f t="shared" si="5"/>
        <v>0</v>
      </c>
      <c r="J26" s="42">
        <f t="shared" si="5"/>
        <v>35</v>
      </c>
      <c r="K26" s="42">
        <f t="shared" si="5"/>
        <v>50</v>
      </c>
      <c r="L26" s="42">
        <f t="shared" si="5"/>
        <v>0</v>
      </c>
      <c r="M26" s="42">
        <f t="shared" si="5"/>
        <v>56</v>
      </c>
      <c r="N26" s="42">
        <f t="shared" si="5"/>
        <v>56</v>
      </c>
      <c r="O26" s="42">
        <f t="shared" si="5"/>
        <v>12</v>
      </c>
      <c r="P26" s="42">
        <f t="shared" si="5"/>
        <v>18</v>
      </c>
      <c r="Q26" s="42">
        <f t="shared" si="5"/>
        <v>0</v>
      </c>
      <c r="R26" s="42">
        <f t="shared" si="5"/>
        <v>20</v>
      </c>
      <c r="S26" s="42">
        <f t="shared" si="5"/>
        <v>0</v>
      </c>
      <c r="T26" s="42">
        <f t="shared" si="5"/>
        <v>105</v>
      </c>
      <c r="U26" s="43">
        <f>((T26+Q26+N26-R26)+(O26*2))/E26</f>
        <v>0.6875</v>
      </c>
      <c r="V26" s="44">
        <v>69</v>
      </c>
      <c r="W26" s="44" t="s">
        <v>63</v>
      </c>
      <c r="X26" s="44" t="s">
        <v>64</v>
      </c>
      <c r="Y26" s="79">
        <v>4793</v>
      </c>
      <c r="Z26" s="45"/>
      <c r="AA26" s="46" t="s">
        <v>110</v>
      </c>
      <c r="AB26" s="93" t="s">
        <v>262</v>
      </c>
    </row>
    <row r="27" spans="1:28" x14ac:dyDescent="0.3">
      <c r="A27" s="1"/>
      <c r="B27" s="1"/>
      <c r="C27" s="1"/>
      <c r="D27" s="1"/>
      <c r="F27" s="47" t="s">
        <v>41</v>
      </c>
      <c r="G27" s="77">
        <f>F26/G26</f>
        <v>0.37234042553191488</v>
      </c>
      <c r="H27" s="47"/>
      <c r="I27" s="27"/>
      <c r="J27" s="47" t="s">
        <v>42</v>
      </c>
      <c r="K27" s="77">
        <f>J26/K26</f>
        <v>0.7</v>
      </c>
      <c r="L27" s="1"/>
      <c r="M27" s="37" t="s">
        <v>43</v>
      </c>
      <c r="N27" s="49">
        <v>13</v>
      </c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96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96">
        <v>17</v>
      </c>
      <c r="AB33" s="92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95</v>
      </c>
      <c r="C35" s="26" t="s">
        <v>169</v>
      </c>
      <c r="D35" s="36">
        <v>40</v>
      </c>
      <c r="E35" s="95"/>
      <c r="F35" s="26">
        <v>3</v>
      </c>
      <c r="G35" s="26">
        <v>9</v>
      </c>
      <c r="H35" s="26"/>
      <c r="I35" s="26"/>
      <c r="J35" s="26">
        <v>4</v>
      </c>
      <c r="K35" s="26">
        <v>4</v>
      </c>
      <c r="L35" s="95"/>
      <c r="M35" s="26">
        <v>13</v>
      </c>
      <c r="N35" s="26">
        <f>SUM(L35:M35)</f>
        <v>13</v>
      </c>
      <c r="O35" s="95"/>
      <c r="P35" s="51">
        <v>6</v>
      </c>
      <c r="Q35" s="95"/>
      <c r="R35" s="95"/>
      <c r="S35" s="95"/>
      <c r="T35" s="26">
        <f>+(F35*2)+J35</f>
        <v>10</v>
      </c>
      <c r="U35" s="38" t="str">
        <f>IFERROR(((T35+Q35+N35-R35)+(O35*2))/E35,"")</f>
        <v/>
      </c>
      <c r="V35" s="22">
        <v>69</v>
      </c>
      <c r="W35" s="22" t="s">
        <v>57</v>
      </c>
      <c r="X35" s="22" t="s">
        <v>58</v>
      </c>
      <c r="Y35" s="78">
        <v>4793</v>
      </c>
      <c r="Z35" s="39" t="s">
        <v>327</v>
      </c>
      <c r="AA35" s="1" t="s">
        <v>98</v>
      </c>
      <c r="AB35" s="27" t="s">
        <v>127</v>
      </c>
    </row>
    <row r="36" spans="1:28" x14ac:dyDescent="0.3">
      <c r="A36" s="1" t="s">
        <v>105</v>
      </c>
      <c r="B36" s="1" t="s">
        <v>95</v>
      </c>
      <c r="C36" s="26" t="s">
        <v>170</v>
      </c>
      <c r="D36" s="36">
        <v>10</v>
      </c>
      <c r="E36" s="95"/>
      <c r="F36" s="26">
        <v>11</v>
      </c>
      <c r="G36" s="26">
        <v>18</v>
      </c>
      <c r="H36" s="26"/>
      <c r="I36" s="26"/>
      <c r="J36" s="26">
        <v>2</v>
      </c>
      <c r="K36" s="26">
        <v>3</v>
      </c>
      <c r="L36" s="95"/>
      <c r="M36" s="26">
        <v>12</v>
      </c>
      <c r="N36" s="26">
        <f t="shared" ref="N36:N41" si="6">SUM(L36:M36)</f>
        <v>12</v>
      </c>
      <c r="O36" s="106"/>
      <c r="P36" s="26">
        <v>5</v>
      </c>
      <c r="Q36" s="106"/>
      <c r="R36" s="106"/>
      <c r="S36" s="106"/>
      <c r="T36" s="26">
        <f t="shared" ref="T36:T44" si="7">+(F36*2)+J36</f>
        <v>24</v>
      </c>
      <c r="U36" s="38" t="str">
        <f t="shared" ref="U36:U44" si="8">IFERROR(((T36+Q36+N36-R36)+(O36*2))/E36,"")</f>
        <v/>
      </c>
      <c r="V36" s="22">
        <v>69</v>
      </c>
      <c r="W36" s="22" t="s">
        <v>57</v>
      </c>
      <c r="X36" s="22" t="s">
        <v>58</v>
      </c>
      <c r="Y36" s="78">
        <v>4793</v>
      </c>
      <c r="Z36" s="39"/>
      <c r="AA36" s="1" t="s">
        <v>98</v>
      </c>
      <c r="AB36" s="27" t="s">
        <v>127</v>
      </c>
    </row>
    <row r="37" spans="1:28" x14ac:dyDescent="0.3">
      <c r="A37" s="1" t="s">
        <v>105</v>
      </c>
      <c r="B37" s="1" t="s">
        <v>95</v>
      </c>
      <c r="C37" s="26" t="s">
        <v>171</v>
      </c>
      <c r="D37" s="36">
        <v>25</v>
      </c>
      <c r="E37" s="95"/>
      <c r="F37" s="26">
        <v>0</v>
      </c>
      <c r="G37" s="26">
        <v>0</v>
      </c>
      <c r="H37" s="26"/>
      <c r="I37" s="26"/>
      <c r="J37" s="26">
        <v>0</v>
      </c>
      <c r="K37" s="26">
        <v>0</v>
      </c>
      <c r="L37" s="95"/>
      <c r="M37" s="26">
        <v>0</v>
      </c>
      <c r="N37" s="26">
        <f t="shared" si="6"/>
        <v>0</v>
      </c>
      <c r="O37" s="106"/>
      <c r="P37" s="26">
        <v>0</v>
      </c>
      <c r="Q37" s="106"/>
      <c r="R37" s="106"/>
      <c r="S37" s="106"/>
      <c r="T37" s="26">
        <f t="shared" si="7"/>
        <v>0</v>
      </c>
      <c r="U37" s="38" t="str">
        <f t="shared" si="8"/>
        <v/>
      </c>
      <c r="V37" s="22">
        <v>69</v>
      </c>
      <c r="W37" s="22" t="s">
        <v>57</v>
      </c>
      <c r="X37" s="22" t="s">
        <v>58</v>
      </c>
      <c r="Y37" s="78">
        <v>4793</v>
      </c>
      <c r="Z37" s="39"/>
      <c r="AA37" s="1" t="s">
        <v>98</v>
      </c>
      <c r="AB37" s="27" t="s">
        <v>127</v>
      </c>
    </row>
    <row r="38" spans="1:28" x14ac:dyDescent="0.3">
      <c r="A38" s="1" t="s">
        <v>105</v>
      </c>
      <c r="B38" s="1" t="s">
        <v>95</v>
      </c>
      <c r="C38" s="26" t="s">
        <v>172</v>
      </c>
      <c r="D38" s="36">
        <v>24</v>
      </c>
      <c r="E38" s="95"/>
      <c r="F38" s="26">
        <v>9</v>
      </c>
      <c r="G38" s="26">
        <v>23</v>
      </c>
      <c r="H38" s="26"/>
      <c r="I38" s="26"/>
      <c r="J38" s="26">
        <v>0</v>
      </c>
      <c r="K38" s="26">
        <v>0</v>
      </c>
      <c r="L38" s="95"/>
      <c r="M38" s="26">
        <v>9</v>
      </c>
      <c r="N38" s="26">
        <f t="shared" si="6"/>
        <v>9</v>
      </c>
      <c r="O38" s="106"/>
      <c r="P38" s="51">
        <v>6</v>
      </c>
      <c r="Q38" s="106"/>
      <c r="R38" s="106"/>
      <c r="S38" s="106"/>
      <c r="T38" s="26">
        <f t="shared" si="7"/>
        <v>18</v>
      </c>
      <c r="U38" s="38" t="str">
        <f t="shared" si="8"/>
        <v/>
      </c>
      <c r="V38" s="22">
        <v>69</v>
      </c>
      <c r="W38" s="22" t="s">
        <v>57</v>
      </c>
      <c r="X38" s="22" t="s">
        <v>58</v>
      </c>
      <c r="Y38" s="78">
        <v>4793</v>
      </c>
      <c r="Z38" s="39"/>
      <c r="AA38" s="1" t="s">
        <v>98</v>
      </c>
      <c r="AB38" s="27" t="s">
        <v>127</v>
      </c>
    </row>
    <row r="39" spans="1:28" x14ac:dyDescent="0.3">
      <c r="A39" s="1" t="s">
        <v>105</v>
      </c>
      <c r="B39" s="1" t="s">
        <v>95</v>
      </c>
      <c r="C39" s="26" t="s">
        <v>173</v>
      </c>
      <c r="D39" s="36">
        <v>3</v>
      </c>
      <c r="E39" s="95"/>
      <c r="F39" s="26">
        <v>0</v>
      </c>
      <c r="G39" s="26">
        <v>1</v>
      </c>
      <c r="H39" s="26"/>
      <c r="I39" s="26"/>
      <c r="J39" s="26">
        <v>0</v>
      </c>
      <c r="K39" s="26">
        <v>0</v>
      </c>
      <c r="L39" s="95"/>
      <c r="M39" s="26">
        <v>0</v>
      </c>
      <c r="N39" s="26">
        <f t="shared" si="6"/>
        <v>0</v>
      </c>
      <c r="O39" s="106"/>
      <c r="P39" s="26">
        <v>1</v>
      </c>
      <c r="Q39" s="106"/>
      <c r="R39" s="106"/>
      <c r="S39" s="106"/>
      <c r="T39" s="26">
        <f t="shared" si="7"/>
        <v>0</v>
      </c>
      <c r="U39" s="38" t="str">
        <f t="shared" si="8"/>
        <v/>
      </c>
      <c r="V39" s="22">
        <v>69</v>
      </c>
      <c r="W39" s="22" t="s">
        <v>57</v>
      </c>
      <c r="X39" s="22" t="s">
        <v>58</v>
      </c>
      <c r="Y39" s="78">
        <v>4793</v>
      </c>
      <c r="Z39" s="39"/>
      <c r="AA39" s="1" t="s">
        <v>98</v>
      </c>
      <c r="AB39" s="27" t="s">
        <v>127</v>
      </c>
    </row>
    <row r="40" spans="1:28" x14ac:dyDescent="0.3">
      <c r="A40" s="1" t="s">
        <v>105</v>
      </c>
      <c r="B40" s="1" t="s">
        <v>95</v>
      </c>
      <c r="C40" s="26" t="s">
        <v>174</v>
      </c>
      <c r="D40" s="36">
        <v>20</v>
      </c>
      <c r="E40" s="95"/>
      <c r="F40" s="26">
        <v>4</v>
      </c>
      <c r="G40" s="26">
        <v>8</v>
      </c>
      <c r="H40" s="26"/>
      <c r="I40" s="26"/>
      <c r="J40" s="26">
        <v>3</v>
      </c>
      <c r="K40" s="26">
        <v>4</v>
      </c>
      <c r="L40" s="95"/>
      <c r="M40" s="26">
        <v>11</v>
      </c>
      <c r="N40" s="26">
        <f t="shared" si="6"/>
        <v>11</v>
      </c>
      <c r="O40" s="106"/>
      <c r="P40" s="26">
        <v>5</v>
      </c>
      <c r="Q40" s="106"/>
      <c r="R40" s="106"/>
      <c r="S40" s="106"/>
      <c r="T40" s="26">
        <f t="shared" si="7"/>
        <v>11</v>
      </c>
      <c r="U40" s="38" t="str">
        <f t="shared" si="8"/>
        <v/>
      </c>
      <c r="V40" s="22">
        <v>69</v>
      </c>
      <c r="W40" s="22" t="s">
        <v>57</v>
      </c>
      <c r="X40" s="22" t="s">
        <v>58</v>
      </c>
      <c r="Y40" s="78">
        <v>4793</v>
      </c>
      <c r="Z40" s="39"/>
      <c r="AA40" s="1" t="s">
        <v>98</v>
      </c>
      <c r="AB40" s="27" t="s">
        <v>127</v>
      </c>
    </row>
    <row r="41" spans="1:28" x14ac:dyDescent="0.3">
      <c r="A41" s="1" t="s">
        <v>105</v>
      </c>
      <c r="B41" s="1" t="s">
        <v>95</v>
      </c>
      <c r="C41" s="26" t="s">
        <v>329</v>
      </c>
      <c r="D41" s="36">
        <v>21</v>
      </c>
      <c r="E41" s="95"/>
      <c r="F41" s="26">
        <v>1</v>
      </c>
      <c r="G41" s="26">
        <v>1</v>
      </c>
      <c r="H41" s="26"/>
      <c r="I41" s="26"/>
      <c r="J41" s="26">
        <v>0</v>
      </c>
      <c r="K41" s="26">
        <v>2</v>
      </c>
      <c r="L41" s="95"/>
      <c r="M41" s="26">
        <v>2</v>
      </c>
      <c r="N41" s="26">
        <f t="shared" si="6"/>
        <v>2</v>
      </c>
      <c r="O41" s="106"/>
      <c r="P41" s="26">
        <v>1</v>
      </c>
      <c r="Q41" s="106"/>
      <c r="R41" s="106"/>
      <c r="S41" s="106"/>
      <c r="T41" s="26">
        <f t="shared" si="7"/>
        <v>2</v>
      </c>
      <c r="U41" s="38" t="str">
        <f t="shared" si="8"/>
        <v/>
      </c>
      <c r="V41" s="22">
        <v>69</v>
      </c>
      <c r="W41" s="22" t="s">
        <v>57</v>
      </c>
      <c r="X41" s="22" t="s">
        <v>58</v>
      </c>
      <c r="Y41" s="78">
        <v>4793</v>
      </c>
      <c r="Z41" s="39"/>
      <c r="AA41" s="1" t="s">
        <v>98</v>
      </c>
      <c r="AB41" s="27" t="s">
        <v>127</v>
      </c>
    </row>
    <row r="42" spans="1:28" x14ac:dyDescent="0.3">
      <c r="A42" s="1" t="s">
        <v>105</v>
      </c>
      <c r="B42" s="1" t="s">
        <v>95</v>
      </c>
      <c r="C42" s="26" t="s">
        <v>176</v>
      </c>
      <c r="D42" s="36">
        <v>14</v>
      </c>
      <c r="E42" s="95"/>
      <c r="F42" s="26">
        <v>1</v>
      </c>
      <c r="G42" s="26">
        <v>3</v>
      </c>
      <c r="H42" s="26"/>
      <c r="I42" s="26"/>
      <c r="J42" s="26">
        <v>0</v>
      </c>
      <c r="K42" s="26">
        <v>3</v>
      </c>
      <c r="L42" s="95"/>
      <c r="M42" s="26">
        <v>0</v>
      </c>
      <c r="N42" s="26">
        <f>SUM(L42:M42)</f>
        <v>0</v>
      </c>
      <c r="O42" s="106"/>
      <c r="P42" s="26">
        <v>0</v>
      </c>
      <c r="Q42" s="106"/>
      <c r="R42" s="106"/>
      <c r="S42" s="106"/>
      <c r="T42" s="26">
        <f t="shared" si="7"/>
        <v>2</v>
      </c>
      <c r="U42" s="38" t="str">
        <f t="shared" si="8"/>
        <v/>
      </c>
      <c r="V42" s="22">
        <v>69</v>
      </c>
      <c r="W42" s="22" t="s">
        <v>57</v>
      </c>
      <c r="X42" s="22" t="s">
        <v>58</v>
      </c>
      <c r="Y42" s="78">
        <v>4793</v>
      </c>
      <c r="Z42" s="39"/>
      <c r="AA42" s="1" t="s">
        <v>98</v>
      </c>
      <c r="AB42" s="27" t="s">
        <v>127</v>
      </c>
    </row>
    <row r="43" spans="1:28" x14ac:dyDescent="0.3">
      <c r="A43" s="1" t="s">
        <v>105</v>
      </c>
      <c r="B43" s="1" t="s">
        <v>95</v>
      </c>
      <c r="C43" s="26" t="s">
        <v>177</v>
      </c>
      <c r="D43" s="36">
        <v>23</v>
      </c>
      <c r="E43" s="95"/>
      <c r="F43" s="26">
        <v>6</v>
      </c>
      <c r="G43" s="26">
        <v>16</v>
      </c>
      <c r="H43" s="26"/>
      <c r="I43" s="26"/>
      <c r="J43" s="26">
        <v>3</v>
      </c>
      <c r="K43" s="26">
        <v>4</v>
      </c>
      <c r="L43" s="95"/>
      <c r="M43" s="26">
        <v>5</v>
      </c>
      <c r="N43" s="26">
        <f>SUM(L43:M43)</f>
        <v>5</v>
      </c>
      <c r="O43" s="106"/>
      <c r="P43" s="26">
        <v>3</v>
      </c>
      <c r="Q43" s="106"/>
      <c r="R43" s="106"/>
      <c r="S43" s="106"/>
      <c r="T43" s="26">
        <f t="shared" si="7"/>
        <v>15</v>
      </c>
      <c r="U43" s="38" t="str">
        <f t="shared" si="8"/>
        <v/>
      </c>
      <c r="V43" s="22">
        <v>69</v>
      </c>
      <c r="W43" s="22" t="s">
        <v>57</v>
      </c>
      <c r="X43" s="22" t="s">
        <v>58</v>
      </c>
      <c r="Y43" s="78">
        <v>4793</v>
      </c>
      <c r="Z43" s="39"/>
      <c r="AA43" s="1" t="s">
        <v>98</v>
      </c>
      <c r="AB43" s="27" t="s">
        <v>127</v>
      </c>
    </row>
    <row r="44" spans="1:28" x14ac:dyDescent="0.3">
      <c r="A44" s="1" t="s">
        <v>105</v>
      </c>
      <c r="B44" s="1" t="s">
        <v>95</v>
      </c>
      <c r="C44" s="26" t="s">
        <v>178</v>
      </c>
      <c r="D44" s="36">
        <v>5</v>
      </c>
      <c r="E44" s="95"/>
      <c r="F44" s="26">
        <v>5</v>
      </c>
      <c r="G44" s="26">
        <v>17</v>
      </c>
      <c r="H44" s="26"/>
      <c r="I44" s="26"/>
      <c r="J44" s="26">
        <v>8</v>
      </c>
      <c r="K44" s="26">
        <v>10</v>
      </c>
      <c r="L44" s="95"/>
      <c r="M44" s="26">
        <v>2</v>
      </c>
      <c r="N44" s="26">
        <f>SUM(L44:M44)</f>
        <v>2</v>
      </c>
      <c r="O44" s="106"/>
      <c r="P44" s="37">
        <v>3</v>
      </c>
      <c r="Q44" s="106"/>
      <c r="R44" s="106"/>
      <c r="S44" s="106"/>
      <c r="T44" s="26">
        <f t="shared" si="7"/>
        <v>18</v>
      </c>
      <c r="U44" s="38" t="str">
        <f t="shared" si="8"/>
        <v/>
      </c>
      <c r="V44" s="22">
        <v>69</v>
      </c>
      <c r="W44" s="22" t="s">
        <v>57</v>
      </c>
      <c r="X44" s="22" t="s">
        <v>58</v>
      </c>
      <c r="Y44" s="78">
        <v>4793</v>
      </c>
      <c r="Z44" s="39"/>
      <c r="AA44" s="1" t="s">
        <v>98</v>
      </c>
      <c r="AB44" s="27" t="s">
        <v>127</v>
      </c>
    </row>
    <row r="45" spans="1:28" x14ac:dyDescent="0.3">
      <c r="A45" s="1" t="s">
        <v>105</v>
      </c>
      <c r="B45" s="1" t="s">
        <v>95</v>
      </c>
      <c r="C45" s="51" t="s">
        <v>39</v>
      </c>
      <c r="D45" s="1"/>
      <c r="E45" s="51">
        <v>240</v>
      </c>
      <c r="F45" s="41"/>
      <c r="G45" s="41"/>
      <c r="H45" s="41"/>
      <c r="I45" s="41"/>
      <c r="J45" s="41"/>
      <c r="K45" s="41"/>
      <c r="L45" s="41"/>
      <c r="M45" s="41"/>
      <c r="N45" s="41"/>
      <c r="O45" s="51">
        <v>10</v>
      </c>
      <c r="P45" s="51"/>
      <c r="Q45" s="51"/>
      <c r="R45" s="51">
        <v>21</v>
      </c>
      <c r="S45" s="41"/>
      <c r="T45" s="41"/>
      <c r="U45" s="38" t="str">
        <f>_xlfn.IFNA("",((T45+Q45+N45-R45)+(O45*2))/E45)</f>
        <v/>
      </c>
      <c r="V45" s="22">
        <v>69</v>
      </c>
      <c r="W45" s="22" t="s">
        <v>57</v>
      </c>
      <c r="X45" s="22" t="s">
        <v>58</v>
      </c>
      <c r="Y45" s="78">
        <v>4793</v>
      </c>
      <c r="Z45" s="39"/>
      <c r="AA45" s="1" t="s">
        <v>98</v>
      </c>
      <c r="AB45" s="27" t="s">
        <v>127</v>
      </c>
    </row>
    <row r="46" spans="1:28" x14ac:dyDescent="0.3">
      <c r="A46" s="46" t="s">
        <v>105</v>
      </c>
      <c r="B46" s="46" t="s">
        <v>95</v>
      </c>
      <c r="C46" s="42" t="s">
        <v>40</v>
      </c>
      <c r="D46" s="46"/>
      <c r="E46" s="42">
        <f t="shared" ref="E46:T46" si="9">SUM(E35:E45)</f>
        <v>240</v>
      </c>
      <c r="F46" s="42">
        <f t="shared" si="9"/>
        <v>40</v>
      </c>
      <c r="G46" s="42">
        <f t="shared" si="9"/>
        <v>96</v>
      </c>
      <c r="H46" s="42">
        <f t="shared" si="9"/>
        <v>0</v>
      </c>
      <c r="I46" s="42">
        <f t="shared" si="9"/>
        <v>0</v>
      </c>
      <c r="J46" s="42">
        <f t="shared" si="9"/>
        <v>20</v>
      </c>
      <c r="K46" s="42">
        <f t="shared" si="9"/>
        <v>30</v>
      </c>
      <c r="L46" s="42">
        <f t="shared" si="9"/>
        <v>0</v>
      </c>
      <c r="M46" s="42">
        <f t="shared" si="9"/>
        <v>54</v>
      </c>
      <c r="N46" s="42">
        <f t="shared" si="9"/>
        <v>54</v>
      </c>
      <c r="O46" s="42">
        <f t="shared" si="9"/>
        <v>10</v>
      </c>
      <c r="P46" s="42">
        <f t="shared" si="9"/>
        <v>30</v>
      </c>
      <c r="Q46" s="42">
        <f t="shared" si="9"/>
        <v>0</v>
      </c>
      <c r="R46" s="42">
        <f t="shared" si="9"/>
        <v>21</v>
      </c>
      <c r="S46" s="42">
        <f t="shared" si="9"/>
        <v>0</v>
      </c>
      <c r="T46" s="42">
        <f t="shared" si="9"/>
        <v>100</v>
      </c>
      <c r="U46" s="43">
        <f>((T46+Q46+N46-R46)+(O46*2))/E46</f>
        <v>0.63749999999999996</v>
      </c>
      <c r="V46" s="44">
        <v>69</v>
      </c>
      <c r="W46" s="44" t="s">
        <v>57</v>
      </c>
      <c r="X46" s="44" t="s">
        <v>58</v>
      </c>
      <c r="Y46" s="79">
        <v>4793</v>
      </c>
      <c r="Z46" s="45"/>
      <c r="AA46" s="46" t="s">
        <v>98</v>
      </c>
      <c r="AB46" s="93" t="s">
        <v>127</v>
      </c>
    </row>
    <row r="47" spans="1:28" x14ac:dyDescent="0.3">
      <c r="A47" s="1"/>
      <c r="B47" s="1"/>
      <c r="C47" s="1"/>
      <c r="D47" s="1"/>
      <c r="F47" s="47" t="s">
        <v>41</v>
      </c>
      <c r="G47" s="77">
        <f>F46/G46</f>
        <v>0.41666666666666669</v>
      </c>
      <c r="H47" s="47"/>
      <c r="I47" s="27"/>
      <c r="J47" s="47" t="s">
        <v>42</v>
      </c>
      <c r="K47" s="77">
        <f>J46/K46</f>
        <v>0.66666666666666663</v>
      </c>
      <c r="L47" s="1"/>
      <c r="M47" s="37" t="s">
        <v>43</v>
      </c>
      <c r="N47" s="49">
        <v>7</v>
      </c>
      <c r="P47" s="1"/>
      <c r="Q47" s="1"/>
      <c r="R47" s="1"/>
      <c r="S47" s="1"/>
      <c r="T47" s="1"/>
      <c r="U47" s="1"/>
      <c r="V47" s="22"/>
      <c r="W47" s="22"/>
      <c r="X47" s="22"/>
      <c r="Y47" s="40"/>
      <c r="Z47" s="39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0"/>
      <c r="Z48" s="39"/>
      <c r="AA48" s="1"/>
      <c r="AB48" s="27"/>
    </row>
    <row r="49" spans="1:28" x14ac:dyDescent="0.3">
      <c r="A49" s="1"/>
      <c r="B49" s="1"/>
      <c r="C49" s="1" t="s">
        <v>458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E3B70-056B-4F07-9109-01A25949AA1F}">
  <sheetPr>
    <tabColor theme="9" tint="0.39997558519241921"/>
    <pageSetUpPr fitToPage="1"/>
  </sheetPr>
  <dimension ref="A1:AB46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5546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34" t="s">
        <v>399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28901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263</v>
      </c>
      <c r="K4" s="16" t="s">
        <v>106</v>
      </c>
      <c r="L4" s="17"/>
      <c r="M4" s="18"/>
      <c r="N4" s="19">
        <v>26</v>
      </c>
      <c r="O4" s="19">
        <v>26</v>
      </c>
      <c r="P4" s="19">
        <v>25</v>
      </c>
      <c r="Q4" s="19">
        <v>28</v>
      </c>
      <c r="R4" s="20"/>
      <c r="S4" s="21">
        <f>SUM(N4:R4)</f>
        <v>105</v>
      </c>
      <c r="T4" s="22">
        <v>70</v>
      </c>
    </row>
    <row r="5" spans="1:28" x14ac:dyDescent="0.3">
      <c r="B5" s="1"/>
      <c r="C5" s="6" t="s">
        <v>76</v>
      </c>
      <c r="D5" s="7" t="s">
        <v>6</v>
      </c>
      <c r="E5" s="1"/>
      <c r="F5" s="1"/>
      <c r="G5" s="1"/>
      <c r="J5" s="15" t="s">
        <v>264</v>
      </c>
      <c r="K5" s="16" t="s">
        <v>77</v>
      </c>
      <c r="L5" s="17"/>
      <c r="M5" s="18"/>
      <c r="N5" s="19">
        <v>25</v>
      </c>
      <c r="O5" s="19">
        <v>25</v>
      </c>
      <c r="P5" s="19">
        <v>24</v>
      </c>
      <c r="Q5" s="19">
        <v>32</v>
      </c>
      <c r="R5" s="20"/>
      <c r="S5" s="21">
        <f>SUM(N5:R5)</f>
        <v>106</v>
      </c>
      <c r="T5" s="22">
        <v>70</v>
      </c>
      <c r="U5" s="1"/>
      <c r="V5" s="1"/>
      <c r="W5" s="1"/>
    </row>
    <row r="6" spans="1:28" x14ac:dyDescent="0.3">
      <c r="C6" s="23">
        <v>1081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311</v>
      </c>
      <c r="D7" s="7" t="s">
        <v>8</v>
      </c>
      <c r="G7" s="1"/>
      <c r="S7" s="1"/>
      <c r="T7" s="25" t="s">
        <v>9</v>
      </c>
      <c r="U7" s="1"/>
      <c r="V7" s="83">
        <v>70</v>
      </c>
      <c r="W7" s="1"/>
    </row>
    <row r="8" spans="1:28" x14ac:dyDescent="0.3">
      <c r="B8" s="1"/>
      <c r="C8" s="24" t="s">
        <v>315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2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18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56</v>
      </c>
      <c r="B13" s="1" t="s">
        <v>105</v>
      </c>
      <c r="C13" s="26" t="s">
        <v>155</v>
      </c>
      <c r="D13" s="36">
        <v>11</v>
      </c>
      <c r="E13" s="26">
        <v>48</v>
      </c>
      <c r="F13" s="26">
        <v>4</v>
      </c>
      <c r="G13" s="26">
        <v>12</v>
      </c>
      <c r="H13" s="26"/>
      <c r="I13" s="26"/>
      <c r="J13" s="26">
        <v>1</v>
      </c>
      <c r="K13" s="26">
        <v>5</v>
      </c>
      <c r="L13" s="26">
        <v>0</v>
      </c>
      <c r="M13" s="26">
        <v>5</v>
      </c>
      <c r="N13" s="26">
        <f>SUM(L13:M13)</f>
        <v>5</v>
      </c>
      <c r="O13" s="26">
        <v>7</v>
      </c>
      <c r="P13" s="37">
        <v>2</v>
      </c>
      <c r="Q13" s="26">
        <v>1</v>
      </c>
      <c r="R13" s="26">
        <v>7</v>
      </c>
      <c r="S13" s="26">
        <v>0</v>
      </c>
      <c r="T13" s="26">
        <f>+(F13*2)+J13</f>
        <v>9</v>
      </c>
      <c r="U13" s="38">
        <f>IFERROR(((T13+Q13+N13-R13)+(O13*2))/E13,"")</f>
        <v>0.45833333333333331</v>
      </c>
      <c r="V13" s="22">
        <v>70</v>
      </c>
      <c r="W13" s="22" t="s">
        <v>137</v>
      </c>
      <c r="X13" s="22" t="s">
        <v>58</v>
      </c>
      <c r="Y13" s="78">
        <v>1081</v>
      </c>
      <c r="Z13" s="39"/>
      <c r="AA13" s="1" t="s">
        <v>110</v>
      </c>
      <c r="AB13" s="27" t="s">
        <v>265</v>
      </c>
    </row>
    <row r="14" spans="1:28" x14ac:dyDescent="0.3">
      <c r="A14" s="1" t="s">
        <v>56</v>
      </c>
      <c r="B14" s="1" t="s">
        <v>105</v>
      </c>
      <c r="C14" s="26" t="s">
        <v>156</v>
      </c>
      <c r="D14" s="36">
        <v>33</v>
      </c>
      <c r="E14" s="26" t="s">
        <v>459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37"/>
      <c r="Q14" s="26"/>
      <c r="R14" s="26"/>
      <c r="S14" s="26"/>
      <c r="T14" s="26"/>
      <c r="U14" s="38" t="str">
        <f>IFERROR(((T14+Q14+N14-R14)+(O14*2))/E14,"")</f>
        <v/>
      </c>
      <c r="V14" s="22">
        <v>70</v>
      </c>
      <c r="W14" s="22" t="s">
        <v>137</v>
      </c>
      <c r="X14" s="22" t="s">
        <v>58</v>
      </c>
      <c r="Y14" s="78">
        <v>1081</v>
      </c>
      <c r="Z14" s="39"/>
      <c r="AA14" s="1" t="s">
        <v>110</v>
      </c>
      <c r="AB14" s="27" t="s">
        <v>265</v>
      </c>
    </row>
    <row r="15" spans="1:28" x14ac:dyDescent="0.3">
      <c r="A15" s="1" t="s">
        <v>56</v>
      </c>
      <c r="B15" s="1" t="s">
        <v>105</v>
      </c>
      <c r="C15" s="26" t="s">
        <v>157</v>
      </c>
      <c r="D15" s="36">
        <v>24</v>
      </c>
      <c r="E15" s="26">
        <v>41</v>
      </c>
      <c r="F15" s="26">
        <v>10</v>
      </c>
      <c r="G15" s="26">
        <v>15</v>
      </c>
      <c r="H15" s="26"/>
      <c r="I15" s="26"/>
      <c r="J15" s="26">
        <v>3</v>
      </c>
      <c r="K15" s="26">
        <v>7</v>
      </c>
      <c r="L15" s="26">
        <v>5</v>
      </c>
      <c r="M15" s="26">
        <v>4</v>
      </c>
      <c r="N15" s="26">
        <f t="shared" ref="N15:N24" si="0">SUM(L15:M15)</f>
        <v>9</v>
      </c>
      <c r="O15" s="26">
        <v>3</v>
      </c>
      <c r="P15" s="37">
        <v>4</v>
      </c>
      <c r="Q15" s="26">
        <v>3</v>
      </c>
      <c r="R15" s="26">
        <v>3</v>
      </c>
      <c r="S15" s="26">
        <v>0</v>
      </c>
      <c r="T15" s="26">
        <f t="shared" ref="T15:T24" si="1">+(F15*2)+J15</f>
        <v>23</v>
      </c>
      <c r="U15" s="38">
        <f t="shared" ref="U15:U24" si="2">IFERROR(((T15+Q15+N15-R15)+(O15*2))/E15,"")</f>
        <v>0.92682926829268297</v>
      </c>
      <c r="V15" s="22">
        <v>70</v>
      </c>
      <c r="W15" s="22" t="s">
        <v>137</v>
      </c>
      <c r="X15" s="22" t="s">
        <v>58</v>
      </c>
      <c r="Y15" s="78">
        <v>1081</v>
      </c>
      <c r="Z15" s="39"/>
      <c r="AA15" s="1" t="s">
        <v>110</v>
      </c>
      <c r="AB15" s="27" t="s">
        <v>265</v>
      </c>
    </row>
    <row r="16" spans="1:28" x14ac:dyDescent="0.3">
      <c r="A16" s="1" t="s">
        <v>56</v>
      </c>
      <c r="B16" s="1" t="s">
        <v>105</v>
      </c>
      <c r="C16" s="26" t="s">
        <v>158</v>
      </c>
      <c r="D16" s="36">
        <v>22</v>
      </c>
      <c r="E16" s="26">
        <v>35</v>
      </c>
      <c r="F16" s="26">
        <v>9</v>
      </c>
      <c r="G16" s="26">
        <v>15</v>
      </c>
      <c r="H16" s="26"/>
      <c r="I16" s="26"/>
      <c r="J16" s="26">
        <v>7</v>
      </c>
      <c r="K16" s="26">
        <v>11</v>
      </c>
      <c r="L16" s="26">
        <v>4</v>
      </c>
      <c r="M16" s="26">
        <v>5</v>
      </c>
      <c r="N16" s="26">
        <f t="shared" si="0"/>
        <v>9</v>
      </c>
      <c r="O16" s="26">
        <v>0</v>
      </c>
      <c r="P16" s="51">
        <v>6</v>
      </c>
      <c r="Q16" s="26">
        <v>2</v>
      </c>
      <c r="R16" s="26">
        <v>7</v>
      </c>
      <c r="S16" s="26">
        <v>0</v>
      </c>
      <c r="T16" s="26">
        <f t="shared" si="1"/>
        <v>25</v>
      </c>
      <c r="U16" s="38">
        <f t="shared" si="2"/>
        <v>0.82857142857142863</v>
      </c>
      <c r="V16" s="22">
        <v>70</v>
      </c>
      <c r="W16" s="22" t="s">
        <v>137</v>
      </c>
      <c r="X16" s="22" t="s">
        <v>58</v>
      </c>
      <c r="Y16" s="78">
        <v>1081</v>
      </c>
      <c r="Z16" s="39"/>
      <c r="AA16" s="1" t="s">
        <v>110</v>
      </c>
      <c r="AB16" s="27" t="s">
        <v>265</v>
      </c>
    </row>
    <row r="17" spans="1:28" x14ac:dyDescent="0.3">
      <c r="A17" s="1" t="s">
        <v>56</v>
      </c>
      <c r="B17" s="1" t="s">
        <v>105</v>
      </c>
      <c r="C17" s="26" t="s">
        <v>160</v>
      </c>
      <c r="D17" s="36">
        <v>20</v>
      </c>
      <c r="E17" s="26">
        <v>19</v>
      </c>
      <c r="F17" s="26">
        <v>5</v>
      </c>
      <c r="G17" s="26">
        <v>8</v>
      </c>
      <c r="H17" s="26"/>
      <c r="I17" s="26"/>
      <c r="J17" s="26">
        <v>0</v>
      </c>
      <c r="K17" s="26">
        <v>0</v>
      </c>
      <c r="L17" s="26">
        <v>1</v>
      </c>
      <c r="M17" s="26">
        <v>1</v>
      </c>
      <c r="N17" s="26">
        <f t="shared" si="0"/>
        <v>2</v>
      </c>
      <c r="O17" s="26">
        <v>2</v>
      </c>
      <c r="P17" s="37">
        <v>1</v>
      </c>
      <c r="Q17" s="26">
        <v>0</v>
      </c>
      <c r="R17" s="26">
        <v>2</v>
      </c>
      <c r="S17" s="26">
        <v>2</v>
      </c>
      <c r="T17" s="26">
        <f t="shared" si="1"/>
        <v>10</v>
      </c>
      <c r="U17" s="38">
        <f t="shared" si="2"/>
        <v>0.73684210526315785</v>
      </c>
      <c r="V17" s="22">
        <v>70</v>
      </c>
      <c r="W17" s="22" t="s">
        <v>137</v>
      </c>
      <c r="X17" s="22" t="s">
        <v>58</v>
      </c>
      <c r="Y17" s="78">
        <v>1081</v>
      </c>
      <c r="Z17" s="39"/>
      <c r="AA17" s="1" t="s">
        <v>110</v>
      </c>
      <c r="AB17" s="27" t="s">
        <v>265</v>
      </c>
    </row>
    <row r="18" spans="1:28" x14ac:dyDescent="0.3">
      <c r="A18" s="1" t="s">
        <v>56</v>
      </c>
      <c r="B18" s="1" t="s">
        <v>105</v>
      </c>
      <c r="C18" s="26" t="s">
        <v>161</v>
      </c>
      <c r="D18" s="36">
        <v>45</v>
      </c>
      <c r="E18" s="26">
        <v>10</v>
      </c>
      <c r="F18" s="26">
        <v>1</v>
      </c>
      <c r="G18" s="26">
        <v>3</v>
      </c>
      <c r="H18" s="26"/>
      <c r="I18" s="26"/>
      <c r="J18" s="26">
        <v>2</v>
      </c>
      <c r="K18" s="26">
        <v>3</v>
      </c>
      <c r="L18" s="26">
        <v>1</v>
      </c>
      <c r="M18" s="26">
        <v>1</v>
      </c>
      <c r="N18" s="26">
        <f t="shared" si="0"/>
        <v>2</v>
      </c>
      <c r="O18" s="26">
        <v>0</v>
      </c>
      <c r="P18" s="37">
        <v>0</v>
      </c>
      <c r="Q18" s="26">
        <v>0</v>
      </c>
      <c r="R18" s="26">
        <v>2</v>
      </c>
      <c r="S18" s="26">
        <v>0</v>
      </c>
      <c r="T18" s="26">
        <f t="shared" si="1"/>
        <v>4</v>
      </c>
      <c r="U18" s="38">
        <f t="shared" si="2"/>
        <v>0.4</v>
      </c>
      <c r="V18" s="22">
        <v>70</v>
      </c>
      <c r="W18" s="22" t="s">
        <v>137</v>
      </c>
      <c r="X18" s="22" t="s">
        <v>58</v>
      </c>
      <c r="Y18" s="78">
        <v>1081</v>
      </c>
      <c r="Z18" s="39"/>
      <c r="AA18" s="1" t="s">
        <v>110</v>
      </c>
      <c r="AB18" s="27" t="s">
        <v>265</v>
      </c>
    </row>
    <row r="19" spans="1:28" x14ac:dyDescent="0.3">
      <c r="A19" s="1" t="s">
        <v>56</v>
      </c>
      <c r="B19" s="1" t="s">
        <v>105</v>
      </c>
      <c r="C19" s="26" t="s">
        <v>162</v>
      </c>
      <c r="D19" s="36">
        <v>23</v>
      </c>
      <c r="E19" s="26">
        <v>38</v>
      </c>
      <c r="F19" s="26">
        <v>6</v>
      </c>
      <c r="G19" s="26">
        <v>13</v>
      </c>
      <c r="H19" s="26"/>
      <c r="I19" s="26"/>
      <c r="J19" s="26">
        <v>1</v>
      </c>
      <c r="K19" s="26">
        <v>2</v>
      </c>
      <c r="L19" s="26">
        <v>2</v>
      </c>
      <c r="M19" s="26">
        <v>1</v>
      </c>
      <c r="N19" s="26">
        <f t="shared" si="0"/>
        <v>3</v>
      </c>
      <c r="O19" s="26">
        <v>1</v>
      </c>
      <c r="P19" s="37">
        <v>3</v>
      </c>
      <c r="Q19" s="26">
        <v>1</v>
      </c>
      <c r="R19" s="26">
        <v>5</v>
      </c>
      <c r="S19" s="26">
        <v>0</v>
      </c>
      <c r="T19" s="26">
        <f t="shared" si="1"/>
        <v>13</v>
      </c>
      <c r="U19" s="38">
        <f t="shared" si="2"/>
        <v>0.36842105263157893</v>
      </c>
      <c r="V19" s="22">
        <v>70</v>
      </c>
      <c r="W19" s="22" t="s">
        <v>137</v>
      </c>
      <c r="X19" s="22" t="s">
        <v>58</v>
      </c>
      <c r="Y19" s="78">
        <v>1081</v>
      </c>
      <c r="Z19" s="39"/>
      <c r="AA19" s="1" t="s">
        <v>110</v>
      </c>
      <c r="AB19" s="27" t="s">
        <v>265</v>
      </c>
    </row>
    <row r="20" spans="1:28" x14ac:dyDescent="0.3">
      <c r="A20" s="1" t="s">
        <v>56</v>
      </c>
      <c r="B20" s="1" t="s">
        <v>105</v>
      </c>
      <c r="C20" s="26" t="s">
        <v>163</v>
      </c>
      <c r="D20" s="36">
        <v>40</v>
      </c>
      <c r="E20" s="26">
        <v>16</v>
      </c>
      <c r="F20" s="26">
        <v>1</v>
      </c>
      <c r="G20" s="26">
        <v>5</v>
      </c>
      <c r="H20" s="26"/>
      <c r="I20" s="26"/>
      <c r="J20" s="26">
        <v>1</v>
      </c>
      <c r="K20" s="26">
        <v>5</v>
      </c>
      <c r="L20" s="26">
        <v>1</v>
      </c>
      <c r="M20" s="26">
        <v>2</v>
      </c>
      <c r="N20" s="26">
        <f t="shared" si="0"/>
        <v>3</v>
      </c>
      <c r="O20" s="26">
        <v>0</v>
      </c>
      <c r="P20" s="37">
        <v>2</v>
      </c>
      <c r="Q20" s="26">
        <v>1</v>
      </c>
      <c r="R20" s="26">
        <v>1</v>
      </c>
      <c r="S20" s="26">
        <v>0</v>
      </c>
      <c r="T20" s="26">
        <f t="shared" si="1"/>
        <v>3</v>
      </c>
      <c r="U20" s="38">
        <f t="shared" si="2"/>
        <v>0.375</v>
      </c>
      <c r="V20" s="22">
        <v>70</v>
      </c>
      <c r="W20" s="22" t="s">
        <v>137</v>
      </c>
      <c r="X20" s="22" t="s">
        <v>58</v>
      </c>
      <c r="Y20" s="78">
        <v>1081</v>
      </c>
      <c r="Z20" s="39"/>
      <c r="AA20" s="1" t="s">
        <v>110</v>
      </c>
      <c r="AB20" s="27" t="s">
        <v>265</v>
      </c>
    </row>
    <row r="21" spans="1:28" x14ac:dyDescent="0.3">
      <c r="A21" s="1" t="s">
        <v>56</v>
      </c>
      <c r="B21" s="1" t="s">
        <v>105</v>
      </c>
      <c r="C21" s="26" t="s">
        <v>164</v>
      </c>
      <c r="D21" s="36">
        <v>10</v>
      </c>
      <c r="E21" s="26">
        <v>30</v>
      </c>
      <c r="F21" s="26">
        <v>7</v>
      </c>
      <c r="G21" s="26">
        <v>16</v>
      </c>
      <c r="H21" s="26"/>
      <c r="I21" s="26"/>
      <c r="J21" s="26">
        <v>2</v>
      </c>
      <c r="K21" s="26">
        <v>3</v>
      </c>
      <c r="L21" s="26">
        <v>4</v>
      </c>
      <c r="M21" s="26">
        <v>6</v>
      </c>
      <c r="N21" s="26">
        <f t="shared" si="0"/>
        <v>10</v>
      </c>
      <c r="O21" s="26">
        <v>5</v>
      </c>
      <c r="P21" s="37">
        <v>6</v>
      </c>
      <c r="Q21" s="26">
        <v>2</v>
      </c>
      <c r="R21" s="26">
        <v>3</v>
      </c>
      <c r="S21" s="26">
        <v>1</v>
      </c>
      <c r="T21" s="26">
        <f t="shared" si="1"/>
        <v>16</v>
      </c>
      <c r="U21" s="38">
        <f t="shared" si="2"/>
        <v>1.1666666666666667</v>
      </c>
      <c r="V21" s="22">
        <v>70</v>
      </c>
      <c r="W21" s="22" t="s">
        <v>137</v>
      </c>
      <c r="X21" s="22" t="s">
        <v>58</v>
      </c>
      <c r="Y21" s="78">
        <v>1081</v>
      </c>
      <c r="Z21" s="39"/>
      <c r="AA21" s="1" t="s">
        <v>110</v>
      </c>
      <c r="AB21" s="27" t="s">
        <v>265</v>
      </c>
    </row>
    <row r="22" spans="1:28" x14ac:dyDescent="0.3">
      <c r="A22" s="1" t="s">
        <v>56</v>
      </c>
      <c r="B22" s="1" t="s">
        <v>105</v>
      </c>
      <c r="C22" s="26" t="s">
        <v>165</v>
      </c>
      <c r="D22" s="36">
        <v>14</v>
      </c>
      <c r="E22" s="26" t="s">
        <v>459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37"/>
      <c r="Q22" s="26"/>
      <c r="R22" s="26"/>
      <c r="S22" s="26"/>
      <c r="T22" s="26"/>
      <c r="U22" s="38" t="str">
        <f t="shared" si="2"/>
        <v/>
      </c>
      <c r="V22" s="22">
        <v>70</v>
      </c>
      <c r="W22" s="22" t="s">
        <v>137</v>
      </c>
      <c r="X22" s="22" t="s">
        <v>58</v>
      </c>
      <c r="Y22" s="78">
        <v>1081</v>
      </c>
      <c r="Z22" s="39"/>
      <c r="AA22" s="1" t="s">
        <v>110</v>
      </c>
      <c r="AB22" s="27" t="s">
        <v>265</v>
      </c>
    </row>
    <row r="23" spans="1:28" x14ac:dyDescent="0.3">
      <c r="A23" s="1" t="s">
        <v>56</v>
      </c>
      <c r="B23" s="1" t="s">
        <v>105</v>
      </c>
      <c r="C23" s="26" t="s">
        <v>342</v>
      </c>
      <c r="D23" s="36">
        <v>25</v>
      </c>
      <c r="E23" s="26" t="s">
        <v>459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37"/>
      <c r="Q23" s="26"/>
      <c r="R23" s="26"/>
      <c r="S23" s="26"/>
      <c r="T23" s="26"/>
      <c r="U23" s="38" t="str">
        <f t="shared" si="2"/>
        <v/>
      </c>
      <c r="V23" s="22">
        <v>70</v>
      </c>
      <c r="W23" s="22" t="s">
        <v>137</v>
      </c>
      <c r="X23" s="22" t="s">
        <v>58</v>
      </c>
      <c r="Y23" s="78">
        <v>1081</v>
      </c>
      <c r="Z23" s="39"/>
      <c r="AA23" s="1" t="s">
        <v>110</v>
      </c>
      <c r="AB23" s="27" t="s">
        <v>265</v>
      </c>
    </row>
    <row r="24" spans="1:28" x14ac:dyDescent="0.3">
      <c r="A24" s="1" t="s">
        <v>56</v>
      </c>
      <c r="B24" s="1" t="s">
        <v>105</v>
      </c>
      <c r="C24" s="26" t="s">
        <v>166</v>
      </c>
      <c r="D24" s="36">
        <v>15</v>
      </c>
      <c r="E24" s="26">
        <v>3</v>
      </c>
      <c r="F24" s="26">
        <v>1</v>
      </c>
      <c r="G24" s="26">
        <v>1</v>
      </c>
      <c r="H24" s="26"/>
      <c r="I24" s="26"/>
      <c r="J24" s="26">
        <v>0</v>
      </c>
      <c r="K24" s="26">
        <v>0</v>
      </c>
      <c r="L24" s="26">
        <v>0</v>
      </c>
      <c r="M24" s="26">
        <v>1</v>
      </c>
      <c r="N24" s="26">
        <f t="shared" si="0"/>
        <v>1</v>
      </c>
      <c r="O24" s="26">
        <v>0</v>
      </c>
      <c r="P24" s="37">
        <v>0</v>
      </c>
      <c r="Q24" s="26">
        <v>0</v>
      </c>
      <c r="R24" s="26">
        <v>1</v>
      </c>
      <c r="S24" s="26">
        <v>0</v>
      </c>
      <c r="T24" s="26">
        <f t="shared" si="1"/>
        <v>2</v>
      </c>
      <c r="U24" s="38">
        <f t="shared" si="2"/>
        <v>0.66666666666666663</v>
      </c>
      <c r="V24" s="22">
        <v>70</v>
      </c>
      <c r="W24" s="22" t="s">
        <v>137</v>
      </c>
      <c r="X24" s="22" t="s">
        <v>58</v>
      </c>
      <c r="Y24" s="78">
        <v>1081</v>
      </c>
      <c r="Z24" s="39"/>
      <c r="AA24" s="1" t="s">
        <v>110</v>
      </c>
      <c r="AB24" s="27" t="s">
        <v>265</v>
      </c>
    </row>
    <row r="25" spans="1:28" x14ac:dyDescent="0.3">
      <c r="A25" s="46" t="s">
        <v>56</v>
      </c>
      <c r="B25" s="46" t="s">
        <v>105</v>
      </c>
      <c r="C25" s="42" t="s">
        <v>40</v>
      </c>
      <c r="D25" s="46"/>
      <c r="E25" s="42">
        <f t="shared" ref="E25:T25" si="3">SUM(E13:E24)</f>
        <v>240</v>
      </c>
      <c r="F25" s="42">
        <f t="shared" si="3"/>
        <v>44</v>
      </c>
      <c r="G25" s="42">
        <f t="shared" si="3"/>
        <v>88</v>
      </c>
      <c r="H25" s="42">
        <f t="shared" si="3"/>
        <v>0</v>
      </c>
      <c r="I25" s="42">
        <f t="shared" si="3"/>
        <v>0</v>
      </c>
      <c r="J25" s="42">
        <f t="shared" si="3"/>
        <v>17</v>
      </c>
      <c r="K25" s="42">
        <f t="shared" si="3"/>
        <v>36</v>
      </c>
      <c r="L25" s="42">
        <f t="shared" si="3"/>
        <v>18</v>
      </c>
      <c r="M25" s="42">
        <f t="shared" si="3"/>
        <v>26</v>
      </c>
      <c r="N25" s="42">
        <f t="shared" si="3"/>
        <v>44</v>
      </c>
      <c r="O25" s="42">
        <f t="shared" si="3"/>
        <v>18</v>
      </c>
      <c r="P25" s="42">
        <f t="shared" si="3"/>
        <v>24</v>
      </c>
      <c r="Q25" s="42">
        <f t="shared" si="3"/>
        <v>10</v>
      </c>
      <c r="R25" s="42">
        <f t="shared" si="3"/>
        <v>31</v>
      </c>
      <c r="S25" s="42">
        <f t="shared" si="3"/>
        <v>3</v>
      </c>
      <c r="T25" s="42">
        <f t="shared" si="3"/>
        <v>105</v>
      </c>
      <c r="U25" s="43">
        <f>((T25+Q25+N25-R25)+(O25*2))/E25</f>
        <v>0.68333333333333335</v>
      </c>
      <c r="V25" s="44">
        <v>70</v>
      </c>
      <c r="W25" s="44" t="s">
        <v>137</v>
      </c>
      <c r="X25" s="44" t="s">
        <v>58</v>
      </c>
      <c r="Y25" s="79">
        <v>1081</v>
      </c>
      <c r="Z25" s="97" t="s">
        <v>401</v>
      </c>
      <c r="AA25" s="46" t="s">
        <v>110</v>
      </c>
      <c r="AB25" s="93" t="s">
        <v>265</v>
      </c>
    </row>
    <row r="26" spans="1:28" x14ac:dyDescent="0.3">
      <c r="A26" s="1"/>
      <c r="B26" s="1"/>
      <c r="C26" s="1"/>
      <c r="D26" s="1"/>
      <c r="F26" s="47" t="s">
        <v>41</v>
      </c>
      <c r="G26" s="77">
        <f>F25/G25</f>
        <v>0.5</v>
      </c>
      <c r="H26" s="47"/>
      <c r="I26" s="27"/>
      <c r="J26" s="47" t="s">
        <v>42</v>
      </c>
      <c r="K26" s="77">
        <f>J25/K25</f>
        <v>0.47222222222222221</v>
      </c>
      <c r="L26" s="1"/>
      <c r="M26" s="37" t="s">
        <v>43</v>
      </c>
      <c r="N26" s="49">
        <v>5</v>
      </c>
      <c r="P26" s="1"/>
      <c r="Q26" s="1"/>
      <c r="R26" s="1"/>
      <c r="S26" s="1"/>
      <c r="T26" s="1"/>
      <c r="U26" s="1"/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0"/>
      <c r="Z27" s="39"/>
      <c r="AA27" s="1"/>
      <c r="AB27" s="27"/>
    </row>
    <row r="28" spans="1:28" x14ac:dyDescent="0.3">
      <c r="B28" s="1"/>
      <c r="C28" s="1" t="s">
        <v>314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B32" s="1"/>
      <c r="C32" s="31" t="s">
        <v>77</v>
      </c>
      <c r="D32" s="32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7" t="s">
        <v>11</v>
      </c>
      <c r="U32" s="1"/>
      <c r="V32" s="96">
        <v>20</v>
      </c>
      <c r="AB32" s="92"/>
    </row>
    <row r="33" spans="1:28" x14ac:dyDescent="0.3">
      <c r="A33" s="34" t="s">
        <v>12</v>
      </c>
      <c r="B33" s="35" t="s">
        <v>13</v>
      </c>
      <c r="C33" s="36" t="s">
        <v>14</v>
      </c>
      <c r="D33" s="36" t="s">
        <v>15</v>
      </c>
      <c r="E33" s="14" t="s">
        <v>16</v>
      </c>
      <c r="F33" s="14" t="s">
        <v>17</v>
      </c>
      <c r="G33" s="14" t="s">
        <v>18</v>
      </c>
      <c r="H33" s="14" t="s">
        <v>19</v>
      </c>
      <c r="I33" s="14" t="s">
        <v>20</v>
      </c>
      <c r="J33" s="14" t="s">
        <v>21</v>
      </c>
      <c r="K33" s="14" t="s">
        <v>22</v>
      </c>
      <c r="L33" s="14" t="s">
        <v>23</v>
      </c>
      <c r="M33" s="14" t="s">
        <v>24</v>
      </c>
      <c r="N33" s="14" t="s">
        <v>25</v>
      </c>
      <c r="O33" s="14" t="s">
        <v>26</v>
      </c>
      <c r="P33" s="14" t="s">
        <v>27</v>
      </c>
      <c r="Q33" s="14" t="s">
        <v>28</v>
      </c>
      <c r="R33" s="14" t="s">
        <v>29</v>
      </c>
      <c r="S33" s="14" t="s">
        <v>30</v>
      </c>
      <c r="T33" s="14" t="s">
        <v>31</v>
      </c>
      <c r="U33" s="14" t="s">
        <v>32</v>
      </c>
      <c r="V33" s="14" t="s">
        <v>4</v>
      </c>
      <c r="W33" s="14" t="s">
        <v>33</v>
      </c>
      <c r="X33" s="14" t="s">
        <v>34</v>
      </c>
      <c r="Y33" s="14" t="s">
        <v>35</v>
      </c>
      <c r="Z33" s="14" t="s">
        <v>36</v>
      </c>
      <c r="AA33" s="14" t="s">
        <v>37</v>
      </c>
      <c r="AB33" s="14" t="s">
        <v>38</v>
      </c>
    </row>
    <row r="34" spans="1:28" x14ac:dyDescent="0.3">
      <c r="A34" s="1" t="s">
        <v>105</v>
      </c>
      <c r="B34" s="1" t="s">
        <v>56</v>
      </c>
      <c r="C34" s="26" t="s">
        <v>62</v>
      </c>
      <c r="D34" s="36">
        <v>21</v>
      </c>
      <c r="E34" s="26">
        <v>42</v>
      </c>
      <c r="F34" s="26">
        <v>8</v>
      </c>
      <c r="G34" s="26">
        <v>8</v>
      </c>
      <c r="H34" s="26"/>
      <c r="I34" s="26"/>
      <c r="J34" s="26">
        <v>3</v>
      </c>
      <c r="K34" s="26">
        <v>5</v>
      </c>
      <c r="L34" s="26">
        <v>0</v>
      </c>
      <c r="M34" s="26">
        <v>8</v>
      </c>
      <c r="N34" s="26">
        <f>SUM(L34:M34)</f>
        <v>8</v>
      </c>
      <c r="O34" s="26">
        <v>2</v>
      </c>
      <c r="P34" s="37">
        <v>4</v>
      </c>
      <c r="Q34" s="26">
        <v>4</v>
      </c>
      <c r="R34" s="26">
        <v>4</v>
      </c>
      <c r="S34" s="26">
        <v>2</v>
      </c>
      <c r="T34" s="26">
        <f>(H34*3)+((F34-H34)*2)+J34</f>
        <v>19</v>
      </c>
      <c r="U34" s="38">
        <f>IFERROR(((T34+Q34+N34-R34)+(O34*2))/E34,"")</f>
        <v>0.73809523809523814</v>
      </c>
      <c r="V34" s="22">
        <v>70</v>
      </c>
      <c r="W34" s="22" t="s">
        <v>63</v>
      </c>
      <c r="X34" s="22" t="s">
        <v>64</v>
      </c>
      <c r="Y34" s="78">
        <v>1081</v>
      </c>
      <c r="Z34" s="39"/>
      <c r="AA34" s="1" t="s">
        <v>65</v>
      </c>
      <c r="AB34" s="27" t="s">
        <v>266</v>
      </c>
    </row>
    <row r="35" spans="1:28" x14ac:dyDescent="0.3">
      <c r="A35" s="1" t="s">
        <v>105</v>
      </c>
      <c r="B35" s="1" t="s">
        <v>56</v>
      </c>
      <c r="C35" s="26" t="s">
        <v>67</v>
      </c>
      <c r="D35" s="36">
        <v>44</v>
      </c>
      <c r="E35" s="26">
        <v>19</v>
      </c>
      <c r="F35" s="26">
        <v>2</v>
      </c>
      <c r="G35" s="26">
        <v>6</v>
      </c>
      <c r="H35" s="26"/>
      <c r="I35" s="26"/>
      <c r="J35" s="26">
        <v>0</v>
      </c>
      <c r="K35" s="26">
        <v>0</v>
      </c>
      <c r="L35" s="26">
        <v>0</v>
      </c>
      <c r="M35" s="26">
        <v>1</v>
      </c>
      <c r="N35" s="26">
        <f t="shared" ref="N35:N38" si="4">SUM(L35:M35)</f>
        <v>1</v>
      </c>
      <c r="O35" s="37">
        <v>2</v>
      </c>
      <c r="P35" s="37">
        <v>4</v>
      </c>
      <c r="Q35" s="37">
        <v>1</v>
      </c>
      <c r="R35" s="37">
        <v>1</v>
      </c>
      <c r="S35" s="37">
        <v>1</v>
      </c>
      <c r="T35" s="37">
        <f t="shared" ref="T35:T38" si="5">(H35*3)+((F35-H35)*2)+J35</f>
        <v>4</v>
      </c>
      <c r="U35" s="38">
        <f t="shared" ref="U35:U42" si="6">IFERROR(((T35+Q35+N35-R35)+(O35*2))/E35,"")</f>
        <v>0.47368421052631576</v>
      </c>
      <c r="V35" s="22">
        <v>70</v>
      </c>
      <c r="W35" s="22" t="s">
        <v>63</v>
      </c>
      <c r="X35" s="22" t="s">
        <v>64</v>
      </c>
      <c r="Y35" s="78">
        <v>1081</v>
      </c>
      <c r="Z35" s="39"/>
      <c r="AA35" s="1" t="s">
        <v>65</v>
      </c>
      <c r="AB35" s="27" t="s">
        <v>266</v>
      </c>
    </row>
    <row r="36" spans="1:28" x14ac:dyDescent="0.3">
      <c r="A36" s="1" t="s">
        <v>105</v>
      </c>
      <c r="B36" s="1" t="s">
        <v>56</v>
      </c>
      <c r="C36" s="26" t="s">
        <v>68</v>
      </c>
      <c r="D36" s="36">
        <v>15</v>
      </c>
      <c r="E36" s="26">
        <v>44</v>
      </c>
      <c r="F36" s="26">
        <v>4</v>
      </c>
      <c r="G36" s="26">
        <v>13</v>
      </c>
      <c r="H36" s="26"/>
      <c r="I36" s="26"/>
      <c r="J36" s="26">
        <v>4</v>
      </c>
      <c r="K36" s="26">
        <v>5</v>
      </c>
      <c r="L36" s="26">
        <v>0</v>
      </c>
      <c r="M36" s="26">
        <v>2</v>
      </c>
      <c r="N36" s="26">
        <f t="shared" si="4"/>
        <v>2</v>
      </c>
      <c r="O36" s="37">
        <v>13</v>
      </c>
      <c r="P36" s="37">
        <v>3</v>
      </c>
      <c r="Q36" s="37">
        <v>2</v>
      </c>
      <c r="R36" s="37">
        <v>6</v>
      </c>
      <c r="S36" s="37">
        <v>0</v>
      </c>
      <c r="T36" s="37">
        <f t="shared" si="5"/>
        <v>12</v>
      </c>
      <c r="U36" s="38">
        <f t="shared" si="6"/>
        <v>0.81818181818181823</v>
      </c>
      <c r="V36" s="22">
        <v>70</v>
      </c>
      <c r="W36" s="22" t="s">
        <v>63</v>
      </c>
      <c r="X36" s="22" t="s">
        <v>64</v>
      </c>
      <c r="Y36" s="78">
        <v>1081</v>
      </c>
      <c r="Z36" s="39"/>
      <c r="AA36" s="1" t="s">
        <v>65</v>
      </c>
      <c r="AB36" s="27" t="s">
        <v>266</v>
      </c>
    </row>
    <row r="37" spans="1:28" x14ac:dyDescent="0.3">
      <c r="A37" s="1" t="s">
        <v>105</v>
      </c>
      <c r="B37" s="1" t="s">
        <v>56</v>
      </c>
      <c r="C37" s="26" t="s">
        <v>69</v>
      </c>
      <c r="D37" s="36">
        <v>10</v>
      </c>
      <c r="E37" s="26">
        <v>38</v>
      </c>
      <c r="F37" s="26">
        <v>12</v>
      </c>
      <c r="G37" s="26">
        <v>23</v>
      </c>
      <c r="H37" s="26"/>
      <c r="I37" s="26"/>
      <c r="J37" s="26">
        <v>5</v>
      </c>
      <c r="K37" s="26">
        <v>8</v>
      </c>
      <c r="L37" s="26">
        <v>4</v>
      </c>
      <c r="M37" s="26">
        <v>0</v>
      </c>
      <c r="N37" s="26">
        <f t="shared" si="4"/>
        <v>4</v>
      </c>
      <c r="O37" s="37">
        <v>5</v>
      </c>
      <c r="P37" s="37">
        <v>3</v>
      </c>
      <c r="Q37" s="37">
        <v>4</v>
      </c>
      <c r="R37" s="37">
        <v>4</v>
      </c>
      <c r="S37" s="37">
        <v>0</v>
      </c>
      <c r="T37" s="37">
        <f t="shared" si="5"/>
        <v>29</v>
      </c>
      <c r="U37" s="38">
        <f t="shared" si="6"/>
        <v>1.131578947368421</v>
      </c>
      <c r="V37" s="22">
        <v>70</v>
      </c>
      <c r="W37" s="22" t="s">
        <v>63</v>
      </c>
      <c r="X37" s="22" t="s">
        <v>64</v>
      </c>
      <c r="Y37" s="78">
        <v>1081</v>
      </c>
      <c r="Z37" s="39"/>
      <c r="AA37" s="1" t="s">
        <v>65</v>
      </c>
      <c r="AB37" s="27" t="s">
        <v>266</v>
      </c>
    </row>
    <row r="38" spans="1:28" x14ac:dyDescent="0.3">
      <c r="A38" s="1" t="s">
        <v>105</v>
      </c>
      <c r="B38" s="1" t="s">
        <v>56</v>
      </c>
      <c r="C38" s="26" t="s">
        <v>70</v>
      </c>
      <c r="D38" s="36">
        <v>31</v>
      </c>
      <c r="E38" s="26">
        <v>40</v>
      </c>
      <c r="F38" s="26">
        <v>5</v>
      </c>
      <c r="G38" s="26">
        <v>12</v>
      </c>
      <c r="H38" s="26"/>
      <c r="I38" s="26"/>
      <c r="J38" s="26">
        <v>3</v>
      </c>
      <c r="K38" s="26">
        <v>5</v>
      </c>
      <c r="L38" s="26">
        <v>2</v>
      </c>
      <c r="M38" s="26">
        <v>6</v>
      </c>
      <c r="N38" s="26">
        <f t="shared" si="4"/>
        <v>8</v>
      </c>
      <c r="O38" s="37">
        <v>2</v>
      </c>
      <c r="P38" s="51">
        <v>6</v>
      </c>
      <c r="Q38" s="37">
        <v>3</v>
      </c>
      <c r="R38" s="37">
        <v>2</v>
      </c>
      <c r="S38" s="37">
        <v>0</v>
      </c>
      <c r="T38" s="37">
        <f t="shared" si="5"/>
        <v>13</v>
      </c>
      <c r="U38" s="38">
        <f t="shared" si="6"/>
        <v>0.65</v>
      </c>
      <c r="V38" s="22">
        <v>70</v>
      </c>
      <c r="W38" s="22" t="s">
        <v>63</v>
      </c>
      <c r="X38" s="22" t="s">
        <v>64</v>
      </c>
      <c r="Y38" s="78">
        <v>1081</v>
      </c>
      <c r="Z38" s="39"/>
      <c r="AA38" s="1" t="s">
        <v>65</v>
      </c>
      <c r="AB38" s="27" t="s">
        <v>266</v>
      </c>
    </row>
    <row r="39" spans="1:28" x14ac:dyDescent="0.3">
      <c r="A39" s="1" t="s">
        <v>105</v>
      </c>
      <c r="B39" s="1" t="s">
        <v>56</v>
      </c>
      <c r="C39" s="26" t="s">
        <v>191</v>
      </c>
      <c r="D39" s="36">
        <v>32</v>
      </c>
      <c r="E39" s="26" t="s">
        <v>491</v>
      </c>
      <c r="F39" s="26"/>
      <c r="G39" s="26"/>
      <c r="H39" s="26"/>
      <c r="I39" s="26"/>
      <c r="J39" s="26"/>
      <c r="K39" s="26"/>
      <c r="L39" s="26"/>
      <c r="M39" s="26"/>
      <c r="N39" s="26"/>
      <c r="O39" s="37"/>
      <c r="P39" s="51"/>
      <c r="Q39" s="37"/>
      <c r="R39" s="37"/>
      <c r="S39" s="37"/>
      <c r="T39" s="37"/>
      <c r="U39" s="38" t="str">
        <f t="shared" si="6"/>
        <v/>
      </c>
      <c r="V39" s="22">
        <v>70</v>
      </c>
      <c r="W39" s="22" t="s">
        <v>63</v>
      </c>
      <c r="X39" s="22" t="s">
        <v>64</v>
      </c>
      <c r="Y39" s="78">
        <v>1081</v>
      </c>
      <c r="Z39" s="39"/>
      <c r="AA39" s="1" t="s">
        <v>65</v>
      </c>
      <c r="AB39" s="27" t="s">
        <v>266</v>
      </c>
    </row>
    <row r="40" spans="1:28" x14ac:dyDescent="0.3">
      <c r="A40" s="1" t="s">
        <v>105</v>
      </c>
      <c r="B40" s="1" t="s">
        <v>56</v>
      </c>
      <c r="C40" s="26" t="s">
        <v>73</v>
      </c>
      <c r="D40" s="36">
        <v>23</v>
      </c>
      <c r="E40" s="26" t="s">
        <v>491</v>
      </c>
      <c r="F40" s="26"/>
      <c r="G40" s="26"/>
      <c r="H40" s="26"/>
      <c r="I40" s="26"/>
      <c r="J40" s="26"/>
      <c r="K40" s="26"/>
      <c r="L40" s="26"/>
      <c r="M40" s="26"/>
      <c r="N40" s="26"/>
      <c r="O40" s="37"/>
      <c r="P40" s="51"/>
      <c r="Q40" s="37"/>
      <c r="R40" s="37"/>
      <c r="S40" s="37"/>
      <c r="T40" s="37"/>
      <c r="U40" s="38" t="str">
        <f t="shared" si="6"/>
        <v/>
      </c>
      <c r="V40" s="22">
        <v>70</v>
      </c>
      <c r="W40" s="22" t="s">
        <v>63</v>
      </c>
      <c r="X40" s="22" t="s">
        <v>64</v>
      </c>
      <c r="Y40" s="78">
        <v>1081</v>
      </c>
      <c r="Z40" s="39"/>
      <c r="AA40" s="1" t="s">
        <v>65</v>
      </c>
      <c r="AB40" s="27" t="s">
        <v>266</v>
      </c>
    </row>
    <row r="41" spans="1:28" x14ac:dyDescent="0.3">
      <c r="A41" s="1" t="s">
        <v>105</v>
      </c>
      <c r="B41" s="1" t="s">
        <v>56</v>
      </c>
      <c r="C41" s="26" t="s">
        <v>74</v>
      </c>
      <c r="D41" s="36">
        <v>14</v>
      </c>
      <c r="E41" s="26">
        <v>15</v>
      </c>
      <c r="F41" s="26">
        <v>1</v>
      </c>
      <c r="G41" s="26">
        <v>5</v>
      </c>
      <c r="H41" s="26"/>
      <c r="I41" s="26"/>
      <c r="J41" s="26">
        <v>0</v>
      </c>
      <c r="K41" s="26">
        <v>0</v>
      </c>
      <c r="L41" s="26">
        <v>2</v>
      </c>
      <c r="M41" s="26">
        <v>0</v>
      </c>
      <c r="N41" s="26">
        <f>SUM(L41:M41)</f>
        <v>2</v>
      </c>
      <c r="O41" s="37">
        <v>0</v>
      </c>
      <c r="P41" s="37">
        <v>0</v>
      </c>
      <c r="Q41" s="37">
        <v>1</v>
      </c>
      <c r="R41" s="37">
        <v>1</v>
      </c>
      <c r="S41" s="37">
        <v>0</v>
      </c>
      <c r="T41" s="37">
        <f>(H41*3)+((F41-H41)*2)+J41</f>
        <v>2</v>
      </c>
      <c r="U41" s="38">
        <f t="shared" si="6"/>
        <v>0.26666666666666666</v>
      </c>
      <c r="V41" s="22">
        <v>70</v>
      </c>
      <c r="W41" s="22" t="s">
        <v>63</v>
      </c>
      <c r="X41" s="22" t="s">
        <v>64</v>
      </c>
      <c r="Y41" s="78">
        <v>1081</v>
      </c>
      <c r="Z41" s="39"/>
      <c r="AA41" s="1" t="s">
        <v>65</v>
      </c>
      <c r="AB41" s="27" t="s">
        <v>266</v>
      </c>
    </row>
    <row r="42" spans="1:28" x14ac:dyDescent="0.3">
      <c r="A42" s="1" t="s">
        <v>105</v>
      </c>
      <c r="B42" s="1" t="s">
        <v>56</v>
      </c>
      <c r="C42" s="26" t="s">
        <v>312</v>
      </c>
      <c r="D42" s="36">
        <v>25</v>
      </c>
      <c r="E42" s="26">
        <v>42</v>
      </c>
      <c r="F42" s="26">
        <v>11</v>
      </c>
      <c r="G42" s="26">
        <v>20</v>
      </c>
      <c r="H42" s="26"/>
      <c r="I42" s="26"/>
      <c r="J42" s="26">
        <v>5</v>
      </c>
      <c r="K42" s="26">
        <v>6</v>
      </c>
      <c r="L42" s="26">
        <v>3</v>
      </c>
      <c r="M42" s="26">
        <v>4</v>
      </c>
      <c r="N42" s="26">
        <f>SUM(L42:M42)</f>
        <v>7</v>
      </c>
      <c r="O42" s="37">
        <v>0</v>
      </c>
      <c r="P42" s="37">
        <v>5</v>
      </c>
      <c r="Q42" s="37">
        <v>3</v>
      </c>
      <c r="R42" s="37">
        <v>3</v>
      </c>
      <c r="S42" s="37">
        <v>0</v>
      </c>
      <c r="T42" s="37">
        <f>(H42*3)+((F42-H42)*2)+J42</f>
        <v>27</v>
      </c>
      <c r="U42" s="38">
        <f t="shared" si="6"/>
        <v>0.80952380952380953</v>
      </c>
      <c r="V42" s="22">
        <v>70</v>
      </c>
      <c r="W42" s="22" t="s">
        <v>63</v>
      </c>
      <c r="X42" s="22" t="s">
        <v>64</v>
      </c>
      <c r="Y42" s="78">
        <v>1081</v>
      </c>
      <c r="Z42" s="39"/>
      <c r="AA42" s="1" t="s">
        <v>65</v>
      </c>
      <c r="AB42" s="27" t="s">
        <v>266</v>
      </c>
    </row>
    <row r="43" spans="1:28" x14ac:dyDescent="0.3">
      <c r="A43" s="46" t="s">
        <v>105</v>
      </c>
      <c r="B43" s="46" t="s">
        <v>56</v>
      </c>
      <c r="C43" s="42" t="s">
        <v>40</v>
      </c>
      <c r="D43" s="46"/>
      <c r="E43" s="42">
        <f t="shared" ref="E43:T43" si="7">SUM(E34:E42)</f>
        <v>240</v>
      </c>
      <c r="F43" s="42">
        <f t="shared" si="7"/>
        <v>43</v>
      </c>
      <c r="G43" s="42">
        <f t="shared" si="7"/>
        <v>87</v>
      </c>
      <c r="H43" s="42">
        <f t="shared" si="7"/>
        <v>0</v>
      </c>
      <c r="I43" s="42">
        <f t="shared" si="7"/>
        <v>0</v>
      </c>
      <c r="J43" s="42">
        <f t="shared" si="7"/>
        <v>20</v>
      </c>
      <c r="K43" s="42">
        <f t="shared" si="7"/>
        <v>29</v>
      </c>
      <c r="L43" s="42">
        <f t="shared" si="7"/>
        <v>11</v>
      </c>
      <c r="M43" s="42">
        <f t="shared" si="7"/>
        <v>21</v>
      </c>
      <c r="N43" s="42">
        <f t="shared" si="7"/>
        <v>32</v>
      </c>
      <c r="O43" s="42">
        <f t="shared" si="7"/>
        <v>24</v>
      </c>
      <c r="P43" s="42">
        <f t="shared" si="7"/>
        <v>25</v>
      </c>
      <c r="Q43" s="42">
        <f t="shared" si="7"/>
        <v>18</v>
      </c>
      <c r="R43" s="42">
        <f t="shared" si="7"/>
        <v>21</v>
      </c>
      <c r="S43" s="42">
        <f t="shared" si="7"/>
        <v>3</v>
      </c>
      <c r="T43" s="42">
        <f t="shared" si="7"/>
        <v>106</v>
      </c>
      <c r="U43" s="43">
        <f>((T43+Q43+N43-R43)+(O43*2))/E43</f>
        <v>0.76249999999999996</v>
      </c>
      <c r="V43" s="44">
        <v>70</v>
      </c>
      <c r="W43" s="44" t="s">
        <v>63</v>
      </c>
      <c r="X43" s="44" t="s">
        <v>64</v>
      </c>
      <c r="Y43" s="79">
        <v>1081</v>
      </c>
      <c r="Z43" s="45"/>
      <c r="AA43" s="46" t="s">
        <v>65</v>
      </c>
      <c r="AB43" s="93" t="s">
        <v>266</v>
      </c>
    </row>
    <row r="44" spans="1:28" x14ac:dyDescent="0.3">
      <c r="A44" s="1"/>
      <c r="B44" s="1"/>
      <c r="C44" s="1"/>
      <c r="D44" s="1"/>
      <c r="F44" s="47" t="s">
        <v>41</v>
      </c>
      <c r="G44" s="77">
        <f>F43/G43</f>
        <v>0.4942528735632184</v>
      </c>
      <c r="H44" s="47"/>
      <c r="I44" s="27"/>
      <c r="J44" s="47" t="s">
        <v>42</v>
      </c>
      <c r="K44" s="77">
        <f>J43/K43</f>
        <v>0.68965517241379315</v>
      </c>
      <c r="L44" s="1"/>
      <c r="M44" s="37" t="s">
        <v>43</v>
      </c>
      <c r="N44" s="49">
        <v>2</v>
      </c>
      <c r="P44" s="1"/>
      <c r="Q44" s="1"/>
      <c r="R44" s="1"/>
      <c r="S44" s="1"/>
      <c r="T44" s="1"/>
      <c r="U44" s="1"/>
      <c r="V44" s="22"/>
      <c r="W44" s="22"/>
      <c r="X44" s="22"/>
      <c r="Y44" s="40"/>
      <c r="Z44" s="39"/>
      <c r="AA44" s="1"/>
      <c r="AB44" s="27"/>
    </row>
    <row r="45" spans="1:28" x14ac:dyDescent="0.3">
      <c r="A45" s="1"/>
      <c r="B45" s="1"/>
      <c r="C45" s="5" t="s">
        <v>44</v>
      </c>
      <c r="V45" s="22"/>
      <c r="W45" s="22"/>
      <c r="X45" s="22"/>
      <c r="Y45" s="40"/>
      <c r="Z45" s="39"/>
      <c r="AA45" s="1"/>
      <c r="AB45" s="27"/>
    </row>
    <row r="46" spans="1:28" x14ac:dyDescent="0.3">
      <c r="A46" s="1"/>
      <c r="B46" s="1"/>
      <c r="C46" s="5"/>
      <c r="V46" s="22"/>
      <c r="W46" s="22"/>
      <c r="X46" s="22"/>
      <c r="Y46" s="40"/>
      <c r="Z46" s="39"/>
      <c r="AA46" s="1"/>
      <c r="AB46" s="27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20336-DD35-45D1-B97C-EBA645457669}">
  <sheetPr>
    <tabColor rgb="FFFF0000"/>
    <pageSetUpPr fitToPage="1"/>
  </sheetPr>
  <dimension ref="A1:AB53"/>
  <sheetViews>
    <sheetView topLeftCell="A3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554687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44140625" customWidth="1"/>
    <col min="26" max="26" width="20.33203125" customWidth="1"/>
    <col min="27" max="27" width="15.6640625" customWidth="1"/>
  </cols>
  <sheetData>
    <row r="1" spans="1:28" x14ac:dyDescent="0.3">
      <c r="Z1" s="80" t="s">
        <v>413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0" t="s">
        <v>432</v>
      </c>
    </row>
    <row r="3" spans="1:28" x14ac:dyDescent="0.3">
      <c r="B3" s="1"/>
      <c r="C3" s="6">
        <v>28841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81</v>
      </c>
      <c r="D4" s="7" t="s">
        <v>5</v>
      </c>
      <c r="E4" s="8"/>
      <c r="F4" s="5"/>
      <c r="G4" s="1"/>
      <c r="J4" s="15" t="s">
        <v>79</v>
      </c>
      <c r="K4" s="16" t="s">
        <v>106</v>
      </c>
      <c r="L4" s="17"/>
      <c r="M4" s="18"/>
      <c r="N4" s="19">
        <v>29</v>
      </c>
      <c r="O4" s="19">
        <v>22</v>
      </c>
      <c r="P4" s="19">
        <v>38</v>
      </c>
      <c r="Q4" s="19">
        <v>22</v>
      </c>
      <c r="R4" s="20"/>
      <c r="S4" s="21">
        <f>SUM(N4:R4)</f>
        <v>111</v>
      </c>
      <c r="T4" s="22">
        <v>8</v>
      </c>
    </row>
    <row r="5" spans="1:28" x14ac:dyDescent="0.3">
      <c r="B5" s="1"/>
      <c r="C5" s="6" t="s">
        <v>112</v>
      </c>
      <c r="D5" s="7" t="s">
        <v>6</v>
      </c>
      <c r="E5" s="1"/>
      <c r="F5" s="1"/>
      <c r="G5" s="1"/>
      <c r="J5" s="15" t="s">
        <v>90</v>
      </c>
      <c r="K5" s="16" t="s">
        <v>114</v>
      </c>
      <c r="L5" s="17"/>
      <c r="M5" s="18"/>
      <c r="N5" s="19">
        <v>12</v>
      </c>
      <c r="O5" s="19">
        <v>23</v>
      </c>
      <c r="P5" s="19">
        <v>23</v>
      </c>
      <c r="Q5" s="19">
        <v>27</v>
      </c>
      <c r="R5" s="20"/>
      <c r="S5" s="21">
        <f>SUM(N5:R5)</f>
        <v>85</v>
      </c>
      <c r="T5" s="22">
        <v>8</v>
      </c>
      <c r="U5" s="1"/>
      <c r="V5" s="1"/>
      <c r="W5" s="1"/>
    </row>
    <row r="6" spans="1:28" x14ac:dyDescent="0.3">
      <c r="C6" s="23">
        <v>1406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4"/>
      <c r="D7" s="7" t="s">
        <v>8</v>
      </c>
      <c r="G7" s="1"/>
      <c r="S7" s="1"/>
      <c r="T7" s="25" t="s">
        <v>9</v>
      </c>
      <c r="U7" s="1"/>
      <c r="V7" s="83">
        <v>8</v>
      </c>
      <c r="W7" s="1"/>
    </row>
    <row r="8" spans="1:28" x14ac:dyDescent="0.3">
      <c r="B8" s="1"/>
      <c r="C8" s="84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31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2</v>
      </c>
      <c r="AB11" s="92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113</v>
      </c>
      <c r="B13" s="1" t="s">
        <v>105</v>
      </c>
      <c r="C13" s="26" t="s">
        <v>155</v>
      </c>
      <c r="D13" s="36">
        <v>11</v>
      </c>
      <c r="E13" s="95"/>
      <c r="F13" s="26">
        <v>5</v>
      </c>
      <c r="G13" s="95"/>
      <c r="H13" s="26"/>
      <c r="I13" s="26"/>
      <c r="J13" s="26">
        <v>2</v>
      </c>
      <c r="K13" s="26">
        <v>3</v>
      </c>
      <c r="L13" s="95"/>
      <c r="M13" s="95"/>
      <c r="N13" s="26">
        <f>SUM(L13:M13)</f>
        <v>0</v>
      </c>
      <c r="O13" s="106"/>
      <c r="P13" s="106"/>
      <c r="Q13" s="106"/>
      <c r="R13" s="106"/>
      <c r="S13" s="106"/>
      <c r="T13" s="26">
        <f t="shared" ref="T13:T24" si="0">+(F13*2)+J13</f>
        <v>12</v>
      </c>
      <c r="U13" s="38" t="str">
        <f>IFERROR(((T13+Q13+N13-R13)+(O13*2))/E13,"")</f>
        <v/>
      </c>
      <c r="V13" s="22">
        <v>8</v>
      </c>
      <c r="W13" s="22" t="s">
        <v>57</v>
      </c>
      <c r="X13" s="22" t="s">
        <v>64</v>
      </c>
      <c r="Y13" s="78">
        <v>1406</v>
      </c>
      <c r="Z13" s="39"/>
      <c r="AA13" s="1" t="s">
        <v>110</v>
      </c>
      <c r="AB13" s="27" t="s">
        <v>66</v>
      </c>
    </row>
    <row r="14" spans="1:28" x14ac:dyDescent="0.3">
      <c r="A14" s="1" t="s">
        <v>113</v>
      </c>
      <c r="B14" s="1" t="s">
        <v>105</v>
      </c>
      <c r="C14" s="26" t="s">
        <v>309</v>
      </c>
      <c r="D14" s="36">
        <v>50</v>
      </c>
      <c r="E14" s="95" t="s">
        <v>497</v>
      </c>
      <c r="F14" s="26"/>
      <c r="G14" s="95"/>
      <c r="H14" s="26"/>
      <c r="I14" s="26"/>
      <c r="J14" s="26"/>
      <c r="K14" s="26"/>
      <c r="L14" s="95"/>
      <c r="M14" s="95"/>
      <c r="N14" s="26"/>
      <c r="O14" s="106"/>
      <c r="P14" s="106"/>
      <c r="Q14" s="106"/>
      <c r="R14" s="106"/>
      <c r="S14" s="106"/>
      <c r="T14" s="26"/>
      <c r="U14" s="38"/>
      <c r="V14" s="22">
        <v>8</v>
      </c>
      <c r="W14" s="22" t="s">
        <v>57</v>
      </c>
      <c r="X14" s="22" t="s">
        <v>64</v>
      </c>
      <c r="Y14" s="78">
        <v>1406</v>
      </c>
      <c r="Z14" s="39"/>
      <c r="AA14" s="1" t="s">
        <v>110</v>
      </c>
      <c r="AB14" s="27" t="s">
        <v>66</v>
      </c>
    </row>
    <row r="15" spans="1:28" x14ac:dyDescent="0.3">
      <c r="A15" s="1" t="s">
        <v>113</v>
      </c>
      <c r="B15" s="1" t="s">
        <v>105</v>
      </c>
      <c r="C15" s="26" t="s">
        <v>156</v>
      </c>
      <c r="D15" s="36">
        <v>33</v>
      </c>
      <c r="E15" s="95"/>
      <c r="F15" s="26">
        <v>3</v>
      </c>
      <c r="G15" s="95"/>
      <c r="H15" s="26"/>
      <c r="I15" s="26"/>
      <c r="J15" s="26">
        <v>2</v>
      </c>
      <c r="K15" s="26">
        <v>3</v>
      </c>
      <c r="L15" s="95"/>
      <c r="M15" s="95"/>
      <c r="N15" s="26">
        <f t="shared" ref="N15:N20" si="1">SUM(L15:M15)</f>
        <v>0</v>
      </c>
      <c r="O15" s="106"/>
      <c r="P15" s="106"/>
      <c r="Q15" s="106"/>
      <c r="R15" s="106"/>
      <c r="S15" s="106"/>
      <c r="T15" s="26">
        <f t="shared" si="0"/>
        <v>8</v>
      </c>
      <c r="U15" s="38" t="str">
        <f t="shared" ref="U15:U24" si="2">IFERROR(((T15+Q15+N15-R15)+(O15*2))/E15,"")</f>
        <v/>
      </c>
      <c r="V15" s="22">
        <v>8</v>
      </c>
      <c r="W15" s="22" t="s">
        <v>57</v>
      </c>
      <c r="X15" s="22" t="s">
        <v>64</v>
      </c>
      <c r="Y15" s="78">
        <v>1406</v>
      </c>
      <c r="Z15" s="39"/>
      <c r="AA15" s="1" t="s">
        <v>110</v>
      </c>
      <c r="AB15" s="27" t="s">
        <v>66</v>
      </c>
    </row>
    <row r="16" spans="1:28" x14ac:dyDescent="0.3">
      <c r="A16" s="1" t="s">
        <v>113</v>
      </c>
      <c r="B16" s="1" t="s">
        <v>105</v>
      </c>
      <c r="C16" s="26" t="s">
        <v>157</v>
      </c>
      <c r="D16" s="36">
        <v>24</v>
      </c>
      <c r="E16" s="95"/>
      <c r="F16" s="26">
        <v>3</v>
      </c>
      <c r="G16" s="95"/>
      <c r="H16" s="26"/>
      <c r="I16" s="26"/>
      <c r="J16" s="26">
        <v>5</v>
      </c>
      <c r="K16" s="26">
        <v>6</v>
      </c>
      <c r="L16" s="95"/>
      <c r="M16" s="95"/>
      <c r="N16" s="26">
        <f t="shared" si="1"/>
        <v>0</v>
      </c>
      <c r="O16" s="106"/>
      <c r="P16" s="106"/>
      <c r="Q16" s="106"/>
      <c r="R16" s="106"/>
      <c r="S16" s="106"/>
      <c r="T16" s="26">
        <f t="shared" si="0"/>
        <v>11</v>
      </c>
      <c r="U16" s="38" t="str">
        <f t="shared" si="2"/>
        <v/>
      </c>
      <c r="V16" s="22">
        <v>8</v>
      </c>
      <c r="W16" s="22" t="s">
        <v>57</v>
      </c>
      <c r="X16" s="22" t="s">
        <v>64</v>
      </c>
      <c r="Y16" s="78">
        <v>1406</v>
      </c>
      <c r="Z16" s="39"/>
      <c r="AA16" s="1" t="s">
        <v>110</v>
      </c>
      <c r="AB16" s="27" t="s">
        <v>66</v>
      </c>
    </row>
    <row r="17" spans="1:28" x14ac:dyDescent="0.3">
      <c r="A17" s="1" t="s">
        <v>113</v>
      </c>
      <c r="B17" s="1" t="s">
        <v>105</v>
      </c>
      <c r="C17" s="26" t="s">
        <v>158</v>
      </c>
      <c r="D17" s="36">
        <v>22</v>
      </c>
      <c r="E17" s="95"/>
      <c r="F17" s="26">
        <v>6</v>
      </c>
      <c r="G17" s="95"/>
      <c r="H17" s="26"/>
      <c r="I17" s="26"/>
      <c r="J17" s="26">
        <v>2</v>
      </c>
      <c r="K17" s="26">
        <v>2</v>
      </c>
      <c r="L17" s="95"/>
      <c r="M17" s="95"/>
      <c r="N17" s="26">
        <f t="shared" si="1"/>
        <v>0</v>
      </c>
      <c r="O17" s="106"/>
      <c r="P17" s="106"/>
      <c r="Q17" s="106"/>
      <c r="R17" s="106"/>
      <c r="S17" s="106"/>
      <c r="T17" s="26">
        <f t="shared" si="0"/>
        <v>14</v>
      </c>
      <c r="U17" s="38" t="str">
        <f t="shared" si="2"/>
        <v/>
      </c>
      <c r="V17" s="22">
        <v>8</v>
      </c>
      <c r="W17" s="22" t="s">
        <v>57</v>
      </c>
      <c r="X17" s="22" t="s">
        <v>64</v>
      </c>
      <c r="Y17" s="78">
        <v>1406</v>
      </c>
      <c r="Z17" s="39"/>
      <c r="AA17" s="1" t="s">
        <v>110</v>
      </c>
      <c r="AB17" s="27" t="s">
        <v>66</v>
      </c>
    </row>
    <row r="18" spans="1:28" x14ac:dyDescent="0.3">
      <c r="A18" s="1" t="s">
        <v>113</v>
      </c>
      <c r="B18" s="1" t="s">
        <v>105</v>
      </c>
      <c r="C18" s="26" t="s">
        <v>159</v>
      </c>
      <c r="D18" s="36">
        <v>25</v>
      </c>
      <c r="E18" s="95"/>
      <c r="F18" s="26">
        <v>0</v>
      </c>
      <c r="G18" s="95"/>
      <c r="H18" s="26"/>
      <c r="I18" s="26"/>
      <c r="J18" s="26">
        <v>2</v>
      </c>
      <c r="K18" s="26">
        <v>4</v>
      </c>
      <c r="L18" s="95"/>
      <c r="M18" s="95"/>
      <c r="N18" s="26">
        <f t="shared" si="1"/>
        <v>0</v>
      </c>
      <c r="O18" s="106"/>
      <c r="P18" s="106"/>
      <c r="Q18" s="106"/>
      <c r="R18" s="106"/>
      <c r="S18" s="106"/>
      <c r="T18" s="26">
        <f t="shared" si="0"/>
        <v>2</v>
      </c>
      <c r="U18" s="38" t="str">
        <f t="shared" si="2"/>
        <v/>
      </c>
      <c r="V18" s="22">
        <v>8</v>
      </c>
      <c r="W18" s="22" t="s">
        <v>57</v>
      </c>
      <c r="X18" s="22" t="s">
        <v>64</v>
      </c>
      <c r="Y18" s="78">
        <v>1406</v>
      </c>
      <c r="Z18" s="39"/>
      <c r="AA18" s="1" t="s">
        <v>110</v>
      </c>
      <c r="AB18" s="27" t="s">
        <v>66</v>
      </c>
    </row>
    <row r="19" spans="1:28" x14ac:dyDescent="0.3">
      <c r="A19" s="1" t="s">
        <v>113</v>
      </c>
      <c r="B19" s="1" t="s">
        <v>105</v>
      </c>
      <c r="C19" s="26" t="s">
        <v>160</v>
      </c>
      <c r="D19" s="36">
        <v>20</v>
      </c>
      <c r="E19" s="95"/>
      <c r="F19" s="26">
        <v>2</v>
      </c>
      <c r="G19" s="95"/>
      <c r="H19" s="26"/>
      <c r="I19" s="26"/>
      <c r="J19" s="26">
        <v>4</v>
      </c>
      <c r="K19" s="26">
        <v>4</v>
      </c>
      <c r="L19" s="95"/>
      <c r="M19" s="95"/>
      <c r="N19" s="26">
        <f t="shared" si="1"/>
        <v>0</v>
      </c>
      <c r="O19" s="106"/>
      <c r="P19" s="107"/>
      <c r="Q19" s="106"/>
      <c r="R19" s="106"/>
      <c r="S19" s="106"/>
      <c r="T19" s="26">
        <f t="shared" si="0"/>
        <v>8</v>
      </c>
      <c r="U19" s="38" t="str">
        <f t="shared" si="2"/>
        <v/>
      </c>
      <c r="V19" s="22">
        <v>8</v>
      </c>
      <c r="W19" s="22" t="s">
        <v>57</v>
      </c>
      <c r="X19" s="22" t="s">
        <v>64</v>
      </c>
      <c r="Y19" s="78">
        <v>1406</v>
      </c>
      <c r="Z19" s="39"/>
      <c r="AA19" s="1" t="s">
        <v>110</v>
      </c>
      <c r="AB19" s="27" t="s">
        <v>66</v>
      </c>
    </row>
    <row r="20" spans="1:28" x14ac:dyDescent="0.3">
      <c r="A20" s="1" t="s">
        <v>113</v>
      </c>
      <c r="B20" s="1" t="s">
        <v>105</v>
      </c>
      <c r="C20" s="26" t="s">
        <v>161</v>
      </c>
      <c r="D20" s="36">
        <v>45</v>
      </c>
      <c r="E20" s="95"/>
      <c r="F20" s="26">
        <v>1</v>
      </c>
      <c r="G20" s="95"/>
      <c r="H20" s="26"/>
      <c r="I20" s="26"/>
      <c r="J20" s="26">
        <v>7</v>
      </c>
      <c r="K20" s="26">
        <v>8</v>
      </c>
      <c r="L20" s="95"/>
      <c r="M20" s="95"/>
      <c r="N20" s="26">
        <f t="shared" si="1"/>
        <v>0</v>
      </c>
      <c r="O20" s="106"/>
      <c r="P20" s="106"/>
      <c r="Q20" s="106"/>
      <c r="R20" s="106"/>
      <c r="S20" s="106"/>
      <c r="T20" s="26">
        <f t="shared" si="0"/>
        <v>9</v>
      </c>
      <c r="U20" s="38" t="str">
        <f t="shared" si="2"/>
        <v/>
      </c>
      <c r="V20" s="22">
        <v>8</v>
      </c>
      <c r="W20" s="22" t="s">
        <v>57</v>
      </c>
      <c r="X20" s="22" t="s">
        <v>64</v>
      </c>
      <c r="Y20" s="78">
        <v>1406</v>
      </c>
      <c r="Z20" s="39"/>
      <c r="AA20" s="1" t="s">
        <v>110</v>
      </c>
      <c r="AB20" s="27" t="s">
        <v>66</v>
      </c>
    </row>
    <row r="21" spans="1:28" x14ac:dyDescent="0.3">
      <c r="A21" s="1" t="s">
        <v>113</v>
      </c>
      <c r="B21" s="1" t="s">
        <v>105</v>
      </c>
      <c r="C21" s="26" t="s">
        <v>162</v>
      </c>
      <c r="D21" s="36">
        <v>23</v>
      </c>
      <c r="E21" s="95"/>
      <c r="F21" s="26">
        <v>5</v>
      </c>
      <c r="G21" s="95"/>
      <c r="H21" s="26"/>
      <c r="I21" s="26"/>
      <c r="J21" s="26">
        <v>3</v>
      </c>
      <c r="K21" s="26">
        <v>4</v>
      </c>
      <c r="L21" s="95"/>
      <c r="M21" s="95"/>
      <c r="N21" s="26">
        <f>SUM(L21:M21)</f>
        <v>0</v>
      </c>
      <c r="O21" s="106"/>
      <c r="P21" s="106"/>
      <c r="Q21" s="106"/>
      <c r="R21" s="106"/>
      <c r="S21" s="106"/>
      <c r="T21" s="26">
        <f t="shared" si="0"/>
        <v>13</v>
      </c>
      <c r="U21" s="38" t="str">
        <f t="shared" si="2"/>
        <v/>
      </c>
      <c r="V21" s="22">
        <v>8</v>
      </c>
      <c r="W21" s="22" t="s">
        <v>57</v>
      </c>
      <c r="X21" s="22" t="s">
        <v>64</v>
      </c>
      <c r="Y21" s="78">
        <v>1406</v>
      </c>
      <c r="Z21" s="39"/>
      <c r="AA21" s="1" t="s">
        <v>110</v>
      </c>
      <c r="AB21" s="27" t="s">
        <v>66</v>
      </c>
    </row>
    <row r="22" spans="1:28" x14ac:dyDescent="0.3">
      <c r="A22" s="1" t="s">
        <v>113</v>
      </c>
      <c r="B22" s="1" t="s">
        <v>105</v>
      </c>
      <c r="C22" s="26" t="s">
        <v>163</v>
      </c>
      <c r="D22" s="36">
        <v>40</v>
      </c>
      <c r="E22" s="95"/>
      <c r="F22" s="26">
        <v>5</v>
      </c>
      <c r="G22" s="95"/>
      <c r="H22" s="26"/>
      <c r="I22" s="26"/>
      <c r="J22" s="26">
        <v>2</v>
      </c>
      <c r="K22" s="26">
        <v>4</v>
      </c>
      <c r="L22" s="95"/>
      <c r="M22" s="95"/>
      <c r="N22" s="26">
        <f>SUM(L22:M22)</f>
        <v>0</v>
      </c>
      <c r="O22" s="106"/>
      <c r="P22" s="106"/>
      <c r="Q22" s="106"/>
      <c r="R22" s="106"/>
      <c r="S22" s="106"/>
      <c r="T22" s="26">
        <f t="shared" si="0"/>
        <v>12</v>
      </c>
      <c r="U22" s="38" t="str">
        <f t="shared" si="2"/>
        <v/>
      </c>
      <c r="V22" s="22">
        <v>8</v>
      </c>
      <c r="W22" s="22" t="s">
        <v>57</v>
      </c>
      <c r="X22" s="22" t="s">
        <v>64</v>
      </c>
      <c r="Y22" s="78">
        <v>1406</v>
      </c>
      <c r="Z22" s="39"/>
      <c r="AA22" s="1" t="s">
        <v>110</v>
      </c>
      <c r="AB22" s="27" t="s">
        <v>66</v>
      </c>
    </row>
    <row r="23" spans="1:28" x14ac:dyDescent="0.3">
      <c r="A23" s="1" t="s">
        <v>113</v>
      </c>
      <c r="B23" s="1" t="s">
        <v>105</v>
      </c>
      <c r="C23" s="26" t="s">
        <v>164</v>
      </c>
      <c r="D23" s="36">
        <v>10</v>
      </c>
      <c r="E23" s="95"/>
      <c r="F23" s="26">
        <v>4</v>
      </c>
      <c r="G23" s="95"/>
      <c r="H23" s="26"/>
      <c r="I23" s="26"/>
      <c r="J23" s="26">
        <v>2</v>
      </c>
      <c r="K23" s="26">
        <v>2</v>
      </c>
      <c r="L23" s="95"/>
      <c r="M23" s="95"/>
      <c r="N23" s="26">
        <f>SUM(L23:M23)</f>
        <v>0</v>
      </c>
      <c r="O23" s="106"/>
      <c r="P23" s="106"/>
      <c r="Q23" s="106"/>
      <c r="R23" s="106"/>
      <c r="S23" s="106"/>
      <c r="T23" s="26">
        <f t="shared" si="0"/>
        <v>10</v>
      </c>
      <c r="U23" s="38" t="str">
        <f t="shared" si="2"/>
        <v/>
      </c>
      <c r="V23" s="22">
        <v>8</v>
      </c>
      <c r="W23" s="22" t="s">
        <v>57</v>
      </c>
      <c r="X23" s="22" t="s">
        <v>64</v>
      </c>
      <c r="Y23" s="78">
        <v>1406</v>
      </c>
      <c r="Z23" s="39"/>
      <c r="AA23" s="1" t="s">
        <v>110</v>
      </c>
      <c r="AB23" s="27" t="s">
        <v>66</v>
      </c>
    </row>
    <row r="24" spans="1:28" x14ac:dyDescent="0.3">
      <c r="A24" s="1" t="s">
        <v>113</v>
      </c>
      <c r="B24" s="1" t="s">
        <v>105</v>
      </c>
      <c r="C24" s="26" t="s">
        <v>165</v>
      </c>
      <c r="D24" s="36">
        <v>14</v>
      </c>
      <c r="E24" s="95"/>
      <c r="F24" s="26">
        <v>1</v>
      </c>
      <c r="G24" s="95"/>
      <c r="H24" s="26"/>
      <c r="I24" s="26"/>
      <c r="J24" s="26">
        <v>0</v>
      </c>
      <c r="K24" s="26">
        <v>0</v>
      </c>
      <c r="L24" s="95"/>
      <c r="M24" s="95"/>
      <c r="N24" s="26">
        <f>SUM(L24:M24)</f>
        <v>0</v>
      </c>
      <c r="O24" s="106"/>
      <c r="P24" s="106"/>
      <c r="Q24" s="106"/>
      <c r="R24" s="106"/>
      <c r="S24" s="106"/>
      <c r="T24" s="26">
        <f t="shared" si="0"/>
        <v>2</v>
      </c>
      <c r="U24" s="38" t="str">
        <f t="shared" si="2"/>
        <v/>
      </c>
      <c r="V24" s="22">
        <v>8</v>
      </c>
      <c r="W24" s="22" t="s">
        <v>57</v>
      </c>
      <c r="X24" s="22" t="s">
        <v>64</v>
      </c>
      <c r="Y24" s="78">
        <v>1406</v>
      </c>
      <c r="Z24" s="39"/>
      <c r="AA24" s="1" t="s">
        <v>110</v>
      </c>
      <c r="AB24" s="27" t="s">
        <v>66</v>
      </c>
    </row>
    <row r="25" spans="1:28" x14ac:dyDescent="0.3">
      <c r="A25" s="1" t="s">
        <v>113</v>
      </c>
      <c r="B25" s="1" t="s">
        <v>105</v>
      </c>
      <c r="C25" s="26" t="s">
        <v>166</v>
      </c>
      <c r="D25" s="36">
        <v>15</v>
      </c>
      <c r="E25" s="95"/>
      <c r="F25" s="26">
        <v>2</v>
      </c>
      <c r="G25" s="95"/>
      <c r="H25" s="26"/>
      <c r="I25" s="26"/>
      <c r="J25" s="26">
        <v>6</v>
      </c>
      <c r="K25" s="26">
        <v>9</v>
      </c>
      <c r="L25" s="95"/>
      <c r="M25" s="95"/>
      <c r="N25" s="26">
        <f>SUM(L25:M25)</f>
        <v>0</v>
      </c>
      <c r="O25" s="106"/>
      <c r="P25" s="106"/>
      <c r="Q25" s="106"/>
      <c r="R25" s="106"/>
      <c r="S25" s="106"/>
      <c r="T25" s="37">
        <f>(H25*3)+((F25-H25)*2)+J25</f>
        <v>10</v>
      </c>
      <c r="U25" s="38" t="str">
        <f>IFERROR(((T25+Q25+N25-R25)+(O25*2))/E25,"")</f>
        <v/>
      </c>
      <c r="V25" s="22">
        <v>8</v>
      </c>
      <c r="W25" s="22" t="s">
        <v>57</v>
      </c>
      <c r="X25" s="22" t="s">
        <v>64</v>
      </c>
      <c r="Y25" s="78">
        <v>1406</v>
      </c>
      <c r="Z25" s="39"/>
      <c r="AA25" s="1" t="s">
        <v>110</v>
      </c>
      <c r="AB25" s="27" t="s">
        <v>66</v>
      </c>
    </row>
    <row r="26" spans="1:28" x14ac:dyDescent="0.3">
      <c r="A26" s="1" t="s">
        <v>113</v>
      </c>
      <c r="B26" s="1" t="s">
        <v>105</v>
      </c>
      <c r="C26" s="51" t="s">
        <v>39</v>
      </c>
      <c r="D26" s="1"/>
      <c r="E26" s="51">
        <v>240</v>
      </c>
      <c r="F26" s="51"/>
      <c r="G26" s="51">
        <v>69</v>
      </c>
      <c r="H26" s="51"/>
      <c r="I26" s="51"/>
      <c r="J26" s="51"/>
      <c r="K26" s="51"/>
      <c r="L26" s="51"/>
      <c r="M26" s="51">
        <v>51</v>
      </c>
      <c r="N26" s="51">
        <v>51</v>
      </c>
      <c r="O26" s="51"/>
      <c r="P26" s="51">
        <v>26</v>
      </c>
      <c r="Q26" s="41"/>
      <c r="R26" s="41"/>
      <c r="S26" s="41"/>
      <c r="T26" s="41"/>
      <c r="U26" s="38" t="str">
        <f>_xlfn.IFNA("",((T26+Q26+N26-R26)+(O26*2))/E26)</f>
        <v/>
      </c>
      <c r="V26" s="22">
        <v>8</v>
      </c>
      <c r="W26" s="22" t="s">
        <v>57</v>
      </c>
      <c r="X26" s="22" t="s">
        <v>64</v>
      </c>
      <c r="Y26" s="78">
        <v>1406</v>
      </c>
      <c r="Z26" s="39"/>
      <c r="AA26" s="1" t="s">
        <v>110</v>
      </c>
      <c r="AB26" s="27" t="s">
        <v>66</v>
      </c>
    </row>
    <row r="27" spans="1:28" x14ac:dyDescent="0.3">
      <c r="A27" s="46" t="s">
        <v>113</v>
      </c>
      <c r="B27" s="46" t="s">
        <v>105</v>
      </c>
      <c r="C27" s="42" t="s">
        <v>40</v>
      </c>
      <c r="D27" s="46"/>
      <c r="E27" s="42">
        <f t="shared" ref="E27:T27" si="3">SUM(E13:E26)</f>
        <v>240</v>
      </c>
      <c r="F27" s="42">
        <f t="shared" si="3"/>
        <v>37</v>
      </c>
      <c r="G27" s="42">
        <f t="shared" si="3"/>
        <v>69</v>
      </c>
      <c r="H27" s="42">
        <f t="shared" si="3"/>
        <v>0</v>
      </c>
      <c r="I27" s="42">
        <f t="shared" si="3"/>
        <v>0</v>
      </c>
      <c r="J27" s="42">
        <f t="shared" si="3"/>
        <v>37</v>
      </c>
      <c r="K27" s="42">
        <f t="shared" si="3"/>
        <v>49</v>
      </c>
      <c r="L27" s="42">
        <f t="shared" si="3"/>
        <v>0</v>
      </c>
      <c r="M27" s="42">
        <f t="shared" si="3"/>
        <v>51</v>
      </c>
      <c r="N27" s="42">
        <f t="shared" si="3"/>
        <v>51</v>
      </c>
      <c r="O27" s="42">
        <f t="shared" si="3"/>
        <v>0</v>
      </c>
      <c r="P27" s="42">
        <f t="shared" si="3"/>
        <v>26</v>
      </c>
      <c r="Q27" s="42">
        <f t="shared" si="3"/>
        <v>0</v>
      </c>
      <c r="R27" s="42">
        <f t="shared" si="3"/>
        <v>0</v>
      </c>
      <c r="S27" s="42">
        <f t="shared" si="3"/>
        <v>0</v>
      </c>
      <c r="T27" s="42">
        <f t="shared" si="3"/>
        <v>111</v>
      </c>
      <c r="U27" s="43">
        <f>((T27+Q27+N27-R27)+(O27*2))/E27</f>
        <v>0.67500000000000004</v>
      </c>
      <c r="V27" s="44">
        <v>8</v>
      </c>
      <c r="W27" s="44" t="s">
        <v>57</v>
      </c>
      <c r="X27" s="44" t="s">
        <v>64</v>
      </c>
      <c r="Y27" s="79">
        <v>1406</v>
      </c>
      <c r="Z27" s="45"/>
      <c r="AA27" s="46" t="s">
        <v>110</v>
      </c>
      <c r="AB27" s="93" t="s">
        <v>66</v>
      </c>
    </row>
    <row r="28" spans="1:28" x14ac:dyDescent="0.3">
      <c r="A28" s="1"/>
      <c r="B28" s="1"/>
      <c r="C28" s="1"/>
      <c r="D28" s="1"/>
      <c r="F28" s="47" t="s">
        <v>41</v>
      </c>
      <c r="G28" s="48">
        <f>F27/G27</f>
        <v>0.53623188405797106</v>
      </c>
      <c r="H28" s="26"/>
      <c r="I28" s="1"/>
      <c r="J28" s="47" t="s">
        <v>42</v>
      </c>
      <c r="K28" s="48">
        <f>J27/K27</f>
        <v>0.75510204081632648</v>
      </c>
      <c r="L28" s="1"/>
      <c r="M28" s="37" t="s">
        <v>43</v>
      </c>
      <c r="N28" s="49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5" t="s">
        <v>44</v>
      </c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52" t="s">
        <v>114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2</v>
      </c>
      <c r="W33" s="1"/>
      <c r="X33" s="1"/>
      <c r="Y33" s="30"/>
      <c r="Z33" s="39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113</v>
      </c>
      <c r="C35" s="26" t="s">
        <v>179</v>
      </c>
      <c r="D35" s="36">
        <v>15</v>
      </c>
      <c r="E35" s="95"/>
      <c r="F35" s="26">
        <v>17</v>
      </c>
      <c r="G35" s="95"/>
      <c r="H35" s="26"/>
      <c r="I35" s="26"/>
      <c r="J35" s="26">
        <v>9</v>
      </c>
      <c r="K35" s="26">
        <v>11</v>
      </c>
      <c r="L35" s="95"/>
      <c r="M35" s="95"/>
      <c r="N35" s="26">
        <f>SUM(L35:M35)</f>
        <v>0</v>
      </c>
      <c r="O35" s="95"/>
      <c r="P35" s="106"/>
      <c r="Q35" s="95"/>
      <c r="R35" s="95"/>
      <c r="S35" s="95"/>
      <c r="T35" s="26">
        <f>+(F35*2)+J35</f>
        <v>43</v>
      </c>
      <c r="U35" s="38" t="str">
        <f t="shared" ref="U35:U46" si="4">IFERROR(((T35+Q35+N35-R35)+(O35*2))/E35,"")</f>
        <v/>
      </c>
      <c r="V35" s="22">
        <v>8</v>
      </c>
      <c r="W35" s="22" t="s">
        <v>63</v>
      </c>
      <c r="X35" s="22" t="s">
        <v>58</v>
      </c>
      <c r="Y35" s="78">
        <v>1406</v>
      </c>
      <c r="Z35" s="39"/>
      <c r="AA35" s="1" t="s">
        <v>85</v>
      </c>
      <c r="AB35" s="27" t="s">
        <v>91</v>
      </c>
    </row>
    <row r="36" spans="1:28" x14ac:dyDescent="0.3">
      <c r="A36" s="1" t="s">
        <v>105</v>
      </c>
      <c r="B36" s="1" t="s">
        <v>113</v>
      </c>
      <c r="C36" s="26" t="s">
        <v>321</v>
      </c>
      <c r="D36" s="36">
        <v>33</v>
      </c>
      <c r="E36" s="95"/>
      <c r="F36" s="26">
        <v>0</v>
      </c>
      <c r="G36" s="95"/>
      <c r="H36" s="26"/>
      <c r="I36" s="26"/>
      <c r="J36" s="26">
        <v>0</v>
      </c>
      <c r="K36" s="26">
        <v>0</v>
      </c>
      <c r="L36" s="95"/>
      <c r="M36" s="95"/>
      <c r="N36" s="26">
        <f>SUM(L36:M36)</f>
        <v>0</v>
      </c>
      <c r="O36" s="95"/>
      <c r="P36" s="106"/>
      <c r="Q36" s="95"/>
      <c r="R36" s="95"/>
      <c r="S36" s="95"/>
      <c r="T36" s="26">
        <f>+(F36*2)+J36</f>
        <v>0</v>
      </c>
      <c r="U36" s="38" t="str">
        <f t="shared" si="4"/>
        <v/>
      </c>
      <c r="V36" s="22">
        <v>8</v>
      </c>
      <c r="W36" s="22" t="s">
        <v>63</v>
      </c>
      <c r="X36" s="22" t="s">
        <v>58</v>
      </c>
      <c r="Y36" s="78">
        <v>1406</v>
      </c>
      <c r="Z36" s="39"/>
      <c r="AA36" s="1" t="s">
        <v>85</v>
      </c>
      <c r="AB36" s="27" t="s">
        <v>91</v>
      </c>
    </row>
    <row r="37" spans="1:28" x14ac:dyDescent="0.3">
      <c r="A37" s="1" t="s">
        <v>105</v>
      </c>
      <c r="B37" s="1" t="s">
        <v>113</v>
      </c>
      <c r="C37" s="26" t="s">
        <v>180</v>
      </c>
      <c r="D37" s="36">
        <v>24</v>
      </c>
      <c r="E37" s="95"/>
      <c r="F37" s="26">
        <v>0</v>
      </c>
      <c r="G37" s="95"/>
      <c r="H37" s="26"/>
      <c r="I37" s="26"/>
      <c r="J37" s="26">
        <v>1</v>
      </c>
      <c r="K37" s="26">
        <v>2</v>
      </c>
      <c r="L37" s="95"/>
      <c r="M37" s="95"/>
      <c r="N37" s="26">
        <f t="shared" ref="N37:N43" si="5">SUM(L37:M37)</f>
        <v>0</v>
      </c>
      <c r="O37" s="106"/>
      <c r="P37" s="106"/>
      <c r="Q37" s="106"/>
      <c r="R37" s="106"/>
      <c r="S37" s="106"/>
      <c r="T37" s="26">
        <f t="shared" ref="T37:T46" si="6">+(F37*2)+J37</f>
        <v>1</v>
      </c>
      <c r="U37" s="38" t="str">
        <f t="shared" si="4"/>
        <v/>
      </c>
      <c r="V37" s="22">
        <v>8</v>
      </c>
      <c r="W37" s="22" t="s">
        <v>63</v>
      </c>
      <c r="X37" s="22" t="s">
        <v>58</v>
      </c>
      <c r="Y37" s="78">
        <v>1406</v>
      </c>
      <c r="Z37" s="39"/>
      <c r="AA37" s="1" t="s">
        <v>85</v>
      </c>
      <c r="AB37" s="27" t="s">
        <v>91</v>
      </c>
    </row>
    <row r="38" spans="1:28" x14ac:dyDescent="0.3">
      <c r="A38" s="1" t="s">
        <v>105</v>
      </c>
      <c r="B38" s="1" t="s">
        <v>113</v>
      </c>
      <c r="C38" s="26" t="s">
        <v>181</v>
      </c>
      <c r="D38" s="36">
        <v>12</v>
      </c>
      <c r="E38" s="95"/>
      <c r="F38" s="26">
        <v>0</v>
      </c>
      <c r="G38" s="95"/>
      <c r="H38" s="26"/>
      <c r="I38" s="26"/>
      <c r="J38" s="26">
        <v>0</v>
      </c>
      <c r="K38" s="26">
        <v>0</v>
      </c>
      <c r="L38" s="95"/>
      <c r="M38" s="95"/>
      <c r="N38" s="26">
        <f t="shared" si="5"/>
        <v>0</v>
      </c>
      <c r="O38" s="106"/>
      <c r="P38" s="106"/>
      <c r="Q38" s="106"/>
      <c r="R38" s="106"/>
      <c r="S38" s="106"/>
      <c r="T38" s="26">
        <f t="shared" si="6"/>
        <v>0</v>
      </c>
      <c r="U38" s="38" t="str">
        <f t="shared" si="4"/>
        <v/>
      </c>
      <c r="V38" s="22">
        <v>8</v>
      </c>
      <c r="W38" s="22" t="s">
        <v>63</v>
      </c>
      <c r="X38" s="22" t="s">
        <v>58</v>
      </c>
      <c r="Y38" s="78">
        <v>1406</v>
      </c>
      <c r="Z38" s="39"/>
      <c r="AA38" s="1" t="s">
        <v>85</v>
      </c>
      <c r="AB38" s="27" t="s">
        <v>91</v>
      </c>
    </row>
    <row r="39" spans="1:28" x14ac:dyDescent="0.3">
      <c r="A39" s="1" t="s">
        <v>105</v>
      </c>
      <c r="B39" s="1" t="s">
        <v>113</v>
      </c>
      <c r="C39" s="26" t="s">
        <v>182</v>
      </c>
      <c r="D39" s="36">
        <v>42</v>
      </c>
      <c r="E39" s="95"/>
      <c r="F39" s="26">
        <v>2</v>
      </c>
      <c r="G39" s="95"/>
      <c r="H39" s="26"/>
      <c r="I39" s="26"/>
      <c r="J39" s="26">
        <v>5</v>
      </c>
      <c r="K39" s="26">
        <v>7</v>
      </c>
      <c r="L39" s="95"/>
      <c r="M39" s="95"/>
      <c r="N39" s="26">
        <f t="shared" si="5"/>
        <v>0</v>
      </c>
      <c r="O39" s="106"/>
      <c r="P39" s="106"/>
      <c r="Q39" s="106"/>
      <c r="R39" s="106"/>
      <c r="S39" s="106"/>
      <c r="T39" s="26">
        <f t="shared" si="6"/>
        <v>9</v>
      </c>
      <c r="U39" s="38" t="str">
        <f t="shared" si="4"/>
        <v/>
      </c>
      <c r="V39" s="22">
        <v>8</v>
      </c>
      <c r="W39" s="22" t="s">
        <v>63</v>
      </c>
      <c r="X39" s="22" t="s">
        <v>58</v>
      </c>
      <c r="Y39" s="78">
        <v>1406</v>
      </c>
      <c r="Z39" s="39"/>
      <c r="AA39" s="1" t="s">
        <v>85</v>
      </c>
      <c r="AB39" s="27" t="s">
        <v>91</v>
      </c>
    </row>
    <row r="40" spans="1:28" x14ac:dyDescent="0.3">
      <c r="A40" s="1" t="s">
        <v>105</v>
      </c>
      <c r="B40" s="1" t="s">
        <v>113</v>
      </c>
      <c r="C40" s="26" t="s">
        <v>183</v>
      </c>
      <c r="D40" s="36">
        <v>25</v>
      </c>
      <c r="E40" s="95"/>
      <c r="F40" s="26">
        <v>0</v>
      </c>
      <c r="G40" s="95"/>
      <c r="H40" s="26"/>
      <c r="I40" s="26"/>
      <c r="J40" s="26">
        <v>3</v>
      </c>
      <c r="K40" s="26">
        <v>5</v>
      </c>
      <c r="L40" s="95"/>
      <c r="M40" s="95"/>
      <c r="N40" s="26">
        <f t="shared" si="5"/>
        <v>0</v>
      </c>
      <c r="O40" s="106"/>
      <c r="P40" s="106"/>
      <c r="Q40" s="106"/>
      <c r="R40" s="106"/>
      <c r="S40" s="106"/>
      <c r="T40" s="26">
        <f t="shared" si="6"/>
        <v>3</v>
      </c>
      <c r="U40" s="38" t="str">
        <f t="shared" si="4"/>
        <v/>
      </c>
      <c r="V40" s="22">
        <v>8</v>
      </c>
      <c r="W40" s="22" t="s">
        <v>63</v>
      </c>
      <c r="X40" s="22" t="s">
        <v>58</v>
      </c>
      <c r="Y40" s="78">
        <v>1406</v>
      </c>
      <c r="Z40" s="39"/>
      <c r="AA40" s="1" t="s">
        <v>85</v>
      </c>
      <c r="AB40" s="27" t="s">
        <v>91</v>
      </c>
    </row>
    <row r="41" spans="1:28" x14ac:dyDescent="0.3">
      <c r="A41" s="1" t="s">
        <v>105</v>
      </c>
      <c r="B41" s="1" t="s">
        <v>113</v>
      </c>
      <c r="C41" s="26" t="s">
        <v>414</v>
      </c>
      <c r="D41" s="36">
        <v>21</v>
      </c>
      <c r="E41" s="26">
        <v>1</v>
      </c>
      <c r="F41" s="26">
        <v>0</v>
      </c>
      <c r="G41" s="26">
        <v>0</v>
      </c>
      <c r="H41" s="26"/>
      <c r="I41" s="26"/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37">
        <v>0</v>
      </c>
      <c r="P41" s="37">
        <v>1</v>
      </c>
      <c r="Q41" s="37">
        <v>0</v>
      </c>
      <c r="R41" s="37">
        <v>0</v>
      </c>
      <c r="S41" s="37">
        <v>0</v>
      </c>
      <c r="T41" s="26">
        <f t="shared" si="6"/>
        <v>0</v>
      </c>
      <c r="U41" s="38">
        <f t="shared" si="4"/>
        <v>0</v>
      </c>
      <c r="V41" s="22">
        <v>8</v>
      </c>
      <c r="W41" s="22" t="s">
        <v>63</v>
      </c>
      <c r="X41" s="22" t="s">
        <v>58</v>
      </c>
      <c r="Y41" s="78">
        <v>1406</v>
      </c>
      <c r="Z41" s="39"/>
      <c r="AA41" s="1" t="s">
        <v>85</v>
      </c>
      <c r="AB41" s="27" t="s">
        <v>91</v>
      </c>
    </row>
    <row r="42" spans="1:28" x14ac:dyDescent="0.3">
      <c r="A42" s="1" t="s">
        <v>105</v>
      </c>
      <c r="B42" s="1" t="s">
        <v>113</v>
      </c>
      <c r="C42" s="26" t="s">
        <v>184</v>
      </c>
      <c r="D42" s="36">
        <v>53</v>
      </c>
      <c r="E42" s="95"/>
      <c r="F42" s="26">
        <v>0</v>
      </c>
      <c r="G42" s="95"/>
      <c r="H42" s="26"/>
      <c r="I42" s="26"/>
      <c r="J42" s="26">
        <v>0</v>
      </c>
      <c r="K42" s="26">
        <v>0</v>
      </c>
      <c r="L42" s="95"/>
      <c r="M42" s="95"/>
      <c r="N42" s="26">
        <f t="shared" si="5"/>
        <v>0</v>
      </c>
      <c r="O42" s="106"/>
      <c r="P42" s="106"/>
      <c r="Q42" s="106"/>
      <c r="R42" s="106"/>
      <c r="S42" s="106"/>
      <c r="T42" s="26">
        <f t="shared" si="6"/>
        <v>0</v>
      </c>
      <c r="U42" s="38" t="str">
        <f t="shared" si="4"/>
        <v/>
      </c>
      <c r="V42" s="22">
        <v>8</v>
      </c>
      <c r="W42" s="22" t="s">
        <v>63</v>
      </c>
      <c r="X42" s="22" t="s">
        <v>58</v>
      </c>
      <c r="Y42" s="78">
        <v>1406</v>
      </c>
      <c r="Z42" s="39"/>
      <c r="AA42" s="1" t="s">
        <v>85</v>
      </c>
      <c r="AB42" s="27" t="s">
        <v>91</v>
      </c>
    </row>
    <row r="43" spans="1:28" x14ac:dyDescent="0.3">
      <c r="A43" s="1" t="s">
        <v>105</v>
      </c>
      <c r="B43" s="1" t="s">
        <v>113</v>
      </c>
      <c r="C43" s="26" t="s">
        <v>185</v>
      </c>
      <c r="D43" s="36">
        <v>10</v>
      </c>
      <c r="E43" s="95"/>
      <c r="F43" s="26">
        <v>0</v>
      </c>
      <c r="G43" s="95"/>
      <c r="H43" s="26"/>
      <c r="I43" s="26"/>
      <c r="J43" s="26">
        <v>0</v>
      </c>
      <c r="K43" s="26">
        <v>0</v>
      </c>
      <c r="L43" s="95"/>
      <c r="M43" s="95"/>
      <c r="N43" s="26">
        <f t="shared" si="5"/>
        <v>0</v>
      </c>
      <c r="O43" s="106"/>
      <c r="P43" s="106"/>
      <c r="Q43" s="106"/>
      <c r="R43" s="106"/>
      <c r="S43" s="106"/>
      <c r="T43" s="26">
        <f t="shared" si="6"/>
        <v>0</v>
      </c>
      <c r="U43" s="38" t="str">
        <f t="shared" si="4"/>
        <v/>
      </c>
      <c r="V43" s="22">
        <v>8</v>
      </c>
      <c r="W43" s="22" t="s">
        <v>63</v>
      </c>
      <c r="X43" s="22" t="s">
        <v>58</v>
      </c>
      <c r="Y43" s="78">
        <v>1406</v>
      </c>
      <c r="Z43" s="39"/>
      <c r="AA43" s="1" t="s">
        <v>85</v>
      </c>
      <c r="AB43" s="27" t="s">
        <v>91</v>
      </c>
    </row>
    <row r="44" spans="1:28" x14ac:dyDescent="0.3">
      <c r="A44" s="1" t="s">
        <v>105</v>
      </c>
      <c r="B44" s="1" t="s">
        <v>113</v>
      </c>
      <c r="C44" s="26" t="s">
        <v>186</v>
      </c>
      <c r="D44" s="36">
        <v>55</v>
      </c>
      <c r="E44" s="95"/>
      <c r="F44" s="26">
        <v>2</v>
      </c>
      <c r="G44" s="95"/>
      <c r="H44" s="26"/>
      <c r="I44" s="26"/>
      <c r="J44" s="26">
        <v>1</v>
      </c>
      <c r="K44" s="26">
        <v>2</v>
      </c>
      <c r="L44" s="95"/>
      <c r="M44" s="95"/>
      <c r="N44" s="26">
        <f>SUM(L44:M44)</f>
        <v>0</v>
      </c>
      <c r="O44" s="106"/>
      <c r="P44" s="106"/>
      <c r="Q44" s="106"/>
      <c r="R44" s="106"/>
      <c r="S44" s="106"/>
      <c r="T44" s="26">
        <f t="shared" si="6"/>
        <v>5</v>
      </c>
      <c r="U44" s="38" t="str">
        <f t="shared" si="4"/>
        <v/>
      </c>
      <c r="V44" s="22">
        <v>8</v>
      </c>
      <c r="W44" s="22" t="s">
        <v>63</v>
      </c>
      <c r="X44" s="22" t="s">
        <v>58</v>
      </c>
      <c r="Y44" s="78">
        <v>1406</v>
      </c>
      <c r="Z44" s="39"/>
      <c r="AA44" s="1" t="s">
        <v>85</v>
      </c>
      <c r="AB44" s="27" t="s">
        <v>91</v>
      </c>
    </row>
    <row r="45" spans="1:28" x14ac:dyDescent="0.3">
      <c r="A45" s="1" t="s">
        <v>105</v>
      </c>
      <c r="B45" s="1" t="s">
        <v>113</v>
      </c>
      <c r="C45" s="26" t="s">
        <v>187</v>
      </c>
      <c r="D45" s="36">
        <v>11</v>
      </c>
      <c r="E45" s="95"/>
      <c r="F45" s="26">
        <v>5</v>
      </c>
      <c r="G45" s="95"/>
      <c r="H45" s="26"/>
      <c r="I45" s="26"/>
      <c r="J45" s="26">
        <v>4</v>
      </c>
      <c r="K45" s="26">
        <v>5</v>
      </c>
      <c r="L45" s="95"/>
      <c r="M45" s="95"/>
      <c r="N45" s="26">
        <f>SUM(L45:M45)</f>
        <v>0</v>
      </c>
      <c r="O45" s="106"/>
      <c r="P45" s="106"/>
      <c r="Q45" s="106"/>
      <c r="R45" s="106"/>
      <c r="S45" s="106"/>
      <c r="T45" s="26">
        <f t="shared" si="6"/>
        <v>14</v>
      </c>
      <c r="U45" s="38" t="str">
        <f t="shared" si="4"/>
        <v/>
      </c>
      <c r="V45" s="22">
        <v>8</v>
      </c>
      <c r="W45" s="22" t="s">
        <v>63</v>
      </c>
      <c r="X45" s="22" t="s">
        <v>58</v>
      </c>
      <c r="Y45" s="78">
        <v>1406</v>
      </c>
      <c r="Z45" s="39"/>
      <c r="AA45" s="1" t="s">
        <v>85</v>
      </c>
      <c r="AB45" s="27" t="s">
        <v>91</v>
      </c>
    </row>
    <row r="46" spans="1:28" x14ac:dyDescent="0.3">
      <c r="A46" s="1" t="s">
        <v>105</v>
      </c>
      <c r="B46" s="1" t="s">
        <v>113</v>
      </c>
      <c r="C46" s="26" t="s">
        <v>188</v>
      </c>
      <c r="D46" s="36">
        <v>13</v>
      </c>
      <c r="E46" s="95"/>
      <c r="F46" s="26">
        <v>5</v>
      </c>
      <c r="G46" s="95"/>
      <c r="H46" s="26"/>
      <c r="I46" s="26"/>
      <c r="J46" s="26">
        <v>0</v>
      </c>
      <c r="K46" s="26">
        <v>0</v>
      </c>
      <c r="L46" s="95"/>
      <c r="M46" s="95"/>
      <c r="N46" s="26">
        <f>SUM(L46:M46)</f>
        <v>0</v>
      </c>
      <c r="O46" s="106"/>
      <c r="P46" s="106"/>
      <c r="Q46" s="106"/>
      <c r="R46" s="106"/>
      <c r="S46" s="106"/>
      <c r="T46" s="26">
        <f t="shared" si="6"/>
        <v>10</v>
      </c>
      <c r="U46" s="38" t="str">
        <f t="shared" si="4"/>
        <v/>
      </c>
      <c r="V46" s="22">
        <v>8</v>
      </c>
      <c r="W46" s="22" t="s">
        <v>63</v>
      </c>
      <c r="X46" s="22" t="s">
        <v>58</v>
      </c>
      <c r="Y46" s="78">
        <v>1406</v>
      </c>
      <c r="Z46" s="39"/>
      <c r="AA46" s="1" t="s">
        <v>85</v>
      </c>
      <c r="AB46" s="27" t="s">
        <v>91</v>
      </c>
    </row>
    <row r="47" spans="1:28" x14ac:dyDescent="0.3">
      <c r="A47" s="1" t="s">
        <v>105</v>
      </c>
      <c r="B47" s="1" t="s">
        <v>113</v>
      </c>
      <c r="C47" s="51" t="s">
        <v>39</v>
      </c>
      <c r="D47" s="1"/>
      <c r="E47" s="51">
        <v>239</v>
      </c>
      <c r="F47" s="51"/>
      <c r="G47" s="51">
        <v>71</v>
      </c>
      <c r="H47" s="51"/>
      <c r="I47" s="51"/>
      <c r="J47" s="51"/>
      <c r="K47" s="51"/>
      <c r="L47" s="51"/>
      <c r="M47" s="51">
        <v>28</v>
      </c>
      <c r="N47" s="51">
        <v>28</v>
      </c>
      <c r="O47" s="51"/>
      <c r="P47" s="51">
        <v>21</v>
      </c>
      <c r="Q47" s="41"/>
      <c r="R47" s="41"/>
      <c r="S47" s="41"/>
      <c r="T47" s="41"/>
      <c r="U47" s="38" t="str">
        <f>_xlfn.IFNA("",((T47+Q47+N47-R47)+(O47*2))/E47)</f>
        <v/>
      </c>
      <c r="V47" s="22">
        <v>8</v>
      </c>
      <c r="W47" s="22" t="s">
        <v>63</v>
      </c>
      <c r="X47" s="22" t="s">
        <v>58</v>
      </c>
      <c r="Y47" s="78">
        <v>1406</v>
      </c>
      <c r="Z47" s="39"/>
      <c r="AA47" s="1" t="s">
        <v>85</v>
      </c>
      <c r="AB47" s="27" t="s">
        <v>91</v>
      </c>
    </row>
    <row r="48" spans="1:28" x14ac:dyDescent="0.3">
      <c r="A48" s="46" t="s">
        <v>105</v>
      </c>
      <c r="B48" s="46" t="s">
        <v>113</v>
      </c>
      <c r="C48" s="42" t="s">
        <v>40</v>
      </c>
      <c r="D48" s="46"/>
      <c r="E48" s="42">
        <f t="shared" ref="E48:T48" si="7">SUM(E35:E47)</f>
        <v>240</v>
      </c>
      <c r="F48" s="42">
        <f t="shared" si="7"/>
        <v>31</v>
      </c>
      <c r="G48" s="42">
        <f t="shared" si="7"/>
        <v>71</v>
      </c>
      <c r="H48" s="42">
        <f t="shared" si="7"/>
        <v>0</v>
      </c>
      <c r="I48" s="42">
        <f t="shared" si="7"/>
        <v>0</v>
      </c>
      <c r="J48" s="42">
        <f t="shared" si="7"/>
        <v>23</v>
      </c>
      <c r="K48" s="42">
        <f t="shared" si="7"/>
        <v>32</v>
      </c>
      <c r="L48" s="42">
        <f t="shared" si="7"/>
        <v>0</v>
      </c>
      <c r="M48" s="42">
        <f t="shared" si="7"/>
        <v>28</v>
      </c>
      <c r="N48" s="42">
        <f t="shared" si="7"/>
        <v>28</v>
      </c>
      <c r="O48" s="42">
        <f t="shared" si="7"/>
        <v>0</v>
      </c>
      <c r="P48" s="42">
        <f t="shared" si="7"/>
        <v>22</v>
      </c>
      <c r="Q48" s="42">
        <f t="shared" si="7"/>
        <v>0</v>
      </c>
      <c r="R48" s="42">
        <f t="shared" si="7"/>
        <v>0</v>
      </c>
      <c r="S48" s="42">
        <f t="shared" si="7"/>
        <v>0</v>
      </c>
      <c r="T48" s="42">
        <f t="shared" si="7"/>
        <v>85</v>
      </c>
      <c r="U48" s="43">
        <f>((T48+Q48+N48-R48)+(O48*2))/E48</f>
        <v>0.47083333333333333</v>
      </c>
      <c r="V48" s="44">
        <v>8</v>
      </c>
      <c r="W48" s="44" t="s">
        <v>63</v>
      </c>
      <c r="X48" s="44" t="s">
        <v>58</v>
      </c>
      <c r="Y48" s="79">
        <v>1406</v>
      </c>
      <c r="Z48" s="45"/>
      <c r="AA48" s="46" t="s">
        <v>85</v>
      </c>
      <c r="AB48" s="93" t="s">
        <v>91</v>
      </c>
    </row>
    <row r="49" spans="1:28" x14ac:dyDescent="0.3">
      <c r="A49" s="1"/>
      <c r="B49" s="1"/>
      <c r="C49" s="1"/>
      <c r="D49" s="1"/>
      <c r="F49" s="47" t="s">
        <v>41</v>
      </c>
      <c r="G49" s="48">
        <f>F48/G48</f>
        <v>0.43661971830985913</v>
      </c>
      <c r="H49" s="26"/>
      <c r="I49" s="1"/>
      <c r="J49" s="47" t="s">
        <v>42</v>
      </c>
      <c r="K49" s="48">
        <f>J48/K48</f>
        <v>0.71875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  <row r="51" spans="1:28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39"/>
      <c r="AA51" s="1"/>
      <c r="AB51" s="27"/>
    </row>
    <row r="52" spans="1:28" x14ac:dyDescent="0.3">
      <c r="AB52" s="92"/>
    </row>
    <row r="53" spans="1:28" x14ac:dyDescent="0.3">
      <c r="AB53" s="92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D0432-DFBB-42EE-BFCF-90121936E0B6}">
  <sheetPr>
    <tabColor rgb="FFFF0000"/>
    <pageSetUpPr fitToPage="1"/>
  </sheetPr>
  <dimension ref="A1:AB51"/>
  <sheetViews>
    <sheetView topLeftCell="A2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8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80" t="s">
        <v>426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0" t="s">
        <v>432</v>
      </c>
    </row>
    <row r="3" spans="1:28" x14ac:dyDescent="0.3">
      <c r="B3" s="1"/>
      <c r="C3" s="6">
        <v>28902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93</v>
      </c>
      <c r="D4" s="7" t="s">
        <v>5</v>
      </c>
      <c r="E4" s="8"/>
      <c r="F4" s="5"/>
      <c r="G4" s="1"/>
      <c r="J4" s="15" t="s">
        <v>267</v>
      </c>
      <c r="K4" s="16" t="s">
        <v>106</v>
      </c>
      <c r="L4" s="17"/>
      <c r="M4" s="18"/>
      <c r="N4" s="19">
        <v>23</v>
      </c>
      <c r="O4" s="19">
        <v>24</v>
      </c>
      <c r="P4" s="19">
        <v>26</v>
      </c>
      <c r="Q4" s="19">
        <v>32</v>
      </c>
      <c r="R4" s="20"/>
      <c r="S4" s="21">
        <f>SUM(N4:R4)</f>
        <v>105</v>
      </c>
      <c r="T4" s="22">
        <v>71</v>
      </c>
    </row>
    <row r="5" spans="1:28" x14ac:dyDescent="0.3">
      <c r="B5" s="1"/>
      <c r="C5" s="6" t="s">
        <v>112</v>
      </c>
      <c r="D5" s="7" t="s">
        <v>6</v>
      </c>
      <c r="E5" s="1"/>
      <c r="F5" s="1"/>
      <c r="G5" s="1"/>
      <c r="J5" s="15" t="s">
        <v>268</v>
      </c>
      <c r="K5" s="16" t="s">
        <v>114</v>
      </c>
      <c r="L5" s="17"/>
      <c r="M5" s="18"/>
      <c r="N5" s="19">
        <v>22</v>
      </c>
      <c r="O5" s="19">
        <v>30</v>
      </c>
      <c r="P5" s="19">
        <v>29</v>
      </c>
      <c r="Q5" s="19">
        <v>14</v>
      </c>
      <c r="R5" s="20"/>
      <c r="S5" s="21">
        <f>SUM(N5:R5)</f>
        <v>95</v>
      </c>
      <c r="T5" s="22">
        <v>71</v>
      </c>
      <c r="U5" s="1"/>
      <c r="V5" s="1"/>
      <c r="W5" s="1"/>
    </row>
    <row r="6" spans="1:28" x14ac:dyDescent="0.3">
      <c r="C6" s="23">
        <v>2000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4"/>
      <c r="D7" s="7" t="s">
        <v>8</v>
      </c>
      <c r="G7" s="1"/>
      <c r="S7" s="1"/>
      <c r="T7" s="25" t="s">
        <v>9</v>
      </c>
      <c r="U7" s="1"/>
      <c r="V7" s="83">
        <v>71</v>
      </c>
      <c r="W7" s="1"/>
    </row>
    <row r="8" spans="1:28" x14ac:dyDescent="0.3">
      <c r="B8" s="1"/>
      <c r="C8" s="84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92"/>
    </row>
    <row r="11" spans="1:28" x14ac:dyDescent="0.3">
      <c r="B11" s="1"/>
      <c r="C11" s="31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19</v>
      </c>
      <c r="AB11" s="92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113</v>
      </c>
      <c r="B13" s="1" t="s">
        <v>105</v>
      </c>
      <c r="C13" s="26" t="s">
        <v>155</v>
      </c>
      <c r="D13" s="36">
        <v>11</v>
      </c>
      <c r="E13" s="95"/>
      <c r="F13" s="95"/>
      <c r="G13" s="95"/>
      <c r="H13" s="95"/>
      <c r="I13" s="95"/>
      <c r="J13" s="95"/>
      <c r="K13" s="95"/>
      <c r="L13" s="95"/>
      <c r="M13" s="95"/>
      <c r="N13" s="26">
        <f>SUM(L13:M13)</f>
        <v>0</v>
      </c>
      <c r="O13" s="106"/>
      <c r="P13" s="106"/>
      <c r="Q13" s="106"/>
      <c r="R13" s="106"/>
      <c r="S13" s="106"/>
      <c r="T13" s="26">
        <v>22</v>
      </c>
      <c r="U13" s="38" t="str">
        <f>IFERROR(((T13+Q13+N13-R13)+(O13*2))/E13,"")</f>
        <v/>
      </c>
      <c r="V13" s="22">
        <v>71</v>
      </c>
      <c r="W13" s="22" t="s">
        <v>57</v>
      </c>
      <c r="X13" s="22" t="s">
        <v>64</v>
      </c>
      <c r="Y13" s="78">
        <v>2000</v>
      </c>
      <c r="Z13" s="39"/>
      <c r="AA13" s="1" t="s">
        <v>110</v>
      </c>
      <c r="AB13" s="27" t="s">
        <v>269</v>
      </c>
    </row>
    <row r="14" spans="1:28" x14ac:dyDescent="0.3">
      <c r="A14" s="1" t="s">
        <v>113</v>
      </c>
      <c r="B14" s="1" t="s">
        <v>105</v>
      </c>
      <c r="C14" s="26" t="s">
        <v>156</v>
      </c>
      <c r="D14" s="36">
        <v>33</v>
      </c>
      <c r="E14" s="95"/>
      <c r="F14" s="95"/>
      <c r="G14" s="95"/>
      <c r="H14" s="95"/>
      <c r="I14" s="95"/>
      <c r="J14" s="95"/>
      <c r="K14" s="95"/>
      <c r="L14" s="95"/>
      <c r="M14" s="95"/>
      <c r="N14" s="26">
        <f t="shared" ref="N14:N19" si="0">SUM(L14:M14)</f>
        <v>0</v>
      </c>
      <c r="O14" s="106"/>
      <c r="P14" s="106"/>
      <c r="Q14" s="106"/>
      <c r="R14" s="106"/>
      <c r="S14" s="106"/>
      <c r="T14" s="26">
        <v>2</v>
      </c>
      <c r="U14" s="38" t="str">
        <f t="shared" ref="U14:U21" si="1">IFERROR(((T14+Q14+N14-R14)+(O14*2))/E14,"")</f>
        <v/>
      </c>
      <c r="V14" s="22">
        <v>71</v>
      </c>
      <c r="W14" s="22" t="s">
        <v>57</v>
      </c>
      <c r="X14" s="22" t="s">
        <v>64</v>
      </c>
      <c r="Y14" s="78">
        <v>2000</v>
      </c>
      <c r="Z14" s="39"/>
      <c r="AA14" s="1" t="s">
        <v>110</v>
      </c>
      <c r="AB14" s="27" t="s">
        <v>269</v>
      </c>
    </row>
    <row r="15" spans="1:28" x14ac:dyDescent="0.3">
      <c r="A15" s="1" t="s">
        <v>113</v>
      </c>
      <c r="B15" s="1" t="s">
        <v>105</v>
      </c>
      <c r="C15" s="26" t="s">
        <v>157</v>
      </c>
      <c r="D15" s="36">
        <v>24</v>
      </c>
      <c r="E15" s="95"/>
      <c r="F15" s="26">
        <v>12</v>
      </c>
      <c r="G15" s="26">
        <v>16</v>
      </c>
      <c r="H15" s="26"/>
      <c r="I15" s="26"/>
      <c r="J15" s="26">
        <v>4</v>
      </c>
      <c r="K15" s="95"/>
      <c r="L15" s="95"/>
      <c r="M15" s="95"/>
      <c r="N15" s="26">
        <f t="shared" si="0"/>
        <v>0</v>
      </c>
      <c r="O15" s="106"/>
      <c r="P15" s="106"/>
      <c r="Q15" s="106"/>
      <c r="R15" s="106"/>
      <c r="S15" s="106"/>
      <c r="T15" s="26">
        <v>28</v>
      </c>
      <c r="U15" s="38" t="str">
        <f t="shared" si="1"/>
        <v/>
      </c>
      <c r="V15" s="22">
        <v>71</v>
      </c>
      <c r="W15" s="22" t="s">
        <v>57</v>
      </c>
      <c r="X15" s="22" t="s">
        <v>64</v>
      </c>
      <c r="Y15" s="78">
        <v>2000</v>
      </c>
      <c r="Z15" s="39"/>
      <c r="AA15" s="1" t="s">
        <v>110</v>
      </c>
      <c r="AB15" s="27" t="s">
        <v>269</v>
      </c>
    </row>
    <row r="16" spans="1:28" x14ac:dyDescent="0.3">
      <c r="A16" s="1" t="s">
        <v>113</v>
      </c>
      <c r="B16" s="1" t="s">
        <v>105</v>
      </c>
      <c r="C16" s="26" t="s">
        <v>158</v>
      </c>
      <c r="D16" s="36">
        <v>22</v>
      </c>
      <c r="E16" s="95"/>
      <c r="F16" s="95"/>
      <c r="G16" s="95"/>
      <c r="H16" s="95"/>
      <c r="I16" s="95"/>
      <c r="J16" s="95"/>
      <c r="K16" s="95"/>
      <c r="L16" s="95"/>
      <c r="M16" s="95"/>
      <c r="N16" s="26">
        <f t="shared" si="0"/>
        <v>0</v>
      </c>
      <c r="O16" s="106"/>
      <c r="P16" s="106"/>
      <c r="Q16" s="106"/>
      <c r="R16" s="106"/>
      <c r="S16" s="106"/>
      <c r="T16" s="26">
        <v>21</v>
      </c>
      <c r="U16" s="38" t="str">
        <f t="shared" si="1"/>
        <v/>
      </c>
      <c r="V16" s="22">
        <v>71</v>
      </c>
      <c r="W16" s="22" t="s">
        <v>57</v>
      </c>
      <c r="X16" s="22" t="s">
        <v>64</v>
      </c>
      <c r="Y16" s="78">
        <v>2000</v>
      </c>
      <c r="Z16" s="39"/>
      <c r="AA16" s="1" t="s">
        <v>110</v>
      </c>
      <c r="AB16" s="27" t="s">
        <v>269</v>
      </c>
    </row>
    <row r="17" spans="1:28" x14ac:dyDescent="0.3">
      <c r="A17" s="1" t="s">
        <v>113</v>
      </c>
      <c r="B17" s="1" t="s">
        <v>105</v>
      </c>
      <c r="C17" s="26" t="s">
        <v>160</v>
      </c>
      <c r="D17" s="36">
        <v>20</v>
      </c>
      <c r="E17" s="95" t="s">
        <v>416</v>
      </c>
      <c r="F17" s="95"/>
      <c r="G17" s="95"/>
      <c r="H17" s="95"/>
      <c r="I17" s="95"/>
      <c r="J17" s="95"/>
      <c r="K17" s="95"/>
      <c r="L17" s="95"/>
      <c r="M17" s="95"/>
      <c r="N17" s="26"/>
      <c r="O17" s="106"/>
      <c r="P17" s="106"/>
      <c r="Q17" s="106"/>
      <c r="R17" s="106"/>
      <c r="S17" s="106"/>
      <c r="T17" s="26"/>
      <c r="U17" s="38"/>
      <c r="V17" s="22">
        <v>71</v>
      </c>
      <c r="W17" s="22" t="s">
        <v>57</v>
      </c>
      <c r="X17" s="22" t="s">
        <v>64</v>
      </c>
      <c r="Y17" s="78">
        <v>2000</v>
      </c>
      <c r="Z17" s="39"/>
      <c r="AA17" s="1" t="s">
        <v>110</v>
      </c>
      <c r="AB17" s="27" t="s">
        <v>269</v>
      </c>
    </row>
    <row r="18" spans="1:28" x14ac:dyDescent="0.3">
      <c r="A18" s="1" t="s">
        <v>113</v>
      </c>
      <c r="B18" s="1" t="s">
        <v>105</v>
      </c>
      <c r="C18" s="26" t="s">
        <v>161</v>
      </c>
      <c r="D18" s="36">
        <v>45</v>
      </c>
      <c r="E18" s="95"/>
      <c r="F18" s="95"/>
      <c r="G18" s="95"/>
      <c r="H18" s="95"/>
      <c r="I18" s="95"/>
      <c r="J18" s="95"/>
      <c r="K18" s="95"/>
      <c r="L18" s="95"/>
      <c r="M18" s="95"/>
      <c r="N18" s="26">
        <f t="shared" si="0"/>
        <v>0</v>
      </c>
      <c r="O18" s="106"/>
      <c r="P18" s="107"/>
      <c r="Q18" s="106"/>
      <c r="R18" s="106"/>
      <c r="S18" s="106"/>
      <c r="T18" s="26">
        <v>2</v>
      </c>
      <c r="U18" s="38" t="str">
        <f t="shared" si="1"/>
        <v/>
      </c>
      <c r="V18" s="22">
        <v>71</v>
      </c>
      <c r="W18" s="22" t="s">
        <v>57</v>
      </c>
      <c r="X18" s="22" t="s">
        <v>64</v>
      </c>
      <c r="Y18" s="78">
        <v>2000</v>
      </c>
      <c r="Z18" s="39"/>
      <c r="AA18" s="1" t="s">
        <v>110</v>
      </c>
      <c r="AB18" s="27" t="s">
        <v>269</v>
      </c>
    </row>
    <row r="19" spans="1:28" x14ac:dyDescent="0.3">
      <c r="A19" s="1" t="s">
        <v>113</v>
      </c>
      <c r="B19" s="1" t="s">
        <v>105</v>
      </c>
      <c r="C19" s="26" t="s">
        <v>162</v>
      </c>
      <c r="D19" s="36">
        <v>23</v>
      </c>
      <c r="E19" s="95"/>
      <c r="F19" s="95"/>
      <c r="G19" s="95"/>
      <c r="H19" s="95"/>
      <c r="I19" s="95"/>
      <c r="J19" s="95"/>
      <c r="K19" s="95"/>
      <c r="L19" s="95"/>
      <c r="M19" s="95"/>
      <c r="N19" s="26">
        <f t="shared" si="0"/>
        <v>0</v>
      </c>
      <c r="O19" s="106"/>
      <c r="P19" s="106"/>
      <c r="Q19" s="106"/>
      <c r="R19" s="106"/>
      <c r="S19" s="106"/>
      <c r="T19" s="26">
        <v>14</v>
      </c>
      <c r="U19" s="38" t="str">
        <f t="shared" si="1"/>
        <v/>
      </c>
      <c r="V19" s="22">
        <v>71</v>
      </c>
      <c r="W19" s="22" t="s">
        <v>57</v>
      </c>
      <c r="X19" s="22" t="s">
        <v>64</v>
      </c>
      <c r="Y19" s="78">
        <v>2000</v>
      </c>
      <c r="Z19" s="39"/>
      <c r="AA19" s="1" t="s">
        <v>110</v>
      </c>
      <c r="AB19" s="27" t="s">
        <v>269</v>
      </c>
    </row>
    <row r="20" spans="1:28" x14ac:dyDescent="0.3">
      <c r="A20" s="1" t="s">
        <v>113</v>
      </c>
      <c r="B20" s="1" t="s">
        <v>105</v>
      </c>
      <c r="C20" s="26" t="s">
        <v>163</v>
      </c>
      <c r="D20" s="36">
        <v>40</v>
      </c>
      <c r="E20" s="95"/>
      <c r="F20" s="95"/>
      <c r="G20" s="95"/>
      <c r="H20" s="95"/>
      <c r="I20" s="95"/>
      <c r="J20" s="95"/>
      <c r="K20" s="95"/>
      <c r="L20" s="95"/>
      <c r="M20" s="95"/>
      <c r="N20" s="26">
        <f>SUM(L20:M20)</f>
        <v>0</v>
      </c>
      <c r="O20" s="106"/>
      <c r="P20" s="106"/>
      <c r="Q20" s="106"/>
      <c r="R20" s="106"/>
      <c r="S20" s="106"/>
      <c r="T20" s="26">
        <v>4</v>
      </c>
      <c r="U20" s="38" t="str">
        <f t="shared" si="1"/>
        <v/>
      </c>
      <c r="V20" s="22">
        <v>71</v>
      </c>
      <c r="W20" s="22" t="s">
        <v>57</v>
      </c>
      <c r="X20" s="22" t="s">
        <v>64</v>
      </c>
      <c r="Y20" s="78">
        <v>2000</v>
      </c>
      <c r="Z20" s="39"/>
      <c r="AA20" s="1" t="s">
        <v>110</v>
      </c>
      <c r="AB20" s="27" t="s">
        <v>269</v>
      </c>
    </row>
    <row r="21" spans="1:28" x14ac:dyDescent="0.3">
      <c r="A21" s="1" t="s">
        <v>113</v>
      </c>
      <c r="B21" s="1" t="s">
        <v>105</v>
      </c>
      <c r="C21" s="26" t="s">
        <v>164</v>
      </c>
      <c r="D21" s="36">
        <v>10</v>
      </c>
      <c r="E21" s="95"/>
      <c r="F21" s="95"/>
      <c r="G21" s="95"/>
      <c r="H21" s="95"/>
      <c r="I21" s="95"/>
      <c r="J21" s="95"/>
      <c r="K21" s="95"/>
      <c r="L21" s="95"/>
      <c r="M21" s="26">
        <v>15</v>
      </c>
      <c r="N21" s="26">
        <f>SUM(L21:M21)</f>
        <v>15</v>
      </c>
      <c r="O21" s="106"/>
      <c r="P21" s="106"/>
      <c r="Q21" s="106"/>
      <c r="R21" s="106"/>
      <c r="S21" s="106"/>
      <c r="T21" s="26">
        <v>12</v>
      </c>
      <c r="U21" s="38" t="str">
        <f t="shared" si="1"/>
        <v/>
      </c>
      <c r="V21" s="22">
        <v>71</v>
      </c>
      <c r="W21" s="22" t="s">
        <v>57</v>
      </c>
      <c r="X21" s="22" t="s">
        <v>64</v>
      </c>
      <c r="Y21" s="78">
        <v>2000</v>
      </c>
      <c r="Z21" s="39"/>
      <c r="AA21" s="1" t="s">
        <v>110</v>
      </c>
      <c r="AB21" s="27" t="s">
        <v>269</v>
      </c>
    </row>
    <row r="22" spans="1:28" x14ac:dyDescent="0.3">
      <c r="A22" s="1" t="s">
        <v>113</v>
      </c>
      <c r="B22" s="1" t="s">
        <v>105</v>
      </c>
      <c r="C22" s="26" t="s">
        <v>165</v>
      </c>
      <c r="D22" s="36">
        <v>14</v>
      </c>
      <c r="E22" s="95" t="s">
        <v>460</v>
      </c>
      <c r="F22" s="95"/>
      <c r="G22" s="95"/>
      <c r="H22" s="95"/>
      <c r="I22" s="95"/>
      <c r="J22" s="95"/>
      <c r="K22" s="95"/>
      <c r="L22" s="95"/>
      <c r="M22" s="26"/>
      <c r="N22" s="26"/>
      <c r="O22" s="106"/>
      <c r="P22" s="106"/>
      <c r="Q22" s="106"/>
      <c r="R22" s="106"/>
      <c r="S22" s="106"/>
      <c r="T22" s="26"/>
      <c r="U22" s="38"/>
      <c r="V22" s="22">
        <v>71</v>
      </c>
      <c r="W22" s="22" t="s">
        <v>57</v>
      </c>
      <c r="X22" s="22" t="s">
        <v>64</v>
      </c>
      <c r="Y22" s="78">
        <v>2000</v>
      </c>
      <c r="Z22" s="39"/>
      <c r="AA22" s="1" t="s">
        <v>110</v>
      </c>
      <c r="AB22" s="27" t="s">
        <v>269</v>
      </c>
    </row>
    <row r="23" spans="1:28" x14ac:dyDescent="0.3">
      <c r="A23" s="1" t="s">
        <v>113</v>
      </c>
      <c r="B23" s="1" t="s">
        <v>105</v>
      </c>
      <c r="C23" s="26" t="s">
        <v>342</v>
      </c>
      <c r="D23" s="36">
        <v>25</v>
      </c>
      <c r="E23" s="95" t="s">
        <v>460</v>
      </c>
      <c r="F23" s="95"/>
      <c r="G23" s="95"/>
      <c r="H23" s="95"/>
      <c r="I23" s="95"/>
      <c r="J23" s="95"/>
      <c r="K23" s="95"/>
      <c r="L23" s="95"/>
      <c r="M23" s="26"/>
      <c r="N23" s="26"/>
      <c r="O23" s="106"/>
      <c r="P23" s="106"/>
      <c r="Q23" s="106"/>
      <c r="R23" s="106"/>
      <c r="S23" s="106"/>
      <c r="T23" s="26"/>
      <c r="U23" s="38"/>
      <c r="V23" s="22">
        <v>71</v>
      </c>
      <c r="W23" s="22" t="s">
        <v>57</v>
      </c>
      <c r="X23" s="22" t="s">
        <v>64</v>
      </c>
      <c r="Y23" s="78">
        <v>2000</v>
      </c>
      <c r="Z23" s="39"/>
      <c r="AA23" s="1" t="s">
        <v>110</v>
      </c>
      <c r="AB23" s="27" t="s">
        <v>269</v>
      </c>
    </row>
    <row r="24" spans="1:28" x14ac:dyDescent="0.3">
      <c r="A24" s="1" t="s">
        <v>113</v>
      </c>
      <c r="B24" s="1" t="s">
        <v>105</v>
      </c>
      <c r="C24" s="26" t="s">
        <v>166</v>
      </c>
      <c r="D24" s="36">
        <v>15</v>
      </c>
      <c r="E24" s="95" t="s">
        <v>416</v>
      </c>
      <c r="F24" s="95"/>
      <c r="G24" s="95"/>
      <c r="H24" s="95"/>
      <c r="I24" s="95"/>
      <c r="J24" s="95"/>
      <c r="K24" s="95"/>
      <c r="L24" s="95"/>
      <c r="M24" s="95"/>
      <c r="N24" s="26"/>
      <c r="O24" s="106"/>
      <c r="P24" s="106"/>
      <c r="Q24" s="106"/>
      <c r="R24" s="106"/>
      <c r="S24" s="106"/>
      <c r="T24" s="26"/>
      <c r="U24" s="38"/>
      <c r="V24" s="22">
        <v>71</v>
      </c>
      <c r="W24" s="22" t="s">
        <v>57</v>
      </c>
      <c r="X24" s="22" t="s">
        <v>64</v>
      </c>
      <c r="Y24" s="78">
        <v>2000</v>
      </c>
      <c r="Z24" s="39"/>
      <c r="AA24" s="1" t="s">
        <v>110</v>
      </c>
      <c r="AB24" s="27" t="s">
        <v>269</v>
      </c>
    </row>
    <row r="25" spans="1:28" x14ac:dyDescent="0.3">
      <c r="A25" s="1" t="s">
        <v>113</v>
      </c>
      <c r="B25" s="1" t="s">
        <v>105</v>
      </c>
      <c r="C25" s="51" t="s">
        <v>39</v>
      </c>
      <c r="D25" s="1"/>
      <c r="E25" s="51">
        <v>240</v>
      </c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>
        <v>16</v>
      </c>
      <c r="Q25" s="51"/>
      <c r="R25" s="41"/>
      <c r="S25" s="41"/>
      <c r="T25" s="41"/>
      <c r="U25" s="38" t="str">
        <f>_xlfn.IFNA("",((T25+Q25+N25-R25)+(O25*2))/E25)</f>
        <v/>
      </c>
      <c r="V25" s="22">
        <v>71</v>
      </c>
      <c r="W25" s="22" t="s">
        <v>57</v>
      </c>
      <c r="X25" s="22" t="s">
        <v>64</v>
      </c>
      <c r="Y25" s="78">
        <v>2000</v>
      </c>
      <c r="Z25" s="39"/>
      <c r="AA25" s="1" t="s">
        <v>110</v>
      </c>
      <c r="AB25" s="27" t="s">
        <v>269</v>
      </c>
    </row>
    <row r="26" spans="1:28" x14ac:dyDescent="0.3">
      <c r="A26" s="46" t="s">
        <v>113</v>
      </c>
      <c r="B26" s="46" t="s">
        <v>105</v>
      </c>
      <c r="C26" s="42" t="s">
        <v>40</v>
      </c>
      <c r="D26" s="46"/>
      <c r="E26" s="42">
        <f t="shared" ref="E26:T26" si="2">SUM(E13:E25)</f>
        <v>240</v>
      </c>
      <c r="F26" s="42">
        <f t="shared" si="2"/>
        <v>12</v>
      </c>
      <c r="G26" s="42">
        <f t="shared" si="2"/>
        <v>16</v>
      </c>
      <c r="H26" s="42">
        <f t="shared" si="2"/>
        <v>0</v>
      </c>
      <c r="I26" s="42">
        <f t="shared" si="2"/>
        <v>0</v>
      </c>
      <c r="J26" s="42">
        <f t="shared" si="2"/>
        <v>4</v>
      </c>
      <c r="K26" s="42">
        <f t="shared" si="2"/>
        <v>0</v>
      </c>
      <c r="L26" s="42">
        <f t="shared" si="2"/>
        <v>0</v>
      </c>
      <c r="M26" s="42">
        <f t="shared" si="2"/>
        <v>15</v>
      </c>
      <c r="N26" s="42">
        <f t="shared" si="2"/>
        <v>15</v>
      </c>
      <c r="O26" s="42">
        <f t="shared" si="2"/>
        <v>0</v>
      </c>
      <c r="P26" s="42">
        <f t="shared" si="2"/>
        <v>16</v>
      </c>
      <c r="Q26" s="42">
        <f t="shared" si="2"/>
        <v>0</v>
      </c>
      <c r="R26" s="42">
        <f t="shared" si="2"/>
        <v>0</v>
      </c>
      <c r="S26" s="42">
        <f t="shared" si="2"/>
        <v>0</v>
      </c>
      <c r="T26" s="42">
        <f t="shared" si="2"/>
        <v>105</v>
      </c>
      <c r="U26" s="43">
        <f>((T26+Q26+N26-R26)+(O26*2))/E26</f>
        <v>0.5</v>
      </c>
      <c r="V26" s="44">
        <v>71</v>
      </c>
      <c r="W26" s="44" t="s">
        <v>57</v>
      </c>
      <c r="X26" s="44" t="s">
        <v>64</v>
      </c>
      <c r="Y26" s="79">
        <v>2000</v>
      </c>
      <c r="Z26" s="45"/>
      <c r="AA26" s="46" t="s">
        <v>110</v>
      </c>
      <c r="AB26" s="93" t="s">
        <v>269</v>
      </c>
    </row>
    <row r="27" spans="1:28" x14ac:dyDescent="0.3">
      <c r="A27" s="1"/>
      <c r="B27" s="1"/>
      <c r="C27" s="1"/>
      <c r="D27" s="1"/>
      <c r="F27" s="47" t="s">
        <v>41</v>
      </c>
      <c r="G27" s="77">
        <f>F26/G26</f>
        <v>0.75</v>
      </c>
      <c r="H27" s="47"/>
      <c r="I27" s="27"/>
      <c r="J27" s="47" t="s">
        <v>42</v>
      </c>
      <c r="K27" s="77" t="e">
        <f>J26/K26</f>
        <v>#DIV/0!</v>
      </c>
      <c r="L27" s="1"/>
      <c r="M27" s="37" t="s">
        <v>43</v>
      </c>
      <c r="N27" s="49">
        <v>5</v>
      </c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5"/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5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52" t="s">
        <v>114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18</v>
      </c>
      <c r="W33" s="1"/>
      <c r="X33" s="1"/>
      <c r="Y33" s="30"/>
      <c r="Z33" s="39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113</v>
      </c>
      <c r="C35" s="26" t="s">
        <v>321</v>
      </c>
      <c r="D35" s="36">
        <v>33</v>
      </c>
      <c r="E35" s="95" t="s">
        <v>416</v>
      </c>
      <c r="F35" s="95"/>
      <c r="G35" s="95"/>
      <c r="H35" s="95"/>
      <c r="I35" s="95"/>
      <c r="J35" s="95"/>
      <c r="K35" s="95"/>
      <c r="L35" s="95"/>
      <c r="M35" s="95"/>
      <c r="N35" s="26"/>
      <c r="O35" s="106"/>
      <c r="P35" s="106"/>
      <c r="Q35" s="106"/>
      <c r="R35" s="106"/>
      <c r="S35" s="106"/>
      <c r="T35" s="26">
        <f t="shared" ref="T35" si="3">+(F35*2)+J35</f>
        <v>0</v>
      </c>
      <c r="U35" s="38" t="str">
        <f t="shared" ref="U35:U43" si="4">IFERROR(((T35+Q35+N35-R35)+(O35*2))/E35,"")</f>
        <v/>
      </c>
      <c r="V35" s="22">
        <v>71</v>
      </c>
      <c r="W35" s="22" t="s">
        <v>63</v>
      </c>
      <c r="X35" s="22" t="s">
        <v>58</v>
      </c>
      <c r="Y35" s="78">
        <v>2000</v>
      </c>
      <c r="Z35" s="39"/>
      <c r="AA35" s="1" t="s">
        <v>270</v>
      </c>
      <c r="AB35" s="27" t="s">
        <v>91</v>
      </c>
    </row>
    <row r="36" spans="1:28" x14ac:dyDescent="0.3">
      <c r="A36" s="1" t="s">
        <v>105</v>
      </c>
      <c r="B36" s="1" t="s">
        <v>113</v>
      </c>
      <c r="C36" s="26" t="s">
        <v>352</v>
      </c>
      <c r="D36" s="36">
        <v>32</v>
      </c>
      <c r="E36" s="95"/>
      <c r="F36" s="26">
        <v>3</v>
      </c>
      <c r="G36" s="95"/>
      <c r="H36" s="95"/>
      <c r="I36" s="95"/>
      <c r="J36" s="26">
        <v>4</v>
      </c>
      <c r="K36" s="26">
        <v>5</v>
      </c>
      <c r="L36" s="95"/>
      <c r="M36" s="95"/>
      <c r="N36" s="26">
        <f t="shared" ref="N36:N40" si="5">SUM(L36:M36)</f>
        <v>0</v>
      </c>
      <c r="O36" s="106"/>
      <c r="P36" s="106"/>
      <c r="Q36" s="106"/>
      <c r="R36" s="106"/>
      <c r="S36" s="106"/>
      <c r="T36" s="26">
        <v>10</v>
      </c>
      <c r="U36" s="38" t="str">
        <f t="shared" si="4"/>
        <v/>
      </c>
      <c r="V36" s="22">
        <v>71</v>
      </c>
      <c r="W36" s="22" t="s">
        <v>63</v>
      </c>
      <c r="X36" s="22" t="s">
        <v>58</v>
      </c>
      <c r="Y36" s="78">
        <v>2000</v>
      </c>
      <c r="Z36" s="39"/>
      <c r="AA36" s="1" t="s">
        <v>270</v>
      </c>
      <c r="AB36" s="27" t="s">
        <v>91</v>
      </c>
    </row>
    <row r="37" spans="1:28" x14ac:dyDescent="0.3">
      <c r="A37" s="1" t="s">
        <v>105</v>
      </c>
      <c r="B37" s="1" t="s">
        <v>113</v>
      </c>
      <c r="C37" s="26" t="s">
        <v>180</v>
      </c>
      <c r="D37" s="36">
        <v>24</v>
      </c>
      <c r="E37" s="95"/>
      <c r="F37" s="95"/>
      <c r="G37" s="95"/>
      <c r="H37" s="95"/>
      <c r="I37" s="95"/>
      <c r="J37" s="95"/>
      <c r="K37" s="95"/>
      <c r="L37" s="95"/>
      <c r="M37" s="95"/>
      <c r="N37" s="26">
        <f t="shared" si="5"/>
        <v>0</v>
      </c>
      <c r="O37" s="106"/>
      <c r="P37" s="106"/>
      <c r="Q37" s="106"/>
      <c r="R37" s="106"/>
      <c r="S37" s="106"/>
      <c r="T37" s="26">
        <v>8</v>
      </c>
      <c r="U37" s="38" t="str">
        <f t="shared" si="4"/>
        <v/>
      </c>
      <c r="V37" s="22">
        <v>71</v>
      </c>
      <c r="W37" s="22" t="s">
        <v>63</v>
      </c>
      <c r="X37" s="22" t="s">
        <v>58</v>
      </c>
      <c r="Y37" s="78">
        <v>2000</v>
      </c>
      <c r="Z37" s="39"/>
      <c r="AA37" s="1" t="s">
        <v>270</v>
      </c>
      <c r="AB37" s="27" t="s">
        <v>91</v>
      </c>
    </row>
    <row r="38" spans="1:28" x14ac:dyDescent="0.3">
      <c r="A38" s="1" t="s">
        <v>105</v>
      </c>
      <c r="B38" s="1" t="s">
        <v>113</v>
      </c>
      <c r="C38" s="26" t="s">
        <v>358</v>
      </c>
      <c r="D38" s="36">
        <v>12</v>
      </c>
      <c r="E38" s="95"/>
      <c r="F38" s="95"/>
      <c r="G38" s="95"/>
      <c r="H38" s="95"/>
      <c r="I38" s="95"/>
      <c r="J38" s="95"/>
      <c r="K38" s="95"/>
      <c r="L38" s="95"/>
      <c r="M38" s="95"/>
      <c r="N38" s="26">
        <f t="shared" si="5"/>
        <v>0</v>
      </c>
      <c r="O38" s="106"/>
      <c r="P38" s="106"/>
      <c r="Q38" s="106"/>
      <c r="R38" s="106"/>
      <c r="S38" s="106"/>
      <c r="T38" s="26">
        <v>6</v>
      </c>
      <c r="U38" s="38" t="str">
        <f t="shared" si="4"/>
        <v/>
      </c>
      <c r="V38" s="22">
        <v>71</v>
      </c>
      <c r="W38" s="22" t="s">
        <v>63</v>
      </c>
      <c r="X38" s="22" t="s">
        <v>58</v>
      </c>
      <c r="Y38" s="78">
        <v>2000</v>
      </c>
      <c r="Z38" s="39"/>
      <c r="AA38" s="1" t="s">
        <v>270</v>
      </c>
      <c r="AB38" s="27" t="s">
        <v>91</v>
      </c>
    </row>
    <row r="39" spans="1:28" x14ac:dyDescent="0.3">
      <c r="A39" s="1" t="s">
        <v>105</v>
      </c>
      <c r="B39" s="1" t="s">
        <v>113</v>
      </c>
      <c r="C39" s="26" t="s">
        <v>182</v>
      </c>
      <c r="D39" s="36">
        <v>42</v>
      </c>
      <c r="E39" s="95"/>
      <c r="F39" s="95"/>
      <c r="G39" s="95"/>
      <c r="H39" s="95"/>
      <c r="I39" s="95"/>
      <c r="J39" s="95"/>
      <c r="K39" s="95"/>
      <c r="L39" s="95"/>
      <c r="M39" s="37">
        <v>10</v>
      </c>
      <c r="N39" s="26">
        <f t="shared" si="5"/>
        <v>10</v>
      </c>
      <c r="O39" s="106"/>
      <c r="P39" s="51">
        <v>6</v>
      </c>
      <c r="Q39" s="106"/>
      <c r="R39" s="106"/>
      <c r="S39" s="106"/>
      <c r="T39" s="26">
        <v>17</v>
      </c>
      <c r="U39" s="38" t="str">
        <f t="shared" si="4"/>
        <v/>
      </c>
      <c r="V39" s="22">
        <v>71</v>
      </c>
      <c r="W39" s="22" t="s">
        <v>63</v>
      </c>
      <c r="X39" s="22" t="s">
        <v>58</v>
      </c>
      <c r="Y39" s="78">
        <v>2000</v>
      </c>
      <c r="Z39" s="39"/>
      <c r="AA39" s="1" t="s">
        <v>270</v>
      </c>
      <c r="AB39" s="27" t="s">
        <v>91</v>
      </c>
    </row>
    <row r="40" spans="1:28" x14ac:dyDescent="0.3">
      <c r="A40" s="1" t="s">
        <v>105</v>
      </c>
      <c r="B40" s="1" t="s">
        <v>113</v>
      </c>
      <c r="C40" s="26" t="s">
        <v>183</v>
      </c>
      <c r="D40" s="36">
        <v>25</v>
      </c>
      <c r="E40" s="95"/>
      <c r="F40" s="95"/>
      <c r="G40" s="95"/>
      <c r="H40" s="95"/>
      <c r="I40" s="95"/>
      <c r="J40" s="95"/>
      <c r="K40" s="95"/>
      <c r="L40" s="95"/>
      <c r="M40" s="95"/>
      <c r="N40" s="26">
        <f t="shared" si="5"/>
        <v>0</v>
      </c>
      <c r="O40" s="106"/>
      <c r="P40" s="106"/>
      <c r="Q40" s="106"/>
      <c r="R40" s="106"/>
      <c r="S40" s="106"/>
      <c r="T40" s="26">
        <v>14</v>
      </c>
      <c r="U40" s="38" t="str">
        <f t="shared" si="4"/>
        <v/>
      </c>
      <c r="V40" s="22">
        <v>71</v>
      </c>
      <c r="W40" s="22" t="s">
        <v>63</v>
      </c>
      <c r="X40" s="22" t="s">
        <v>58</v>
      </c>
      <c r="Y40" s="78">
        <v>2000</v>
      </c>
      <c r="Z40" s="39"/>
      <c r="AA40" s="1" t="s">
        <v>270</v>
      </c>
      <c r="AB40" s="27" t="s">
        <v>91</v>
      </c>
    </row>
    <row r="41" spans="1:28" x14ac:dyDescent="0.3">
      <c r="A41" s="1" t="s">
        <v>105</v>
      </c>
      <c r="B41" s="1" t="s">
        <v>113</v>
      </c>
      <c r="C41" s="26" t="s">
        <v>200</v>
      </c>
      <c r="D41" s="36">
        <v>10</v>
      </c>
      <c r="E41" s="95"/>
      <c r="F41" s="26">
        <v>4</v>
      </c>
      <c r="G41" s="95"/>
      <c r="H41" s="95"/>
      <c r="I41" s="95"/>
      <c r="J41" s="26">
        <v>1</v>
      </c>
      <c r="K41" s="26">
        <v>2</v>
      </c>
      <c r="L41" s="95"/>
      <c r="M41" s="95"/>
      <c r="N41" s="26">
        <f>SUM(L41:M41)</f>
        <v>0</v>
      </c>
      <c r="O41" s="106"/>
      <c r="P41" s="106"/>
      <c r="Q41" s="106"/>
      <c r="R41" s="106"/>
      <c r="S41" s="106"/>
      <c r="T41" s="26">
        <v>9</v>
      </c>
      <c r="U41" s="38" t="str">
        <f t="shared" si="4"/>
        <v/>
      </c>
      <c r="V41" s="22">
        <v>71</v>
      </c>
      <c r="W41" s="22" t="s">
        <v>63</v>
      </c>
      <c r="X41" s="22" t="s">
        <v>58</v>
      </c>
      <c r="Y41" s="78">
        <v>2000</v>
      </c>
      <c r="Z41" s="39"/>
      <c r="AA41" s="1" t="s">
        <v>270</v>
      </c>
      <c r="AB41" s="27" t="s">
        <v>91</v>
      </c>
    </row>
    <row r="42" spans="1:28" x14ac:dyDescent="0.3">
      <c r="A42" s="1" t="s">
        <v>105</v>
      </c>
      <c r="B42" s="1" t="s">
        <v>113</v>
      </c>
      <c r="C42" s="26" t="s">
        <v>359</v>
      </c>
      <c r="D42" s="36">
        <v>55</v>
      </c>
      <c r="E42" s="95" t="s">
        <v>416</v>
      </c>
      <c r="F42" s="95"/>
      <c r="G42" s="95"/>
      <c r="H42" s="95"/>
      <c r="I42" s="95"/>
      <c r="J42" s="95"/>
      <c r="K42" s="95"/>
      <c r="L42" s="95"/>
      <c r="M42" s="95"/>
      <c r="N42" s="26"/>
      <c r="O42" s="106"/>
      <c r="P42" s="106"/>
      <c r="Q42" s="106"/>
      <c r="R42" s="106"/>
      <c r="S42" s="106"/>
      <c r="T42" s="26"/>
      <c r="U42" s="38" t="str">
        <f t="shared" si="4"/>
        <v/>
      </c>
      <c r="V42" s="22">
        <v>71</v>
      </c>
      <c r="W42" s="22" t="s">
        <v>63</v>
      </c>
      <c r="X42" s="22" t="s">
        <v>58</v>
      </c>
      <c r="Y42" s="78">
        <v>2000</v>
      </c>
      <c r="Z42" s="39"/>
      <c r="AA42" s="1" t="s">
        <v>270</v>
      </c>
      <c r="AB42" s="27" t="s">
        <v>91</v>
      </c>
    </row>
    <row r="43" spans="1:28" x14ac:dyDescent="0.3">
      <c r="A43" s="1" t="s">
        <v>105</v>
      </c>
      <c r="B43" s="1" t="s">
        <v>113</v>
      </c>
      <c r="C43" s="26" t="s">
        <v>187</v>
      </c>
      <c r="D43" s="36">
        <v>11</v>
      </c>
      <c r="E43" s="95"/>
      <c r="F43" s="95"/>
      <c r="G43" s="95"/>
      <c r="H43" s="95"/>
      <c r="I43" s="95"/>
      <c r="J43" s="95"/>
      <c r="K43" s="95"/>
      <c r="L43" s="95"/>
      <c r="M43" s="95"/>
      <c r="N43" s="26">
        <f>SUM(L43:M43)</f>
        <v>0</v>
      </c>
      <c r="O43" s="106"/>
      <c r="P43" s="106"/>
      <c r="Q43" s="106"/>
      <c r="R43" s="106"/>
      <c r="S43" s="106"/>
      <c r="T43" s="26">
        <v>28</v>
      </c>
      <c r="U43" s="38" t="str">
        <f t="shared" si="4"/>
        <v/>
      </c>
      <c r="V43" s="22">
        <v>71</v>
      </c>
      <c r="W43" s="22" t="s">
        <v>63</v>
      </c>
      <c r="X43" s="22" t="s">
        <v>58</v>
      </c>
      <c r="Y43" s="78">
        <v>2000</v>
      </c>
      <c r="Z43" s="39"/>
      <c r="AA43" s="1" t="s">
        <v>270</v>
      </c>
      <c r="AB43" s="27" t="s">
        <v>91</v>
      </c>
    </row>
    <row r="44" spans="1:28" x14ac:dyDescent="0.3">
      <c r="A44" s="1" t="s">
        <v>105</v>
      </c>
      <c r="B44" s="1" t="s">
        <v>113</v>
      </c>
      <c r="C44" s="26" t="s">
        <v>188</v>
      </c>
      <c r="D44" s="36">
        <v>13</v>
      </c>
      <c r="E44" s="95"/>
      <c r="F44" s="95"/>
      <c r="G44" s="95"/>
      <c r="H44" s="95"/>
      <c r="I44" s="95"/>
      <c r="J44" s="95"/>
      <c r="K44" s="95"/>
      <c r="L44" s="95"/>
      <c r="M44" s="95"/>
      <c r="N44" s="26">
        <f>SUM(L44:M44)</f>
        <v>0</v>
      </c>
      <c r="O44" s="106"/>
      <c r="P44" s="106"/>
      <c r="Q44" s="106"/>
      <c r="R44" s="106"/>
      <c r="S44" s="106"/>
      <c r="T44" s="26">
        <v>3</v>
      </c>
      <c r="U44" s="38" t="str">
        <f>IFERROR(((T44+Q44+N44-R44)+(O44*2))/E44,"")</f>
        <v/>
      </c>
      <c r="V44" s="22">
        <v>71</v>
      </c>
      <c r="W44" s="22" t="s">
        <v>63</v>
      </c>
      <c r="X44" s="22" t="s">
        <v>58</v>
      </c>
      <c r="Y44" s="78">
        <v>2000</v>
      </c>
      <c r="Z44" s="39"/>
      <c r="AA44" s="1" t="s">
        <v>270</v>
      </c>
      <c r="AB44" s="27" t="s">
        <v>91</v>
      </c>
    </row>
    <row r="45" spans="1:28" x14ac:dyDescent="0.3">
      <c r="A45" s="1" t="s">
        <v>105</v>
      </c>
      <c r="B45" s="1" t="s">
        <v>113</v>
      </c>
      <c r="C45" s="51" t="s">
        <v>39</v>
      </c>
      <c r="D45" s="1"/>
      <c r="E45" s="51">
        <v>240</v>
      </c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51">
        <v>16</v>
      </c>
      <c r="Q45" s="41"/>
      <c r="R45" s="41"/>
      <c r="S45" s="41"/>
      <c r="T45" s="41"/>
      <c r="U45" s="38" t="str">
        <f>_xlfn.IFNA("",((T45+Q45+N45-R45)+(O45*2))/E45)</f>
        <v/>
      </c>
      <c r="V45" s="22">
        <v>71</v>
      </c>
      <c r="W45" s="22" t="s">
        <v>63</v>
      </c>
      <c r="X45" s="22" t="s">
        <v>58</v>
      </c>
      <c r="Y45" s="78">
        <v>2000</v>
      </c>
      <c r="Z45" s="39"/>
      <c r="AA45" s="1" t="s">
        <v>270</v>
      </c>
      <c r="AB45" s="27" t="s">
        <v>91</v>
      </c>
    </row>
    <row r="46" spans="1:28" x14ac:dyDescent="0.3">
      <c r="A46" s="46" t="s">
        <v>105</v>
      </c>
      <c r="B46" s="46" t="s">
        <v>113</v>
      </c>
      <c r="C46" s="42" t="s">
        <v>40</v>
      </c>
      <c r="D46" s="46"/>
      <c r="E46" s="42">
        <f t="shared" ref="E46:T46" si="6">SUM(E35:E45)</f>
        <v>240</v>
      </c>
      <c r="F46" s="42">
        <f t="shared" si="6"/>
        <v>7</v>
      </c>
      <c r="G46" s="42">
        <f t="shared" si="6"/>
        <v>0</v>
      </c>
      <c r="H46" s="42">
        <f t="shared" si="6"/>
        <v>0</v>
      </c>
      <c r="I46" s="42">
        <f t="shared" si="6"/>
        <v>0</v>
      </c>
      <c r="J46" s="42">
        <f t="shared" si="6"/>
        <v>5</v>
      </c>
      <c r="K46" s="42">
        <f t="shared" si="6"/>
        <v>7</v>
      </c>
      <c r="L46" s="42">
        <f t="shared" si="6"/>
        <v>0</v>
      </c>
      <c r="M46" s="42">
        <f t="shared" si="6"/>
        <v>10</v>
      </c>
      <c r="N46" s="42">
        <f t="shared" si="6"/>
        <v>10</v>
      </c>
      <c r="O46" s="42">
        <f t="shared" si="6"/>
        <v>0</v>
      </c>
      <c r="P46" s="42">
        <f t="shared" si="6"/>
        <v>22</v>
      </c>
      <c r="Q46" s="42">
        <f t="shared" si="6"/>
        <v>0</v>
      </c>
      <c r="R46" s="42">
        <f t="shared" si="6"/>
        <v>0</v>
      </c>
      <c r="S46" s="42">
        <f t="shared" si="6"/>
        <v>0</v>
      </c>
      <c r="T46" s="42">
        <f t="shared" si="6"/>
        <v>95</v>
      </c>
      <c r="U46" s="43">
        <f>((T46+Q46+N46-R46)+(O46*2))/E46</f>
        <v>0.4375</v>
      </c>
      <c r="V46" s="44">
        <v>71</v>
      </c>
      <c r="W46" s="44" t="s">
        <v>63</v>
      </c>
      <c r="X46" s="44" t="s">
        <v>58</v>
      </c>
      <c r="Y46" s="79">
        <v>2000</v>
      </c>
      <c r="Z46" s="45"/>
      <c r="AA46" s="46" t="s">
        <v>270</v>
      </c>
      <c r="AB46" s="93" t="s">
        <v>91</v>
      </c>
    </row>
    <row r="47" spans="1:28" x14ac:dyDescent="0.3">
      <c r="A47" s="1"/>
      <c r="B47" s="1"/>
      <c r="C47" s="1"/>
      <c r="D47" s="1"/>
      <c r="F47" s="47" t="s">
        <v>41</v>
      </c>
      <c r="G47" s="77" t="e">
        <f>F46/G46</f>
        <v>#DIV/0!</v>
      </c>
      <c r="H47" s="47"/>
      <c r="I47" s="27"/>
      <c r="J47" s="47" t="s">
        <v>42</v>
      </c>
      <c r="K47" s="77">
        <f>J46/K46</f>
        <v>0.7142857142857143</v>
      </c>
      <c r="L47" s="1"/>
      <c r="M47" s="37" t="s">
        <v>43</v>
      </c>
      <c r="N47" s="49">
        <v>2</v>
      </c>
      <c r="P47" s="1"/>
      <c r="Q47" s="1"/>
      <c r="R47" s="1"/>
      <c r="S47" s="1"/>
      <c r="T47" s="1"/>
      <c r="U47" s="1"/>
      <c r="V47" s="22"/>
      <c r="W47" s="22"/>
      <c r="X47" s="22"/>
      <c r="Y47" s="40"/>
      <c r="Z47" s="39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0"/>
      <c r="Z48" s="39"/>
      <c r="AA48" s="1"/>
      <c r="AB48" s="27"/>
    </row>
    <row r="49" spans="2:28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0"/>
      <c r="Z49" s="39"/>
      <c r="AA49" s="1"/>
      <c r="AB49" s="27"/>
    </row>
    <row r="50" spans="2:28" x14ac:dyDescent="0.3">
      <c r="AB50" s="92"/>
    </row>
    <row r="51" spans="2:28" x14ac:dyDescent="0.3">
      <c r="AB51" s="92"/>
    </row>
  </sheetData>
  <sheetProtection sheet="1" objects="1" scenarios="1"/>
  <pageMargins left="0.25" right="0.25" top="0.75" bottom="0.75" header="0.3" footer="0.3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31459-5C58-4916-806D-BC53C1861B52}">
  <sheetPr>
    <tabColor rgb="FFFF0000"/>
    <pageSetUpPr fitToPage="1"/>
  </sheetPr>
  <dimension ref="A1:AB50"/>
  <sheetViews>
    <sheetView tabSelected="1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80" t="s">
        <v>427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28907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133</v>
      </c>
      <c r="D4" s="7" t="s">
        <v>5</v>
      </c>
      <c r="E4" s="8"/>
      <c r="F4" s="5"/>
      <c r="G4" s="1"/>
      <c r="J4" s="15" t="s">
        <v>135</v>
      </c>
      <c r="K4" s="16" t="str">
        <f>+C11</f>
        <v>Houston Angels</v>
      </c>
      <c r="L4" s="17"/>
      <c r="M4" s="18"/>
      <c r="N4" s="19">
        <v>24</v>
      </c>
      <c r="O4" s="19">
        <v>27</v>
      </c>
      <c r="P4" s="19">
        <v>28</v>
      </c>
      <c r="Q4" s="19">
        <v>19</v>
      </c>
      <c r="R4" s="20"/>
      <c r="S4" s="21">
        <f>SUM(N4:R4)</f>
        <v>98</v>
      </c>
      <c r="T4" s="22">
        <v>75</v>
      </c>
    </row>
    <row r="5" spans="1:28" x14ac:dyDescent="0.3">
      <c r="B5" s="1"/>
      <c r="C5" s="6" t="s">
        <v>408</v>
      </c>
      <c r="D5" s="7" t="s">
        <v>6</v>
      </c>
      <c r="E5" s="1"/>
      <c r="F5" s="1"/>
      <c r="G5" s="1"/>
      <c r="J5" s="15" t="s">
        <v>134</v>
      </c>
      <c r="K5" s="16" t="str">
        <f>+C33</f>
        <v>New York Stars</v>
      </c>
      <c r="L5" s="17"/>
      <c r="M5" s="18"/>
      <c r="N5" s="19">
        <v>20</v>
      </c>
      <c r="O5" s="19">
        <v>30</v>
      </c>
      <c r="P5" s="19">
        <v>24</v>
      </c>
      <c r="Q5" s="19">
        <v>26</v>
      </c>
      <c r="R5" s="20"/>
      <c r="S5" s="21">
        <f>SUM(N5:R5)</f>
        <v>100</v>
      </c>
      <c r="T5" s="22">
        <v>75</v>
      </c>
      <c r="U5" s="1"/>
      <c r="V5" s="1"/>
      <c r="W5" s="1"/>
    </row>
    <row r="6" spans="1:28" x14ac:dyDescent="0.3">
      <c r="C6" s="23">
        <v>321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343</v>
      </c>
      <c r="D7" s="7" t="s">
        <v>8</v>
      </c>
      <c r="G7" s="1"/>
      <c r="S7" s="1"/>
      <c r="T7" s="25" t="s">
        <v>9</v>
      </c>
      <c r="U7" s="1"/>
      <c r="V7" s="83">
        <v>75</v>
      </c>
      <c r="W7" s="1"/>
    </row>
    <row r="8" spans="1:28" x14ac:dyDescent="0.3">
      <c r="B8" s="1"/>
      <c r="C8" s="24" t="s">
        <v>344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8">
        <v>9.8611111111111108E-2</v>
      </c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  <c r="AB9" s="92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92"/>
    </row>
    <row r="11" spans="1:28" x14ac:dyDescent="0.3">
      <c r="B11" s="1"/>
      <c r="C11" s="31" t="str">
        <f>+C2</f>
        <v>Houston Angels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20</v>
      </c>
      <c r="AB11" s="92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46</v>
      </c>
      <c r="B13" s="1" t="s">
        <v>105</v>
      </c>
      <c r="C13" s="26" t="s">
        <v>155</v>
      </c>
      <c r="D13" s="36">
        <v>11</v>
      </c>
      <c r="E13" s="95"/>
      <c r="F13" s="26">
        <v>4</v>
      </c>
      <c r="G13" s="95"/>
      <c r="H13" s="95"/>
      <c r="I13" s="95"/>
      <c r="J13" s="26">
        <v>1</v>
      </c>
      <c r="K13" s="95"/>
      <c r="L13" s="95"/>
      <c r="M13" s="95"/>
      <c r="N13" s="26">
        <f>SUM(L13:M13)</f>
        <v>0</v>
      </c>
      <c r="O13" s="106"/>
      <c r="P13" s="106"/>
      <c r="Q13" s="106"/>
      <c r="R13" s="106"/>
      <c r="S13" s="106"/>
      <c r="T13" s="26">
        <f t="shared" ref="T13:T24" si="0">+(F13*2)+J13</f>
        <v>9</v>
      </c>
      <c r="U13" s="38" t="str">
        <f>IFERROR(((T13+Q13+N13-R13)+(O13*2))/E13,"")</f>
        <v/>
      </c>
      <c r="V13" s="22">
        <v>75</v>
      </c>
      <c r="W13" s="22" t="s">
        <v>57</v>
      </c>
      <c r="X13" s="22" t="s">
        <v>58</v>
      </c>
      <c r="Y13" s="78">
        <v>321</v>
      </c>
      <c r="Z13" s="39"/>
      <c r="AA13" s="1" t="s">
        <v>110</v>
      </c>
      <c r="AB13" s="27" t="s">
        <v>136</v>
      </c>
    </row>
    <row r="14" spans="1:28" x14ac:dyDescent="0.3">
      <c r="A14" s="1" t="s">
        <v>46</v>
      </c>
      <c r="B14" s="1" t="s">
        <v>105</v>
      </c>
      <c r="C14" s="26" t="s">
        <v>156</v>
      </c>
      <c r="D14" s="36">
        <v>33</v>
      </c>
      <c r="E14" s="95" t="s">
        <v>460</v>
      </c>
      <c r="F14" s="26"/>
      <c r="G14" s="95"/>
      <c r="H14" s="95"/>
      <c r="I14" s="95"/>
      <c r="J14" s="26"/>
      <c r="K14" s="95"/>
      <c r="L14" s="95"/>
      <c r="M14" s="95"/>
      <c r="N14" s="26"/>
      <c r="O14" s="106"/>
      <c r="P14" s="106"/>
      <c r="Q14" s="106"/>
      <c r="R14" s="106"/>
      <c r="S14" s="106"/>
      <c r="T14" s="26"/>
      <c r="U14" s="38"/>
      <c r="V14" s="22">
        <v>75</v>
      </c>
      <c r="W14" s="22" t="s">
        <v>57</v>
      </c>
      <c r="X14" s="22" t="s">
        <v>58</v>
      </c>
      <c r="Y14" s="78">
        <v>321</v>
      </c>
      <c r="Z14" s="39"/>
      <c r="AA14" s="1" t="s">
        <v>110</v>
      </c>
      <c r="AB14" s="27" t="s">
        <v>136</v>
      </c>
    </row>
    <row r="15" spans="1:28" x14ac:dyDescent="0.3">
      <c r="A15" s="1" t="s">
        <v>46</v>
      </c>
      <c r="B15" s="1" t="s">
        <v>105</v>
      </c>
      <c r="C15" s="26" t="s">
        <v>157</v>
      </c>
      <c r="D15" s="36">
        <v>24</v>
      </c>
      <c r="E15" s="95"/>
      <c r="F15" s="26">
        <v>8</v>
      </c>
      <c r="G15" s="95"/>
      <c r="H15" s="95"/>
      <c r="I15" s="95"/>
      <c r="J15" s="26">
        <v>3</v>
      </c>
      <c r="K15" s="95"/>
      <c r="L15" s="95"/>
      <c r="M15" s="95"/>
      <c r="N15" s="26">
        <f t="shared" ref="N15:N19" si="1">SUM(L15:M15)</f>
        <v>0</v>
      </c>
      <c r="O15" s="106"/>
      <c r="P15" s="106"/>
      <c r="Q15" s="106"/>
      <c r="R15" s="106"/>
      <c r="S15" s="106"/>
      <c r="T15" s="26">
        <f t="shared" si="0"/>
        <v>19</v>
      </c>
      <c r="U15" s="38" t="str">
        <f t="shared" ref="U15:U24" si="2">IFERROR(((T15+Q15+N15-R15)+(O15*2))/E15,"")</f>
        <v/>
      </c>
      <c r="V15" s="22">
        <v>75</v>
      </c>
      <c r="W15" s="22" t="s">
        <v>57</v>
      </c>
      <c r="X15" s="22" t="s">
        <v>58</v>
      </c>
      <c r="Y15" s="78">
        <v>321</v>
      </c>
      <c r="Z15" s="39"/>
      <c r="AA15" s="1" t="s">
        <v>110</v>
      </c>
      <c r="AB15" s="27" t="s">
        <v>136</v>
      </c>
    </row>
    <row r="16" spans="1:28" x14ac:dyDescent="0.3">
      <c r="A16" s="1" t="s">
        <v>46</v>
      </c>
      <c r="B16" s="1" t="s">
        <v>105</v>
      </c>
      <c r="C16" s="26" t="s">
        <v>158</v>
      </c>
      <c r="D16" s="36">
        <v>22</v>
      </c>
      <c r="E16" s="95"/>
      <c r="F16" s="26">
        <v>7</v>
      </c>
      <c r="G16" s="95"/>
      <c r="H16" s="95"/>
      <c r="I16" s="95"/>
      <c r="J16" s="26">
        <v>8</v>
      </c>
      <c r="K16" s="95"/>
      <c r="L16" s="95"/>
      <c r="M16" s="95"/>
      <c r="N16" s="26">
        <f t="shared" si="1"/>
        <v>0</v>
      </c>
      <c r="O16" s="106"/>
      <c r="P16" s="106"/>
      <c r="Q16" s="106"/>
      <c r="R16" s="106"/>
      <c r="S16" s="106"/>
      <c r="T16" s="26">
        <f t="shared" si="0"/>
        <v>22</v>
      </c>
      <c r="U16" s="38" t="str">
        <f t="shared" si="2"/>
        <v/>
      </c>
      <c r="V16" s="22">
        <v>75</v>
      </c>
      <c r="W16" s="22" t="s">
        <v>57</v>
      </c>
      <c r="X16" s="22" t="s">
        <v>58</v>
      </c>
      <c r="Y16" s="78">
        <v>321</v>
      </c>
      <c r="Z16" s="39"/>
      <c r="AA16" s="1" t="s">
        <v>110</v>
      </c>
      <c r="AB16" s="27" t="s">
        <v>136</v>
      </c>
    </row>
    <row r="17" spans="1:28" x14ac:dyDescent="0.3">
      <c r="A17" s="1" t="s">
        <v>46</v>
      </c>
      <c r="B17" s="1" t="s">
        <v>105</v>
      </c>
      <c r="C17" s="26" t="s">
        <v>160</v>
      </c>
      <c r="D17" s="36">
        <v>20</v>
      </c>
      <c r="E17" s="95"/>
      <c r="F17" s="26">
        <v>3</v>
      </c>
      <c r="G17" s="95"/>
      <c r="H17" s="95"/>
      <c r="I17" s="95"/>
      <c r="J17" s="26">
        <v>1</v>
      </c>
      <c r="K17" s="95"/>
      <c r="L17" s="95"/>
      <c r="M17" s="95"/>
      <c r="N17" s="26">
        <f t="shared" si="1"/>
        <v>0</v>
      </c>
      <c r="O17" s="106"/>
      <c r="P17" s="106"/>
      <c r="Q17" s="106"/>
      <c r="R17" s="106"/>
      <c r="S17" s="106"/>
      <c r="T17" s="26">
        <f t="shared" si="0"/>
        <v>7</v>
      </c>
      <c r="U17" s="38" t="str">
        <f t="shared" si="2"/>
        <v/>
      </c>
      <c r="V17" s="22">
        <v>75</v>
      </c>
      <c r="W17" s="22" t="s">
        <v>57</v>
      </c>
      <c r="X17" s="22" t="s">
        <v>58</v>
      </c>
      <c r="Y17" s="78">
        <v>321</v>
      </c>
      <c r="Z17" s="39"/>
      <c r="AA17" s="1" t="s">
        <v>110</v>
      </c>
      <c r="AB17" s="27" t="s">
        <v>136</v>
      </c>
    </row>
    <row r="18" spans="1:28" x14ac:dyDescent="0.3">
      <c r="A18" s="1" t="s">
        <v>46</v>
      </c>
      <c r="B18" s="1" t="s">
        <v>105</v>
      </c>
      <c r="C18" s="26" t="s">
        <v>161</v>
      </c>
      <c r="D18" s="36">
        <v>45</v>
      </c>
      <c r="E18" s="95" t="s">
        <v>416</v>
      </c>
      <c r="F18" s="26"/>
      <c r="G18" s="95"/>
      <c r="H18" s="95"/>
      <c r="I18" s="95"/>
      <c r="J18" s="26"/>
      <c r="K18" s="95"/>
      <c r="L18" s="95"/>
      <c r="M18" s="95"/>
      <c r="N18" s="26"/>
      <c r="O18" s="106"/>
      <c r="P18" s="106"/>
      <c r="Q18" s="106"/>
      <c r="R18" s="106"/>
      <c r="S18" s="106"/>
      <c r="T18" s="26"/>
      <c r="U18" s="38"/>
      <c r="V18" s="22">
        <v>75</v>
      </c>
      <c r="W18" s="22" t="s">
        <v>57</v>
      </c>
      <c r="X18" s="22" t="s">
        <v>58</v>
      </c>
      <c r="Y18" s="78">
        <v>321</v>
      </c>
      <c r="Z18" s="39"/>
      <c r="AA18" s="1" t="s">
        <v>110</v>
      </c>
      <c r="AB18" s="27" t="s">
        <v>136</v>
      </c>
    </row>
    <row r="19" spans="1:28" x14ac:dyDescent="0.3">
      <c r="A19" s="1" t="s">
        <v>46</v>
      </c>
      <c r="B19" s="1" t="s">
        <v>105</v>
      </c>
      <c r="C19" s="26" t="s">
        <v>162</v>
      </c>
      <c r="D19" s="36">
        <v>23</v>
      </c>
      <c r="E19" s="95"/>
      <c r="F19" s="26">
        <v>8</v>
      </c>
      <c r="G19" s="95"/>
      <c r="H19" s="95"/>
      <c r="I19" s="95"/>
      <c r="J19" s="26">
        <v>1</v>
      </c>
      <c r="K19" s="95"/>
      <c r="L19" s="95"/>
      <c r="M19" s="95"/>
      <c r="N19" s="26">
        <f t="shared" si="1"/>
        <v>0</v>
      </c>
      <c r="O19" s="106"/>
      <c r="P19" s="106"/>
      <c r="Q19" s="106"/>
      <c r="R19" s="106"/>
      <c r="S19" s="106"/>
      <c r="T19" s="26">
        <f t="shared" si="0"/>
        <v>17</v>
      </c>
      <c r="U19" s="38" t="str">
        <f t="shared" si="2"/>
        <v/>
      </c>
      <c r="V19" s="22">
        <v>75</v>
      </c>
      <c r="W19" s="22" t="s">
        <v>57</v>
      </c>
      <c r="X19" s="22" t="s">
        <v>58</v>
      </c>
      <c r="Y19" s="78">
        <v>321</v>
      </c>
      <c r="Z19" s="39"/>
      <c r="AA19" s="1" t="s">
        <v>110</v>
      </c>
      <c r="AB19" s="27" t="s">
        <v>136</v>
      </c>
    </row>
    <row r="20" spans="1:28" x14ac:dyDescent="0.3">
      <c r="A20" s="1" t="s">
        <v>46</v>
      </c>
      <c r="B20" s="1" t="s">
        <v>105</v>
      </c>
      <c r="C20" s="26" t="s">
        <v>163</v>
      </c>
      <c r="D20" s="36">
        <v>40</v>
      </c>
      <c r="E20" s="95" t="s">
        <v>416</v>
      </c>
      <c r="F20" s="26"/>
      <c r="G20" s="95"/>
      <c r="H20" s="95"/>
      <c r="I20" s="95"/>
      <c r="J20" s="26"/>
      <c r="K20" s="95"/>
      <c r="L20" s="95"/>
      <c r="M20" s="95"/>
      <c r="N20" s="26"/>
      <c r="O20" s="106"/>
      <c r="P20" s="106"/>
      <c r="Q20" s="106"/>
      <c r="R20" s="106"/>
      <c r="S20" s="106"/>
      <c r="T20" s="26"/>
      <c r="U20" s="38"/>
      <c r="V20" s="22">
        <v>75</v>
      </c>
      <c r="W20" s="22" t="s">
        <v>57</v>
      </c>
      <c r="X20" s="22" t="s">
        <v>58</v>
      </c>
      <c r="Y20" s="78">
        <v>321</v>
      </c>
      <c r="Z20" s="39"/>
      <c r="AA20" s="1" t="s">
        <v>110</v>
      </c>
      <c r="AB20" s="27" t="s">
        <v>136</v>
      </c>
    </row>
    <row r="21" spans="1:28" x14ac:dyDescent="0.3">
      <c r="A21" s="1" t="s">
        <v>46</v>
      </c>
      <c r="B21" s="1" t="s">
        <v>105</v>
      </c>
      <c r="C21" s="26" t="s">
        <v>164</v>
      </c>
      <c r="D21" s="36">
        <v>10</v>
      </c>
      <c r="E21" s="95"/>
      <c r="F21" s="26">
        <v>7</v>
      </c>
      <c r="G21" s="95"/>
      <c r="H21" s="95"/>
      <c r="I21" s="95"/>
      <c r="J21" s="26">
        <v>7</v>
      </c>
      <c r="K21" s="95"/>
      <c r="L21" s="95"/>
      <c r="M21" s="95"/>
      <c r="N21" s="26">
        <f>SUM(L21:M21)</f>
        <v>0</v>
      </c>
      <c r="O21" s="106"/>
      <c r="P21" s="106"/>
      <c r="Q21" s="106"/>
      <c r="R21" s="106"/>
      <c r="S21" s="106"/>
      <c r="T21" s="26">
        <f t="shared" si="0"/>
        <v>21</v>
      </c>
      <c r="U21" s="38" t="str">
        <f t="shared" si="2"/>
        <v/>
      </c>
      <c r="V21" s="22">
        <v>75</v>
      </c>
      <c r="W21" s="22" t="s">
        <v>57</v>
      </c>
      <c r="X21" s="22" t="s">
        <v>58</v>
      </c>
      <c r="Y21" s="78">
        <v>321</v>
      </c>
      <c r="Z21" s="39"/>
      <c r="AA21" s="1" t="s">
        <v>110</v>
      </c>
      <c r="AB21" s="27" t="s">
        <v>136</v>
      </c>
    </row>
    <row r="22" spans="1:28" x14ac:dyDescent="0.3">
      <c r="A22" s="1" t="s">
        <v>46</v>
      </c>
      <c r="B22" s="1" t="s">
        <v>105</v>
      </c>
      <c r="C22" s="26" t="s">
        <v>165</v>
      </c>
      <c r="D22" s="36">
        <v>14</v>
      </c>
      <c r="E22" s="95" t="s">
        <v>460</v>
      </c>
      <c r="F22" s="26"/>
      <c r="G22" s="95"/>
      <c r="H22" s="95"/>
      <c r="I22" s="95"/>
      <c r="J22" s="26"/>
      <c r="K22" s="95"/>
      <c r="L22" s="95"/>
      <c r="M22" s="95"/>
      <c r="N22" s="26"/>
      <c r="O22" s="106"/>
      <c r="P22" s="106"/>
      <c r="Q22" s="106"/>
      <c r="R22" s="106"/>
      <c r="S22" s="106"/>
      <c r="T22" s="26"/>
      <c r="U22" s="38"/>
      <c r="V22" s="22">
        <v>75</v>
      </c>
      <c r="W22" s="22" t="s">
        <v>57</v>
      </c>
      <c r="X22" s="22" t="s">
        <v>58</v>
      </c>
      <c r="Y22" s="78">
        <v>321</v>
      </c>
      <c r="Z22" s="39"/>
      <c r="AA22" s="1" t="s">
        <v>110</v>
      </c>
      <c r="AB22" s="27" t="s">
        <v>136</v>
      </c>
    </row>
    <row r="23" spans="1:28" x14ac:dyDescent="0.3">
      <c r="A23" s="1" t="s">
        <v>46</v>
      </c>
      <c r="B23" s="1" t="s">
        <v>105</v>
      </c>
      <c r="C23" s="26" t="s">
        <v>342</v>
      </c>
      <c r="D23" s="36">
        <v>25</v>
      </c>
      <c r="E23" s="95" t="s">
        <v>460</v>
      </c>
      <c r="F23" s="26"/>
      <c r="G23" s="95"/>
      <c r="H23" s="95"/>
      <c r="I23" s="95"/>
      <c r="J23" s="26"/>
      <c r="K23" s="95"/>
      <c r="L23" s="95"/>
      <c r="M23" s="95"/>
      <c r="N23" s="26"/>
      <c r="O23" s="106"/>
      <c r="P23" s="106"/>
      <c r="Q23" s="106"/>
      <c r="R23" s="106"/>
      <c r="S23" s="106"/>
      <c r="T23" s="26"/>
      <c r="U23" s="38"/>
      <c r="V23" s="22">
        <v>75</v>
      </c>
      <c r="W23" s="22" t="s">
        <v>57</v>
      </c>
      <c r="X23" s="22" t="s">
        <v>58</v>
      </c>
      <c r="Y23" s="78">
        <v>321</v>
      </c>
      <c r="Z23" s="39"/>
      <c r="AA23" s="1" t="s">
        <v>110</v>
      </c>
      <c r="AB23" s="27" t="s">
        <v>136</v>
      </c>
    </row>
    <row r="24" spans="1:28" x14ac:dyDescent="0.3">
      <c r="A24" s="1" t="s">
        <v>46</v>
      </c>
      <c r="B24" s="1" t="s">
        <v>105</v>
      </c>
      <c r="C24" s="26" t="s">
        <v>166</v>
      </c>
      <c r="D24" s="36">
        <v>15</v>
      </c>
      <c r="E24" s="95"/>
      <c r="F24" s="26">
        <v>0</v>
      </c>
      <c r="G24" s="95"/>
      <c r="H24" s="95"/>
      <c r="I24" s="95"/>
      <c r="J24" s="26">
        <v>1</v>
      </c>
      <c r="K24" s="95"/>
      <c r="L24" s="95"/>
      <c r="M24" s="95"/>
      <c r="N24" s="26">
        <f>SUM(L24:M24)</f>
        <v>0</v>
      </c>
      <c r="O24" s="106"/>
      <c r="P24" s="106"/>
      <c r="Q24" s="106"/>
      <c r="R24" s="106"/>
      <c r="S24" s="106"/>
      <c r="T24" s="26">
        <f t="shared" si="0"/>
        <v>1</v>
      </c>
      <c r="U24" s="38" t="str">
        <f t="shared" si="2"/>
        <v/>
      </c>
      <c r="V24" s="22">
        <v>75</v>
      </c>
      <c r="W24" s="22" t="s">
        <v>57</v>
      </c>
      <c r="X24" s="22" t="s">
        <v>58</v>
      </c>
      <c r="Y24" s="78">
        <v>321</v>
      </c>
      <c r="Z24" s="39"/>
      <c r="AA24" s="1" t="s">
        <v>110</v>
      </c>
      <c r="AB24" s="27" t="s">
        <v>136</v>
      </c>
    </row>
    <row r="25" spans="1:28" x14ac:dyDescent="0.3">
      <c r="A25" s="1" t="s">
        <v>46</v>
      </c>
      <c r="B25" s="1" t="s">
        <v>105</v>
      </c>
      <c r="C25" s="51" t="s">
        <v>39</v>
      </c>
      <c r="D25" s="1"/>
      <c r="E25" s="102">
        <v>240</v>
      </c>
      <c r="F25" s="51"/>
      <c r="G25" s="102"/>
      <c r="H25" s="102"/>
      <c r="I25" s="102"/>
      <c r="J25" s="51">
        <v>2</v>
      </c>
      <c r="K25" s="102"/>
      <c r="L25" s="102"/>
      <c r="M25" s="102"/>
      <c r="N25" s="51"/>
      <c r="O25" s="102"/>
      <c r="P25" s="102"/>
      <c r="Q25" s="102"/>
      <c r="R25" s="102"/>
      <c r="S25" s="102"/>
      <c r="T25" s="51">
        <v>2</v>
      </c>
      <c r="U25" s="38" t="str">
        <f>_xlfn.IFNA("",((T25+Q25+N25-R25)+(O25*2))/E25)</f>
        <v/>
      </c>
      <c r="V25" s="22">
        <v>75</v>
      </c>
      <c r="W25" s="22" t="s">
        <v>57</v>
      </c>
      <c r="X25" s="22" t="s">
        <v>58</v>
      </c>
      <c r="Y25" s="78">
        <v>321</v>
      </c>
      <c r="Z25" s="39"/>
      <c r="AA25" s="1" t="s">
        <v>110</v>
      </c>
      <c r="AB25" s="27" t="s">
        <v>136</v>
      </c>
    </row>
    <row r="26" spans="1:28" x14ac:dyDescent="0.3">
      <c r="A26" s="46" t="s">
        <v>46</v>
      </c>
      <c r="B26" s="46" t="s">
        <v>105</v>
      </c>
      <c r="C26" s="42" t="s">
        <v>40</v>
      </c>
      <c r="D26" s="46"/>
      <c r="E26" s="42">
        <f t="shared" ref="E26:T26" si="3">SUM(E13:E25)</f>
        <v>240</v>
      </c>
      <c r="F26" s="42">
        <f t="shared" si="3"/>
        <v>37</v>
      </c>
      <c r="G26" s="42">
        <f t="shared" si="3"/>
        <v>0</v>
      </c>
      <c r="H26" s="42">
        <f t="shared" si="3"/>
        <v>0</v>
      </c>
      <c r="I26" s="42">
        <f t="shared" si="3"/>
        <v>0</v>
      </c>
      <c r="J26" s="42">
        <f t="shared" si="3"/>
        <v>24</v>
      </c>
      <c r="K26" s="42">
        <f t="shared" si="3"/>
        <v>0</v>
      </c>
      <c r="L26" s="42">
        <f t="shared" si="3"/>
        <v>0</v>
      </c>
      <c r="M26" s="42">
        <f t="shared" si="3"/>
        <v>0</v>
      </c>
      <c r="N26" s="42">
        <f t="shared" si="3"/>
        <v>0</v>
      </c>
      <c r="O26" s="42">
        <f t="shared" si="3"/>
        <v>0</v>
      </c>
      <c r="P26" s="42">
        <f t="shared" si="3"/>
        <v>0</v>
      </c>
      <c r="Q26" s="42">
        <f t="shared" si="3"/>
        <v>0</v>
      </c>
      <c r="R26" s="42">
        <f t="shared" si="3"/>
        <v>0</v>
      </c>
      <c r="S26" s="42">
        <f t="shared" si="3"/>
        <v>0</v>
      </c>
      <c r="T26" s="42">
        <f t="shared" si="3"/>
        <v>98</v>
      </c>
      <c r="U26" s="43">
        <f>((T26+Q26+N26-R26)+(O26*2))/E26</f>
        <v>0.40833333333333333</v>
      </c>
      <c r="V26" s="44">
        <v>75</v>
      </c>
      <c r="W26" s="44" t="s">
        <v>57</v>
      </c>
      <c r="X26" s="44" t="s">
        <v>58</v>
      </c>
      <c r="Y26" s="79">
        <v>321</v>
      </c>
      <c r="Z26" s="45"/>
      <c r="AA26" s="46" t="s">
        <v>110</v>
      </c>
      <c r="AB26" s="93" t="s">
        <v>136</v>
      </c>
    </row>
    <row r="27" spans="1:28" x14ac:dyDescent="0.3">
      <c r="A27" s="1"/>
      <c r="B27" s="1"/>
      <c r="C27" s="1"/>
      <c r="D27" s="1"/>
      <c r="F27" s="47" t="s">
        <v>41</v>
      </c>
      <c r="G27" s="77" t="e">
        <f>F26/G26</f>
        <v>#DIV/0!</v>
      </c>
      <c r="H27" s="47"/>
      <c r="I27" s="27"/>
      <c r="J27" s="47" t="s">
        <v>42</v>
      </c>
      <c r="K27" s="77" t="e">
        <f>J26/K26</f>
        <v>#DIV/0!</v>
      </c>
      <c r="L27" s="1"/>
      <c r="M27" s="37" t="s">
        <v>43</v>
      </c>
      <c r="N27" s="49">
        <v>11</v>
      </c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52" t="s">
        <v>45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18</v>
      </c>
      <c r="W33" s="1"/>
      <c r="X33" s="1"/>
      <c r="Y33" s="30"/>
      <c r="Z33" s="39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46</v>
      </c>
      <c r="C35" s="26" t="s">
        <v>53</v>
      </c>
      <c r="D35" s="36">
        <v>23</v>
      </c>
      <c r="E35" s="95"/>
      <c r="F35" s="26">
        <v>3</v>
      </c>
      <c r="G35" s="95"/>
      <c r="H35" s="95"/>
      <c r="I35" s="95"/>
      <c r="J35" s="26">
        <v>1</v>
      </c>
      <c r="K35" s="95"/>
      <c r="L35" s="95"/>
      <c r="M35" s="95"/>
      <c r="N35" s="26">
        <f>SUM(L35:M35)</f>
        <v>0</v>
      </c>
      <c r="O35" s="95"/>
      <c r="P35" s="106"/>
      <c r="Q35" s="95"/>
      <c r="R35" s="95"/>
      <c r="S35" s="95"/>
      <c r="T35" s="26">
        <f>+(F35*2)+J35</f>
        <v>7</v>
      </c>
      <c r="U35" s="38" t="str">
        <f>IFERROR(((T35+Q35+N35-R35)+(O35*2))/E35,"")</f>
        <v/>
      </c>
      <c r="V35" s="22">
        <v>75</v>
      </c>
      <c r="W35" s="22" t="s">
        <v>63</v>
      </c>
      <c r="X35" s="22" t="s">
        <v>64</v>
      </c>
      <c r="Y35" s="78">
        <v>321</v>
      </c>
      <c r="Z35" s="39"/>
      <c r="AA35" s="1" t="s">
        <v>83</v>
      </c>
      <c r="AB35" s="27" t="s">
        <v>103</v>
      </c>
    </row>
    <row r="36" spans="1:28" x14ac:dyDescent="0.3">
      <c r="A36" s="1" t="s">
        <v>105</v>
      </c>
      <c r="B36" s="1" t="s">
        <v>46</v>
      </c>
      <c r="C36" s="26" t="s">
        <v>54</v>
      </c>
      <c r="D36" s="36">
        <v>30</v>
      </c>
      <c r="E36" s="95"/>
      <c r="F36" s="26">
        <v>4</v>
      </c>
      <c r="G36" s="95"/>
      <c r="H36" s="95"/>
      <c r="I36" s="95"/>
      <c r="J36" s="26">
        <v>2</v>
      </c>
      <c r="K36" s="95"/>
      <c r="L36" s="95"/>
      <c r="M36" s="95"/>
      <c r="N36" s="26">
        <f t="shared" ref="N36:N42" si="4">SUM(L36:M36)</f>
        <v>0</v>
      </c>
      <c r="O36" s="106"/>
      <c r="P36" s="106"/>
      <c r="Q36" s="106"/>
      <c r="R36" s="106"/>
      <c r="S36" s="106"/>
      <c r="T36" s="26">
        <f t="shared" ref="T36:T45" si="5">+(F36*2)+J36</f>
        <v>10</v>
      </c>
      <c r="U36" s="38" t="str">
        <f t="shared" ref="U36:U45" si="6">IFERROR(((T36+Q36+N36-R36)+(O36*2))/E36,"")</f>
        <v/>
      </c>
      <c r="V36" s="22">
        <v>75</v>
      </c>
      <c r="W36" s="22" t="s">
        <v>63</v>
      </c>
      <c r="X36" s="22" t="s">
        <v>64</v>
      </c>
      <c r="Y36" s="78">
        <v>321</v>
      </c>
      <c r="Z36" s="39"/>
      <c r="AA36" s="1" t="s">
        <v>83</v>
      </c>
      <c r="AB36" s="27" t="s">
        <v>103</v>
      </c>
    </row>
    <row r="37" spans="1:28" x14ac:dyDescent="0.3">
      <c r="A37" s="1" t="s">
        <v>105</v>
      </c>
      <c r="B37" s="1" t="s">
        <v>46</v>
      </c>
      <c r="C37" s="26" t="s">
        <v>52</v>
      </c>
      <c r="D37" s="36">
        <v>21</v>
      </c>
      <c r="E37" s="95"/>
      <c r="F37" s="26">
        <v>6</v>
      </c>
      <c r="G37" s="95"/>
      <c r="H37" s="95"/>
      <c r="I37" s="95"/>
      <c r="J37" s="26">
        <v>1</v>
      </c>
      <c r="K37" s="95"/>
      <c r="L37" s="95"/>
      <c r="M37" s="95"/>
      <c r="N37" s="26">
        <f t="shared" si="4"/>
        <v>0</v>
      </c>
      <c r="O37" s="106"/>
      <c r="P37" s="106"/>
      <c r="Q37" s="106"/>
      <c r="R37" s="106"/>
      <c r="S37" s="106"/>
      <c r="T37" s="26">
        <f t="shared" si="5"/>
        <v>13</v>
      </c>
      <c r="U37" s="38" t="str">
        <f t="shared" si="6"/>
        <v/>
      </c>
      <c r="V37" s="22">
        <v>75</v>
      </c>
      <c r="W37" s="22" t="s">
        <v>63</v>
      </c>
      <c r="X37" s="22" t="s">
        <v>64</v>
      </c>
      <c r="Y37" s="78">
        <v>321</v>
      </c>
      <c r="Z37" s="39"/>
      <c r="AA37" s="1" t="s">
        <v>83</v>
      </c>
      <c r="AB37" s="27" t="s">
        <v>103</v>
      </c>
    </row>
    <row r="38" spans="1:28" x14ac:dyDescent="0.3">
      <c r="A38" s="1" t="s">
        <v>105</v>
      </c>
      <c r="B38" s="1" t="s">
        <v>46</v>
      </c>
      <c r="C38" s="26" t="s">
        <v>61</v>
      </c>
      <c r="D38" s="36">
        <v>12</v>
      </c>
      <c r="E38" s="95"/>
      <c r="F38" s="26">
        <v>1</v>
      </c>
      <c r="G38" s="95"/>
      <c r="H38" s="95"/>
      <c r="I38" s="95"/>
      <c r="J38" s="26">
        <v>0</v>
      </c>
      <c r="K38" s="95"/>
      <c r="L38" s="95"/>
      <c r="M38" s="95"/>
      <c r="N38" s="26">
        <f t="shared" si="4"/>
        <v>0</v>
      </c>
      <c r="O38" s="106"/>
      <c r="P38" s="106"/>
      <c r="Q38" s="106"/>
      <c r="R38" s="106"/>
      <c r="S38" s="106"/>
      <c r="T38" s="26">
        <f t="shared" si="5"/>
        <v>2</v>
      </c>
      <c r="U38" s="38" t="str">
        <f t="shared" si="6"/>
        <v/>
      </c>
      <c r="V38" s="22">
        <v>75</v>
      </c>
      <c r="W38" s="22" t="s">
        <v>63</v>
      </c>
      <c r="X38" s="22" t="s">
        <v>64</v>
      </c>
      <c r="Y38" s="78">
        <v>321</v>
      </c>
      <c r="Z38" s="39"/>
      <c r="AA38" s="1" t="s">
        <v>83</v>
      </c>
      <c r="AB38" s="27" t="s">
        <v>103</v>
      </c>
    </row>
    <row r="39" spans="1:28" x14ac:dyDescent="0.3">
      <c r="A39" s="1" t="s">
        <v>105</v>
      </c>
      <c r="B39" s="1" t="s">
        <v>46</v>
      </c>
      <c r="C39" s="26" t="s">
        <v>50</v>
      </c>
      <c r="D39" s="36">
        <v>31</v>
      </c>
      <c r="E39" s="95"/>
      <c r="F39" s="26">
        <v>4</v>
      </c>
      <c r="G39" s="95"/>
      <c r="H39" s="95"/>
      <c r="I39" s="95"/>
      <c r="J39" s="26">
        <v>6</v>
      </c>
      <c r="K39" s="95"/>
      <c r="L39" s="95"/>
      <c r="M39" s="95"/>
      <c r="N39" s="26">
        <f t="shared" si="4"/>
        <v>0</v>
      </c>
      <c r="O39" s="106"/>
      <c r="P39" s="106"/>
      <c r="Q39" s="106"/>
      <c r="R39" s="106"/>
      <c r="S39" s="106"/>
      <c r="T39" s="26">
        <f t="shared" si="5"/>
        <v>14</v>
      </c>
      <c r="U39" s="38" t="str">
        <f t="shared" si="6"/>
        <v/>
      </c>
      <c r="V39" s="22">
        <v>75</v>
      </c>
      <c r="W39" s="22" t="s">
        <v>63</v>
      </c>
      <c r="X39" s="22" t="s">
        <v>64</v>
      </c>
      <c r="Y39" s="78">
        <v>321</v>
      </c>
      <c r="Z39" s="39" t="s">
        <v>360</v>
      </c>
      <c r="AA39" s="1" t="s">
        <v>83</v>
      </c>
      <c r="AB39" s="27" t="s">
        <v>103</v>
      </c>
    </row>
    <row r="40" spans="1:28" x14ac:dyDescent="0.3">
      <c r="A40" s="1" t="s">
        <v>105</v>
      </c>
      <c r="B40" s="1" t="s">
        <v>46</v>
      </c>
      <c r="C40" s="26" t="s">
        <v>47</v>
      </c>
      <c r="D40" s="36">
        <v>24</v>
      </c>
      <c r="E40" s="95"/>
      <c r="F40" s="26">
        <v>4</v>
      </c>
      <c r="G40" s="95"/>
      <c r="H40" s="95"/>
      <c r="I40" s="95"/>
      <c r="J40" s="26">
        <v>1</v>
      </c>
      <c r="K40" s="95"/>
      <c r="L40" s="95"/>
      <c r="M40" s="95"/>
      <c r="N40" s="26">
        <f t="shared" si="4"/>
        <v>0</v>
      </c>
      <c r="O40" s="106"/>
      <c r="P40" s="51">
        <v>6</v>
      </c>
      <c r="Q40" s="106"/>
      <c r="R40" s="106"/>
      <c r="S40" s="106"/>
      <c r="T40" s="26">
        <f t="shared" si="5"/>
        <v>9</v>
      </c>
      <c r="U40" s="38" t="str">
        <f t="shared" si="6"/>
        <v/>
      </c>
      <c r="V40" s="22">
        <v>75</v>
      </c>
      <c r="W40" s="22" t="s">
        <v>63</v>
      </c>
      <c r="X40" s="22" t="s">
        <v>64</v>
      </c>
      <c r="Y40" s="78">
        <v>321</v>
      </c>
      <c r="Z40" s="39"/>
      <c r="AA40" s="1" t="s">
        <v>83</v>
      </c>
      <c r="AB40" s="27" t="s">
        <v>103</v>
      </c>
    </row>
    <row r="41" spans="1:28" x14ac:dyDescent="0.3">
      <c r="A41" s="1" t="s">
        <v>105</v>
      </c>
      <c r="B41" s="1" t="s">
        <v>46</v>
      </c>
      <c r="C41" s="26" t="s">
        <v>55</v>
      </c>
      <c r="D41" s="36">
        <v>15</v>
      </c>
      <c r="E41" s="95" t="s">
        <v>499</v>
      </c>
      <c r="F41" s="26"/>
      <c r="G41" s="95"/>
      <c r="H41" s="95"/>
      <c r="I41" s="95"/>
      <c r="J41" s="26"/>
      <c r="K41" s="95"/>
      <c r="L41" s="95"/>
      <c r="M41" s="95"/>
      <c r="N41" s="26"/>
      <c r="O41" s="106"/>
      <c r="P41" s="51"/>
      <c r="Q41" s="106"/>
      <c r="R41" s="106"/>
      <c r="S41" s="106"/>
      <c r="T41" s="26"/>
      <c r="U41" s="38"/>
      <c r="V41" s="22">
        <v>75</v>
      </c>
      <c r="W41" s="22" t="s">
        <v>63</v>
      </c>
      <c r="X41" s="22" t="s">
        <v>64</v>
      </c>
      <c r="Y41" s="78">
        <v>321</v>
      </c>
      <c r="Z41" s="39"/>
      <c r="AA41" s="1" t="s">
        <v>83</v>
      </c>
      <c r="AB41" s="27" t="s">
        <v>103</v>
      </c>
    </row>
    <row r="42" spans="1:28" x14ac:dyDescent="0.3">
      <c r="A42" s="1" t="s">
        <v>105</v>
      </c>
      <c r="B42" s="1" t="s">
        <v>46</v>
      </c>
      <c r="C42" s="26" t="s">
        <v>345</v>
      </c>
      <c r="D42" s="36">
        <v>25</v>
      </c>
      <c r="E42" s="95"/>
      <c r="F42" s="26">
        <v>1</v>
      </c>
      <c r="G42" s="95"/>
      <c r="H42" s="95"/>
      <c r="I42" s="95"/>
      <c r="J42" s="26">
        <v>0</v>
      </c>
      <c r="K42" s="95"/>
      <c r="L42" s="95"/>
      <c r="M42" s="95"/>
      <c r="N42" s="26">
        <f t="shared" si="4"/>
        <v>0</v>
      </c>
      <c r="O42" s="106"/>
      <c r="P42" s="106"/>
      <c r="Q42" s="106"/>
      <c r="R42" s="106"/>
      <c r="S42" s="106"/>
      <c r="T42" s="26">
        <f t="shared" si="5"/>
        <v>2</v>
      </c>
      <c r="U42" s="38" t="str">
        <f t="shared" si="6"/>
        <v/>
      </c>
      <c r="V42" s="22">
        <v>75</v>
      </c>
      <c r="W42" s="22" t="s">
        <v>63</v>
      </c>
      <c r="X42" s="22" t="s">
        <v>64</v>
      </c>
      <c r="Y42" s="78">
        <v>321</v>
      </c>
      <c r="Z42" s="39"/>
      <c r="AA42" s="1" t="s">
        <v>83</v>
      </c>
      <c r="AB42" s="27" t="s">
        <v>103</v>
      </c>
    </row>
    <row r="43" spans="1:28" x14ac:dyDescent="0.3">
      <c r="A43" s="1" t="s">
        <v>105</v>
      </c>
      <c r="B43" s="1" t="s">
        <v>46</v>
      </c>
      <c r="C43" s="26" t="s">
        <v>51</v>
      </c>
      <c r="D43" s="36">
        <v>10</v>
      </c>
      <c r="E43" s="95"/>
      <c r="F43" s="26">
        <v>10</v>
      </c>
      <c r="G43" s="95"/>
      <c r="H43" s="95"/>
      <c r="I43" s="95"/>
      <c r="J43" s="26">
        <v>7</v>
      </c>
      <c r="K43" s="95"/>
      <c r="L43" s="95"/>
      <c r="M43" s="95"/>
      <c r="N43" s="26">
        <f>SUM(L43:M43)</f>
        <v>0</v>
      </c>
      <c r="O43" s="106"/>
      <c r="P43" s="106"/>
      <c r="Q43" s="106"/>
      <c r="R43" s="106"/>
      <c r="S43" s="106"/>
      <c r="T43" s="26">
        <f t="shared" si="5"/>
        <v>27</v>
      </c>
      <c r="U43" s="38" t="str">
        <f t="shared" si="6"/>
        <v/>
      </c>
      <c r="V43" s="22">
        <v>75</v>
      </c>
      <c r="W43" s="22" t="s">
        <v>63</v>
      </c>
      <c r="X43" s="22" t="s">
        <v>64</v>
      </c>
      <c r="Y43" s="78">
        <v>321</v>
      </c>
      <c r="Z43" s="39"/>
      <c r="AA43" s="1" t="s">
        <v>83</v>
      </c>
      <c r="AB43" s="27" t="s">
        <v>103</v>
      </c>
    </row>
    <row r="44" spans="1:28" x14ac:dyDescent="0.3">
      <c r="A44" s="1" t="s">
        <v>105</v>
      </c>
      <c r="B44" s="1" t="s">
        <v>46</v>
      </c>
      <c r="C44" s="26" t="s">
        <v>49</v>
      </c>
      <c r="D44" s="36">
        <v>22</v>
      </c>
      <c r="E44" s="95"/>
      <c r="F44" s="26">
        <v>2</v>
      </c>
      <c r="G44" s="95"/>
      <c r="H44" s="95"/>
      <c r="I44" s="95"/>
      <c r="J44" s="26">
        <v>4</v>
      </c>
      <c r="K44" s="95"/>
      <c r="L44" s="95"/>
      <c r="M44" s="95"/>
      <c r="N44" s="26">
        <f>SUM(L44:M44)</f>
        <v>0</v>
      </c>
      <c r="O44" s="106"/>
      <c r="P44" s="106"/>
      <c r="Q44" s="106"/>
      <c r="R44" s="106"/>
      <c r="S44" s="106"/>
      <c r="T44" s="26">
        <f t="shared" si="5"/>
        <v>8</v>
      </c>
      <c r="U44" s="38" t="str">
        <f t="shared" si="6"/>
        <v/>
      </c>
      <c r="V44" s="22">
        <v>75</v>
      </c>
      <c r="W44" s="22" t="s">
        <v>63</v>
      </c>
      <c r="X44" s="22" t="s">
        <v>64</v>
      </c>
      <c r="Y44" s="78">
        <v>321</v>
      </c>
      <c r="Z44" s="39"/>
      <c r="AA44" s="1" t="s">
        <v>83</v>
      </c>
      <c r="AB44" s="27" t="s">
        <v>103</v>
      </c>
    </row>
    <row r="45" spans="1:28" x14ac:dyDescent="0.3">
      <c r="A45" s="1" t="s">
        <v>105</v>
      </c>
      <c r="B45" s="1" t="s">
        <v>46</v>
      </c>
      <c r="C45" s="26" t="s">
        <v>48</v>
      </c>
      <c r="D45" s="36">
        <v>20</v>
      </c>
      <c r="E45" s="95"/>
      <c r="F45" s="26">
        <v>6</v>
      </c>
      <c r="G45" s="95"/>
      <c r="H45" s="95"/>
      <c r="I45" s="95"/>
      <c r="J45" s="26">
        <v>0</v>
      </c>
      <c r="K45" s="95"/>
      <c r="L45" s="95"/>
      <c r="M45" s="95"/>
      <c r="N45" s="26">
        <f>SUM(L45:M45)</f>
        <v>0</v>
      </c>
      <c r="O45" s="106"/>
      <c r="P45" s="106"/>
      <c r="Q45" s="106"/>
      <c r="R45" s="106"/>
      <c r="S45" s="106"/>
      <c r="T45" s="26">
        <f t="shared" si="5"/>
        <v>12</v>
      </c>
      <c r="U45" s="38" t="str">
        <f t="shared" si="6"/>
        <v/>
      </c>
      <c r="V45" s="22">
        <v>75</v>
      </c>
      <c r="W45" s="22" t="s">
        <v>63</v>
      </c>
      <c r="X45" s="22" t="s">
        <v>64</v>
      </c>
      <c r="Y45" s="78">
        <v>321</v>
      </c>
      <c r="Z45" s="39"/>
      <c r="AA45" s="1" t="s">
        <v>83</v>
      </c>
      <c r="AB45" s="27" t="s">
        <v>103</v>
      </c>
    </row>
    <row r="46" spans="1:28" x14ac:dyDescent="0.3">
      <c r="A46" s="1" t="s">
        <v>105</v>
      </c>
      <c r="B46" s="1" t="s">
        <v>46</v>
      </c>
      <c r="C46" s="51" t="s">
        <v>39</v>
      </c>
      <c r="D46" s="1"/>
      <c r="E46" s="51">
        <v>240</v>
      </c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102">
        <v>-4</v>
      </c>
      <c r="U46" s="38" t="str">
        <f>_xlfn.IFNA("",((T46+Q46+N46-R46)+(O46*2))/E46)</f>
        <v/>
      </c>
      <c r="V46" s="22">
        <v>75</v>
      </c>
      <c r="W46" s="22" t="s">
        <v>63</v>
      </c>
      <c r="X46" s="22" t="s">
        <v>64</v>
      </c>
      <c r="Y46" s="78">
        <v>321</v>
      </c>
      <c r="Z46" s="39"/>
      <c r="AA46" s="1" t="s">
        <v>83</v>
      </c>
      <c r="AB46" s="27" t="s">
        <v>103</v>
      </c>
    </row>
    <row r="47" spans="1:28" x14ac:dyDescent="0.3">
      <c r="A47" s="46" t="s">
        <v>105</v>
      </c>
      <c r="B47" s="46" t="s">
        <v>46</v>
      </c>
      <c r="C47" s="42" t="s">
        <v>40</v>
      </c>
      <c r="D47" s="46"/>
      <c r="E47" s="42">
        <f t="shared" ref="E47:T47" si="7">SUM(E35:E46)</f>
        <v>240</v>
      </c>
      <c r="F47" s="42">
        <f t="shared" si="7"/>
        <v>41</v>
      </c>
      <c r="G47" s="42">
        <f t="shared" si="7"/>
        <v>0</v>
      </c>
      <c r="H47" s="42">
        <f t="shared" si="7"/>
        <v>0</v>
      </c>
      <c r="I47" s="42">
        <f t="shared" si="7"/>
        <v>0</v>
      </c>
      <c r="J47" s="42">
        <f t="shared" si="7"/>
        <v>22</v>
      </c>
      <c r="K47" s="42">
        <f t="shared" si="7"/>
        <v>0</v>
      </c>
      <c r="L47" s="42">
        <f t="shared" si="7"/>
        <v>0</v>
      </c>
      <c r="M47" s="42">
        <f t="shared" si="7"/>
        <v>0</v>
      </c>
      <c r="N47" s="42">
        <f t="shared" si="7"/>
        <v>0</v>
      </c>
      <c r="O47" s="42">
        <f t="shared" si="7"/>
        <v>0</v>
      </c>
      <c r="P47" s="42">
        <f t="shared" si="7"/>
        <v>6</v>
      </c>
      <c r="Q47" s="42">
        <f t="shared" si="7"/>
        <v>0</v>
      </c>
      <c r="R47" s="42">
        <f t="shared" si="7"/>
        <v>0</v>
      </c>
      <c r="S47" s="42">
        <f t="shared" si="7"/>
        <v>0</v>
      </c>
      <c r="T47" s="42">
        <f t="shared" si="7"/>
        <v>100</v>
      </c>
      <c r="U47" s="43">
        <f>((T47+Q47+N47-R47)+(O47*2))/E47</f>
        <v>0.41666666666666669</v>
      </c>
      <c r="V47" s="44">
        <v>75</v>
      </c>
      <c r="W47" s="44" t="s">
        <v>63</v>
      </c>
      <c r="X47" s="44" t="s">
        <v>64</v>
      </c>
      <c r="Y47" s="79">
        <v>321</v>
      </c>
      <c r="Z47" s="45"/>
      <c r="AA47" s="46" t="s">
        <v>83</v>
      </c>
      <c r="AB47" s="93" t="s">
        <v>103</v>
      </c>
    </row>
    <row r="48" spans="1:28" x14ac:dyDescent="0.3">
      <c r="A48" s="1"/>
      <c r="B48" s="1"/>
      <c r="C48" s="1"/>
      <c r="D48" s="1"/>
      <c r="F48" s="47" t="s">
        <v>41</v>
      </c>
      <c r="G48" s="48" t="e">
        <f>F47/G47</f>
        <v>#DIV/0!</v>
      </c>
      <c r="H48" s="26"/>
      <c r="I48" s="1"/>
      <c r="J48" s="47" t="s">
        <v>42</v>
      </c>
      <c r="K48" s="48" t="e">
        <f>J47/K47</f>
        <v>#DIV/0!</v>
      </c>
      <c r="L48" s="1"/>
      <c r="M48" s="37" t="s">
        <v>43</v>
      </c>
      <c r="N48" s="49"/>
      <c r="P48" s="1"/>
      <c r="Q48" s="1"/>
      <c r="R48" s="1"/>
      <c r="S48" s="1"/>
      <c r="T48" s="1"/>
      <c r="U48" s="1"/>
      <c r="V48" s="22"/>
      <c r="W48" s="22"/>
      <c r="X48" s="22"/>
      <c r="Y48" s="40"/>
      <c r="Z48" s="39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0"/>
      <c r="Z49" s="39"/>
      <c r="AA49" s="1"/>
      <c r="AB49" s="27"/>
    </row>
    <row r="50" spans="1:28" x14ac:dyDescent="0.3">
      <c r="AB50" s="92"/>
    </row>
  </sheetData>
  <pageMargins left="0.25" right="0.25" top="0.75" bottom="0.75" header="0.3" footer="0.3"/>
  <pageSetup scale="6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2C8EF-6BD3-42CB-9D3F-DF54F82BBEC4}">
  <sheetPr>
    <tabColor rgb="FFFF0000"/>
    <pageSetUpPr fitToPage="1"/>
  </sheetPr>
  <dimension ref="A1:AB49"/>
  <sheetViews>
    <sheetView topLeftCell="A2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8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80" t="s">
        <v>422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28915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271</v>
      </c>
      <c r="K4" s="16" t="s">
        <v>106</v>
      </c>
      <c r="L4" s="17"/>
      <c r="M4" s="18"/>
      <c r="N4" s="19">
        <v>26</v>
      </c>
      <c r="O4" s="19">
        <v>24</v>
      </c>
      <c r="P4" s="19">
        <v>31</v>
      </c>
      <c r="Q4" s="19">
        <v>23</v>
      </c>
      <c r="R4" s="20"/>
      <c r="S4" s="21">
        <f>SUM(N4:R4)</f>
        <v>104</v>
      </c>
      <c r="T4" s="22">
        <v>82</v>
      </c>
    </row>
    <row r="5" spans="1:28" x14ac:dyDescent="0.3">
      <c r="B5" s="1"/>
      <c r="C5" s="6" t="s">
        <v>94</v>
      </c>
      <c r="D5" s="7" t="s">
        <v>6</v>
      </c>
      <c r="E5" s="1"/>
      <c r="F5" s="1"/>
      <c r="G5" s="1"/>
      <c r="J5" s="15" t="s">
        <v>272</v>
      </c>
      <c r="K5" s="16" t="s">
        <v>96</v>
      </c>
      <c r="L5" s="17"/>
      <c r="M5" s="18"/>
      <c r="N5" s="19">
        <v>19</v>
      </c>
      <c r="O5" s="19">
        <v>21</v>
      </c>
      <c r="P5" s="19">
        <v>29</v>
      </c>
      <c r="Q5" s="19">
        <v>16</v>
      </c>
      <c r="R5" s="20"/>
      <c r="S5" s="21">
        <f>SUM(N5:R5)</f>
        <v>85</v>
      </c>
      <c r="T5" s="22">
        <v>82</v>
      </c>
      <c r="U5" s="1"/>
      <c r="V5" s="1"/>
      <c r="W5" s="1"/>
    </row>
    <row r="6" spans="1:28" x14ac:dyDescent="0.3">
      <c r="C6" s="23">
        <v>1300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354</v>
      </c>
      <c r="D7" s="7" t="s">
        <v>8</v>
      </c>
      <c r="G7" s="1"/>
      <c r="S7" s="1"/>
      <c r="T7" s="25" t="s">
        <v>9</v>
      </c>
      <c r="U7" s="1"/>
      <c r="V7" s="83">
        <v>82</v>
      </c>
      <c r="W7" s="1"/>
    </row>
    <row r="8" spans="1:28" x14ac:dyDescent="0.3">
      <c r="B8" s="1"/>
      <c r="C8" s="24" t="s">
        <v>355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2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21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95</v>
      </c>
      <c r="B13" s="1" t="s">
        <v>105</v>
      </c>
      <c r="C13" s="26" t="s">
        <v>155</v>
      </c>
      <c r="D13" s="36">
        <v>11</v>
      </c>
      <c r="E13" s="95"/>
      <c r="F13" s="26">
        <v>4</v>
      </c>
      <c r="G13" s="26">
        <v>8</v>
      </c>
      <c r="H13" s="26"/>
      <c r="I13" s="26"/>
      <c r="J13" s="26">
        <v>0</v>
      </c>
      <c r="K13" s="26">
        <v>0</v>
      </c>
      <c r="L13" s="95"/>
      <c r="M13" s="26">
        <v>2</v>
      </c>
      <c r="N13" s="26">
        <f>SUM(L13:M13)</f>
        <v>2</v>
      </c>
      <c r="O13" s="95"/>
      <c r="P13" s="37">
        <v>4</v>
      </c>
      <c r="Q13" s="95"/>
      <c r="R13" s="95"/>
      <c r="S13" s="95"/>
      <c r="T13" s="26">
        <f>+(F13*2)+J13</f>
        <v>8</v>
      </c>
      <c r="U13" s="38" t="str">
        <f>IFERROR(((T13+Q13+N13-R13)+(O13*2))/E13,"")</f>
        <v/>
      </c>
      <c r="V13" s="22">
        <v>82</v>
      </c>
      <c r="W13" s="22" t="s">
        <v>57</v>
      </c>
      <c r="X13" s="22" t="s">
        <v>64</v>
      </c>
      <c r="Y13" s="78">
        <v>1300</v>
      </c>
      <c r="Z13" s="39"/>
      <c r="AA13" s="1" t="s">
        <v>110</v>
      </c>
      <c r="AB13" s="27" t="s">
        <v>273</v>
      </c>
    </row>
    <row r="14" spans="1:28" x14ac:dyDescent="0.3">
      <c r="A14" s="1" t="s">
        <v>95</v>
      </c>
      <c r="B14" s="1" t="s">
        <v>105</v>
      </c>
      <c r="C14" s="26" t="s">
        <v>156</v>
      </c>
      <c r="D14" s="36">
        <v>33</v>
      </c>
      <c r="E14" s="95"/>
      <c r="F14" s="26">
        <v>0</v>
      </c>
      <c r="G14" s="26">
        <v>0</v>
      </c>
      <c r="H14" s="26"/>
      <c r="I14" s="26"/>
      <c r="J14" s="26">
        <v>0</v>
      </c>
      <c r="K14" s="26">
        <v>0</v>
      </c>
      <c r="L14" s="95"/>
      <c r="M14" s="26">
        <v>1</v>
      </c>
      <c r="N14" s="26">
        <f t="shared" ref="N14:N24" si="0">SUM(L14:M14)</f>
        <v>1</v>
      </c>
      <c r="O14" s="95"/>
      <c r="P14" s="37">
        <v>0</v>
      </c>
      <c r="Q14" s="95"/>
      <c r="R14" s="95"/>
      <c r="S14" s="95"/>
      <c r="T14" s="26">
        <f t="shared" ref="T14:T24" si="1">+(F14*2)+J14</f>
        <v>0</v>
      </c>
      <c r="U14" s="38" t="str">
        <f t="shared" ref="U14:U24" si="2">IFERROR(((T14+Q14+N14-R14)+(O14*2))/E14,"")</f>
        <v/>
      </c>
      <c r="V14" s="22">
        <v>82</v>
      </c>
      <c r="W14" s="22" t="s">
        <v>57</v>
      </c>
      <c r="X14" s="22" t="s">
        <v>64</v>
      </c>
      <c r="Y14" s="78">
        <v>1300</v>
      </c>
      <c r="Z14" s="39"/>
      <c r="AA14" s="1" t="s">
        <v>110</v>
      </c>
      <c r="AB14" s="27" t="s">
        <v>273</v>
      </c>
    </row>
    <row r="15" spans="1:28" x14ac:dyDescent="0.3">
      <c r="A15" s="1" t="s">
        <v>95</v>
      </c>
      <c r="B15" s="1" t="s">
        <v>105</v>
      </c>
      <c r="C15" s="26" t="s">
        <v>157</v>
      </c>
      <c r="D15" s="36">
        <v>24</v>
      </c>
      <c r="E15" s="95"/>
      <c r="F15" s="26">
        <v>6</v>
      </c>
      <c r="G15" s="26">
        <v>7</v>
      </c>
      <c r="H15" s="26"/>
      <c r="I15" s="26"/>
      <c r="J15" s="26">
        <v>5</v>
      </c>
      <c r="K15" s="26">
        <v>8</v>
      </c>
      <c r="L15" s="95"/>
      <c r="M15" s="26">
        <v>12</v>
      </c>
      <c r="N15" s="26">
        <f t="shared" si="0"/>
        <v>12</v>
      </c>
      <c r="O15" s="95"/>
      <c r="P15" s="37">
        <v>2</v>
      </c>
      <c r="Q15" s="95"/>
      <c r="R15" s="95"/>
      <c r="S15" s="95"/>
      <c r="T15" s="26">
        <f t="shared" si="1"/>
        <v>17</v>
      </c>
      <c r="U15" s="38" t="str">
        <f t="shared" si="2"/>
        <v/>
      </c>
      <c r="V15" s="22">
        <v>82</v>
      </c>
      <c r="W15" s="22" t="s">
        <v>57</v>
      </c>
      <c r="X15" s="22" t="s">
        <v>64</v>
      </c>
      <c r="Y15" s="78">
        <v>1300</v>
      </c>
      <c r="Z15" s="39"/>
      <c r="AA15" s="1" t="s">
        <v>110</v>
      </c>
      <c r="AB15" s="27" t="s">
        <v>273</v>
      </c>
    </row>
    <row r="16" spans="1:28" x14ac:dyDescent="0.3">
      <c r="A16" s="1" t="s">
        <v>95</v>
      </c>
      <c r="B16" s="1" t="s">
        <v>105</v>
      </c>
      <c r="C16" s="26" t="s">
        <v>158</v>
      </c>
      <c r="D16" s="36">
        <v>22</v>
      </c>
      <c r="E16" s="95"/>
      <c r="F16" s="26">
        <v>8</v>
      </c>
      <c r="G16" s="26">
        <v>16</v>
      </c>
      <c r="H16" s="26"/>
      <c r="I16" s="26"/>
      <c r="J16" s="26">
        <v>2</v>
      </c>
      <c r="K16" s="26">
        <v>2</v>
      </c>
      <c r="L16" s="95"/>
      <c r="M16" s="26">
        <v>7</v>
      </c>
      <c r="N16" s="26">
        <f t="shared" si="0"/>
        <v>7</v>
      </c>
      <c r="O16" s="95"/>
      <c r="P16" s="37">
        <v>3</v>
      </c>
      <c r="Q16" s="95"/>
      <c r="R16" s="95"/>
      <c r="S16" s="95"/>
      <c r="T16" s="26">
        <f t="shared" si="1"/>
        <v>18</v>
      </c>
      <c r="U16" s="38" t="str">
        <f t="shared" si="2"/>
        <v/>
      </c>
      <c r="V16" s="22">
        <v>82</v>
      </c>
      <c r="W16" s="22" t="s">
        <v>57</v>
      </c>
      <c r="X16" s="22" t="s">
        <v>64</v>
      </c>
      <c r="Y16" s="78">
        <v>1300</v>
      </c>
      <c r="Z16" s="39"/>
      <c r="AA16" s="1" t="s">
        <v>110</v>
      </c>
      <c r="AB16" s="27" t="s">
        <v>273</v>
      </c>
    </row>
    <row r="17" spans="1:28" x14ac:dyDescent="0.3">
      <c r="A17" s="1" t="s">
        <v>95</v>
      </c>
      <c r="B17" s="1" t="s">
        <v>105</v>
      </c>
      <c r="C17" s="26" t="s">
        <v>160</v>
      </c>
      <c r="D17" s="36">
        <v>20</v>
      </c>
      <c r="E17" s="95" t="s">
        <v>460</v>
      </c>
      <c r="F17" s="26"/>
      <c r="G17" s="26"/>
      <c r="H17" s="26"/>
      <c r="I17" s="26"/>
      <c r="J17" s="26"/>
      <c r="K17" s="26"/>
      <c r="L17" s="95"/>
      <c r="M17" s="26"/>
      <c r="N17" s="26">
        <f t="shared" si="0"/>
        <v>0</v>
      </c>
      <c r="O17" s="95"/>
      <c r="P17" s="37"/>
      <c r="Q17" s="95"/>
      <c r="R17" s="95"/>
      <c r="S17" s="95"/>
      <c r="T17" s="26">
        <f t="shared" si="1"/>
        <v>0</v>
      </c>
      <c r="U17" s="38" t="str">
        <f t="shared" si="2"/>
        <v/>
      </c>
      <c r="V17" s="22">
        <v>82</v>
      </c>
      <c r="W17" s="22" t="s">
        <v>57</v>
      </c>
      <c r="X17" s="22" t="s">
        <v>64</v>
      </c>
      <c r="Y17" s="78">
        <v>1300</v>
      </c>
      <c r="Z17" s="39"/>
      <c r="AA17" s="1" t="s">
        <v>110</v>
      </c>
      <c r="AB17" s="27" t="s">
        <v>273</v>
      </c>
    </row>
    <row r="18" spans="1:28" x14ac:dyDescent="0.3">
      <c r="A18" s="1" t="s">
        <v>95</v>
      </c>
      <c r="B18" s="1" t="s">
        <v>105</v>
      </c>
      <c r="C18" s="26" t="s">
        <v>161</v>
      </c>
      <c r="D18" s="36">
        <v>45</v>
      </c>
      <c r="E18" s="95"/>
      <c r="F18" s="26">
        <v>6</v>
      </c>
      <c r="G18" s="26">
        <v>12</v>
      </c>
      <c r="H18" s="26"/>
      <c r="I18" s="26"/>
      <c r="J18" s="26">
        <v>2</v>
      </c>
      <c r="K18" s="26">
        <v>3</v>
      </c>
      <c r="L18" s="95"/>
      <c r="M18" s="26">
        <v>8</v>
      </c>
      <c r="N18" s="26">
        <f t="shared" si="0"/>
        <v>8</v>
      </c>
      <c r="O18" s="95"/>
      <c r="P18" s="37">
        <v>1</v>
      </c>
      <c r="Q18" s="95"/>
      <c r="R18" s="95"/>
      <c r="S18" s="95"/>
      <c r="T18" s="26">
        <f t="shared" si="1"/>
        <v>14</v>
      </c>
      <c r="U18" s="38" t="str">
        <f t="shared" si="2"/>
        <v/>
      </c>
      <c r="V18" s="22">
        <v>82</v>
      </c>
      <c r="W18" s="22" t="s">
        <v>57</v>
      </c>
      <c r="X18" s="22" t="s">
        <v>64</v>
      </c>
      <c r="Y18" s="78">
        <v>1300</v>
      </c>
      <c r="Z18" s="39"/>
      <c r="AA18" s="1" t="s">
        <v>110</v>
      </c>
      <c r="AB18" s="27" t="s">
        <v>273</v>
      </c>
    </row>
    <row r="19" spans="1:28" x14ac:dyDescent="0.3">
      <c r="A19" s="1" t="s">
        <v>95</v>
      </c>
      <c r="B19" s="1" t="s">
        <v>105</v>
      </c>
      <c r="C19" s="26" t="s">
        <v>162</v>
      </c>
      <c r="D19" s="36">
        <v>23</v>
      </c>
      <c r="E19" s="95"/>
      <c r="F19" s="26">
        <v>6</v>
      </c>
      <c r="G19" s="26">
        <v>11</v>
      </c>
      <c r="H19" s="26"/>
      <c r="I19" s="26"/>
      <c r="J19" s="26">
        <v>1</v>
      </c>
      <c r="K19" s="26">
        <v>2</v>
      </c>
      <c r="L19" s="95"/>
      <c r="M19" s="26">
        <v>3</v>
      </c>
      <c r="N19" s="26">
        <f t="shared" si="0"/>
        <v>3</v>
      </c>
      <c r="O19" s="95"/>
      <c r="P19" s="37">
        <v>3</v>
      </c>
      <c r="Q19" s="95"/>
      <c r="R19" s="95"/>
      <c r="S19" s="95"/>
      <c r="T19" s="26">
        <f t="shared" si="1"/>
        <v>13</v>
      </c>
      <c r="U19" s="38" t="str">
        <f t="shared" si="2"/>
        <v/>
      </c>
      <c r="V19" s="22">
        <v>82</v>
      </c>
      <c r="W19" s="22" t="s">
        <v>57</v>
      </c>
      <c r="X19" s="22" t="s">
        <v>64</v>
      </c>
      <c r="Y19" s="78">
        <v>1300</v>
      </c>
      <c r="Z19" s="39"/>
      <c r="AA19" s="1" t="s">
        <v>110</v>
      </c>
      <c r="AB19" s="27" t="s">
        <v>273</v>
      </c>
    </row>
    <row r="20" spans="1:28" x14ac:dyDescent="0.3">
      <c r="A20" s="1" t="s">
        <v>95</v>
      </c>
      <c r="B20" s="1" t="s">
        <v>105</v>
      </c>
      <c r="C20" s="26" t="s">
        <v>163</v>
      </c>
      <c r="D20" s="36">
        <v>40</v>
      </c>
      <c r="E20" s="95"/>
      <c r="F20" s="26">
        <v>4</v>
      </c>
      <c r="G20" s="26">
        <v>4</v>
      </c>
      <c r="H20" s="26"/>
      <c r="I20" s="26"/>
      <c r="J20" s="26">
        <v>7</v>
      </c>
      <c r="K20" s="26">
        <v>10</v>
      </c>
      <c r="L20" s="95"/>
      <c r="M20" s="26">
        <v>2</v>
      </c>
      <c r="N20" s="26">
        <f t="shared" si="0"/>
        <v>2</v>
      </c>
      <c r="O20" s="95"/>
      <c r="P20" s="37">
        <v>2</v>
      </c>
      <c r="Q20" s="95"/>
      <c r="R20" s="95"/>
      <c r="S20" s="95"/>
      <c r="T20" s="26">
        <f t="shared" si="1"/>
        <v>15</v>
      </c>
      <c r="U20" s="38" t="str">
        <f t="shared" si="2"/>
        <v/>
      </c>
      <c r="V20" s="22">
        <v>82</v>
      </c>
      <c r="W20" s="22" t="s">
        <v>57</v>
      </c>
      <c r="X20" s="22" t="s">
        <v>64</v>
      </c>
      <c r="Y20" s="78">
        <v>1300</v>
      </c>
      <c r="Z20" s="39"/>
      <c r="AA20" s="1" t="s">
        <v>110</v>
      </c>
      <c r="AB20" s="27" t="s">
        <v>273</v>
      </c>
    </row>
    <row r="21" spans="1:28" x14ac:dyDescent="0.3">
      <c r="A21" s="1" t="s">
        <v>95</v>
      </c>
      <c r="B21" s="1" t="s">
        <v>105</v>
      </c>
      <c r="C21" s="26" t="s">
        <v>164</v>
      </c>
      <c r="D21" s="36">
        <v>10</v>
      </c>
      <c r="E21" s="95"/>
      <c r="F21" s="26">
        <v>6</v>
      </c>
      <c r="G21" s="26">
        <v>11</v>
      </c>
      <c r="H21" s="26"/>
      <c r="I21" s="26"/>
      <c r="J21" s="26">
        <v>2</v>
      </c>
      <c r="K21" s="26">
        <v>4</v>
      </c>
      <c r="L21" s="95"/>
      <c r="M21" s="26">
        <v>11</v>
      </c>
      <c r="N21" s="26">
        <f t="shared" si="0"/>
        <v>11</v>
      </c>
      <c r="O21" s="95"/>
      <c r="P21" s="37">
        <v>5</v>
      </c>
      <c r="Q21" s="95"/>
      <c r="R21" s="95"/>
      <c r="S21" s="95"/>
      <c r="T21" s="26">
        <f t="shared" si="1"/>
        <v>14</v>
      </c>
      <c r="U21" s="38" t="str">
        <f t="shared" si="2"/>
        <v/>
      </c>
      <c r="V21" s="22">
        <v>82</v>
      </c>
      <c r="W21" s="22" t="s">
        <v>57</v>
      </c>
      <c r="X21" s="22" t="s">
        <v>64</v>
      </c>
      <c r="Y21" s="78">
        <v>1300</v>
      </c>
      <c r="Z21" s="39"/>
      <c r="AA21" s="1" t="s">
        <v>110</v>
      </c>
      <c r="AB21" s="27" t="s">
        <v>273</v>
      </c>
    </row>
    <row r="22" spans="1:28" x14ac:dyDescent="0.3">
      <c r="A22" s="1" t="s">
        <v>95</v>
      </c>
      <c r="B22" s="1" t="s">
        <v>105</v>
      </c>
      <c r="C22" s="26" t="s">
        <v>165</v>
      </c>
      <c r="D22" s="36">
        <v>14</v>
      </c>
      <c r="E22" s="95" t="s">
        <v>460</v>
      </c>
      <c r="F22" s="26"/>
      <c r="G22" s="26"/>
      <c r="H22" s="26"/>
      <c r="I22" s="26"/>
      <c r="J22" s="26"/>
      <c r="K22" s="26"/>
      <c r="L22" s="95"/>
      <c r="M22" s="26"/>
      <c r="N22" s="26">
        <f t="shared" si="0"/>
        <v>0</v>
      </c>
      <c r="O22" s="95"/>
      <c r="P22" s="37"/>
      <c r="Q22" s="95"/>
      <c r="R22" s="95"/>
      <c r="S22" s="95"/>
      <c r="T22" s="26">
        <f t="shared" si="1"/>
        <v>0</v>
      </c>
      <c r="U22" s="38" t="str">
        <f t="shared" si="2"/>
        <v/>
      </c>
      <c r="V22" s="22">
        <v>82</v>
      </c>
      <c r="W22" s="22" t="s">
        <v>57</v>
      </c>
      <c r="X22" s="22" t="s">
        <v>64</v>
      </c>
      <c r="Y22" s="78">
        <v>1300</v>
      </c>
      <c r="Z22" s="39"/>
      <c r="AA22" s="1" t="s">
        <v>110</v>
      </c>
      <c r="AB22" s="27" t="s">
        <v>273</v>
      </c>
    </row>
    <row r="23" spans="1:28" x14ac:dyDescent="0.3">
      <c r="A23" s="1" t="s">
        <v>95</v>
      </c>
      <c r="B23" s="1" t="s">
        <v>105</v>
      </c>
      <c r="C23" s="26" t="s">
        <v>342</v>
      </c>
      <c r="D23" s="36">
        <v>25</v>
      </c>
      <c r="E23" s="95"/>
      <c r="F23" s="26">
        <v>1</v>
      </c>
      <c r="G23" s="26">
        <v>2</v>
      </c>
      <c r="H23" s="26"/>
      <c r="I23" s="26"/>
      <c r="J23" s="26">
        <v>0</v>
      </c>
      <c r="K23" s="26">
        <v>0</v>
      </c>
      <c r="L23" s="95"/>
      <c r="M23" s="26">
        <v>0</v>
      </c>
      <c r="N23" s="26">
        <f t="shared" si="0"/>
        <v>0</v>
      </c>
      <c r="O23" s="95"/>
      <c r="P23" s="37">
        <v>0</v>
      </c>
      <c r="Q23" s="95"/>
      <c r="R23" s="95"/>
      <c r="S23" s="95"/>
      <c r="T23" s="26">
        <f t="shared" si="1"/>
        <v>2</v>
      </c>
      <c r="U23" s="38" t="str">
        <f t="shared" si="2"/>
        <v/>
      </c>
      <c r="V23" s="22">
        <v>82</v>
      </c>
      <c r="W23" s="22" t="s">
        <v>57</v>
      </c>
      <c r="X23" s="22" t="s">
        <v>64</v>
      </c>
      <c r="Y23" s="78">
        <v>1300</v>
      </c>
      <c r="Z23" s="39"/>
      <c r="AA23" s="1" t="s">
        <v>110</v>
      </c>
      <c r="AB23" s="27" t="s">
        <v>273</v>
      </c>
    </row>
    <row r="24" spans="1:28" x14ac:dyDescent="0.3">
      <c r="A24" s="1" t="s">
        <v>95</v>
      </c>
      <c r="B24" s="1" t="s">
        <v>105</v>
      </c>
      <c r="C24" s="26" t="s">
        <v>166</v>
      </c>
      <c r="D24" s="36">
        <v>15</v>
      </c>
      <c r="E24" s="95"/>
      <c r="F24" s="26">
        <v>1</v>
      </c>
      <c r="G24" s="26">
        <v>4</v>
      </c>
      <c r="H24" s="26"/>
      <c r="I24" s="26"/>
      <c r="J24" s="26">
        <v>1</v>
      </c>
      <c r="K24" s="26">
        <v>3</v>
      </c>
      <c r="L24" s="95"/>
      <c r="M24" s="26">
        <v>3</v>
      </c>
      <c r="N24" s="26">
        <f t="shared" si="0"/>
        <v>3</v>
      </c>
      <c r="O24" s="95"/>
      <c r="P24" s="37">
        <v>0</v>
      </c>
      <c r="Q24" s="95"/>
      <c r="R24" s="95"/>
      <c r="S24" s="95"/>
      <c r="T24" s="26">
        <f t="shared" si="1"/>
        <v>3</v>
      </c>
      <c r="U24" s="38" t="str">
        <f t="shared" si="2"/>
        <v/>
      </c>
      <c r="V24" s="22">
        <v>82</v>
      </c>
      <c r="W24" s="22" t="s">
        <v>57</v>
      </c>
      <c r="X24" s="22" t="s">
        <v>64</v>
      </c>
      <c r="Y24" s="78">
        <v>1300</v>
      </c>
      <c r="Z24" s="39"/>
      <c r="AA24" s="1" t="s">
        <v>110</v>
      </c>
      <c r="AB24" s="27" t="s">
        <v>273</v>
      </c>
    </row>
    <row r="25" spans="1:28" x14ac:dyDescent="0.3">
      <c r="A25" s="1" t="s">
        <v>95</v>
      </c>
      <c r="B25" s="1" t="s">
        <v>105</v>
      </c>
      <c r="C25" s="51" t="s">
        <v>39</v>
      </c>
      <c r="D25" s="1"/>
      <c r="E25" s="51">
        <v>240</v>
      </c>
      <c r="F25" s="41"/>
      <c r="G25" s="41"/>
      <c r="H25" s="41"/>
      <c r="I25" s="41"/>
      <c r="J25" s="41"/>
      <c r="K25" s="41"/>
      <c r="L25" s="41"/>
      <c r="M25" s="41"/>
      <c r="N25" s="26"/>
      <c r="O25" s="51">
        <v>15</v>
      </c>
      <c r="P25" s="51"/>
      <c r="Q25" s="51"/>
      <c r="R25" s="51">
        <v>38</v>
      </c>
      <c r="S25" s="41"/>
      <c r="T25" s="26"/>
      <c r="U25" s="38" t="str">
        <f t="shared" ref="U25" si="3">_xlfn.IFNA("",((T25+Q25+N25-R25)+(O25*2))/E25)</f>
        <v/>
      </c>
      <c r="V25" s="22">
        <v>82</v>
      </c>
      <c r="W25" s="22" t="s">
        <v>57</v>
      </c>
      <c r="X25" s="22" t="s">
        <v>64</v>
      </c>
      <c r="Y25" s="78">
        <v>1300</v>
      </c>
      <c r="Z25" s="39"/>
      <c r="AA25" s="1" t="s">
        <v>110</v>
      </c>
      <c r="AB25" s="27" t="s">
        <v>273</v>
      </c>
    </row>
    <row r="26" spans="1:28" x14ac:dyDescent="0.3">
      <c r="A26" s="46" t="s">
        <v>95</v>
      </c>
      <c r="B26" s="46" t="s">
        <v>105</v>
      </c>
      <c r="C26" s="42" t="s">
        <v>40</v>
      </c>
      <c r="D26" s="46"/>
      <c r="E26" s="42">
        <f t="shared" ref="E26:T26" si="4">SUM(E13:E25)</f>
        <v>240</v>
      </c>
      <c r="F26" s="42">
        <f t="shared" si="4"/>
        <v>42</v>
      </c>
      <c r="G26" s="42">
        <f t="shared" si="4"/>
        <v>75</v>
      </c>
      <c r="H26" s="42">
        <f t="shared" si="4"/>
        <v>0</v>
      </c>
      <c r="I26" s="42">
        <f t="shared" si="4"/>
        <v>0</v>
      </c>
      <c r="J26" s="42">
        <f t="shared" si="4"/>
        <v>20</v>
      </c>
      <c r="K26" s="42">
        <f t="shared" si="4"/>
        <v>32</v>
      </c>
      <c r="L26" s="42">
        <f t="shared" si="4"/>
        <v>0</v>
      </c>
      <c r="M26" s="42">
        <f t="shared" si="4"/>
        <v>49</v>
      </c>
      <c r="N26" s="42">
        <f t="shared" si="4"/>
        <v>49</v>
      </c>
      <c r="O26" s="42">
        <f t="shared" si="4"/>
        <v>15</v>
      </c>
      <c r="P26" s="42">
        <f t="shared" si="4"/>
        <v>20</v>
      </c>
      <c r="Q26" s="42">
        <f t="shared" si="4"/>
        <v>0</v>
      </c>
      <c r="R26" s="42">
        <f t="shared" si="4"/>
        <v>38</v>
      </c>
      <c r="S26" s="42">
        <f t="shared" si="4"/>
        <v>0</v>
      </c>
      <c r="T26" s="42">
        <f t="shared" si="4"/>
        <v>104</v>
      </c>
      <c r="U26" s="43">
        <f>((T26+Q26+N26-R26)+(O26*2))/E26</f>
        <v>0.60416666666666663</v>
      </c>
      <c r="V26" s="44">
        <v>82</v>
      </c>
      <c r="W26" s="44" t="s">
        <v>57</v>
      </c>
      <c r="X26" s="44" t="s">
        <v>64</v>
      </c>
      <c r="Y26" s="79">
        <v>1300</v>
      </c>
      <c r="Z26" s="45"/>
      <c r="AA26" s="46" t="s">
        <v>110</v>
      </c>
      <c r="AB26" s="93" t="s">
        <v>273</v>
      </c>
    </row>
    <row r="27" spans="1:28" x14ac:dyDescent="0.3">
      <c r="A27" s="1"/>
      <c r="B27" s="1"/>
      <c r="C27" s="1"/>
      <c r="D27" s="1"/>
      <c r="F27" s="47" t="s">
        <v>41</v>
      </c>
      <c r="G27" s="77">
        <f>F26/G26</f>
        <v>0.56000000000000005</v>
      </c>
      <c r="H27" s="47"/>
      <c r="I27" s="27"/>
      <c r="J27" s="47" t="s">
        <v>42</v>
      </c>
      <c r="K27" s="77">
        <f>J26/K26</f>
        <v>0.625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96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96">
        <v>20</v>
      </c>
      <c r="AB33" s="92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95</v>
      </c>
      <c r="C35" s="26" t="s">
        <v>169</v>
      </c>
      <c r="D35" s="36">
        <v>40</v>
      </c>
      <c r="E35" s="95"/>
      <c r="F35" s="26">
        <v>8</v>
      </c>
      <c r="G35" s="26">
        <v>12</v>
      </c>
      <c r="H35" s="26"/>
      <c r="I35" s="26"/>
      <c r="J35" s="26">
        <v>0</v>
      </c>
      <c r="K35" s="26">
        <v>1</v>
      </c>
      <c r="L35" s="95"/>
      <c r="M35" s="26">
        <v>3</v>
      </c>
      <c r="N35" s="26">
        <f>SUM(L35:M35)</f>
        <v>3</v>
      </c>
      <c r="O35" s="95"/>
      <c r="P35" s="37">
        <v>5</v>
      </c>
      <c r="Q35" s="95"/>
      <c r="R35" s="95"/>
      <c r="S35" s="95"/>
      <c r="T35" s="26">
        <f>(H35*3)+((F35-H35)*2)+J35</f>
        <v>16</v>
      </c>
      <c r="U35" s="38" t="str">
        <f>IFERROR(((T35+Q35+N35-R35)+(O35*2))/E35,"")</f>
        <v/>
      </c>
      <c r="V35" s="22">
        <v>82</v>
      </c>
      <c r="W35" s="22" t="s">
        <v>63</v>
      </c>
      <c r="X35" s="22" t="s">
        <v>317</v>
      </c>
      <c r="Y35" s="78">
        <v>1300</v>
      </c>
      <c r="Z35" s="39"/>
      <c r="AA35" s="1" t="s">
        <v>98</v>
      </c>
      <c r="AB35" s="27" t="s">
        <v>86</v>
      </c>
    </row>
    <row r="36" spans="1:28" x14ac:dyDescent="0.3">
      <c r="A36" s="1" t="s">
        <v>105</v>
      </c>
      <c r="B36" s="1" t="s">
        <v>95</v>
      </c>
      <c r="C36" s="26" t="s">
        <v>170</v>
      </c>
      <c r="D36" s="36">
        <v>10</v>
      </c>
      <c r="E36" s="95"/>
      <c r="F36" s="26">
        <v>4</v>
      </c>
      <c r="G36" s="26">
        <v>10</v>
      </c>
      <c r="H36" s="26"/>
      <c r="I36" s="26"/>
      <c r="J36" s="26">
        <v>0</v>
      </c>
      <c r="K36" s="26">
        <v>0</v>
      </c>
      <c r="L36" s="95"/>
      <c r="M36" s="26">
        <v>14</v>
      </c>
      <c r="N36" s="26">
        <f t="shared" ref="N36:N40" si="5">SUM(L36:M36)</f>
        <v>14</v>
      </c>
      <c r="O36" s="106"/>
      <c r="P36" s="37">
        <v>3</v>
      </c>
      <c r="Q36" s="106"/>
      <c r="R36" s="106"/>
      <c r="S36" s="106"/>
      <c r="T36" s="37">
        <f t="shared" ref="T36:T40" si="6">(H36*3)+((F36-H36)*2)+J36</f>
        <v>8</v>
      </c>
      <c r="U36" s="38" t="str">
        <f t="shared" ref="U36:U44" si="7">IFERROR(((T36+Q36+N36-R36)+(O36*2))/E36,"")</f>
        <v/>
      </c>
      <c r="V36" s="22">
        <v>82</v>
      </c>
      <c r="W36" s="22" t="s">
        <v>63</v>
      </c>
      <c r="X36" s="22" t="s">
        <v>317</v>
      </c>
      <c r="Y36" s="78">
        <v>1300</v>
      </c>
      <c r="Z36" s="39"/>
      <c r="AA36" s="1" t="s">
        <v>98</v>
      </c>
      <c r="AB36" s="27" t="s">
        <v>86</v>
      </c>
    </row>
    <row r="37" spans="1:28" x14ac:dyDescent="0.3">
      <c r="A37" s="1" t="s">
        <v>105</v>
      </c>
      <c r="B37" s="1" t="s">
        <v>95</v>
      </c>
      <c r="C37" s="26" t="s">
        <v>171</v>
      </c>
      <c r="D37" s="36">
        <v>25</v>
      </c>
      <c r="E37" s="95"/>
      <c r="F37" s="26">
        <v>0</v>
      </c>
      <c r="G37" s="26">
        <v>0</v>
      </c>
      <c r="H37" s="26"/>
      <c r="I37" s="26"/>
      <c r="J37" s="26">
        <v>0</v>
      </c>
      <c r="K37" s="26">
        <v>0</v>
      </c>
      <c r="L37" s="95"/>
      <c r="M37" s="26">
        <v>0</v>
      </c>
      <c r="N37" s="26">
        <f t="shared" si="5"/>
        <v>0</v>
      </c>
      <c r="O37" s="106"/>
      <c r="P37" s="37">
        <v>1</v>
      </c>
      <c r="Q37" s="106"/>
      <c r="R37" s="106"/>
      <c r="S37" s="106"/>
      <c r="T37" s="37">
        <f t="shared" si="6"/>
        <v>0</v>
      </c>
      <c r="U37" s="38" t="str">
        <f t="shared" si="7"/>
        <v/>
      </c>
      <c r="V37" s="22">
        <v>82</v>
      </c>
      <c r="W37" s="22" t="s">
        <v>63</v>
      </c>
      <c r="X37" s="22" t="s">
        <v>317</v>
      </c>
      <c r="Y37" s="78">
        <v>1300</v>
      </c>
      <c r="Z37" s="39"/>
      <c r="AA37" s="1" t="s">
        <v>98</v>
      </c>
      <c r="AB37" s="27" t="s">
        <v>86</v>
      </c>
    </row>
    <row r="38" spans="1:28" x14ac:dyDescent="0.3">
      <c r="A38" s="1" t="s">
        <v>105</v>
      </c>
      <c r="B38" s="1" t="s">
        <v>95</v>
      </c>
      <c r="C38" s="26" t="s">
        <v>172</v>
      </c>
      <c r="D38" s="36">
        <v>24</v>
      </c>
      <c r="E38" s="95"/>
      <c r="F38" s="26">
        <v>5</v>
      </c>
      <c r="G38" s="26">
        <v>18</v>
      </c>
      <c r="H38" s="26"/>
      <c r="I38" s="26"/>
      <c r="J38" s="26">
        <v>4</v>
      </c>
      <c r="K38" s="26">
        <v>5</v>
      </c>
      <c r="L38" s="95"/>
      <c r="M38" s="26">
        <v>1</v>
      </c>
      <c r="N38" s="26">
        <f t="shared" si="5"/>
        <v>1</v>
      </c>
      <c r="O38" s="106"/>
      <c r="P38" s="37">
        <v>4</v>
      </c>
      <c r="Q38" s="106"/>
      <c r="R38" s="106"/>
      <c r="S38" s="106"/>
      <c r="T38" s="37">
        <f t="shared" si="6"/>
        <v>14</v>
      </c>
      <c r="U38" s="38" t="str">
        <f t="shared" si="7"/>
        <v/>
      </c>
      <c r="V38" s="22">
        <v>82</v>
      </c>
      <c r="W38" s="22" t="s">
        <v>63</v>
      </c>
      <c r="X38" s="22" t="s">
        <v>317</v>
      </c>
      <c r="Y38" s="78">
        <v>1300</v>
      </c>
      <c r="Z38" s="39"/>
      <c r="AA38" s="1" t="s">
        <v>98</v>
      </c>
      <c r="AB38" s="27" t="s">
        <v>86</v>
      </c>
    </row>
    <row r="39" spans="1:28" x14ac:dyDescent="0.3">
      <c r="A39" s="1" t="s">
        <v>105</v>
      </c>
      <c r="B39" s="1" t="s">
        <v>95</v>
      </c>
      <c r="C39" s="26" t="s">
        <v>173</v>
      </c>
      <c r="D39" s="36">
        <v>3</v>
      </c>
      <c r="E39" s="95"/>
      <c r="F39" s="26">
        <v>0</v>
      </c>
      <c r="G39" s="26">
        <v>2</v>
      </c>
      <c r="H39" s="26"/>
      <c r="I39" s="26"/>
      <c r="J39" s="26">
        <v>0</v>
      </c>
      <c r="K39" s="26">
        <v>0</v>
      </c>
      <c r="L39" s="95"/>
      <c r="M39" s="26">
        <v>0</v>
      </c>
      <c r="N39" s="26">
        <f t="shared" si="5"/>
        <v>0</v>
      </c>
      <c r="O39" s="106"/>
      <c r="P39" s="37">
        <v>1</v>
      </c>
      <c r="Q39" s="106"/>
      <c r="R39" s="106"/>
      <c r="S39" s="106"/>
      <c r="T39" s="37">
        <f t="shared" si="6"/>
        <v>0</v>
      </c>
      <c r="U39" s="38" t="str">
        <f t="shared" si="7"/>
        <v/>
      </c>
      <c r="V39" s="22">
        <v>82</v>
      </c>
      <c r="W39" s="22" t="s">
        <v>63</v>
      </c>
      <c r="X39" s="22" t="s">
        <v>317</v>
      </c>
      <c r="Y39" s="78">
        <v>1300</v>
      </c>
      <c r="Z39" s="39"/>
      <c r="AA39" s="1" t="s">
        <v>98</v>
      </c>
      <c r="AB39" s="27" t="s">
        <v>86</v>
      </c>
    </row>
    <row r="40" spans="1:28" x14ac:dyDescent="0.3">
      <c r="A40" s="1" t="s">
        <v>105</v>
      </c>
      <c r="B40" s="1" t="s">
        <v>95</v>
      </c>
      <c r="C40" s="26" t="s">
        <v>174</v>
      </c>
      <c r="D40" s="36">
        <v>20</v>
      </c>
      <c r="E40" s="95"/>
      <c r="F40" s="26">
        <v>2</v>
      </c>
      <c r="G40" s="26">
        <v>7</v>
      </c>
      <c r="H40" s="26"/>
      <c r="I40" s="26"/>
      <c r="J40" s="26">
        <v>1</v>
      </c>
      <c r="K40" s="26">
        <v>2</v>
      </c>
      <c r="L40" s="95"/>
      <c r="M40" s="26">
        <v>7</v>
      </c>
      <c r="N40" s="26">
        <f t="shared" si="5"/>
        <v>7</v>
      </c>
      <c r="O40" s="106"/>
      <c r="P40" s="51">
        <v>6</v>
      </c>
      <c r="Q40" s="106"/>
      <c r="R40" s="106"/>
      <c r="S40" s="106"/>
      <c r="T40" s="37">
        <f t="shared" si="6"/>
        <v>5</v>
      </c>
      <c r="U40" s="38" t="str">
        <f t="shared" si="7"/>
        <v/>
      </c>
      <c r="V40" s="22">
        <v>82</v>
      </c>
      <c r="W40" s="22" t="s">
        <v>63</v>
      </c>
      <c r="X40" s="22" t="s">
        <v>317</v>
      </c>
      <c r="Y40" s="78">
        <v>1300</v>
      </c>
      <c r="Z40" s="39"/>
      <c r="AA40" s="1" t="s">
        <v>98</v>
      </c>
      <c r="AB40" s="27" t="s">
        <v>86</v>
      </c>
    </row>
    <row r="41" spans="1:28" x14ac:dyDescent="0.3">
      <c r="A41" s="1" t="s">
        <v>105</v>
      </c>
      <c r="B41" s="1" t="s">
        <v>95</v>
      </c>
      <c r="C41" s="26" t="s">
        <v>329</v>
      </c>
      <c r="D41" s="36">
        <v>21</v>
      </c>
      <c r="E41" s="95"/>
      <c r="F41" s="26">
        <v>3</v>
      </c>
      <c r="G41" s="26">
        <v>5</v>
      </c>
      <c r="H41" s="26"/>
      <c r="I41" s="26"/>
      <c r="J41" s="26">
        <v>0</v>
      </c>
      <c r="K41" s="26">
        <v>0</v>
      </c>
      <c r="L41" s="95"/>
      <c r="M41" s="26">
        <v>1</v>
      </c>
      <c r="N41" s="26">
        <f>SUM(L41:M41)</f>
        <v>1</v>
      </c>
      <c r="O41" s="106"/>
      <c r="P41" s="37">
        <v>1</v>
      </c>
      <c r="Q41" s="106"/>
      <c r="R41" s="106"/>
      <c r="S41" s="106"/>
      <c r="T41" s="37">
        <f>(H41*3)+((F41-H41)*2)+J41</f>
        <v>6</v>
      </c>
      <c r="U41" s="38" t="str">
        <f t="shared" si="7"/>
        <v/>
      </c>
      <c r="V41" s="22">
        <v>82</v>
      </c>
      <c r="W41" s="22" t="s">
        <v>63</v>
      </c>
      <c r="X41" s="22" t="s">
        <v>317</v>
      </c>
      <c r="Y41" s="78">
        <v>1300</v>
      </c>
      <c r="Z41" s="39"/>
      <c r="AA41" s="1" t="s">
        <v>98</v>
      </c>
      <c r="AB41" s="27" t="s">
        <v>86</v>
      </c>
    </row>
    <row r="42" spans="1:28" x14ac:dyDescent="0.3">
      <c r="A42" s="1" t="s">
        <v>105</v>
      </c>
      <c r="B42" s="1" t="s">
        <v>95</v>
      </c>
      <c r="C42" s="26" t="s">
        <v>176</v>
      </c>
      <c r="D42" s="36">
        <v>14</v>
      </c>
      <c r="E42" s="95"/>
      <c r="F42" s="26">
        <v>0</v>
      </c>
      <c r="G42" s="26">
        <v>4</v>
      </c>
      <c r="H42" s="26"/>
      <c r="I42" s="26"/>
      <c r="J42" s="26">
        <v>0</v>
      </c>
      <c r="K42" s="26">
        <v>0</v>
      </c>
      <c r="L42" s="95"/>
      <c r="M42" s="26"/>
      <c r="N42" s="26">
        <f>SUM(L42:M42)</f>
        <v>0</v>
      </c>
      <c r="O42" s="106"/>
      <c r="P42" s="37">
        <v>0</v>
      </c>
      <c r="Q42" s="106"/>
      <c r="R42" s="106"/>
      <c r="S42" s="106"/>
      <c r="T42" s="37">
        <f>(H42*3)+((F42-H42)*2)+J42</f>
        <v>0</v>
      </c>
      <c r="U42" s="38" t="str">
        <f t="shared" si="7"/>
        <v/>
      </c>
      <c r="V42" s="22">
        <v>82</v>
      </c>
      <c r="W42" s="22" t="s">
        <v>63</v>
      </c>
      <c r="X42" s="22" t="s">
        <v>317</v>
      </c>
      <c r="Y42" s="78">
        <v>1300</v>
      </c>
      <c r="Z42" s="39"/>
      <c r="AA42" s="1" t="s">
        <v>98</v>
      </c>
      <c r="AB42" s="27" t="s">
        <v>86</v>
      </c>
    </row>
    <row r="43" spans="1:28" x14ac:dyDescent="0.3">
      <c r="A43" s="1" t="s">
        <v>105</v>
      </c>
      <c r="B43" s="1" t="s">
        <v>95</v>
      </c>
      <c r="C43" s="26" t="s">
        <v>177</v>
      </c>
      <c r="D43" s="36">
        <v>23</v>
      </c>
      <c r="E43" s="95"/>
      <c r="F43" s="26">
        <v>8</v>
      </c>
      <c r="G43" s="26">
        <v>17</v>
      </c>
      <c r="H43" s="26"/>
      <c r="I43" s="26"/>
      <c r="J43" s="26">
        <v>2</v>
      </c>
      <c r="K43" s="26">
        <v>2</v>
      </c>
      <c r="L43" s="95"/>
      <c r="M43" s="26">
        <v>5</v>
      </c>
      <c r="N43" s="26">
        <f>SUM(L43:M43)</f>
        <v>5</v>
      </c>
      <c r="O43" s="106"/>
      <c r="P43" s="37">
        <v>1</v>
      </c>
      <c r="Q43" s="106"/>
      <c r="R43" s="106"/>
      <c r="S43" s="106"/>
      <c r="T43" s="37">
        <f>(H43*3)+((F43-H43)*2)+J43</f>
        <v>18</v>
      </c>
      <c r="U43" s="38" t="str">
        <f t="shared" si="7"/>
        <v/>
      </c>
      <c r="V43" s="22">
        <v>82</v>
      </c>
      <c r="W43" s="22" t="s">
        <v>63</v>
      </c>
      <c r="X43" s="22" t="s">
        <v>317</v>
      </c>
      <c r="Y43" s="78">
        <v>1300</v>
      </c>
      <c r="Z43" s="39"/>
      <c r="AA43" s="1" t="s">
        <v>98</v>
      </c>
      <c r="AB43" s="27" t="s">
        <v>86</v>
      </c>
    </row>
    <row r="44" spans="1:28" x14ac:dyDescent="0.3">
      <c r="A44" s="1" t="s">
        <v>105</v>
      </c>
      <c r="B44" s="1" t="s">
        <v>95</v>
      </c>
      <c r="C44" s="26" t="s">
        <v>178</v>
      </c>
      <c r="D44" s="36">
        <v>5</v>
      </c>
      <c r="E44" s="95"/>
      <c r="F44" s="26">
        <v>8</v>
      </c>
      <c r="G44" s="26">
        <v>21</v>
      </c>
      <c r="H44" s="26"/>
      <c r="I44" s="26"/>
      <c r="J44" s="26">
        <v>2</v>
      </c>
      <c r="K44" s="26">
        <v>6</v>
      </c>
      <c r="L44" s="95"/>
      <c r="M44" s="26">
        <v>1</v>
      </c>
      <c r="N44" s="26">
        <f>SUM(L44:M44)</f>
        <v>1</v>
      </c>
      <c r="O44" s="106"/>
      <c r="P44" s="37">
        <v>2</v>
      </c>
      <c r="Q44" s="106"/>
      <c r="R44" s="106"/>
      <c r="S44" s="106"/>
      <c r="T44" s="37">
        <f>(H44*3)+((F44-H44)*2)+J44</f>
        <v>18</v>
      </c>
      <c r="U44" s="38" t="str">
        <f t="shared" si="7"/>
        <v/>
      </c>
      <c r="V44" s="22">
        <v>82</v>
      </c>
      <c r="W44" s="22" t="s">
        <v>63</v>
      </c>
      <c r="X44" s="22" t="s">
        <v>317</v>
      </c>
      <c r="Y44" s="78">
        <v>1300</v>
      </c>
      <c r="Z44" s="39"/>
      <c r="AA44" s="1" t="s">
        <v>98</v>
      </c>
      <c r="AB44" s="27" t="s">
        <v>86</v>
      </c>
    </row>
    <row r="45" spans="1:28" x14ac:dyDescent="0.3">
      <c r="A45" s="1" t="s">
        <v>105</v>
      </c>
      <c r="B45" s="1" t="s">
        <v>95</v>
      </c>
      <c r="C45" s="51" t="s">
        <v>39</v>
      </c>
      <c r="D45" s="1"/>
      <c r="E45" s="51">
        <v>240</v>
      </c>
      <c r="F45" s="41"/>
      <c r="G45" s="41"/>
      <c r="H45" s="41"/>
      <c r="I45" s="41"/>
      <c r="J45" s="41"/>
      <c r="K45" s="41"/>
      <c r="L45" s="41"/>
      <c r="M45" s="41"/>
      <c r="N45" s="41"/>
      <c r="O45" s="51">
        <v>18</v>
      </c>
      <c r="P45" s="51"/>
      <c r="Q45" s="51"/>
      <c r="R45" s="51">
        <v>23</v>
      </c>
      <c r="S45" s="41"/>
      <c r="T45" s="41"/>
      <c r="U45" s="38" t="str">
        <f t="shared" ref="U45" si="8">_xlfn.IFNA("",((T45+Q45+N45-R45)+(O45*2))/E45)</f>
        <v/>
      </c>
      <c r="V45" s="22">
        <v>82</v>
      </c>
      <c r="W45" s="22" t="s">
        <v>63</v>
      </c>
      <c r="X45" s="22" t="s">
        <v>317</v>
      </c>
      <c r="Y45" s="78">
        <v>1300</v>
      </c>
      <c r="Z45" s="39"/>
      <c r="AA45" s="1" t="s">
        <v>98</v>
      </c>
      <c r="AB45" s="27" t="s">
        <v>86</v>
      </c>
    </row>
    <row r="46" spans="1:28" x14ac:dyDescent="0.3">
      <c r="A46" s="46" t="s">
        <v>105</v>
      </c>
      <c r="B46" s="46" t="s">
        <v>95</v>
      </c>
      <c r="C46" s="42" t="s">
        <v>40</v>
      </c>
      <c r="D46" s="46"/>
      <c r="E46" s="42">
        <f t="shared" ref="E46:T46" si="9">SUM(E35:E45)</f>
        <v>240</v>
      </c>
      <c r="F46" s="42">
        <f t="shared" si="9"/>
        <v>38</v>
      </c>
      <c r="G46" s="42">
        <f t="shared" si="9"/>
        <v>96</v>
      </c>
      <c r="H46" s="42">
        <f t="shared" si="9"/>
        <v>0</v>
      </c>
      <c r="I46" s="42">
        <f t="shared" si="9"/>
        <v>0</v>
      </c>
      <c r="J46" s="42">
        <f t="shared" si="9"/>
        <v>9</v>
      </c>
      <c r="K46" s="42">
        <f t="shared" si="9"/>
        <v>16</v>
      </c>
      <c r="L46" s="42">
        <f t="shared" si="9"/>
        <v>0</v>
      </c>
      <c r="M46" s="42">
        <f t="shared" si="9"/>
        <v>32</v>
      </c>
      <c r="N46" s="42">
        <f t="shared" si="9"/>
        <v>32</v>
      </c>
      <c r="O46" s="42">
        <f t="shared" si="9"/>
        <v>18</v>
      </c>
      <c r="P46" s="42">
        <f t="shared" si="9"/>
        <v>24</v>
      </c>
      <c r="Q46" s="42">
        <f t="shared" si="9"/>
        <v>0</v>
      </c>
      <c r="R46" s="42">
        <f t="shared" si="9"/>
        <v>23</v>
      </c>
      <c r="S46" s="42">
        <f t="shared" si="9"/>
        <v>0</v>
      </c>
      <c r="T46" s="42">
        <f t="shared" si="9"/>
        <v>85</v>
      </c>
      <c r="U46" s="43">
        <f>((T46+Q46+N46-R46)+(O46*2))/E46</f>
        <v>0.54166666666666663</v>
      </c>
      <c r="V46" s="44">
        <v>82</v>
      </c>
      <c r="W46" s="44" t="s">
        <v>63</v>
      </c>
      <c r="X46" s="44" t="s">
        <v>317</v>
      </c>
      <c r="Y46" s="79">
        <v>1300</v>
      </c>
      <c r="Z46" s="45"/>
      <c r="AA46" s="46" t="s">
        <v>98</v>
      </c>
      <c r="AB46" s="93" t="s">
        <v>86</v>
      </c>
    </row>
    <row r="47" spans="1:28" x14ac:dyDescent="0.3">
      <c r="A47" s="1"/>
      <c r="B47" s="1"/>
      <c r="C47" s="1"/>
      <c r="D47" s="1"/>
      <c r="F47" s="47" t="s">
        <v>41</v>
      </c>
      <c r="G47" s="77">
        <f>F46/G46</f>
        <v>0.39583333333333331</v>
      </c>
      <c r="H47" s="47"/>
      <c r="I47" s="27"/>
      <c r="J47" s="47" t="s">
        <v>42</v>
      </c>
      <c r="K47" s="77">
        <f>J46/K46</f>
        <v>0.5625</v>
      </c>
      <c r="L47" s="1"/>
      <c r="M47" s="37" t="s">
        <v>43</v>
      </c>
      <c r="N47" s="49"/>
      <c r="P47" s="1"/>
      <c r="Q47" s="1"/>
      <c r="R47" s="1"/>
      <c r="S47" s="1"/>
      <c r="T47" s="1"/>
      <c r="U47" s="1"/>
      <c r="V47" s="22"/>
      <c r="W47" s="22"/>
      <c r="X47" s="22"/>
      <c r="Y47" s="40"/>
      <c r="Z47" s="39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0"/>
      <c r="Z48" s="39"/>
      <c r="AA48" s="1"/>
      <c r="AB48" s="27"/>
    </row>
    <row r="49" spans="2:28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0"/>
      <c r="Z49" s="39"/>
      <c r="AA49" s="1"/>
      <c r="AB49" s="1"/>
    </row>
  </sheetData>
  <sheetProtection sheet="1" objects="1" scenarios="1"/>
  <pageMargins left="0.25" right="0.25" top="0.75" bottom="0.75" header="0.3" footer="0.3"/>
  <pageSetup scale="7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684EA-2A5C-4A83-98D4-12B090459A89}">
  <sheetPr>
    <tabColor rgb="FFFF0000"/>
    <pageSetUpPr fitToPage="1"/>
  </sheetPr>
  <dimension ref="A1:AB49"/>
  <sheetViews>
    <sheetView topLeftCell="A3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8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80" t="s">
        <v>428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6" t="s">
        <v>474</v>
      </c>
    </row>
    <row r="3" spans="1:28" x14ac:dyDescent="0.3">
      <c r="B3" s="1"/>
      <c r="C3" s="6">
        <v>28916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93</v>
      </c>
      <c r="D4" s="7" t="s">
        <v>5</v>
      </c>
      <c r="E4" s="8"/>
      <c r="F4" s="5"/>
      <c r="G4" s="1"/>
      <c r="J4" s="15" t="s">
        <v>274</v>
      </c>
      <c r="K4" s="16" t="s">
        <v>106</v>
      </c>
      <c r="L4" s="17"/>
      <c r="M4" s="18"/>
      <c r="N4" s="19">
        <v>28</v>
      </c>
      <c r="O4" s="19">
        <v>22</v>
      </c>
      <c r="P4" s="19">
        <v>28</v>
      </c>
      <c r="Q4" s="19">
        <v>25</v>
      </c>
      <c r="R4" s="20"/>
      <c r="S4" s="21">
        <f>SUM(N4:R4)</f>
        <v>103</v>
      </c>
      <c r="T4" s="22">
        <v>83</v>
      </c>
    </row>
    <row r="5" spans="1:28" x14ac:dyDescent="0.3">
      <c r="B5" s="1"/>
      <c r="C5" s="6" t="s">
        <v>115</v>
      </c>
      <c r="D5" s="7" t="s">
        <v>6</v>
      </c>
      <c r="E5" s="1"/>
      <c r="F5" s="1"/>
      <c r="G5" s="1"/>
      <c r="J5" s="15" t="s">
        <v>275</v>
      </c>
      <c r="K5" s="16" t="s">
        <v>117</v>
      </c>
      <c r="L5" s="17"/>
      <c r="M5" s="18"/>
      <c r="N5" s="19">
        <v>21</v>
      </c>
      <c r="O5" s="19">
        <v>29</v>
      </c>
      <c r="P5" s="19">
        <v>24</v>
      </c>
      <c r="Q5" s="19">
        <v>30</v>
      </c>
      <c r="R5" s="20"/>
      <c r="S5" s="21">
        <f>SUM(N5:R5)</f>
        <v>104</v>
      </c>
      <c r="T5" s="22">
        <v>83</v>
      </c>
      <c r="U5" s="1"/>
      <c r="V5" s="1"/>
      <c r="W5" s="1"/>
    </row>
    <row r="6" spans="1:28" x14ac:dyDescent="0.3">
      <c r="C6" s="81">
        <v>148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4"/>
      <c r="D7" s="7" t="s">
        <v>8</v>
      </c>
      <c r="G7" s="1"/>
      <c r="S7" s="1"/>
      <c r="T7" s="25" t="s">
        <v>9</v>
      </c>
      <c r="U7" s="1"/>
      <c r="V7" s="83">
        <v>83</v>
      </c>
      <c r="W7" s="1"/>
    </row>
    <row r="8" spans="1:28" x14ac:dyDescent="0.3">
      <c r="B8" s="1"/>
      <c r="C8" s="84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31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22</v>
      </c>
      <c r="AB11" s="92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116</v>
      </c>
      <c r="B13" s="1" t="s">
        <v>105</v>
      </c>
      <c r="C13" s="26" t="s">
        <v>155</v>
      </c>
      <c r="D13" s="36">
        <v>11</v>
      </c>
      <c r="E13" s="95"/>
      <c r="F13" s="26">
        <v>3</v>
      </c>
      <c r="G13" s="95"/>
      <c r="H13" s="95"/>
      <c r="I13" s="95"/>
      <c r="J13" s="26">
        <v>1</v>
      </c>
      <c r="K13" s="26">
        <v>2</v>
      </c>
      <c r="L13" s="95"/>
      <c r="M13" s="95"/>
      <c r="N13" s="26">
        <f>SUM(L13:M13)</f>
        <v>0</v>
      </c>
      <c r="O13" s="106"/>
      <c r="P13" s="106"/>
      <c r="Q13" s="106"/>
      <c r="R13" s="106"/>
      <c r="S13" s="106"/>
      <c r="T13" s="26">
        <f t="shared" ref="T13:T23" si="0">+(F13*2)+J13</f>
        <v>7</v>
      </c>
      <c r="U13" s="38" t="str">
        <f>IFERROR(((T13+Q13+N13-R13)+(O13*2))/E13,"")</f>
        <v/>
      </c>
      <c r="V13" s="22">
        <v>83</v>
      </c>
      <c r="W13" s="22" t="s">
        <v>57</v>
      </c>
      <c r="X13" s="22" t="s">
        <v>58</v>
      </c>
      <c r="Y13" s="78">
        <v>148</v>
      </c>
      <c r="Z13" s="39"/>
      <c r="AA13" s="1" t="s">
        <v>110</v>
      </c>
      <c r="AB13" s="27" t="s">
        <v>276</v>
      </c>
    </row>
    <row r="14" spans="1:28" x14ac:dyDescent="0.3">
      <c r="A14" s="1" t="s">
        <v>116</v>
      </c>
      <c r="B14" s="1" t="s">
        <v>105</v>
      </c>
      <c r="C14" s="26" t="s">
        <v>156</v>
      </c>
      <c r="D14" s="36">
        <v>33</v>
      </c>
      <c r="E14" s="95"/>
      <c r="F14" s="26"/>
      <c r="G14" s="95"/>
      <c r="H14" s="95"/>
      <c r="I14" s="95"/>
      <c r="J14" s="26"/>
      <c r="K14" s="26"/>
      <c r="L14" s="95"/>
      <c r="M14" s="95"/>
      <c r="N14" s="26">
        <f t="shared" ref="N14:N18" si="1">SUM(L14:M14)</f>
        <v>0</v>
      </c>
      <c r="O14" s="106"/>
      <c r="P14" s="106"/>
      <c r="Q14" s="106"/>
      <c r="R14" s="106"/>
      <c r="S14" s="106"/>
      <c r="T14" s="26">
        <f t="shared" si="0"/>
        <v>0</v>
      </c>
      <c r="U14" s="38" t="str">
        <f t="shared" ref="U14:U23" si="2">IFERROR(((T14+Q14+N14-R14)+(O14*2))/E14,"")</f>
        <v/>
      </c>
      <c r="V14" s="22">
        <v>83</v>
      </c>
      <c r="W14" s="22" t="s">
        <v>57</v>
      </c>
      <c r="X14" s="22" t="s">
        <v>58</v>
      </c>
      <c r="Y14" s="78">
        <v>148</v>
      </c>
      <c r="Z14" s="39"/>
      <c r="AA14" s="1" t="s">
        <v>110</v>
      </c>
      <c r="AB14" s="27" t="s">
        <v>276</v>
      </c>
    </row>
    <row r="15" spans="1:28" x14ac:dyDescent="0.3">
      <c r="A15" s="1" t="s">
        <v>116</v>
      </c>
      <c r="B15" s="1" t="s">
        <v>105</v>
      </c>
      <c r="C15" s="26" t="s">
        <v>157</v>
      </c>
      <c r="D15" s="36">
        <v>24</v>
      </c>
      <c r="E15" s="95"/>
      <c r="F15" s="26">
        <v>10</v>
      </c>
      <c r="G15" s="95"/>
      <c r="H15" s="95"/>
      <c r="I15" s="95"/>
      <c r="J15" s="26">
        <v>6</v>
      </c>
      <c r="K15" s="26">
        <v>6</v>
      </c>
      <c r="L15" s="95"/>
      <c r="M15" s="26">
        <v>13</v>
      </c>
      <c r="N15" s="26">
        <f t="shared" si="1"/>
        <v>13</v>
      </c>
      <c r="O15" s="106"/>
      <c r="P15" s="106"/>
      <c r="Q15" s="106"/>
      <c r="R15" s="106"/>
      <c r="S15" s="106"/>
      <c r="T15" s="26">
        <f t="shared" si="0"/>
        <v>26</v>
      </c>
      <c r="U15" s="38" t="str">
        <f t="shared" si="2"/>
        <v/>
      </c>
      <c r="V15" s="22">
        <v>83</v>
      </c>
      <c r="W15" s="22" t="s">
        <v>57</v>
      </c>
      <c r="X15" s="22" t="s">
        <v>58</v>
      </c>
      <c r="Y15" s="78">
        <v>148</v>
      </c>
      <c r="Z15" s="39"/>
      <c r="AA15" s="1" t="s">
        <v>110</v>
      </c>
      <c r="AB15" s="27" t="s">
        <v>276</v>
      </c>
    </row>
    <row r="16" spans="1:28" x14ac:dyDescent="0.3">
      <c r="A16" s="1" t="s">
        <v>116</v>
      </c>
      <c r="B16" s="1" t="s">
        <v>105</v>
      </c>
      <c r="C16" s="26" t="s">
        <v>158</v>
      </c>
      <c r="D16" s="36">
        <v>22</v>
      </c>
      <c r="E16" s="95"/>
      <c r="F16" s="26">
        <v>6</v>
      </c>
      <c r="G16" s="95"/>
      <c r="H16" s="95"/>
      <c r="I16" s="95"/>
      <c r="J16" s="26">
        <v>4</v>
      </c>
      <c r="K16" s="26">
        <v>4</v>
      </c>
      <c r="L16" s="95"/>
      <c r="M16" s="95"/>
      <c r="N16" s="26">
        <f t="shared" si="1"/>
        <v>0</v>
      </c>
      <c r="O16" s="106"/>
      <c r="P16" s="106"/>
      <c r="Q16" s="106"/>
      <c r="R16" s="106"/>
      <c r="S16" s="106"/>
      <c r="T16" s="26">
        <f t="shared" si="0"/>
        <v>16</v>
      </c>
      <c r="U16" s="38" t="str">
        <f t="shared" si="2"/>
        <v/>
      </c>
      <c r="V16" s="22">
        <v>83</v>
      </c>
      <c r="W16" s="22" t="s">
        <v>57</v>
      </c>
      <c r="X16" s="22" t="s">
        <v>58</v>
      </c>
      <c r="Y16" s="78">
        <v>148</v>
      </c>
      <c r="Z16" s="39"/>
      <c r="AA16" s="1" t="s">
        <v>110</v>
      </c>
      <c r="AB16" s="27" t="s">
        <v>276</v>
      </c>
    </row>
    <row r="17" spans="1:28" x14ac:dyDescent="0.3">
      <c r="A17" s="1" t="s">
        <v>116</v>
      </c>
      <c r="B17" s="1" t="s">
        <v>105</v>
      </c>
      <c r="C17" s="26" t="s">
        <v>160</v>
      </c>
      <c r="D17" s="36">
        <v>20</v>
      </c>
      <c r="E17" s="95" t="s">
        <v>460</v>
      </c>
      <c r="F17" s="26"/>
      <c r="G17" s="95"/>
      <c r="H17" s="95"/>
      <c r="I17" s="95"/>
      <c r="J17" s="26"/>
      <c r="K17" s="26"/>
      <c r="L17" s="95"/>
      <c r="M17" s="95"/>
      <c r="N17" s="26"/>
      <c r="O17" s="106"/>
      <c r="P17" s="106"/>
      <c r="Q17" s="106"/>
      <c r="R17" s="106"/>
      <c r="S17" s="106"/>
      <c r="T17" s="26"/>
      <c r="U17" s="38"/>
      <c r="V17" s="22">
        <v>83</v>
      </c>
      <c r="W17" s="22" t="s">
        <v>57</v>
      </c>
      <c r="X17" s="22" t="s">
        <v>58</v>
      </c>
      <c r="Y17" s="78">
        <v>148</v>
      </c>
      <c r="Z17" s="39"/>
      <c r="AA17" s="1" t="s">
        <v>110</v>
      </c>
      <c r="AB17" s="27" t="s">
        <v>276</v>
      </c>
    </row>
    <row r="18" spans="1:28" x14ac:dyDescent="0.3">
      <c r="A18" s="1" t="s">
        <v>116</v>
      </c>
      <c r="B18" s="1" t="s">
        <v>105</v>
      </c>
      <c r="C18" s="26" t="s">
        <v>161</v>
      </c>
      <c r="D18" s="36">
        <v>45</v>
      </c>
      <c r="E18" s="95"/>
      <c r="F18" s="26">
        <v>4</v>
      </c>
      <c r="G18" s="95"/>
      <c r="H18" s="95"/>
      <c r="I18" s="95"/>
      <c r="J18" s="26">
        <v>0</v>
      </c>
      <c r="K18" s="26">
        <v>1</v>
      </c>
      <c r="L18" s="95"/>
      <c r="M18" s="95"/>
      <c r="N18" s="26">
        <f t="shared" si="1"/>
        <v>0</v>
      </c>
      <c r="O18" s="106"/>
      <c r="P18" s="106"/>
      <c r="Q18" s="106"/>
      <c r="R18" s="106"/>
      <c r="S18" s="106"/>
      <c r="T18" s="26">
        <f t="shared" si="0"/>
        <v>8</v>
      </c>
      <c r="U18" s="38" t="str">
        <f t="shared" si="2"/>
        <v/>
      </c>
      <c r="V18" s="22">
        <v>83</v>
      </c>
      <c r="W18" s="22" t="s">
        <v>57</v>
      </c>
      <c r="X18" s="22" t="s">
        <v>58</v>
      </c>
      <c r="Y18" s="78">
        <v>148</v>
      </c>
      <c r="Z18" s="39"/>
      <c r="AA18" s="1" t="s">
        <v>110</v>
      </c>
      <c r="AB18" s="27" t="s">
        <v>276</v>
      </c>
    </row>
    <row r="19" spans="1:28" x14ac:dyDescent="0.3">
      <c r="A19" s="1" t="s">
        <v>116</v>
      </c>
      <c r="B19" s="1" t="s">
        <v>105</v>
      </c>
      <c r="C19" s="26" t="s">
        <v>162</v>
      </c>
      <c r="D19" s="36">
        <v>23</v>
      </c>
      <c r="E19" s="95"/>
      <c r="F19" s="26">
        <v>9</v>
      </c>
      <c r="G19" s="95"/>
      <c r="H19" s="95"/>
      <c r="I19" s="95"/>
      <c r="J19" s="26">
        <v>2</v>
      </c>
      <c r="K19" s="26">
        <v>3</v>
      </c>
      <c r="L19" s="95"/>
      <c r="M19" s="95"/>
      <c r="N19" s="26">
        <f t="shared" ref="N19" si="3">SUM(L19:M19)</f>
        <v>0</v>
      </c>
      <c r="O19" s="106"/>
      <c r="P19" s="106"/>
      <c r="Q19" s="106"/>
      <c r="R19" s="106"/>
      <c r="S19" s="106"/>
      <c r="T19" s="26">
        <f t="shared" ref="T19" si="4">+(F19*2)+J19</f>
        <v>20</v>
      </c>
      <c r="U19" s="38" t="str">
        <f t="shared" ref="U19" si="5">IFERROR(((T19+Q19+N19-R19)+(O19*2))/E19,"")</f>
        <v/>
      </c>
      <c r="V19" s="22">
        <v>83</v>
      </c>
      <c r="W19" s="22" t="s">
        <v>57</v>
      </c>
      <c r="X19" s="22" t="s">
        <v>58</v>
      </c>
      <c r="Y19" s="78">
        <v>148</v>
      </c>
      <c r="Z19" s="39"/>
      <c r="AA19" s="1" t="s">
        <v>110</v>
      </c>
      <c r="AB19" s="27" t="s">
        <v>276</v>
      </c>
    </row>
    <row r="20" spans="1:28" x14ac:dyDescent="0.3">
      <c r="A20" s="1" t="s">
        <v>116</v>
      </c>
      <c r="B20" s="1" t="s">
        <v>105</v>
      </c>
      <c r="C20" s="26" t="s">
        <v>163</v>
      </c>
      <c r="D20" s="36">
        <v>40</v>
      </c>
      <c r="E20" s="95"/>
      <c r="F20" s="26">
        <v>3</v>
      </c>
      <c r="G20" s="95"/>
      <c r="H20" s="95"/>
      <c r="I20" s="95"/>
      <c r="J20" s="26">
        <v>0</v>
      </c>
      <c r="K20" s="26">
        <v>0</v>
      </c>
      <c r="L20" s="95"/>
      <c r="M20" s="95"/>
      <c r="N20" s="26">
        <f>SUM(L20:M20)</f>
        <v>0</v>
      </c>
      <c r="O20" s="106"/>
      <c r="P20" s="106"/>
      <c r="Q20" s="106"/>
      <c r="R20" s="106"/>
      <c r="S20" s="106"/>
      <c r="T20" s="26">
        <f t="shared" si="0"/>
        <v>6</v>
      </c>
      <c r="U20" s="38" t="str">
        <f t="shared" si="2"/>
        <v/>
      </c>
      <c r="V20" s="22">
        <v>83</v>
      </c>
      <c r="W20" s="22" t="s">
        <v>57</v>
      </c>
      <c r="X20" s="22" t="s">
        <v>58</v>
      </c>
      <c r="Y20" s="78">
        <v>148</v>
      </c>
      <c r="Z20" s="39"/>
      <c r="AA20" s="1" t="s">
        <v>110</v>
      </c>
      <c r="AB20" s="27" t="s">
        <v>276</v>
      </c>
    </row>
    <row r="21" spans="1:28" x14ac:dyDescent="0.3">
      <c r="A21" s="1" t="s">
        <v>116</v>
      </c>
      <c r="B21" s="1" t="s">
        <v>105</v>
      </c>
      <c r="C21" s="26" t="s">
        <v>164</v>
      </c>
      <c r="D21" s="36">
        <v>10</v>
      </c>
      <c r="E21" s="95"/>
      <c r="F21" s="26">
        <v>9</v>
      </c>
      <c r="G21" s="95"/>
      <c r="H21" s="95"/>
      <c r="I21" s="95"/>
      <c r="J21" s="26">
        <v>2</v>
      </c>
      <c r="K21" s="26">
        <v>2</v>
      </c>
      <c r="L21" s="95"/>
      <c r="M21" s="95"/>
      <c r="N21" s="26">
        <f>SUM(L21:M21)</f>
        <v>0</v>
      </c>
      <c r="O21" s="106"/>
      <c r="P21" s="106"/>
      <c r="Q21" s="106"/>
      <c r="R21" s="106"/>
      <c r="S21" s="106"/>
      <c r="T21" s="26">
        <f t="shared" si="0"/>
        <v>20</v>
      </c>
      <c r="U21" s="38" t="str">
        <f t="shared" si="2"/>
        <v/>
      </c>
      <c r="V21" s="22">
        <v>83</v>
      </c>
      <c r="W21" s="22" t="s">
        <v>57</v>
      </c>
      <c r="X21" s="22" t="s">
        <v>58</v>
      </c>
      <c r="Y21" s="78">
        <v>148</v>
      </c>
      <c r="Z21" s="39"/>
      <c r="AA21" s="1" t="s">
        <v>110</v>
      </c>
      <c r="AB21" s="27" t="s">
        <v>276</v>
      </c>
    </row>
    <row r="22" spans="1:28" x14ac:dyDescent="0.3">
      <c r="A22" s="1" t="s">
        <v>116</v>
      </c>
      <c r="B22" s="1" t="s">
        <v>105</v>
      </c>
      <c r="C22" s="26" t="s">
        <v>165</v>
      </c>
      <c r="D22" s="36">
        <v>14</v>
      </c>
      <c r="E22" s="95" t="s">
        <v>460</v>
      </c>
      <c r="F22" s="26"/>
      <c r="G22" s="95"/>
      <c r="H22" s="95"/>
      <c r="I22" s="95"/>
      <c r="J22" s="26"/>
      <c r="K22" s="26"/>
      <c r="L22" s="95"/>
      <c r="M22" s="95"/>
      <c r="N22" s="26"/>
      <c r="O22" s="106"/>
      <c r="P22" s="106"/>
      <c r="Q22" s="106"/>
      <c r="R22" s="106"/>
      <c r="S22" s="106"/>
      <c r="T22" s="26"/>
      <c r="U22" s="38"/>
      <c r="V22" s="22">
        <v>83</v>
      </c>
      <c r="W22" s="22" t="s">
        <v>57</v>
      </c>
      <c r="X22" s="22" t="s">
        <v>58</v>
      </c>
      <c r="Y22" s="78">
        <v>148</v>
      </c>
      <c r="Z22" s="39"/>
      <c r="AA22" s="1" t="s">
        <v>110</v>
      </c>
      <c r="AB22" s="27" t="s">
        <v>276</v>
      </c>
    </row>
    <row r="23" spans="1:28" x14ac:dyDescent="0.3">
      <c r="A23" s="1" t="s">
        <v>116</v>
      </c>
      <c r="B23" s="1" t="s">
        <v>105</v>
      </c>
      <c r="C23" s="26" t="s">
        <v>342</v>
      </c>
      <c r="D23" s="36">
        <v>25</v>
      </c>
      <c r="E23" s="95"/>
      <c r="F23" s="26"/>
      <c r="G23" s="95"/>
      <c r="H23" s="95"/>
      <c r="I23" s="95"/>
      <c r="J23" s="26"/>
      <c r="K23" s="26"/>
      <c r="L23" s="95"/>
      <c r="M23" s="95"/>
      <c r="N23" s="26">
        <f>SUM(L23:M23)</f>
        <v>0</v>
      </c>
      <c r="O23" s="106"/>
      <c r="P23" s="106"/>
      <c r="Q23" s="106"/>
      <c r="R23" s="106"/>
      <c r="S23" s="106"/>
      <c r="T23" s="26">
        <f t="shared" si="0"/>
        <v>0</v>
      </c>
      <c r="U23" s="38" t="str">
        <f t="shared" si="2"/>
        <v/>
      </c>
      <c r="V23" s="22">
        <v>83</v>
      </c>
      <c r="W23" s="22" t="s">
        <v>57</v>
      </c>
      <c r="X23" s="22" t="s">
        <v>58</v>
      </c>
      <c r="Y23" s="78">
        <v>148</v>
      </c>
      <c r="Z23" s="39"/>
      <c r="AA23" s="1" t="s">
        <v>110</v>
      </c>
      <c r="AB23" s="27" t="s">
        <v>276</v>
      </c>
    </row>
    <row r="24" spans="1:28" x14ac:dyDescent="0.3">
      <c r="A24" s="1" t="s">
        <v>116</v>
      </c>
      <c r="B24" s="1" t="s">
        <v>105</v>
      </c>
      <c r="C24" s="26" t="s">
        <v>166</v>
      </c>
      <c r="D24" s="36">
        <v>15</v>
      </c>
      <c r="E24" s="95"/>
      <c r="F24" s="26"/>
      <c r="G24" s="95"/>
      <c r="H24" s="95"/>
      <c r="I24" s="95"/>
      <c r="J24" s="26"/>
      <c r="K24" s="26"/>
      <c r="L24" s="95"/>
      <c r="M24" s="95"/>
      <c r="N24" s="26">
        <f>SUM(L24:M24)</f>
        <v>0</v>
      </c>
      <c r="O24" s="106"/>
      <c r="P24" s="106"/>
      <c r="Q24" s="106"/>
      <c r="R24" s="106"/>
      <c r="S24" s="106"/>
      <c r="T24" s="37">
        <f>(H24*3)+((F24-H24)*2)+J24</f>
        <v>0</v>
      </c>
      <c r="U24" s="38" t="str">
        <f>IFERROR(((T24+Q24+N24-R24)+(O24*2))/E24,"")</f>
        <v/>
      </c>
      <c r="V24" s="22">
        <v>83</v>
      </c>
      <c r="W24" s="22" t="s">
        <v>57</v>
      </c>
      <c r="X24" s="22" t="s">
        <v>58</v>
      </c>
      <c r="Y24" s="78">
        <v>148</v>
      </c>
      <c r="Z24" s="39"/>
      <c r="AA24" s="1" t="s">
        <v>110</v>
      </c>
      <c r="AB24" s="27" t="s">
        <v>276</v>
      </c>
    </row>
    <row r="25" spans="1:28" x14ac:dyDescent="0.3">
      <c r="A25" s="1" t="s">
        <v>116</v>
      </c>
      <c r="B25" s="1" t="s">
        <v>105</v>
      </c>
      <c r="C25" s="51" t="s">
        <v>39</v>
      </c>
      <c r="D25" s="1"/>
      <c r="E25" s="51">
        <v>240</v>
      </c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51">
        <v>25</v>
      </c>
      <c r="Q25" s="41"/>
      <c r="R25" s="41"/>
      <c r="S25" s="41"/>
      <c r="T25" s="51"/>
      <c r="U25" s="38" t="str">
        <f>_xlfn.IFNA("",((T25+Q25+N25-R25)+(O25*2))/E25)</f>
        <v/>
      </c>
      <c r="V25" s="22">
        <v>83</v>
      </c>
      <c r="W25" s="22" t="s">
        <v>57</v>
      </c>
      <c r="X25" s="22" t="s">
        <v>58</v>
      </c>
      <c r="Y25" s="78">
        <v>148</v>
      </c>
      <c r="Z25" s="39"/>
      <c r="AA25" s="1" t="s">
        <v>110</v>
      </c>
      <c r="AB25" s="27" t="s">
        <v>276</v>
      </c>
    </row>
    <row r="26" spans="1:28" x14ac:dyDescent="0.3">
      <c r="A26" s="46" t="s">
        <v>116</v>
      </c>
      <c r="B26" s="46" t="s">
        <v>105</v>
      </c>
      <c r="C26" s="42" t="s">
        <v>40</v>
      </c>
      <c r="D26" s="46"/>
      <c r="E26" s="42">
        <f t="shared" ref="E26:T26" si="6">SUM(E13:E25)</f>
        <v>240</v>
      </c>
      <c r="F26" s="42">
        <f t="shared" si="6"/>
        <v>44</v>
      </c>
      <c r="G26" s="42">
        <f t="shared" si="6"/>
        <v>0</v>
      </c>
      <c r="H26" s="42">
        <f t="shared" si="6"/>
        <v>0</v>
      </c>
      <c r="I26" s="42">
        <f t="shared" si="6"/>
        <v>0</v>
      </c>
      <c r="J26" s="42">
        <f t="shared" si="6"/>
        <v>15</v>
      </c>
      <c r="K26" s="42">
        <f t="shared" si="6"/>
        <v>18</v>
      </c>
      <c r="L26" s="42">
        <f t="shared" si="6"/>
        <v>0</v>
      </c>
      <c r="M26" s="42">
        <f t="shared" si="6"/>
        <v>13</v>
      </c>
      <c r="N26" s="42">
        <f t="shared" si="6"/>
        <v>13</v>
      </c>
      <c r="O26" s="42">
        <f t="shared" si="6"/>
        <v>0</v>
      </c>
      <c r="P26" s="42">
        <f t="shared" si="6"/>
        <v>25</v>
      </c>
      <c r="Q26" s="42">
        <f t="shared" si="6"/>
        <v>0</v>
      </c>
      <c r="R26" s="42">
        <f t="shared" si="6"/>
        <v>0</v>
      </c>
      <c r="S26" s="42">
        <f t="shared" si="6"/>
        <v>0</v>
      </c>
      <c r="T26" s="42">
        <f t="shared" si="6"/>
        <v>103</v>
      </c>
      <c r="U26" s="43">
        <f>((T26+Q26+N26-R26)+(O26*2))/E26</f>
        <v>0.48333333333333334</v>
      </c>
      <c r="V26" s="44">
        <v>83</v>
      </c>
      <c r="W26" s="44" t="s">
        <v>57</v>
      </c>
      <c r="X26" s="44" t="s">
        <v>58</v>
      </c>
      <c r="Y26" s="79">
        <v>148</v>
      </c>
      <c r="Z26" s="45"/>
      <c r="AA26" s="46" t="s">
        <v>110</v>
      </c>
      <c r="AB26" s="93" t="s">
        <v>276</v>
      </c>
    </row>
    <row r="27" spans="1:28" x14ac:dyDescent="0.3">
      <c r="A27" s="1"/>
      <c r="B27" s="1"/>
      <c r="C27" s="1"/>
      <c r="D27" s="1"/>
      <c r="F27" s="47" t="s">
        <v>41</v>
      </c>
      <c r="G27" s="77" t="e">
        <f>F26/G26</f>
        <v>#DIV/0!</v>
      </c>
      <c r="H27" s="47"/>
      <c r="I27" s="27"/>
      <c r="J27" s="47" t="s">
        <v>42</v>
      </c>
      <c r="K27" s="77">
        <f>J26/K26</f>
        <v>0.83333333333333337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52" t="s">
        <v>117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20</v>
      </c>
      <c r="W33" s="1"/>
      <c r="X33" s="1"/>
      <c r="Y33" s="30"/>
      <c r="Z33" s="39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116</v>
      </c>
      <c r="C35" s="26" t="s">
        <v>338</v>
      </c>
      <c r="D35" s="36">
        <v>35</v>
      </c>
      <c r="E35" s="95"/>
      <c r="F35" s="26">
        <v>7</v>
      </c>
      <c r="G35" s="95"/>
      <c r="H35" s="95"/>
      <c r="I35" s="95"/>
      <c r="J35" s="26">
        <v>1</v>
      </c>
      <c r="K35" s="26">
        <v>2</v>
      </c>
      <c r="L35" s="95"/>
      <c r="M35" s="95"/>
      <c r="N35" s="26">
        <f t="shared" ref="N35:N40" si="7">SUM(L35:M35)</f>
        <v>0</v>
      </c>
      <c r="O35" s="106"/>
      <c r="P35" s="106"/>
      <c r="Q35" s="106"/>
      <c r="R35" s="106"/>
      <c r="S35" s="106"/>
      <c r="T35" s="26">
        <f t="shared" ref="T35:T44" si="8">+(F35*2)+J35</f>
        <v>15</v>
      </c>
      <c r="U35" s="38" t="str">
        <f t="shared" ref="U35:U43" si="9">IFERROR(((T35+Q35+N35-R35)+(O35*2))/E35,"")</f>
        <v/>
      </c>
      <c r="V35" s="22">
        <v>83</v>
      </c>
      <c r="W35" s="22" t="s">
        <v>63</v>
      </c>
      <c r="X35" s="22" t="s">
        <v>64</v>
      </c>
      <c r="Y35" s="78">
        <v>148</v>
      </c>
      <c r="Z35" s="39"/>
      <c r="AA35" s="1" t="s">
        <v>118</v>
      </c>
      <c r="AB35" s="27" t="s">
        <v>277</v>
      </c>
    </row>
    <row r="36" spans="1:28" x14ac:dyDescent="0.3">
      <c r="A36" s="1" t="s">
        <v>105</v>
      </c>
      <c r="B36" s="1" t="s">
        <v>116</v>
      </c>
      <c r="C36" s="26" t="s">
        <v>208</v>
      </c>
      <c r="D36" s="36">
        <v>21</v>
      </c>
      <c r="E36" s="95"/>
      <c r="F36" s="26">
        <v>2</v>
      </c>
      <c r="G36" s="95"/>
      <c r="H36" s="95"/>
      <c r="I36" s="95"/>
      <c r="J36" s="26">
        <v>1</v>
      </c>
      <c r="K36" s="26">
        <v>2</v>
      </c>
      <c r="L36" s="95"/>
      <c r="M36" s="95"/>
      <c r="N36" s="26">
        <f t="shared" si="7"/>
        <v>0</v>
      </c>
      <c r="O36" s="106"/>
      <c r="P36" s="106"/>
      <c r="Q36" s="106"/>
      <c r="R36" s="106"/>
      <c r="S36" s="106"/>
      <c r="T36" s="26">
        <f t="shared" si="8"/>
        <v>5</v>
      </c>
      <c r="U36" s="38" t="str">
        <f t="shared" si="9"/>
        <v/>
      </c>
      <c r="V36" s="22">
        <v>83</v>
      </c>
      <c r="W36" s="22" t="s">
        <v>63</v>
      </c>
      <c r="X36" s="22" t="s">
        <v>64</v>
      </c>
      <c r="Y36" s="78">
        <v>148</v>
      </c>
      <c r="Z36" s="39"/>
      <c r="AA36" s="1" t="s">
        <v>118</v>
      </c>
      <c r="AB36" s="27" t="s">
        <v>277</v>
      </c>
    </row>
    <row r="37" spans="1:28" x14ac:dyDescent="0.3">
      <c r="A37" s="1" t="s">
        <v>105</v>
      </c>
      <c r="B37" s="1" t="s">
        <v>116</v>
      </c>
      <c r="C37" s="26" t="s">
        <v>71</v>
      </c>
      <c r="D37" s="36">
        <v>4</v>
      </c>
      <c r="E37" s="95"/>
      <c r="F37" s="26">
        <v>1</v>
      </c>
      <c r="G37" s="95"/>
      <c r="H37" s="95"/>
      <c r="I37" s="95"/>
      <c r="J37" s="26">
        <v>3</v>
      </c>
      <c r="K37" s="26">
        <v>5</v>
      </c>
      <c r="L37" s="95"/>
      <c r="M37" s="95"/>
      <c r="N37" s="26">
        <f t="shared" si="7"/>
        <v>0</v>
      </c>
      <c r="O37" s="106"/>
      <c r="P37" s="106"/>
      <c r="Q37" s="106"/>
      <c r="R37" s="106"/>
      <c r="S37" s="106"/>
      <c r="T37" s="26">
        <f t="shared" si="8"/>
        <v>5</v>
      </c>
      <c r="U37" s="38" t="str">
        <f t="shared" si="9"/>
        <v/>
      </c>
      <c r="V37" s="22">
        <v>83</v>
      </c>
      <c r="W37" s="22" t="s">
        <v>63</v>
      </c>
      <c r="X37" s="22" t="s">
        <v>64</v>
      </c>
      <c r="Y37" s="78">
        <v>148</v>
      </c>
      <c r="Z37" s="39"/>
      <c r="AA37" s="1" t="s">
        <v>118</v>
      </c>
      <c r="AB37" s="27" t="s">
        <v>277</v>
      </c>
    </row>
    <row r="38" spans="1:28" x14ac:dyDescent="0.3">
      <c r="A38" s="1" t="s">
        <v>105</v>
      </c>
      <c r="B38" s="1" t="s">
        <v>116</v>
      </c>
      <c r="C38" s="26" t="s">
        <v>205</v>
      </c>
      <c r="D38" s="36">
        <v>13</v>
      </c>
      <c r="E38" s="95"/>
      <c r="F38" s="26">
        <v>1</v>
      </c>
      <c r="G38" s="95"/>
      <c r="H38" s="95"/>
      <c r="I38" s="95"/>
      <c r="J38" s="26">
        <v>2</v>
      </c>
      <c r="K38" s="26">
        <v>2</v>
      </c>
      <c r="L38" s="95"/>
      <c r="M38" s="95"/>
      <c r="N38" s="26">
        <f t="shared" si="7"/>
        <v>0</v>
      </c>
      <c r="O38" s="106"/>
      <c r="P38" s="106"/>
      <c r="Q38" s="106"/>
      <c r="R38" s="106"/>
      <c r="S38" s="106"/>
      <c r="T38" s="26">
        <f t="shared" si="8"/>
        <v>4</v>
      </c>
      <c r="U38" s="38" t="str">
        <f t="shared" si="9"/>
        <v/>
      </c>
      <c r="V38" s="22">
        <v>83</v>
      </c>
      <c r="W38" s="22" t="s">
        <v>63</v>
      </c>
      <c r="X38" s="22" t="s">
        <v>64</v>
      </c>
      <c r="Y38" s="78">
        <v>148</v>
      </c>
      <c r="Z38" s="39"/>
      <c r="AA38" s="1" t="s">
        <v>118</v>
      </c>
      <c r="AB38" s="27" t="s">
        <v>277</v>
      </c>
    </row>
    <row r="39" spans="1:28" x14ac:dyDescent="0.3">
      <c r="A39" s="1" t="s">
        <v>105</v>
      </c>
      <c r="B39" s="1" t="s">
        <v>116</v>
      </c>
      <c r="C39" s="26" t="s">
        <v>204</v>
      </c>
      <c r="D39" s="36">
        <v>11</v>
      </c>
      <c r="E39" s="95"/>
      <c r="F39" s="26">
        <v>4</v>
      </c>
      <c r="G39" s="95"/>
      <c r="H39" s="95"/>
      <c r="I39" s="95"/>
      <c r="J39" s="26">
        <v>5</v>
      </c>
      <c r="K39" s="26">
        <v>6</v>
      </c>
      <c r="L39" s="95"/>
      <c r="M39" s="95"/>
      <c r="N39" s="26">
        <f t="shared" si="7"/>
        <v>0</v>
      </c>
      <c r="O39" s="106"/>
      <c r="P39" s="106"/>
      <c r="Q39" s="106"/>
      <c r="R39" s="106"/>
      <c r="S39" s="106"/>
      <c r="T39" s="26">
        <f t="shared" si="8"/>
        <v>13</v>
      </c>
      <c r="U39" s="38" t="str">
        <f t="shared" si="9"/>
        <v/>
      </c>
      <c r="V39" s="22">
        <v>83</v>
      </c>
      <c r="W39" s="22" t="s">
        <v>63</v>
      </c>
      <c r="X39" s="22" t="s">
        <v>64</v>
      </c>
      <c r="Y39" s="78">
        <v>148</v>
      </c>
      <c r="Z39" s="39"/>
      <c r="AA39" s="1" t="s">
        <v>118</v>
      </c>
      <c r="AB39" s="27" t="s">
        <v>277</v>
      </c>
    </row>
    <row r="40" spans="1:28" x14ac:dyDescent="0.3">
      <c r="A40" s="1" t="s">
        <v>105</v>
      </c>
      <c r="B40" s="1" t="s">
        <v>116</v>
      </c>
      <c r="C40" s="26" t="s">
        <v>72</v>
      </c>
      <c r="D40" s="36">
        <v>34</v>
      </c>
      <c r="E40" s="95" t="s">
        <v>499</v>
      </c>
      <c r="F40" s="26"/>
      <c r="G40" s="95"/>
      <c r="H40" s="95"/>
      <c r="I40" s="95"/>
      <c r="J40" s="26"/>
      <c r="K40" s="26"/>
      <c r="L40" s="95"/>
      <c r="M40" s="95"/>
      <c r="N40" s="26">
        <f t="shared" si="7"/>
        <v>0</v>
      </c>
      <c r="O40" s="106"/>
      <c r="P40" s="106"/>
      <c r="Q40" s="106"/>
      <c r="R40" s="106"/>
      <c r="S40" s="106"/>
      <c r="T40" s="26">
        <f t="shared" si="8"/>
        <v>0</v>
      </c>
      <c r="U40" s="38" t="str">
        <f t="shared" si="9"/>
        <v/>
      </c>
      <c r="V40" s="22">
        <v>83</v>
      </c>
      <c r="W40" s="22" t="s">
        <v>63</v>
      </c>
      <c r="X40" s="22" t="s">
        <v>64</v>
      </c>
      <c r="Y40" s="78">
        <v>148</v>
      </c>
      <c r="Z40" s="39"/>
      <c r="AA40" s="1" t="s">
        <v>118</v>
      </c>
      <c r="AB40" s="27" t="s">
        <v>277</v>
      </c>
    </row>
    <row r="41" spans="1:28" x14ac:dyDescent="0.3">
      <c r="A41" s="1" t="s">
        <v>105</v>
      </c>
      <c r="B41" s="1" t="s">
        <v>116</v>
      </c>
      <c r="C41" s="26" t="s">
        <v>461</v>
      </c>
      <c r="D41" s="36">
        <v>15</v>
      </c>
      <c r="E41" s="95" t="s">
        <v>499</v>
      </c>
      <c r="F41" s="26"/>
      <c r="G41" s="95"/>
      <c r="H41" s="95"/>
      <c r="I41" s="95"/>
      <c r="J41" s="26"/>
      <c r="K41" s="26"/>
      <c r="L41" s="95"/>
      <c r="M41" s="95"/>
      <c r="N41" s="26">
        <f>SUM(L41:M41)</f>
        <v>0</v>
      </c>
      <c r="O41" s="106"/>
      <c r="P41" s="106"/>
      <c r="Q41" s="106"/>
      <c r="R41" s="106"/>
      <c r="S41" s="106"/>
      <c r="T41" s="26">
        <f t="shared" si="8"/>
        <v>0</v>
      </c>
      <c r="U41" s="38" t="str">
        <f t="shared" si="9"/>
        <v/>
      </c>
      <c r="V41" s="22">
        <v>83</v>
      </c>
      <c r="W41" s="22" t="s">
        <v>63</v>
      </c>
      <c r="X41" s="22" t="s">
        <v>64</v>
      </c>
      <c r="Y41" s="78">
        <v>148</v>
      </c>
      <c r="Z41" s="39"/>
      <c r="AA41" s="1" t="s">
        <v>118</v>
      </c>
      <c r="AB41" s="27" t="s">
        <v>277</v>
      </c>
    </row>
    <row r="42" spans="1:28" x14ac:dyDescent="0.3">
      <c r="A42" s="1" t="s">
        <v>105</v>
      </c>
      <c r="B42" s="1" t="s">
        <v>116</v>
      </c>
      <c r="C42" s="26" t="s">
        <v>462</v>
      </c>
      <c r="D42" s="36">
        <v>20</v>
      </c>
      <c r="E42" s="95"/>
      <c r="F42" s="26">
        <v>4</v>
      </c>
      <c r="G42" s="95"/>
      <c r="H42" s="95"/>
      <c r="I42" s="95"/>
      <c r="J42" s="26">
        <v>2</v>
      </c>
      <c r="K42" s="26">
        <v>2</v>
      </c>
      <c r="L42" s="95"/>
      <c r="M42" s="95"/>
      <c r="N42" s="26">
        <f>SUM(L42:M42)</f>
        <v>0</v>
      </c>
      <c r="O42" s="106"/>
      <c r="P42" s="106"/>
      <c r="Q42" s="106"/>
      <c r="R42" s="106"/>
      <c r="S42" s="106"/>
      <c r="T42" s="26">
        <f t="shared" si="8"/>
        <v>10</v>
      </c>
      <c r="U42" s="38" t="str">
        <f t="shared" si="9"/>
        <v/>
      </c>
      <c r="V42" s="22">
        <v>83</v>
      </c>
      <c r="W42" s="22" t="s">
        <v>63</v>
      </c>
      <c r="X42" s="22" t="s">
        <v>64</v>
      </c>
      <c r="Y42" s="78">
        <v>148</v>
      </c>
      <c r="Z42" s="39"/>
      <c r="AA42" s="1" t="s">
        <v>118</v>
      </c>
      <c r="AB42" s="27" t="s">
        <v>277</v>
      </c>
    </row>
    <row r="43" spans="1:28" x14ac:dyDescent="0.3">
      <c r="A43" s="1" t="s">
        <v>105</v>
      </c>
      <c r="B43" s="1" t="s">
        <v>116</v>
      </c>
      <c r="C43" s="26" t="s">
        <v>209</v>
      </c>
      <c r="D43" s="36">
        <v>23</v>
      </c>
      <c r="E43" s="95"/>
      <c r="F43" s="26">
        <v>6</v>
      </c>
      <c r="G43" s="95"/>
      <c r="H43" s="95"/>
      <c r="I43" s="95"/>
      <c r="J43" s="26">
        <v>3</v>
      </c>
      <c r="K43" s="26">
        <v>5</v>
      </c>
      <c r="L43" s="95"/>
      <c r="M43" s="95"/>
      <c r="N43" s="26">
        <f>SUM(L43:M43)</f>
        <v>0</v>
      </c>
      <c r="O43" s="106"/>
      <c r="P43" s="106"/>
      <c r="Q43" s="106"/>
      <c r="R43" s="106"/>
      <c r="S43" s="106"/>
      <c r="T43" s="26">
        <f t="shared" si="8"/>
        <v>15</v>
      </c>
      <c r="U43" s="38" t="str">
        <f t="shared" si="9"/>
        <v/>
      </c>
      <c r="V43" s="22">
        <v>83</v>
      </c>
      <c r="W43" s="22" t="s">
        <v>63</v>
      </c>
      <c r="X43" s="22" t="s">
        <v>64</v>
      </c>
      <c r="Y43" s="78">
        <v>148</v>
      </c>
      <c r="Z43" s="39"/>
      <c r="AA43" s="1" t="s">
        <v>118</v>
      </c>
      <c r="AB43" s="27" t="s">
        <v>277</v>
      </c>
    </row>
    <row r="44" spans="1:28" x14ac:dyDescent="0.3">
      <c r="A44" s="1" t="s">
        <v>105</v>
      </c>
      <c r="B44" s="1" t="s">
        <v>116</v>
      </c>
      <c r="C44" s="26" t="s">
        <v>210</v>
      </c>
      <c r="D44" s="36">
        <v>33</v>
      </c>
      <c r="E44" s="102"/>
      <c r="F44" s="37">
        <v>14</v>
      </c>
      <c r="G44" s="106"/>
      <c r="H44" s="106"/>
      <c r="I44" s="106"/>
      <c r="J44" s="37">
        <v>9</v>
      </c>
      <c r="K44" s="37">
        <v>13</v>
      </c>
      <c r="L44" s="103"/>
      <c r="M44" s="37">
        <v>16</v>
      </c>
      <c r="N44" s="26">
        <f>SUM(L44:M44)</f>
        <v>16</v>
      </c>
      <c r="O44" s="103"/>
      <c r="P44" s="103"/>
      <c r="Q44" s="103"/>
      <c r="R44" s="103"/>
      <c r="S44" s="103"/>
      <c r="T44" s="37">
        <f t="shared" si="8"/>
        <v>37</v>
      </c>
      <c r="U44" s="38" t="str">
        <f>_xlfn.IFNA("",((T44+Q44+N44-R44)+(O44*2))/E44)</f>
        <v/>
      </c>
      <c r="V44" s="22">
        <v>83</v>
      </c>
      <c r="W44" s="22" t="s">
        <v>63</v>
      </c>
      <c r="X44" s="22" t="s">
        <v>64</v>
      </c>
      <c r="Y44" s="78">
        <v>148</v>
      </c>
      <c r="Z44" s="39"/>
      <c r="AA44" s="1" t="s">
        <v>118</v>
      </c>
      <c r="AB44" s="27" t="s">
        <v>277</v>
      </c>
    </row>
    <row r="45" spans="1:28" x14ac:dyDescent="0.3">
      <c r="A45" s="1" t="s">
        <v>105</v>
      </c>
      <c r="B45" s="1" t="s">
        <v>116</v>
      </c>
      <c r="C45" s="51" t="s">
        <v>39</v>
      </c>
      <c r="D45" s="36"/>
      <c r="E45" s="51">
        <v>240</v>
      </c>
      <c r="F45" s="51"/>
      <c r="G45" s="51">
        <v>65</v>
      </c>
      <c r="H45" s="41"/>
      <c r="I45" s="41"/>
      <c r="J45" s="41"/>
      <c r="K45" s="41"/>
      <c r="L45" s="41"/>
      <c r="M45" s="41"/>
      <c r="N45" s="41"/>
      <c r="O45" s="41"/>
      <c r="P45" s="51">
        <v>15</v>
      </c>
      <c r="Q45" s="41"/>
      <c r="R45" s="41"/>
      <c r="S45" s="41"/>
      <c r="T45" s="51"/>
      <c r="U45" s="38"/>
      <c r="V45" s="22">
        <v>83</v>
      </c>
      <c r="W45" s="22" t="s">
        <v>63</v>
      </c>
      <c r="X45" s="22" t="s">
        <v>64</v>
      </c>
      <c r="Y45" s="78">
        <v>148</v>
      </c>
      <c r="Z45" s="39"/>
      <c r="AA45" s="1" t="s">
        <v>118</v>
      </c>
      <c r="AB45" s="27" t="s">
        <v>277</v>
      </c>
    </row>
    <row r="46" spans="1:28" x14ac:dyDescent="0.3">
      <c r="A46" s="46" t="s">
        <v>105</v>
      </c>
      <c r="B46" s="46" t="s">
        <v>116</v>
      </c>
      <c r="C46" s="42" t="s">
        <v>40</v>
      </c>
      <c r="D46" s="46"/>
      <c r="E46" s="42">
        <f>SUM(E35:E45)</f>
        <v>240</v>
      </c>
      <c r="F46" s="42">
        <f t="shared" ref="F46:T46" si="10">SUM(F35:F45)</f>
        <v>39</v>
      </c>
      <c r="G46" s="42">
        <f t="shared" si="10"/>
        <v>65</v>
      </c>
      <c r="H46" s="42">
        <f t="shared" si="10"/>
        <v>0</v>
      </c>
      <c r="I46" s="42">
        <f t="shared" si="10"/>
        <v>0</v>
      </c>
      <c r="J46" s="42">
        <f t="shared" si="10"/>
        <v>26</v>
      </c>
      <c r="K46" s="42">
        <f t="shared" si="10"/>
        <v>37</v>
      </c>
      <c r="L46" s="42">
        <f t="shared" si="10"/>
        <v>0</v>
      </c>
      <c r="M46" s="42">
        <f t="shared" si="10"/>
        <v>16</v>
      </c>
      <c r="N46" s="42">
        <f t="shared" si="10"/>
        <v>16</v>
      </c>
      <c r="O46" s="42">
        <f t="shared" si="10"/>
        <v>0</v>
      </c>
      <c r="P46" s="42">
        <f t="shared" si="10"/>
        <v>15</v>
      </c>
      <c r="Q46" s="42">
        <f t="shared" si="10"/>
        <v>0</v>
      </c>
      <c r="R46" s="42">
        <f t="shared" si="10"/>
        <v>0</v>
      </c>
      <c r="S46" s="42">
        <f t="shared" si="10"/>
        <v>0</v>
      </c>
      <c r="T46" s="42">
        <f t="shared" si="10"/>
        <v>104</v>
      </c>
      <c r="U46" s="43">
        <f>((T46+Q46+N46-R46)+(O46*2))/E46</f>
        <v>0.5</v>
      </c>
      <c r="V46" s="44">
        <v>83</v>
      </c>
      <c r="W46" s="44" t="s">
        <v>63</v>
      </c>
      <c r="X46" s="44" t="s">
        <v>64</v>
      </c>
      <c r="Y46" s="79">
        <v>148</v>
      </c>
      <c r="Z46" s="45"/>
      <c r="AA46" s="46" t="s">
        <v>118</v>
      </c>
      <c r="AB46" s="93" t="s">
        <v>277</v>
      </c>
    </row>
    <row r="47" spans="1:28" x14ac:dyDescent="0.3">
      <c r="A47" s="1"/>
      <c r="B47" s="1"/>
      <c r="C47" s="1"/>
      <c r="D47" s="1"/>
      <c r="F47" s="47" t="s">
        <v>41</v>
      </c>
      <c r="G47" s="77">
        <f>F46/G46</f>
        <v>0.6</v>
      </c>
      <c r="H47" s="47"/>
      <c r="I47" s="27"/>
      <c r="J47" s="47" t="s">
        <v>42</v>
      </c>
      <c r="K47" s="77">
        <f>J46/K46</f>
        <v>0.70270270270270274</v>
      </c>
      <c r="L47" s="1"/>
      <c r="M47" s="37" t="s">
        <v>43</v>
      </c>
      <c r="N47" s="49"/>
      <c r="P47" s="1"/>
      <c r="Q47" s="1"/>
      <c r="R47" s="1"/>
      <c r="S47" s="1"/>
      <c r="T47" s="1"/>
      <c r="U47" s="1"/>
      <c r="V47" s="22"/>
      <c r="W47" s="22"/>
      <c r="X47" s="22"/>
      <c r="Y47" s="40"/>
      <c r="Z47" s="39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0"/>
      <c r="Z48" s="39"/>
      <c r="AA48" s="1"/>
      <c r="AB48" s="27"/>
    </row>
    <row r="49" spans="2:28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0"/>
      <c r="Z49" s="39"/>
      <c r="AA49" s="1"/>
      <c r="AB49" s="1"/>
    </row>
  </sheetData>
  <sheetProtection sheet="1" objects="1" scenarios="1"/>
  <printOptions gridLines="1"/>
  <pageMargins left="0.25" right="0.25" top="0.75" bottom="0.75" header="0.3" footer="0.3"/>
  <pageSetup scale="68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D9539-9D51-43E5-9BED-E15859CC40EF}">
  <sheetPr>
    <tabColor rgb="FFFF0000"/>
    <pageSetUpPr fitToPage="1"/>
  </sheetPr>
  <dimension ref="A1:AB50"/>
  <sheetViews>
    <sheetView topLeftCell="A29" workbookViewId="0">
      <selection activeCell="AB49" sqref="AB49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8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80" t="s">
        <v>457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28918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81</v>
      </c>
      <c r="D4" s="7" t="s">
        <v>5</v>
      </c>
      <c r="E4" s="8"/>
      <c r="F4" s="5"/>
      <c r="G4" s="1"/>
      <c r="J4" s="15" t="s">
        <v>278</v>
      </c>
      <c r="K4" s="16" t="s">
        <v>106</v>
      </c>
      <c r="L4" s="17"/>
      <c r="M4" s="18"/>
      <c r="N4" s="19">
        <v>21</v>
      </c>
      <c r="O4" s="19">
        <v>19</v>
      </c>
      <c r="P4" s="19">
        <v>27</v>
      </c>
      <c r="Q4" s="19">
        <v>27</v>
      </c>
      <c r="R4" s="20"/>
      <c r="S4" s="21">
        <f>SUM(N4:R4)</f>
        <v>94</v>
      </c>
      <c r="T4" s="22">
        <v>87</v>
      </c>
    </row>
    <row r="5" spans="1:28" x14ac:dyDescent="0.3">
      <c r="B5" s="1"/>
      <c r="C5" s="6" t="s">
        <v>87</v>
      </c>
      <c r="D5" s="7" t="s">
        <v>6</v>
      </c>
      <c r="E5" s="1"/>
      <c r="F5" s="1"/>
      <c r="G5" s="1"/>
      <c r="J5" s="15" t="s">
        <v>139</v>
      </c>
      <c r="K5" s="16" t="s">
        <v>89</v>
      </c>
      <c r="L5" s="17"/>
      <c r="M5" s="18"/>
      <c r="N5" s="19">
        <v>24</v>
      </c>
      <c r="O5" s="19">
        <v>23</v>
      </c>
      <c r="P5" s="19">
        <v>22</v>
      </c>
      <c r="Q5" s="19">
        <v>27</v>
      </c>
      <c r="R5" s="20"/>
      <c r="S5" s="21">
        <f>SUM(N5:R5)</f>
        <v>96</v>
      </c>
      <c r="T5" s="22">
        <v>87</v>
      </c>
      <c r="U5" s="1"/>
      <c r="V5" s="1"/>
      <c r="W5" s="1"/>
    </row>
    <row r="6" spans="1:28" x14ac:dyDescent="0.3">
      <c r="C6" s="23">
        <v>3104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4"/>
      <c r="D7" s="7" t="s">
        <v>8</v>
      </c>
      <c r="G7" s="1"/>
      <c r="S7" s="1"/>
      <c r="T7" s="25" t="s">
        <v>9</v>
      </c>
      <c r="U7" s="1"/>
      <c r="V7" s="83">
        <v>87</v>
      </c>
      <c r="W7" s="1"/>
    </row>
    <row r="8" spans="1:28" x14ac:dyDescent="0.3">
      <c r="B8" s="1"/>
      <c r="C8" s="84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2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23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88</v>
      </c>
      <c r="B13" s="1" t="s">
        <v>105</v>
      </c>
      <c r="C13" s="26" t="s">
        <v>155</v>
      </c>
      <c r="D13" s="36">
        <v>11</v>
      </c>
      <c r="E13" s="95"/>
      <c r="F13" s="26">
        <v>2</v>
      </c>
      <c r="G13" s="95"/>
      <c r="H13" s="95"/>
      <c r="I13" s="95"/>
      <c r="J13" s="26">
        <v>5</v>
      </c>
      <c r="K13" s="26">
        <v>12</v>
      </c>
      <c r="L13" s="95"/>
      <c r="M13" s="95"/>
      <c r="N13" s="26">
        <f>SUM(L13:M13)</f>
        <v>0</v>
      </c>
      <c r="O13" s="95"/>
      <c r="P13" s="106"/>
      <c r="Q13" s="95"/>
      <c r="R13" s="95"/>
      <c r="S13" s="95"/>
      <c r="T13" s="26">
        <f>+(F13*2)+J13</f>
        <v>9</v>
      </c>
      <c r="U13" s="38" t="str">
        <f>IFERROR(((T13+Q13+N13-R13)+(O13*2))/E13,"")</f>
        <v/>
      </c>
      <c r="V13" s="22">
        <v>87</v>
      </c>
      <c r="W13" s="22" t="s">
        <v>57</v>
      </c>
      <c r="X13" s="22" t="s">
        <v>58</v>
      </c>
      <c r="Y13" s="78">
        <v>3104</v>
      </c>
      <c r="Z13" s="39"/>
      <c r="AA13" s="1" t="s">
        <v>110</v>
      </c>
      <c r="AB13" s="27" t="s">
        <v>279</v>
      </c>
    </row>
    <row r="14" spans="1:28" x14ac:dyDescent="0.3">
      <c r="A14" s="1" t="s">
        <v>88</v>
      </c>
      <c r="B14" s="1" t="s">
        <v>105</v>
      </c>
      <c r="C14" s="26" t="s">
        <v>156</v>
      </c>
      <c r="D14" s="36">
        <v>33</v>
      </c>
      <c r="E14" s="95" t="s">
        <v>460</v>
      </c>
      <c r="F14" s="26"/>
      <c r="G14" s="95"/>
      <c r="H14" s="95"/>
      <c r="I14" s="95"/>
      <c r="J14" s="26"/>
      <c r="K14" s="26"/>
      <c r="L14" s="95"/>
      <c r="M14" s="95"/>
      <c r="N14" s="26"/>
      <c r="O14" s="95"/>
      <c r="P14" s="106"/>
      <c r="Q14" s="95"/>
      <c r="R14" s="95"/>
      <c r="S14" s="95"/>
      <c r="T14" s="26"/>
      <c r="U14" s="38" t="str">
        <f t="shared" ref="U14:U24" si="0">IFERROR(((T14+Q14+N14-R14)+(O14*2))/E14,"")</f>
        <v/>
      </c>
      <c r="V14" s="22">
        <v>87</v>
      </c>
      <c r="W14" s="22" t="s">
        <v>57</v>
      </c>
      <c r="X14" s="22" t="s">
        <v>58</v>
      </c>
      <c r="Y14" s="78">
        <v>3104</v>
      </c>
      <c r="Z14" s="39"/>
      <c r="AA14" s="1" t="s">
        <v>110</v>
      </c>
      <c r="AB14" s="27" t="s">
        <v>279</v>
      </c>
    </row>
    <row r="15" spans="1:28" x14ac:dyDescent="0.3">
      <c r="A15" s="1" t="s">
        <v>88</v>
      </c>
      <c r="B15" s="1" t="s">
        <v>105</v>
      </c>
      <c r="C15" s="26" t="s">
        <v>157</v>
      </c>
      <c r="D15" s="36">
        <v>24</v>
      </c>
      <c r="E15" s="95"/>
      <c r="F15" s="26">
        <v>6</v>
      </c>
      <c r="G15" s="95"/>
      <c r="H15" s="95"/>
      <c r="I15" s="95"/>
      <c r="J15" s="26">
        <v>5</v>
      </c>
      <c r="K15" s="26">
        <v>6</v>
      </c>
      <c r="L15" s="95"/>
      <c r="M15" s="95"/>
      <c r="N15" s="26">
        <f t="shared" ref="N15:N24" si="1">SUM(L15:M15)</f>
        <v>0</v>
      </c>
      <c r="O15" s="95"/>
      <c r="P15" s="106"/>
      <c r="Q15" s="95"/>
      <c r="R15" s="95"/>
      <c r="S15" s="95"/>
      <c r="T15" s="26">
        <f t="shared" ref="T15:T24" si="2">+(F15*2)+J15</f>
        <v>17</v>
      </c>
      <c r="U15" s="38" t="str">
        <f t="shared" si="0"/>
        <v/>
      </c>
      <c r="V15" s="22">
        <v>87</v>
      </c>
      <c r="W15" s="22" t="s">
        <v>57</v>
      </c>
      <c r="X15" s="22" t="s">
        <v>58</v>
      </c>
      <c r="Y15" s="78">
        <v>3104</v>
      </c>
      <c r="Z15" s="39"/>
      <c r="AA15" s="1" t="s">
        <v>110</v>
      </c>
      <c r="AB15" s="27" t="s">
        <v>279</v>
      </c>
    </row>
    <row r="16" spans="1:28" x14ac:dyDescent="0.3">
      <c r="A16" s="1" t="s">
        <v>88</v>
      </c>
      <c r="B16" s="1" t="s">
        <v>105</v>
      </c>
      <c r="C16" s="26" t="s">
        <v>158</v>
      </c>
      <c r="D16" s="36">
        <v>22</v>
      </c>
      <c r="E16" s="95"/>
      <c r="F16" s="26">
        <v>6</v>
      </c>
      <c r="G16" s="95"/>
      <c r="H16" s="95"/>
      <c r="I16" s="95"/>
      <c r="J16" s="26">
        <v>4</v>
      </c>
      <c r="K16" s="26">
        <v>4</v>
      </c>
      <c r="L16" s="95"/>
      <c r="M16" s="95"/>
      <c r="N16" s="26">
        <f t="shared" si="1"/>
        <v>0</v>
      </c>
      <c r="O16" s="95"/>
      <c r="P16" s="106"/>
      <c r="Q16" s="95"/>
      <c r="R16" s="95"/>
      <c r="S16" s="95"/>
      <c r="T16" s="26">
        <f t="shared" si="2"/>
        <v>16</v>
      </c>
      <c r="U16" s="38" t="str">
        <f t="shared" si="0"/>
        <v/>
      </c>
      <c r="V16" s="22">
        <v>87</v>
      </c>
      <c r="W16" s="22" t="s">
        <v>57</v>
      </c>
      <c r="X16" s="22" t="s">
        <v>58</v>
      </c>
      <c r="Y16" s="78">
        <v>3104</v>
      </c>
      <c r="Z16" s="39"/>
      <c r="AA16" s="1" t="s">
        <v>110</v>
      </c>
      <c r="AB16" s="27" t="s">
        <v>279</v>
      </c>
    </row>
    <row r="17" spans="1:28" x14ac:dyDescent="0.3">
      <c r="A17" s="1" t="s">
        <v>88</v>
      </c>
      <c r="B17" s="1" t="s">
        <v>105</v>
      </c>
      <c r="C17" s="26" t="s">
        <v>160</v>
      </c>
      <c r="D17" s="36">
        <v>20</v>
      </c>
      <c r="E17" s="95" t="s">
        <v>460</v>
      </c>
      <c r="F17" s="26"/>
      <c r="G17" s="95"/>
      <c r="H17" s="95"/>
      <c r="I17" s="95"/>
      <c r="J17" s="26"/>
      <c r="K17" s="26"/>
      <c r="L17" s="95"/>
      <c r="M17" s="95"/>
      <c r="N17" s="26"/>
      <c r="O17" s="95"/>
      <c r="P17" s="106"/>
      <c r="Q17" s="95"/>
      <c r="R17" s="95"/>
      <c r="S17" s="95"/>
      <c r="T17" s="26"/>
      <c r="U17" s="38" t="str">
        <f t="shared" si="0"/>
        <v/>
      </c>
      <c r="V17" s="22">
        <v>87</v>
      </c>
      <c r="W17" s="22" t="s">
        <v>57</v>
      </c>
      <c r="X17" s="22" t="s">
        <v>58</v>
      </c>
      <c r="Y17" s="78">
        <v>3104</v>
      </c>
      <c r="Z17" s="39"/>
      <c r="AA17" s="1" t="s">
        <v>110</v>
      </c>
      <c r="AB17" s="27" t="s">
        <v>279</v>
      </c>
    </row>
    <row r="18" spans="1:28" x14ac:dyDescent="0.3">
      <c r="A18" s="1" t="s">
        <v>88</v>
      </c>
      <c r="B18" s="1" t="s">
        <v>105</v>
      </c>
      <c r="C18" s="26" t="s">
        <v>161</v>
      </c>
      <c r="D18" s="36">
        <v>45</v>
      </c>
      <c r="E18" s="95"/>
      <c r="F18" s="26">
        <v>5</v>
      </c>
      <c r="G18" s="95"/>
      <c r="H18" s="95"/>
      <c r="I18" s="95"/>
      <c r="J18" s="26">
        <v>6</v>
      </c>
      <c r="K18" s="26">
        <v>8</v>
      </c>
      <c r="L18" s="95"/>
      <c r="M18" s="95"/>
      <c r="N18" s="26">
        <f t="shared" si="1"/>
        <v>0</v>
      </c>
      <c r="O18" s="95"/>
      <c r="P18" s="106"/>
      <c r="Q18" s="95"/>
      <c r="R18" s="95"/>
      <c r="S18" s="95"/>
      <c r="T18" s="26">
        <f t="shared" si="2"/>
        <v>16</v>
      </c>
      <c r="U18" s="38" t="str">
        <f t="shared" si="0"/>
        <v/>
      </c>
      <c r="V18" s="22">
        <v>87</v>
      </c>
      <c r="W18" s="22" t="s">
        <v>57</v>
      </c>
      <c r="X18" s="22" t="s">
        <v>58</v>
      </c>
      <c r="Y18" s="78">
        <v>3104</v>
      </c>
      <c r="Z18" s="39"/>
      <c r="AA18" s="1" t="s">
        <v>110</v>
      </c>
      <c r="AB18" s="27" t="s">
        <v>279</v>
      </c>
    </row>
    <row r="19" spans="1:28" x14ac:dyDescent="0.3">
      <c r="A19" s="1" t="s">
        <v>88</v>
      </c>
      <c r="B19" s="1" t="s">
        <v>105</v>
      </c>
      <c r="C19" s="26" t="s">
        <v>162</v>
      </c>
      <c r="D19" s="36">
        <v>23</v>
      </c>
      <c r="E19" s="95"/>
      <c r="F19" s="26">
        <v>4</v>
      </c>
      <c r="G19" s="95"/>
      <c r="H19" s="95"/>
      <c r="I19" s="95"/>
      <c r="J19" s="26">
        <v>2</v>
      </c>
      <c r="K19" s="26">
        <v>2</v>
      </c>
      <c r="L19" s="95"/>
      <c r="M19" s="95"/>
      <c r="N19" s="26">
        <f t="shared" si="1"/>
        <v>0</v>
      </c>
      <c r="O19" s="95"/>
      <c r="P19" s="106"/>
      <c r="Q19" s="95"/>
      <c r="R19" s="95"/>
      <c r="S19" s="95"/>
      <c r="T19" s="26">
        <f t="shared" si="2"/>
        <v>10</v>
      </c>
      <c r="U19" s="38" t="str">
        <f t="shared" si="0"/>
        <v/>
      </c>
      <c r="V19" s="22">
        <v>87</v>
      </c>
      <c r="W19" s="22" t="s">
        <v>57</v>
      </c>
      <c r="X19" s="22" t="s">
        <v>58</v>
      </c>
      <c r="Y19" s="78">
        <v>3104</v>
      </c>
      <c r="Z19" s="39"/>
      <c r="AA19" s="1" t="s">
        <v>110</v>
      </c>
      <c r="AB19" s="27" t="s">
        <v>279</v>
      </c>
    </row>
    <row r="20" spans="1:28" x14ac:dyDescent="0.3">
      <c r="A20" s="1" t="s">
        <v>88</v>
      </c>
      <c r="B20" s="1" t="s">
        <v>105</v>
      </c>
      <c r="C20" s="26" t="s">
        <v>163</v>
      </c>
      <c r="D20" s="36">
        <v>40</v>
      </c>
      <c r="E20" s="95"/>
      <c r="F20" s="26">
        <v>3</v>
      </c>
      <c r="G20" s="95"/>
      <c r="H20" s="95"/>
      <c r="I20" s="95"/>
      <c r="J20" s="26">
        <v>1</v>
      </c>
      <c r="K20" s="26">
        <v>2</v>
      </c>
      <c r="L20" s="95"/>
      <c r="M20" s="95"/>
      <c r="N20" s="26">
        <f t="shared" si="1"/>
        <v>0</v>
      </c>
      <c r="O20" s="95"/>
      <c r="P20" s="106"/>
      <c r="Q20" s="95"/>
      <c r="R20" s="95"/>
      <c r="S20" s="95"/>
      <c r="T20" s="26">
        <f t="shared" si="2"/>
        <v>7</v>
      </c>
      <c r="U20" s="38" t="str">
        <f t="shared" si="0"/>
        <v/>
      </c>
      <c r="V20" s="22">
        <v>87</v>
      </c>
      <c r="W20" s="22" t="s">
        <v>57</v>
      </c>
      <c r="X20" s="22" t="s">
        <v>58</v>
      </c>
      <c r="Y20" s="78">
        <v>3104</v>
      </c>
      <c r="Z20" s="39"/>
      <c r="AA20" s="1" t="s">
        <v>110</v>
      </c>
      <c r="AB20" s="27" t="s">
        <v>279</v>
      </c>
    </row>
    <row r="21" spans="1:28" x14ac:dyDescent="0.3">
      <c r="A21" s="1" t="s">
        <v>88</v>
      </c>
      <c r="B21" s="1" t="s">
        <v>105</v>
      </c>
      <c r="C21" s="26" t="s">
        <v>164</v>
      </c>
      <c r="D21" s="36">
        <v>10</v>
      </c>
      <c r="E21" s="95"/>
      <c r="F21" s="26">
        <v>8</v>
      </c>
      <c r="G21" s="95"/>
      <c r="H21" s="95"/>
      <c r="I21" s="95"/>
      <c r="J21" s="26">
        <v>1</v>
      </c>
      <c r="K21" s="26">
        <v>2</v>
      </c>
      <c r="L21" s="95"/>
      <c r="M21" s="95"/>
      <c r="N21" s="26">
        <f t="shared" si="1"/>
        <v>0</v>
      </c>
      <c r="O21" s="95"/>
      <c r="P21" s="106"/>
      <c r="Q21" s="95"/>
      <c r="R21" s="95"/>
      <c r="S21" s="95"/>
      <c r="T21" s="26">
        <f t="shared" si="2"/>
        <v>17</v>
      </c>
      <c r="U21" s="38" t="str">
        <f t="shared" si="0"/>
        <v/>
      </c>
      <c r="V21" s="22">
        <v>87</v>
      </c>
      <c r="W21" s="22" t="s">
        <v>57</v>
      </c>
      <c r="X21" s="22" t="s">
        <v>58</v>
      </c>
      <c r="Y21" s="78">
        <v>3104</v>
      </c>
      <c r="Z21" s="39"/>
      <c r="AA21" s="1" t="s">
        <v>110</v>
      </c>
      <c r="AB21" s="27" t="s">
        <v>279</v>
      </c>
    </row>
    <row r="22" spans="1:28" x14ac:dyDescent="0.3">
      <c r="A22" s="1" t="s">
        <v>88</v>
      </c>
      <c r="B22" s="1" t="s">
        <v>105</v>
      </c>
      <c r="C22" s="26" t="s">
        <v>165</v>
      </c>
      <c r="D22" s="36">
        <v>14</v>
      </c>
      <c r="E22" s="95" t="s">
        <v>460</v>
      </c>
      <c r="F22" s="26"/>
      <c r="G22" s="95"/>
      <c r="H22" s="95"/>
      <c r="I22" s="95"/>
      <c r="J22" s="26"/>
      <c r="K22" s="26"/>
      <c r="L22" s="95"/>
      <c r="M22" s="95"/>
      <c r="N22" s="26"/>
      <c r="O22" s="95"/>
      <c r="P22" s="106"/>
      <c r="Q22" s="95"/>
      <c r="R22" s="95"/>
      <c r="S22" s="95"/>
      <c r="T22" s="26"/>
      <c r="U22" s="38"/>
      <c r="V22" s="22"/>
      <c r="W22" s="22"/>
      <c r="X22" s="22"/>
      <c r="Y22" s="78"/>
      <c r="Z22" s="39"/>
      <c r="AA22" s="1"/>
      <c r="AB22" s="27"/>
    </row>
    <row r="23" spans="1:28" x14ac:dyDescent="0.3">
      <c r="A23" s="1" t="s">
        <v>88</v>
      </c>
      <c r="B23" s="1" t="s">
        <v>105</v>
      </c>
      <c r="C23" s="26" t="s">
        <v>342</v>
      </c>
      <c r="D23" s="36">
        <v>25</v>
      </c>
      <c r="E23" s="95"/>
      <c r="F23" s="26">
        <v>1</v>
      </c>
      <c r="G23" s="95"/>
      <c r="H23" s="95"/>
      <c r="I23" s="95"/>
      <c r="J23" s="26">
        <v>0</v>
      </c>
      <c r="K23" s="26">
        <v>0</v>
      </c>
      <c r="L23" s="95"/>
      <c r="M23" s="95"/>
      <c r="N23" s="26">
        <f t="shared" si="1"/>
        <v>0</v>
      </c>
      <c r="O23" s="95"/>
      <c r="P23" s="106"/>
      <c r="Q23" s="95"/>
      <c r="R23" s="95"/>
      <c r="S23" s="95"/>
      <c r="T23" s="26">
        <f t="shared" si="2"/>
        <v>2</v>
      </c>
      <c r="U23" s="38" t="str">
        <f t="shared" si="0"/>
        <v/>
      </c>
      <c r="V23" s="22">
        <v>87</v>
      </c>
      <c r="W23" s="22" t="s">
        <v>57</v>
      </c>
      <c r="X23" s="22" t="s">
        <v>58</v>
      </c>
      <c r="Y23" s="78">
        <v>3104</v>
      </c>
      <c r="Z23" s="39"/>
      <c r="AA23" s="1" t="s">
        <v>110</v>
      </c>
      <c r="AB23" s="27" t="s">
        <v>279</v>
      </c>
    </row>
    <row r="24" spans="1:28" x14ac:dyDescent="0.3">
      <c r="A24" s="1" t="s">
        <v>88</v>
      </c>
      <c r="B24" s="1" t="s">
        <v>105</v>
      </c>
      <c r="C24" s="26" t="s">
        <v>166</v>
      </c>
      <c r="D24" s="36">
        <v>15</v>
      </c>
      <c r="E24" s="95"/>
      <c r="F24" s="26">
        <v>0</v>
      </c>
      <c r="G24" s="95"/>
      <c r="H24" s="95"/>
      <c r="I24" s="95"/>
      <c r="J24" s="26">
        <v>0</v>
      </c>
      <c r="K24" s="26">
        <v>0</v>
      </c>
      <c r="L24" s="95"/>
      <c r="M24" s="95"/>
      <c r="N24" s="26">
        <f t="shared" si="1"/>
        <v>0</v>
      </c>
      <c r="O24" s="95"/>
      <c r="P24" s="106"/>
      <c r="Q24" s="95"/>
      <c r="R24" s="95"/>
      <c r="S24" s="95"/>
      <c r="T24" s="26">
        <f t="shared" si="2"/>
        <v>0</v>
      </c>
      <c r="U24" s="38" t="str">
        <f t="shared" si="0"/>
        <v/>
      </c>
      <c r="V24" s="22">
        <v>87</v>
      </c>
      <c r="W24" s="22" t="s">
        <v>57</v>
      </c>
      <c r="X24" s="22" t="s">
        <v>58</v>
      </c>
      <c r="Y24" s="78">
        <v>3104</v>
      </c>
      <c r="Z24" s="39"/>
      <c r="AA24" s="1" t="s">
        <v>110</v>
      </c>
      <c r="AB24" s="27" t="s">
        <v>279</v>
      </c>
    </row>
    <row r="25" spans="1:28" x14ac:dyDescent="0.3">
      <c r="A25" s="1" t="s">
        <v>88</v>
      </c>
      <c r="B25" s="1" t="s">
        <v>105</v>
      </c>
      <c r="C25" s="51" t="s">
        <v>39</v>
      </c>
      <c r="D25" s="1"/>
      <c r="E25" s="51">
        <v>240</v>
      </c>
      <c r="F25" s="51"/>
      <c r="G25" s="51">
        <v>81</v>
      </c>
      <c r="H25" s="51"/>
      <c r="I25" s="51"/>
      <c r="J25" s="51"/>
      <c r="K25" s="51"/>
      <c r="L25" s="51"/>
      <c r="M25" s="51">
        <v>46</v>
      </c>
      <c r="N25" s="51">
        <v>46</v>
      </c>
      <c r="O25" s="51"/>
      <c r="P25" s="51">
        <v>30</v>
      </c>
      <c r="Q25" s="51"/>
      <c r="R25" s="51">
        <v>22</v>
      </c>
      <c r="S25" s="41"/>
      <c r="T25" s="26"/>
      <c r="U25" s="38" t="str">
        <f t="shared" ref="U25" si="3">_xlfn.IFNA("",((T25+Q25+N25-R25)+(O25*2))/E25)</f>
        <v/>
      </c>
      <c r="V25" s="22">
        <v>87</v>
      </c>
      <c r="W25" s="22" t="s">
        <v>57</v>
      </c>
      <c r="X25" s="22" t="s">
        <v>58</v>
      </c>
      <c r="Y25" s="78">
        <v>3104</v>
      </c>
      <c r="Z25" s="39"/>
      <c r="AA25" s="1" t="s">
        <v>110</v>
      </c>
      <c r="AB25" s="104" t="s">
        <v>279</v>
      </c>
    </row>
    <row r="26" spans="1:28" x14ac:dyDescent="0.3">
      <c r="A26" s="46" t="s">
        <v>88</v>
      </c>
      <c r="B26" s="46" t="s">
        <v>105</v>
      </c>
      <c r="C26" s="42" t="s">
        <v>40</v>
      </c>
      <c r="D26" s="46"/>
      <c r="E26" s="42">
        <f t="shared" ref="E26:T26" si="4">SUM(E13:E25)</f>
        <v>240</v>
      </c>
      <c r="F26" s="42">
        <f t="shared" si="4"/>
        <v>35</v>
      </c>
      <c r="G26" s="42">
        <f t="shared" si="4"/>
        <v>81</v>
      </c>
      <c r="H26" s="42">
        <f t="shared" si="4"/>
        <v>0</v>
      </c>
      <c r="I26" s="42">
        <f t="shared" si="4"/>
        <v>0</v>
      </c>
      <c r="J26" s="42">
        <f t="shared" si="4"/>
        <v>24</v>
      </c>
      <c r="K26" s="42">
        <f t="shared" si="4"/>
        <v>36</v>
      </c>
      <c r="L26" s="42">
        <f t="shared" si="4"/>
        <v>0</v>
      </c>
      <c r="M26" s="42">
        <f t="shared" si="4"/>
        <v>46</v>
      </c>
      <c r="N26" s="42">
        <f t="shared" si="4"/>
        <v>46</v>
      </c>
      <c r="O26" s="42">
        <f t="shared" si="4"/>
        <v>0</v>
      </c>
      <c r="P26" s="42">
        <f t="shared" si="4"/>
        <v>30</v>
      </c>
      <c r="Q26" s="42">
        <f t="shared" si="4"/>
        <v>0</v>
      </c>
      <c r="R26" s="42">
        <f t="shared" si="4"/>
        <v>22</v>
      </c>
      <c r="S26" s="42">
        <f t="shared" si="4"/>
        <v>0</v>
      </c>
      <c r="T26" s="42">
        <f t="shared" si="4"/>
        <v>94</v>
      </c>
      <c r="U26" s="43">
        <f>((T26+Q26+N26-R26)+(O26*2))/E26</f>
        <v>0.49166666666666664</v>
      </c>
      <c r="V26" s="44">
        <v>87</v>
      </c>
      <c r="W26" s="76" t="s">
        <v>57</v>
      </c>
      <c r="X26" s="44" t="s">
        <v>58</v>
      </c>
      <c r="Y26" s="79">
        <v>3104</v>
      </c>
      <c r="Z26" s="45"/>
      <c r="AA26" s="46" t="s">
        <v>110</v>
      </c>
      <c r="AB26" s="93" t="s">
        <v>279</v>
      </c>
    </row>
    <row r="27" spans="1:28" x14ac:dyDescent="0.3">
      <c r="A27" s="1"/>
      <c r="B27" s="1"/>
      <c r="C27" s="1"/>
      <c r="D27" s="1"/>
      <c r="F27" s="47" t="s">
        <v>41</v>
      </c>
      <c r="G27" s="77">
        <f>F26/G26</f>
        <v>0.43209876543209874</v>
      </c>
      <c r="H27" s="47"/>
      <c r="I27" s="27"/>
      <c r="J27" s="47" t="s">
        <v>42</v>
      </c>
      <c r="K27" s="77">
        <f>J26/K26</f>
        <v>0.66666666666666663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89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96">
        <v>23</v>
      </c>
      <c r="AB33" s="92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88</v>
      </c>
      <c r="C35" s="26" t="s">
        <v>212</v>
      </c>
      <c r="D35" s="36">
        <v>30</v>
      </c>
      <c r="E35" s="95"/>
      <c r="F35" s="26">
        <v>8</v>
      </c>
      <c r="G35" s="95"/>
      <c r="H35" s="95"/>
      <c r="I35" s="95"/>
      <c r="J35" s="26">
        <v>2</v>
      </c>
      <c r="K35" s="26">
        <v>2</v>
      </c>
      <c r="L35" s="95"/>
      <c r="M35" s="95"/>
      <c r="N35" s="26">
        <f t="shared" ref="N35:N40" si="5">SUM(L35:M35)</f>
        <v>0</v>
      </c>
      <c r="O35" s="106"/>
      <c r="P35" s="106"/>
      <c r="Q35" s="106"/>
      <c r="R35" s="106"/>
      <c r="S35" s="106"/>
      <c r="T35" s="37">
        <f t="shared" ref="T35:T40" si="6">(H35*3)+((F35-H35)*2)+J35</f>
        <v>18</v>
      </c>
      <c r="U35" s="38" t="str">
        <f t="shared" ref="U35:U46" si="7">IFERROR(((T35+Q35+N35-R35)+(O35*2))/E35,"")</f>
        <v/>
      </c>
      <c r="V35" s="22">
        <v>87</v>
      </c>
      <c r="W35" s="22" t="s">
        <v>63</v>
      </c>
      <c r="X35" s="22" t="s">
        <v>64</v>
      </c>
      <c r="Y35" s="78">
        <v>3104</v>
      </c>
      <c r="Z35" s="39"/>
      <c r="AA35" s="1" t="s">
        <v>128</v>
      </c>
      <c r="AB35" s="27" t="s">
        <v>231</v>
      </c>
    </row>
    <row r="36" spans="1:28" x14ac:dyDescent="0.3">
      <c r="A36" s="1" t="s">
        <v>105</v>
      </c>
      <c r="B36" s="1" t="s">
        <v>88</v>
      </c>
      <c r="C36" s="26" t="s">
        <v>371</v>
      </c>
      <c r="D36" s="36">
        <v>24</v>
      </c>
      <c r="E36" s="95" t="s">
        <v>499</v>
      </c>
      <c r="F36" s="26"/>
      <c r="G36" s="95"/>
      <c r="H36" s="95"/>
      <c r="I36" s="95"/>
      <c r="J36" s="26"/>
      <c r="K36" s="26"/>
      <c r="L36" s="95"/>
      <c r="M36" s="95"/>
      <c r="N36" s="26"/>
      <c r="O36" s="106"/>
      <c r="P36" s="106"/>
      <c r="Q36" s="106"/>
      <c r="R36" s="106"/>
      <c r="S36" s="106"/>
      <c r="T36" s="37"/>
      <c r="U36" s="38"/>
      <c r="V36" s="22">
        <v>87</v>
      </c>
      <c r="W36" s="22" t="s">
        <v>63</v>
      </c>
      <c r="X36" s="22" t="s">
        <v>64</v>
      </c>
      <c r="Y36" s="78">
        <v>3104</v>
      </c>
      <c r="Z36" s="39"/>
      <c r="AA36" s="1" t="s">
        <v>128</v>
      </c>
      <c r="AB36" s="27" t="s">
        <v>231</v>
      </c>
    </row>
    <row r="37" spans="1:28" x14ac:dyDescent="0.3">
      <c r="A37" s="1" t="s">
        <v>105</v>
      </c>
      <c r="B37" s="1" t="s">
        <v>88</v>
      </c>
      <c r="C37" s="26" t="s">
        <v>213</v>
      </c>
      <c r="D37" s="36">
        <v>50</v>
      </c>
      <c r="E37" s="95"/>
      <c r="F37" s="26">
        <v>3</v>
      </c>
      <c r="G37" s="95"/>
      <c r="H37" s="95"/>
      <c r="I37" s="95"/>
      <c r="J37" s="26">
        <v>2</v>
      </c>
      <c r="K37" s="26">
        <v>2</v>
      </c>
      <c r="L37" s="95"/>
      <c r="M37" s="95"/>
      <c r="N37" s="26">
        <f t="shared" si="5"/>
        <v>0</v>
      </c>
      <c r="O37" s="106"/>
      <c r="P37" s="106"/>
      <c r="Q37" s="106"/>
      <c r="R37" s="106"/>
      <c r="S37" s="106"/>
      <c r="T37" s="37">
        <f t="shared" si="6"/>
        <v>8</v>
      </c>
      <c r="U37" s="38" t="str">
        <f t="shared" si="7"/>
        <v/>
      </c>
      <c r="V37" s="22">
        <v>87</v>
      </c>
      <c r="W37" s="22" t="s">
        <v>63</v>
      </c>
      <c r="X37" s="22" t="s">
        <v>64</v>
      </c>
      <c r="Y37" s="78">
        <v>3104</v>
      </c>
      <c r="Z37" s="39"/>
      <c r="AA37" s="1" t="s">
        <v>128</v>
      </c>
      <c r="AB37" s="27" t="s">
        <v>231</v>
      </c>
    </row>
    <row r="38" spans="1:28" x14ac:dyDescent="0.3">
      <c r="A38" s="1" t="s">
        <v>105</v>
      </c>
      <c r="B38" s="1" t="s">
        <v>88</v>
      </c>
      <c r="C38" s="26" t="s">
        <v>361</v>
      </c>
      <c r="D38" s="36">
        <v>12</v>
      </c>
      <c r="E38" s="95"/>
      <c r="F38" s="26">
        <v>3</v>
      </c>
      <c r="G38" s="95"/>
      <c r="H38" s="95"/>
      <c r="I38" s="95"/>
      <c r="J38" s="26">
        <v>2</v>
      </c>
      <c r="K38" s="26">
        <v>2</v>
      </c>
      <c r="L38" s="95"/>
      <c r="M38" s="95"/>
      <c r="N38" s="26">
        <f t="shared" si="5"/>
        <v>0</v>
      </c>
      <c r="O38" s="106"/>
      <c r="P38" s="106"/>
      <c r="Q38" s="106"/>
      <c r="R38" s="106"/>
      <c r="S38" s="106"/>
      <c r="T38" s="37">
        <f t="shared" si="6"/>
        <v>8</v>
      </c>
      <c r="U38" s="38" t="str">
        <f t="shared" si="7"/>
        <v/>
      </c>
      <c r="V38" s="22">
        <v>87</v>
      </c>
      <c r="W38" s="22" t="s">
        <v>63</v>
      </c>
      <c r="X38" s="22" t="s">
        <v>64</v>
      </c>
      <c r="Y38" s="78">
        <v>3104</v>
      </c>
      <c r="Z38" s="39"/>
      <c r="AA38" s="1" t="s">
        <v>128</v>
      </c>
      <c r="AB38" s="27" t="s">
        <v>231</v>
      </c>
    </row>
    <row r="39" spans="1:28" x14ac:dyDescent="0.3">
      <c r="A39" s="1" t="s">
        <v>105</v>
      </c>
      <c r="B39" s="1" t="s">
        <v>88</v>
      </c>
      <c r="C39" s="26" t="s">
        <v>216</v>
      </c>
      <c r="D39" s="36">
        <v>44</v>
      </c>
      <c r="E39" s="95"/>
      <c r="F39" s="26">
        <v>5</v>
      </c>
      <c r="G39" s="95"/>
      <c r="H39" s="95"/>
      <c r="I39" s="95"/>
      <c r="J39" s="26">
        <v>4</v>
      </c>
      <c r="K39" s="26">
        <v>6</v>
      </c>
      <c r="L39" s="95"/>
      <c r="M39" s="26">
        <v>9</v>
      </c>
      <c r="N39" s="26">
        <f t="shared" si="5"/>
        <v>9</v>
      </c>
      <c r="O39" s="106"/>
      <c r="P39" s="106"/>
      <c r="Q39" s="106"/>
      <c r="R39" s="106"/>
      <c r="S39" s="106"/>
      <c r="T39" s="37">
        <f t="shared" si="6"/>
        <v>14</v>
      </c>
      <c r="U39" s="38" t="str">
        <f t="shared" si="7"/>
        <v/>
      </c>
      <c r="V39" s="22">
        <v>87</v>
      </c>
      <c r="W39" s="22" t="s">
        <v>63</v>
      </c>
      <c r="X39" s="22" t="s">
        <v>64</v>
      </c>
      <c r="Y39" s="78">
        <v>3104</v>
      </c>
      <c r="Z39" s="39"/>
      <c r="AA39" s="1" t="s">
        <v>128</v>
      </c>
      <c r="AB39" s="27" t="s">
        <v>231</v>
      </c>
    </row>
    <row r="40" spans="1:28" x14ac:dyDescent="0.3">
      <c r="A40" s="1" t="s">
        <v>105</v>
      </c>
      <c r="B40" s="1" t="s">
        <v>88</v>
      </c>
      <c r="C40" s="26" t="s">
        <v>217</v>
      </c>
      <c r="D40" s="36">
        <v>32</v>
      </c>
      <c r="E40" s="95"/>
      <c r="F40" s="26">
        <v>2</v>
      </c>
      <c r="G40" s="95"/>
      <c r="H40" s="95"/>
      <c r="I40" s="95"/>
      <c r="J40" s="26">
        <v>2</v>
      </c>
      <c r="K40" s="26">
        <v>2</v>
      </c>
      <c r="L40" s="95"/>
      <c r="M40" s="95"/>
      <c r="N40" s="26">
        <f t="shared" si="5"/>
        <v>0</v>
      </c>
      <c r="O40" s="106"/>
      <c r="P40" s="106"/>
      <c r="Q40" s="106"/>
      <c r="R40" s="106"/>
      <c r="S40" s="106"/>
      <c r="T40" s="37">
        <f t="shared" si="6"/>
        <v>6</v>
      </c>
      <c r="U40" s="38" t="str">
        <f t="shared" si="7"/>
        <v/>
      </c>
      <c r="V40" s="22">
        <v>87</v>
      </c>
      <c r="W40" s="22" t="s">
        <v>63</v>
      </c>
      <c r="X40" s="22" t="s">
        <v>64</v>
      </c>
      <c r="Y40" s="78">
        <v>3104</v>
      </c>
      <c r="Z40" s="39"/>
      <c r="AA40" s="1" t="s">
        <v>128</v>
      </c>
      <c r="AB40" s="27" t="s">
        <v>231</v>
      </c>
    </row>
    <row r="41" spans="1:28" x14ac:dyDescent="0.3">
      <c r="A41" s="1" t="s">
        <v>105</v>
      </c>
      <c r="B41" s="1" t="s">
        <v>88</v>
      </c>
      <c r="C41" s="26" t="s">
        <v>218</v>
      </c>
      <c r="D41" s="36">
        <v>34</v>
      </c>
      <c r="E41" s="95"/>
      <c r="F41" s="26">
        <v>0</v>
      </c>
      <c r="G41" s="95"/>
      <c r="H41" s="95"/>
      <c r="I41" s="95"/>
      <c r="J41" s="26">
        <v>2</v>
      </c>
      <c r="K41" s="26">
        <v>5</v>
      </c>
      <c r="L41" s="95"/>
      <c r="M41" s="95"/>
      <c r="N41" s="26">
        <f>SUM(L41:M41)</f>
        <v>0</v>
      </c>
      <c r="O41" s="106"/>
      <c r="P41" s="106"/>
      <c r="Q41" s="106"/>
      <c r="R41" s="106"/>
      <c r="S41" s="106"/>
      <c r="T41" s="37">
        <f>(H41*3)+((F41-H41)*2)+J41</f>
        <v>2</v>
      </c>
      <c r="U41" s="38" t="str">
        <f t="shared" si="7"/>
        <v/>
      </c>
      <c r="V41" s="22">
        <v>87</v>
      </c>
      <c r="W41" s="22" t="s">
        <v>63</v>
      </c>
      <c r="X41" s="22" t="s">
        <v>64</v>
      </c>
      <c r="Y41" s="78">
        <v>3104</v>
      </c>
      <c r="Z41" s="39"/>
      <c r="AA41" s="1" t="s">
        <v>128</v>
      </c>
      <c r="AB41" s="27" t="s">
        <v>231</v>
      </c>
    </row>
    <row r="42" spans="1:28" x14ac:dyDescent="0.3">
      <c r="A42" s="1" t="s">
        <v>105</v>
      </c>
      <c r="B42" s="1" t="s">
        <v>88</v>
      </c>
      <c r="C42" s="26" t="s">
        <v>372</v>
      </c>
      <c r="D42" s="36">
        <v>54</v>
      </c>
      <c r="E42" s="95" t="s">
        <v>499</v>
      </c>
      <c r="F42" s="26"/>
      <c r="G42" s="95"/>
      <c r="H42" s="95"/>
      <c r="I42" s="95"/>
      <c r="J42" s="26"/>
      <c r="K42" s="26"/>
      <c r="L42" s="95"/>
      <c r="M42" s="95"/>
      <c r="N42" s="26"/>
      <c r="O42" s="106"/>
      <c r="P42" s="106"/>
      <c r="Q42" s="106"/>
      <c r="R42" s="106"/>
      <c r="S42" s="106"/>
      <c r="T42" s="37"/>
      <c r="U42" s="38"/>
      <c r="V42" s="22">
        <v>87</v>
      </c>
      <c r="W42" s="22" t="s">
        <v>63</v>
      </c>
      <c r="X42" s="22" t="s">
        <v>64</v>
      </c>
      <c r="Y42" s="78">
        <v>3104</v>
      </c>
      <c r="Z42" s="39"/>
      <c r="AA42" s="1" t="s">
        <v>128</v>
      </c>
      <c r="AB42" s="27" t="s">
        <v>231</v>
      </c>
    </row>
    <row r="43" spans="1:28" x14ac:dyDescent="0.3">
      <c r="A43" s="1" t="s">
        <v>105</v>
      </c>
      <c r="B43" s="1" t="s">
        <v>88</v>
      </c>
      <c r="C43" s="26" t="s">
        <v>219</v>
      </c>
      <c r="D43" s="36">
        <v>20</v>
      </c>
      <c r="E43" s="95" t="s">
        <v>509</v>
      </c>
      <c r="F43" s="26"/>
      <c r="G43" s="95"/>
      <c r="H43" s="95"/>
      <c r="I43" s="95"/>
      <c r="J43" s="26"/>
      <c r="K43" s="26"/>
      <c r="L43" s="95"/>
      <c r="M43" s="95"/>
      <c r="N43" s="26"/>
      <c r="O43" s="106"/>
      <c r="P43" s="106"/>
      <c r="Q43" s="106"/>
      <c r="R43" s="106"/>
      <c r="S43" s="106"/>
      <c r="T43" s="37"/>
      <c r="U43" s="38" t="str">
        <f t="shared" si="7"/>
        <v/>
      </c>
      <c r="V43" s="22">
        <v>87</v>
      </c>
      <c r="W43" s="22" t="s">
        <v>63</v>
      </c>
      <c r="X43" s="22" t="s">
        <v>64</v>
      </c>
      <c r="Y43" s="78">
        <v>3104</v>
      </c>
      <c r="Z43" s="39"/>
      <c r="AA43" s="1" t="s">
        <v>128</v>
      </c>
      <c r="AB43" s="27" t="s">
        <v>231</v>
      </c>
    </row>
    <row r="44" spans="1:28" x14ac:dyDescent="0.3">
      <c r="A44" s="1" t="s">
        <v>105</v>
      </c>
      <c r="B44" s="1" t="s">
        <v>88</v>
      </c>
      <c r="C44" s="26" t="s">
        <v>362</v>
      </c>
      <c r="D44" s="36">
        <v>40</v>
      </c>
      <c r="E44" s="95"/>
      <c r="F44" s="26">
        <v>10</v>
      </c>
      <c r="G44" s="26">
        <v>20</v>
      </c>
      <c r="H44" s="95"/>
      <c r="I44" s="95"/>
      <c r="J44" s="26">
        <v>2</v>
      </c>
      <c r="K44" s="26">
        <v>2</v>
      </c>
      <c r="L44" s="95"/>
      <c r="M44" s="95"/>
      <c r="N44" s="26">
        <f>SUM(L44:M44)</f>
        <v>0</v>
      </c>
      <c r="O44" s="106"/>
      <c r="P44" s="106"/>
      <c r="Q44" s="106"/>
      <c r="R44" s="106"/>
      <c r="S44" s="106"/>
      <c r="T44" s="37">
        <f>(H44*3)+((F44-H44)*2)+J44</f>
        <v>22</v>
      </c>
      <c r="U44" s="38" t="str">
        <f t="shared" si="7"/>
        <v/>
      </c>
      <c r="V44" s="22">
        <v>87</v>
      </c>
      <c r="W44" s="22" t="s">
        <v>63</v>
      </c>
      <c r="X44" s="22" t="s">
        <v>64</v>
      </c>
      <c r="Y44" s="78">
        <v>3104</v>
      </c>
      <c r="Z44" s="39"/>
      <c r="AA44" s="1" t="s">
        <v>128</v>
      </c>
      <c r="AB44" s="27" t="s">
        <v>231</v>
      </c>
    </row>
    <row r="45" spans="1:28" x14ac:dyDescent="0.3">
      <c r="A45" s="1" t="s">
        <v>105</v>
      </c>
      <c r="B45" s="1" t="s">
        <v>88</v>
      </c>
      <c r="C45" s="26" t="s">
        <v>221</v>
      </c>
      <c r="D45" s="36">
        <v>10</v>
      </c>
      <c r="E45" s="95"/>
      <c r="F45" s="26">
        <v>5</v>
      </c>
      <c r="G45" s="95"/>
      <c r="H45" s="95"/>
      <c r="I45" s="95"/>
      <c r="J45" s="26">
        <v>3</v>
      </c>
      <c r="K45" s="26">
        <v>4</v>
      </c>
      <c r="L45" s="95"/>
      <c r="M45" s="95"/>
      <c r="N45" s="26">
        <f>SUM(L45:M45)</f>
        <v>0</v>
      </c>
      <c r="O45" s="106"/>
      <c r="P45" s="106"/>
      <c r="Q45" s="106"/>
      <c r="R45" s="106"/>
      <c r="S45" s="106"/>
      <c r="T45" s="37">
        <f>(H45*3)+((F45-H45)*2)+J45</f>
        <v>13</v>
      </c>
      <c r="U45" s="38" t="str">
        <f t="shared" si="7"/>
        <v/>
      </c>
      <c r="V45" s="22">
        <v>87</v>
      </c>
      <c r="W45" s="22" t="s">
        <v>63</v>
      </c>
      <c r="X45" s="22" t="s">
        <v>64</v>
      </c>
      <c r="Y45" s="78">
        <v>3104</v>
      </c>
      <c r="Z45" s="39"/>
      <c r="AA45" s="1" t="s">
        <v>128</v>
      </c>
      <c r="AB45" s="27" t="s">
        <v>231</v>
      </c>
    </row>
    <row r="46" spans="1:28" x14ac:dyDescent="0.3">
      <c r="A46" s="1" t="s">
        <v>105</v>
      </c>
      <c r="B46" s="1" t="s">
        <v>88</v>
      </c>
      <c r="C46" s="26" t="s">
        <v>346</v>
      </c>
      <c r="D46" s="36">
        <v>22</v>
      </c>
      <c r="E46" s="95"/>
      <c r="F46" s="26">
        <v>1</v>
      </c>
      <c r="G46" s="95"/>
      <c r="H46" s="95"/>
      <c r="I46" s="95"/>
      <c r="J46" s="26">
        <v>3</v>
      </c>
      <c r="K46" s="26">
        <v>4</v>
      </c>
      <c r="L46" s="95"/>
      <c r="M46" s="95"/>
      <c r="N46" s="26">
        <f>SUM(L46:M46)</f>
        <v>0</v>
      </c>
      <c r="O46" s="106"/>
      <c r="P46" s="51">
        <v>6</v>
      </c>
      <c r="Q46" s="106"/>
      <c r="R46" s="106"/>
      <c r="S46" s="106"/>
      <c r="T46" s="37">
        <f>(H46*3)+((F46-H46)*2)+J46</f>
        <v>5</v>
      </c>
      <c r="U46" s="38" t="str">
        <f t="shared" si="7"/>
        <v/>
      </c>
      <c r="V46" s="22">
        <v>87</v>
      </c>
      <c r="W46" s="22" t="s">
        <v>63</v>
      </c>
      <c r="X46" s="22" t="s">
        <v>64</v>
      </c>
      <c r="Y46" s="78">
        <v>3104</v>
      </c>
      <c r="Z46" s="39"/>
      <c r="AA46" s="1" t="s">
        <v>128</v>
      </c>
      <c r="AB46" s="27" t="s">
        <v>231</v>
      </c>
    </row>
    <row r="47" spans="1:28" x14ac:dyDescent="0.3">
      <c r="A47" s="1" t="s">
        <v>105</v>
      </c>
      <c r="B47" s="1" t="s">
        <v>88</v>
      </c>
      <c r="C47" s="51" t="s">
        <v>39</v>
      </c>
      <c r="D47" s="1"/>
      <c r="E47" s="51">
        <v>240</v>
      </c>
      <c r="F47" s="51"/>
      <c r="G47" s="51">
        <v>62</v>
      </c>
      <c r="H47" s="51"/>
      <c r="I47" s="51"/>
      <c r="J47" s="51"/>
      <c r="K47" s="51"/>
      <c r="L47" s="51"/>
      <c r="M47" s="51">
        <v>47</v>
      </c>
      <c r="N47" s="51">
        <v>47</v>
      </c>
      <c r="O47" s="51"/>
      <c r="P47" s="51">
        <v>20</v>
      </c>
      <c r="Q47" s="51"/>
      <c r="R47" s="51">
        <v>27</v>
      </c>
      <c r="S47" s="41"/>
      <c r="T47" s="41"/>
      <c r="U47" s="38" t="str">
        <f t="shared" ref="U47" si="8">_xlfn.IFNA("",((T47+Q47+N47-R47)+(O47*2))/E47)</f>
        <v/>
      </c>
      <c r="V47" s="22">
        <v>87</v>
      </c>
      <c r="W47" s="22" t="s">
        <v>63</v>
      </c>
      <c r="X47" s="22" t="s">
        <v>64</v>
      </c>
      <c r="Y47" s="78">
        <v>3104</v>
      </c>
      <c r="Z47" s="39"/>
      <c r="AA47" s="1" t="s">
        <v>128</v>
      </c>
      <c r="AB47" s="27" t="s">
        <v>231</v>
      </c>
    </row>
    <row r="48" spans="1:28" x14ac:dyDescent="0.3">
      <c r="A48" s="46"/>
      <c r="B48" s="46" t="s">
        <v>88</v>
      </c>
      <c r="C48" s="42" t="s">
        <v>40</v>
      </c>
      <c r="D48" s="46"/>
      <c r="E48" s="42">
        <f t="shared" ref="E48:T48" si="9">SUM(E35:E47)</f>
        <v>240</v>
      </c>
      <c r="F48" s="42">
        <f t="shared" si="9"/>
        <v>37</v>
      </c>
      <c r="G48" s="42">
        <f t="shared" si="9"/>
        <v>82</v>
      </c>
      <c r="H48" s="42">
        <f t="shared" si="9"/>
        <v>0</v>
      </c>
      <c r="I48" s="42">
        <f t="shared" si="9"/>
        <v>0</v>
      </c>
      <c r="J48" s="42">
        <f t="shared" si="9"/>
        <v>22</v>
      </c>
      <c r="K48" s="42">
        <f t="shared" si="9"/>
        <v>29</v>
      </c>
      <c r="L48" s="42">
        <f t="shared" si="9"/>
        <v>0</v>
      </c>
      <c r="M48" s="42">
        <f t="shared" si="9"/>
        <v>56</v>
      </c>
      <c r="N48" s="42">
        <f t="shared" si="9"/>
        <v>56</v>
      </c>
      <c r="O48" s="42">
        <f t="shared" si="9"/>
        <v>0</v>
      </c>
      <c r="P48" s="42">
        <f t="shared" si="9"/>
        <v>26</v>
      </c>
      <c r="Q48" s="42">
        <f t="shared" si="9"/>
        <v>0</v>
      </c>
      <c r="R48" s="42">
        <f t="shared" si="9"/>
        <v>27</v>
      </c>
      <c r="S48" s="42">
        <f t="shared" si="9"/>
        <v>0</v>
      </c>
      <c r="T48" s="42">
        <f t="shared" si="9"/>
        <v>96</v>
      </c>
      <c r="U48" s="43">
        <f>((T48+Q48+N48-R48)+(O48*2))/E48</f>
        <v>0.52083333333333337</v>
      </c>
      <c r="V48" s="44">
        <v>87</v>
      </c>
      <c r="W48" s="44" t="s">
        <v>63</v>
      </c>
      <c r="X48" s="44" t="s">
        <v>64</v>
      </c>
      <c r="Y48" s="79">
        <v>3104</v>
      </c>
      <c r="Z48" s="45"/>
      <c r="AA48" s="46" t="s">
        <v>128</v>
      </c>
      <c r="AB48" s="93" t="s">
        <v>231</v>
      </c>
    </row>
    <row r="49" spans="1:28" x14ac:dyDescent="0.3">
      <c r="A49" s="1"/>
      <c r="B49" s="1"/>
      <c r="C49" s="1"/>
      <c r="D49" s="1"/>
      <c r="F49" s="47" t="s">
        <v>41</v>
      </c>
      <c r="G49" s="77">
        <f>F48/G48</f>
        <v>0.45121951219512196</v>
      </c>
      <c r="H49" s="47"/>
      <c r="I49" s="27"/>
      <c r="J49" s="47" t="s">
        <v>42</v>
      </c>
      <c r="K49" s="77">
        <f>J48/K48</f>
        <v>0.75862068965517238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</sheetData>
  <pageMargins left="0.25" right="0.25" top="0.75" bottom="0.75" header="0.3" footer="0.3"/>
  <pageSetup scale="7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0375A-3880-4EA5-85EB-D746B16B2A87}">
  <sheetPr>
    <tabColor rgb="FFFF0000"/>
    <pageSetUpPr fitToPage="1"/>
  </sheetPr>
  <dimension ref="A1:AB49"/>
  <sheetViews>
    <sheetView topLeftCell="A3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8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80" t="s">
        <v>463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6" t="s">
        <v>490</v>
      </c>
    </row>
    <row r="3" spans="1:28" x14ac:dyDescent="0.3">
      <c r="B3" s="1"/>
      <c r="C3" s="6">
        <v>28923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93</v>
      </c>
      <c r="D4" s="7" t="s">
        <v>5</v>
      </c>
      <c r="E4" s="8"/>
      <c r="F4" s="5"/>
      <c r="G4" s="1"/>
      <c r="J4" s="15" t="s">
        <v>280</v>
      </c>
      <c r="K4" s="16" t="s">
        <v>106</v>
      </c>
      <c r="L4" s="17"/>
      <c r="M4" s="18"/>
      <c r="N4" s="19">
        <v>17</v>
      </c>
      <c r="O4" s="19">
        <v>18</v>
      </c>
      <c r="P4" s="19">
        <v>27</v>
      </c>
      <c r="Q4" s="19">
        <v>25</v>
      </c>
      <c r="R4" s="20"/>
      <c r="S4" s="21">
        <f>SUM(N4:R4)</f>
        <v>87</v>
      </c>
      <c r="T4" s="22">
        <v>92</v>
      </c>
    </row>
    <row r="5" spans="1:28" x14ac:dyDescent="0.3">
      <c r="B5" s="1"/>
      <c r="C5" s="6" t="s">
        <v>115</v>
      </c>
      <c r="D5" s="7" t="s">
        <v>6</v>
      </c>
      <c r="E5" s="1"/>
      <c r="F5" s="1"/>
      <c r="G5" s="1"/>
      <c r="J5" s="15" t="s">
        <v>140</v>
      </c>
      <c r="K5" s="16" t="s">
        <v>117</v>
      </c>
      <c r="L5" s="17"/>
      <c r="M5" s="18"/>
      <c r="N5" s="19">
        <v>13</v>
      </c>
      <c r="O5" s="19">
        <v>21</v>
      </c>
      <c r="P5" s="19">
        <v>22</v>
      </c>
      <c r="Q5" s="19">
        <v>28</v>
      </c>
      <c r="R5" s="20"/>
      <c r="S5" s="21">
        <f>SUM(N5:R5)</f>
        <v>84</v>
      </c>
      <c r="T5" s="22">
        <v>92</v>
      </c>
      <c r="U5" s="1"/>
      <c r="V5" s="1"/>
      <c r="W5" s="1"/>
    </row>
    <row r="6" spans="1:28" x14ac:dyDescent="0.3">
      <c r="C6" s="81">
        <v>2818</v>
      </c>
      <c r="D6" s="7" t="s">
        <v>7</v>
      </c>
      <c r="F6" s="1" t="s">
        <v>494</v>
      </c>
      <c r="T6" s="1"/>
      <c r="U6" s="1"/>
      <c r="V6" s="1"/>
      <c r="W6" s="1"/>
    </row>
    <row r="7" spans="1:28" x14ac:dyDescent="0.3">
      <c r="B7" s="1"/>
      <c r="C7" s="84"/>
      <c r="D7" s="7" t="s">
        <v>8</v>
      </c>
      <c r="G7" s="1"/>
      <c r="S7" s="1"/>
      <c r="T7" s="25" t="s">
        <v>9</v>
      </c>
      <c r="U7" s="1"/>
      <c r="V7" s="83">
        <v>92</v>
      </c>
      <c r="W7" s="1"/>
    </row>
    <row r="8" spans="1:28" x14ac:dyDescent="0.3">
      <c r="B8" s="1"/>
      <c r="C8" s="84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8">
        <v>9.166666666666666E-2</v>
      </c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92"/>
    </row>
    <row r="11" spans="1:28" x14ac:dyDescent="0.3">
      <c r="B11" s="1"/>
      <c r="C11" s="31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24</v>
      </c>
      <c r="AB11" s="92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116</v>
      </c>
      <c r="B13" s="1" t="s">
        <v>105</v>
      </c>
      <c r="C13" s="26" t="s">
        <v>155</v>
      </c>
      <c r="D13" s="36">
        <v>11</v>
      </c>
      <c r="E13" s="95"/>
      <c r="F13" s="26">
        <v>2</v>
      </c>
      <c r="G13" s="95"/>
      <c r="H13" s="95"/>
      <c r="I13" s="95"/>
      <c r="J13" s="26">
        <v>1</v>
      </c>
      <c r="K13" s="95"/>
      <c r="L13" s="95"/>
      <c r="M13" s="95"/>
      <c r="N13" s="26">
        <f>SUM(L13:M13)</f>
        <v>0</v>
      </c>
      <c r="O13" s="106"/>
      <c r="P13" s="106"/>
      <c r="Q13" s="106"/>
      <c r="R13" s="106"/>
      <c r="S13" s="106"/>
      <c r="T13" s="26">
        <f t="shared" ref="T13:T24" si="0">+(F13*2)+J13</f>
        <v>5</v>
      </c>
      <c r="U13" s="38" t="str">
        <f>IFERROR(((T13+Q13+N13-R13)+(O13*2))/E13,"")</f>
        <v/>
      </c>
      <c r="V13" s="22">
        <v>92</v>
      </c>
      <c r="W13" s="22" t="s">
        <v>57</v>
      </c>
      <c r="X13" s="22" t="s">
        <v>64</v>
      </c>
      <c r="Y13" s="78">
        <v>2818</v>
      </c>
      <c r="Z13" s="39"/>
      <c r="AA13" s="1" t="s">
        <v>110</v>
      </c>
      <c r="AB13" s="27" t="s">
        <v>281</v>
      </c>
    </row>
    <row r="14" spans="1:28" x14ac:dyDescent="0.3">
      <c r="A14" s="1" t="s">
        <v>116</v>
      </c>
      <c r="B14" s="1" t="s">
        <v>105</v>
      </c>
      <c r="C14" s="26" t="s">
        <v>156</v>
      </c>
      <c r="D14" s="36">
        <v>33</v>
      </c>
      <c r="E14" s="95"/>
      <c r="F14" s="26"/>
      <c r="G14" s="95"/>
      <c r="H14" s="95"/>
      <c r="I14" s="95"/>
      <c r="J14" s="26"/>
      <c r="K14" s="95"/>
      <c r="L14" s="95"/>
      <c r="M14" s="95"/>
      <c r="N14" s="26">
        <f t="shared" ref="N14:N18" si="1">SUM(L14:M14)</f>
        <v>0</v>
      </c>
      <c r="O14" s="106"/>
      <c r="P14" s="106"/>
      <c r="Q14" s="106"/>
      <c r="R14" s="106"/>
      <c r="S14" s="106"/>
      <c r="T14" s="26">
        <f t="shared" si="0"/>
        <v>0</v>
      </c>
      <c r="U14" s="38" t="str">
        <f t="shared" ref="U14:U21" si="2">IFERROR(((T14+Q14+N14-R14)+(O14*2))/E14,"")</f>
        <v/>
      </c>
      <c r="V14" s="22">
        <v>92</v>
      </c>
      <c r="W14" s="22" t="s">
        <v>57</v>
      </c>
      <c r="X14" s="22" t="s">
        <v>64</v>
      </c>
      <c r="Y14" s="78">
        <v>2818</v>
      </c>
      <c r="Z14" s="39"/>
      <c r="AA14" s="1" t="s">
        <v>110</v>
      </c>
      <c r="AB14" s="27" t="s">
        <v>281</v>
      </c>
    </row>
    <row r="15" spans="1:28" x14ac:dyDescent="0.3">
      <c r="A15" s="1" t="s">
        <v>116</v>
      </c>
      <c r="B15" s="1" t="s">
        <v>105</v>
      </c>
      <c r="C15" s="26" t="s">
        <v>157</v>
      </c>
      <c r="D15" s="36">
        <v>24</v>
      </c>
      <c r="E15" s="95"/>
      <c r="F15" s="26">
        <v>3</v>
      </c>
      <c r="G15" s="95"/>
      <c r="H15" s="95"/>
      <c r="I15" s="95"/>
      <c r="J15" s="26">
        <v>3</v>
      </c>
      <c r="K15" s="95"/>
      <c r="L15" s="95"/>
      <c r="M15" s="95"/>
      <c r="N15" s="26">
        <f t="shared" si="1"/>
        <v>0</v>
      </c>
      <c r="O15" s="106"/>
      <c r="P15" s="106"/>
      <c r="Q15" s="106"/>
      <c r="R15" s="106"/>
      <c r="S15" s="106"/>
      <c r="T15" s="26">
        <f t="shared" si="0"/>
        <v>9</v>
      </c>
      <c r="U15" s="38" t="str">
        <f t="shared" si="2"/>
        <v/>
      </c>
      <c r="V15" s="22">
        <v>92</v>
      </c>
      <c r="W15" s="22" t="s">
        <v>57</v>
      </c>
      <c r="X15" s="22" t="s">
        <v>64</v>
      </c>
      <c r="Y15" s="78">
        <v>2818</v>
      </c>
      <c r="Z15" s="39"/>
      <c r="AA15" s="1" t="s">
        <v>110</v>
      </c>
      <c r="AB15" s="27" t="s">
        <v>281</v>
      </c>
    </row>
    <row r="16" spans="1:28" x14ac:dyDescent="0.3">
      <c r="A16" s="1" t="s">
        <v>116</v>
      </c>
      <c r="B16" s="1" t="s">
        <v>105</v>
      </c>
      <c r="C16" s="26" t="s">
        <v>158</v>
      </c>
      <c r="D16" s="36">
        <v>22</v>
      </c>
      <c r="E16" s="95"/>
      <c r="F16" s="26">
        <v>9</v>
      </c>
      <c r="G16" s="95"/>
      <c r="H16" s="95"/>
      <c r="I16" s="95"/>
      <c r="J16" s="26">
        <v>0</v>
      </c>
      <c r="K16" s="95"/>
      <c r="L16" s="95"/>
      <c r="M16" s="95"/>
      <c r="N16" s="26">
        <f t="shared" si="1"/>
        <v>0</v>
      </c>
      <c r="O16" s="106"/>
      <c r="P16" s="51">
        <v>6</v>
      </c>
      <c r="Q16" s="106"/>
      <c r="R16" s="106"/>
      <c r="S16" s="106"/>
      <c r="T16" s="26">
        <f t="shared" si="0"/>
        <v>18</v>
      </c>
      <c r="U16" s="38" t="str">
        <f t="shared" si="2"/>
        <v/>
      </c>
      <c r="V16" s="22">
        <v>92</v>
      </c>
      <c r="W16" s="22" t="s">
        <v>57</v>
      </c>
      <c r="X16" s="22" t="s">
        <v>64</v>
      </c>
      <c r="Y16" s="78">
        <v>2818</v>
      </c>
      <c r="Z16" s="39"/>
      <c r="AA16" s="1" t="s">
        <v>110</v>
      </c>
      <c r="AB16" s="27" t="s">
        <v>281</v>
      </c>
    </row>
    <row r="17" spans="1:28" x14ac:dyDescent="0.3">
      <c r="A17" s="1" t="s">
        <v>116</v>
      </c>
      <c r="B17" s="1" t="s">
        <v>105</v>
      </c>
      <c r="C17" s="26" t="s">
        <v>160</v>
      </c>
      <c r="D17" s="36">
        <v>20</v>
      </c>
      <c r="E17" s="95"/>
      <c r="F17" s="26">
        <v>0</v>
      </c>
      <c r="G17" s="95"/>
      <c r="H17" s="95"/>
      <c r="I17" s="95"/>
      <c r="J17" s="26">
        <v>0</v>
      </c>
      <c r="K17" s="95"/>
      <c r="L17" s="95"/>
      <c r="M17" s="95"/>
      <c r="N17" s="26">
        <f t="shared" si="1"/>
        <v>0</v>
      </c>
      <c r="O17" s="106"/>
      <c r="P17" s="107"/>
      <c r="Q17" s="106"/>
      <c r="R17" s="106"/>
      <c r="S17" s="106"/>
      <c r="T17" s="26">
        <f t="shared" si="0"/>
        <v>0</v>
      </c>
      <c r="U17" s="38" t="str">
        <f t="shared" si="2"/>
        <v/>
      </c>
      <c r="V17" s="22">
        <v>92</v>
      </c>
      <c r="W17" s="22" t="s">
        <v>57</v>
      </c>
      <c r="X17" s="22" t="s">
        <v>64</v>
      </c>
      <c r="Y17" s="78">
        <v>2818</v>
      </c>
      <c r="Z17" s="39"/>
      <c r="AA17" s="1" t="s">
        <v>110</v>
      </c>
      <c r="AB17" s="27" t="s">
        <v>281</v>
      </c>
    </row>
    <row r="18" spans="1:28" x14ac:dyDescent="0.3">
      <c r="A18" s="1" t="s">
        <v>116</v>
      </c>
      <c r="B18" s="1" t="s">
        <v>105</v>
      </c>
      <c r="C18" s="26" t="s">
        <v>161</v>
      </c>
      <c r="D18" s="36">
        <v>45</v>
      </c>
      <c r="E18" s="95"/>
      <c r="F18" s="26">
        <v>4</v>
      </c>
      <c r="G18" s="95"/>
      <c r="H18" s="95"/>
      <c r="I18" s="95"/>
      <c r="J18" s="26">
        <v>4</v>
      </c>
      <c r="K18" s="95"/>
      <c r="L18" s="95"/>
      <c r="M18" s="37">
        <v>14</v>
      </c>
      <c r="N18" s="26">
        <f t="shared" si="1"/>
        <v>14</v>
      </c>
      <c r="O18" s="106"/>
      <c r="P18" s="106"/>
      <c r="Q18" s="106"/>
      <c r="R18" s="106"/>
      <c r="S18" s="106"/>
      <c r="T18" s="26">
        <f t="shared" si="0"/>
        <v>12</v>
      </c>
      <c r="U18" s="38" t="str">
        <f t="shared" si="2"/>
        <v/>
      </c>
      <c r="V18" s="22">
        <v>92</v>
      </c>
      <c r="W18" s="22" t="s">
        <v>57</v>
      </c>
      <c r="X18" s="22" t="s">
        <v>64</v>
      </c>
      <c r="Y18" s="78">
        <v>2818</v>
      </c>
      <c r="Z18" s="39"/>
      <c r="AA18" s="1" t="s">
        <v>110</v>
      </c>
      <c r="AB18" s="27" t="s">
        <v>281</v>
      </c>
    </row>
    <row r="19" spans="1:28" x14ac:dyDescent="0.3">
      <c r="A19" s="1" t="s">
        <v>116</v>
      </c>
      <c r="B19" s="1" t="s">
        <v>105</v>
      </c>
      <c r="C19" s="26" t="s">
        <v>162</v>
      </c>
      <c r="D19" s="36">
        <v>23</v>
      </c>
      <c r="E19" s="95"/>
      <c r="F19" s="26">
        <v>4</v>
      </c>
      <c r="G19" s="95"/>
      <c r="H19" s="95"/>
      <c r="I19" s="95"/>
      <c r="J19" s="26">
        <v>1</v>
      </c>
      <c r="K19" s="95"/>
      <c r="L19" s="95"/>
      <c r="M19" s="95"/>
      <c r="N19" s="26">
        <f t="shared" ref="N19:N24" si="3">SUM(L19:M19)</f>
        <v>0</v>
      </c>
      <c r="O19" s="106"/>
      <c r="P19" s="106"/>
      <c r="Q19" s="106"/>
      <c r="R19" s="106"/>
      <c r="S19" s="106"/>
      <c r="T19" s="26">
        <f t="shared" si="0"/>
        <v>9</v>
      </c>
      <c r="U19" s="38" t="str">
        <f t="shared" si="2"/>
        <v/>
      </c>
      <c r="V19" s="22">
        <v>92</v>
      </c>
      <c r="W19" s="22" t="s">
        <v>57</v>
      </c>
      <c r="X19" s="22" t="s">
        <v>64</v>
      </c>
      <c r="Y19" s="78">
        <v>2818</v>
      </c>
      <c r="Z19" s="39"/>
      <c r="AA19" s="1" t="s">
        <v>110</v>
      </c>
      <c r="AB19" s="27" t="s">
        <v>281</v>
      </c>
    </row>
    <row r="20" spans="1:28" x14ac:dyDescent="0.3">
      <c r="A20" s="1" t="s">
        <v>116</v>
      </c>
      <c r="B20" s="1" t="s">
        <v>105</v>
      </c>
      <c r="C20" s="26" t="s">
        <v>163</v>
      </c>
      <c r="D20" s="36">
        <v>40</v>
      </c>
      <c r="E20" s="95"/>
      <c r="F20" s="26">
        <v>2</v>
      </c>
      <c r="G20" s="95"/>
      <c r="H20" s="95"/>
      <c r="I20" s="95"/>
      <c r="J20" s="26">
        <v>1</v>
      </c>
      <c r="K20" s="95"/>
      <c r="L20" s="95"/>
      <c r="M20" s="95"/>
      <c r="N20" s="26">
        <f t="shared" si="3"/>
        <v>0</v>
      </c>
      <c r="O20" s="106"/>
      <c r="P20" s="106"/>
      <c r="Q20" s="106"/>
      <c r="R20" s="106"/>
      <c r="S20" s="106"/>
      <c r="T20" s="26">
        <f t="shared" si="0"/>
        <v>5</v>
      </c>
      <c r="U20" s="38" t="str">
        <f t="shared" si="2"/>
        <v/>
      </c>
      <c r="V20" s="22">
        <v>92</v>
      </c>
      <c r="W20" s="22" t="s">
        <v>57</v>
      </c>
      <c r="X20" s="22" t="s">
        <v>64</v>
      </c>
      <c r="Y20" s="78">
        <v>2818</v>
      </c>
      <c r="Z20" s="39"/>
      <c r="AA20" s="1" t="s">
        <v>110</v>
      </c>
      <c r="AB20" s="27" t="s">
        <v>281</v>
      </c>
    </row>
    <row r="21" spans="1:28" x14ac:dyDescent="0.3">
      <c r="A21" s="1" t="s">
        <v>116</v>
      </c>
      <c r="B21" s="1" t="s">
        <v>105</v>
      </c>
      <c r="C21" s="26" t="s">
        <v>164</v>
      </c>
      <c r="D21" s="36">
        <v>10</v>
      </c>
      <c r="E21" s="95"/>
      <c r="F21" s="26">
        <v>7</v>
      </c>
      <c r="G21" s="95"/>
      <c r="H21" s="95"/>
      <c r="I21" s="95"/>
      <c r="J21" s="26">
        <v>3</v>
      </c>
      <c r="K21" s="95"/>
      <c r="L21" s="95"/>
      <c r="M21" s="26">
        <v>11</v>
      </c>
      <c r="N21" s="26">
        <f t="shared" si="3"/>
        <v>11</v>
      </c>
      <c r="O21" s="106"/>
      <c r="P21" s="106"/>
      <c r="Q21" s="106"/>
      <c r="R21" s="106"/>
      <c r="S21" s="106"/>
      <c r="T21" s="26">
        <f t="shared" si="0"/>
        <v>17</v>
      </c>
      <c r="U21" s="38" t="str">
        <f t="shared" si="2"/>
        <v/>
      </c>
      <c r="V21" s="22">
        <v>92</v>
      </c>
      <c r="W21" s="22" t="s">
        <v>57</v>
      </c>
      <c r="X21" s="22" t="s">
        <v>64</v>
      </c>
      <c r="Y21" s="78">
        <v>2818</v>
      </c>
      <c r="Z21" s="39"/>
      <c r="AA21" s="1" t="s">
        <v>110</v>
      </c>
      <c r="AB21" s="27" t="s">
        <v>281</v>
      </c>
    </row>
    <row r="22" spans="1:28" x14ac:dyDescent="0.3">
      <c r="A22" s="1" t="s">
        <v>116</v>
      </c>
      <c r="B22" s="1" t="s">
        <v>105</v>
      </c>
      <c r="C22" s="26" t="s">
        <v>165</v>
      </c>
      <c r="D22" s="36">
        <v>14</v>
      </c>
      <c r="E22" s="95"/>
      <c r="F22" s="26">
        <v>0</v>
      </c>
      <c r="G22" s="95"/>
      <c r="H22" s="95"/>
      <c r="I22" s="95"/>
      <c r="J22" s="26">
        <v>0</v>
      </c>
      <c r="K22" s="95"/>
      <c r="L22" s="95"/>
      <c r="M22" s="95"/>
      <c r="N22" s="26">
        <f t="shared" si="3"/>
        <v>0</v>
      </c>
      <c r="O22" s="106"/>
      <c r="P22" s="106"/>
      <c r="Q22" s="106"/>
      <c r="R22" s="106"/>
      <c r="S22" s="106"/>
      <c r="T22" s="26">
        <f t="shared" ref="T22" si="4">+(F22*2)+J22</f>
        <v>0</v>
      </c>
      <c r="U22" s="38" t="str">
        <f t="shared" ref="U22" si="5">IFERROR(((T22+Q22+N22-R22)+(O22*2))/E22,"")</f>
        <v/>
      </c>
      <c r="V22" s="22">
        <v>92</v>
      </c>
      <c r="W22" s="22" t="s">
        <v>57</v>
      </c>
      <c r="X22" s="22" t="s">
        <v>64</v>
      </c>
      <c r="Y22" s="78">
        <v>2818</v>
      </c>
      <c r="Z22" s="39"/>
      <c r="AA22" s="1" t="s">
        <v>110</v>
      </c>
      <c r="AB22" s="27" t="s">
        <v>281</v>
      </c>
    </row>
    <row r="23" spans="1:28" x14ac:dyDescent="0.3">
      <c r="A23" s="1" t="s">
        <v>116</v>
      </c>
      <c r="B23" s="1" t="s">
        <v>105</v>
      </c>
      <c r="C23" s="26" t="s">
        <v>342</v>
      </c>
      <c r="D23" s="36">
        <v>25</v>
      </c>
      <c r="E23" s="95"/>
      <c r="F23" s="26">
        <v>3</v>
      </c>
      <c r="G23" s="95"/>
      <c r="H23" s="95"/>
      <c r="I23" s="95"/>
      <c r="J23" s="26">
        <v>6</v>
      </c>
      <c r="K23" s="95"/>
      <c r="L23" s="95"/>
      <c r="M23" s="95"/>
      <c r="N23" s="26">
        <f t="shared" si="3"/>
        <v>0</v>
      </c>
      <c r="O23" s="106"/>
      <c r="P23" s="106"/>
      <c r="Q23" s="106"/>
      <c r="R23" s="106"/>
      <c r="S23" s="106"/>
      <c r="T23" s="26">
        <f t="shared" ref="T23" si="6">+(F23*2)+J23</f>
        <v>12</v>
      </c>
      <c r="U23" s="38" t="str">
        <f t="shared" ref="U23" si="7">IFERROR(((T23+Q23+N23-R23)+(O23*2))/E23,"")</f>
        <v/>
      </c>
      <c r="V23" s="22">
        <v>92</v>
      </c>
      <c r="W23" s="22" t="s">
        <v>57</v>
      </c>
      <c r="X23" s="22" t="s">
        <v>64</v>
      </c>
      <c r="Y23" s="78">
        <v>2818</v>
      </c>
      <c r="Z23" s="39"/>
      <c r="AA23" s="1" t="s">
        <v>110</v>
      </c>
      <c r="AB23" s="27" t="s">
        <v>281</v>
      </c>
    </row>
    <row r="24" spans="1:28" x14ac:dyDescent="0.3">
      <c r="A24" s="1" t="s">
        <v>116</v>
      </c>
      <c r="B24" s="1" t="s">
        <v>105</v>
      </c>
      <c r="C24" s="26" t="s">
        <v>166</v>
      </c>
      <c r="D24" s="36">
        <v>15</v>
      </c>
      <c r="E24" s="95"/>
      <c r="F24" s="26"/>
      <c r="G24" s="95"/>
      <c r="H24" s="95"/>
      <c r="I24" s="95"/>
      <c r="J24" s="26"/>
      <c r="K24" s="95"/>
      <c r="L24" s="95"/>
      <c r="M24" s="95"/>
      <c r="N24" s="26">
        <f t="shared" si="3"/>
        <v>0</v>
      </c>
      <c r="O24" s="106"/>
      <c r="P24" s="106"/>
      <c r="Q24" s="106"/>
      <c r="R24" s="106"/>
      <c r="S24" s="106"/>
      <c r="T24" s="26">
        <f t="shared" si="0"/>
        <v>0</v>
      </c>
      <c r="U24" s="38" t="str">
        <f>IFERROR(((T24+Q24+N24-R24)+(O24*2))/E24,"")</f>
        <v/>
      </c>
      <c r="V24" s="22">
        <v>92</v>
      </c>
      <c r="W24" s="22" t="s">
        <v>57</v>
      </c>
      <c r="X24" s="22" t="s">
        <v>64</v>
      </c>
      <c r="Y24" s="78">
        <v>2818</v>
      </c>
      <c r="Z24" s="39"/>
      <c r="AA24" s="1" t="s">
        <v>110</v>
      </c>
      <c r="AB24" s="27" t="s">
        <v>281</v>
      </c>
    </row>
    <row r="25" spans="1:28" x14ac:dyDescent="0.3">
      <c r="A25" s="1" t="s">
        <v>116</v>
      </c>
      <c r="B25" s="1" t="s">
        <v>105</v>
      </c>
      <c r="C25" s="51" t="s">
        <v>39</v>
      </c>
      <c r="D25" s="1"/>
      <c r="E25" s="51">
        <v>240</v>
      </c>
      <c r="F25" s="51"/>
      <c r="G25" s="51"/>
      <c r="H25" s="51"/>
      <c r="I25" s="51"/>
      <c r="J25" s="51"/>
      <c r="K25" s="51"/>
      <c r="L25" s="51">
        <v>30</v>
      </c>
      <c r="M25" s="51">
        <v>4</v>
      </c>
      <c r="N25" s="51">
        <v>34</v>
      </c>
      <c r="O25" s="51"/>
      <c r="P25" s="51"/>
      <c r="Q25" s="51"/>
      <c r="R25" s="51"/>
      <c r="S25" s="51"/>
      <c r="T25" s="51"/>
      <c r="U25" s="38" t="str">
        <f>_xlfn.IFNA("",((T25+Q25+N25-R25)+(O25*2))/E25)</f>
        <v/>
      </c>
      <c r="V25" s="22">
        <v>92</v>
      </c>
      <c r="W25" s="22" t="s">
        <v>57</v>
      </c>
      <c r="X25" s="22" t="s">
        <v>64</v>
      </c>
      <c r="Y25" s="78">
        <v>2818</v>
      </c>
      <c r="Z25" s="39"/>
      <c r="AA25" s="1" t="s">
        <v>110</v>
      </c>
      <c r="AB25" s="27" t="s">
        <v>281</v>
      </c>
    </row>
    <row r="26" spans="1:28" x14ac:dyDescent="0.3">
      <c r="A26" s="46" t="s">
        <v>116</v>
      </c>
      <c r="B26" s="46" t="s">
        <v>105</v>
      </c>
      <c r="C26" s="42" t="s">
        <v>40</v>
      </c>
      <c r="D26" s="46"/>
      <c r="E26" s="42">
        <f t="shared" ref="E26:T26" si="8">SUM(E13:E25)</f>
        <v>240</v>
      </c>
      <c r="F26" s="42">
        <f t="shared" si="8"/>
        <v>34</v>
      </c>
      <c r="G26" s="42">
        <f t="shared" si="8"/>
        <v>0</v>
      </c>
      <c r="H26" s="42">
        <f t="shared" si="8"/>
        <v>0</v>
      </c>
      <c r="I26" s="42">
        <f t="shared" si="8"/>
        <v>0</v>
      </c>
      <c r="J26" s="42">
        <f t="shared" si="8"/>
        <v>19</v>
      </c>
      <c r="K26" s="42">
        <f t="shared" si="8"/>
        <v>0</v>
      </c>
      <c r="L26" s="42">
        <f t="shared" si="8"/>
        <v>30</v>
      </c>
      <c r="M26" s="42">
        <f t="shared" si="8"/>
        <v>29</v>
      </c>
      <c r="N26" s="42">
        <f t="shared" si="8"/>
        <v>59</v>
      </c>
      <c r="O26" s="42">
        <f t="shared" si="8"/>
        <v>0</v>
      </c>
      <c r="P26" s="42">
        <f t="shared" si="8"/>
        <v>6</v>
      </c>
      <c r="Q26" s="42">
        <f t="shared" si="8"/>
        <v>0</v>
      </c>
      <c r="R26" s="42">
        <f t="shared" si="8"/>
        <v>0</v>
      </c>
      <c r="S26" s="42">
        <f t="shared" si="8"/>
        <v>0</v>
      </c>
      <c r="T26" s="42">
        <f t="shared" si="8"/>
        <v>87</v>
      </c>
      <c r="U26" s="43">
        <f>((T26+Q26+N26-R26)+(O26*2))/E26</f>
        <v>0.60833333333333328</v>
      </c>
      <c r="V26" s="44">
        <v>92</v>
      </c>
      <c r="W26" s="44" t="s">
        <v>57</v>
      </c>
      <c r="X26" s="44" t="s">
        <v>64</v>
      </c>
      <c r="Y26" s="79">
        <v>2818</v>
      </c>
      <c r="Z26" s="45"/>
      <c r="AA26" s="46" t="s">
        <v>110</v>
      </c>
      <c r="AB26" s="93" t="s">
        <v>281</v>
      </c>
    </row>
    <row r="27" spans="1:28" x14ac:dyDescent="0.3">
      <c r="A27" s="1"/>
      <c r="B27" s="1"/>
      <c r="C27" s="1"/>
      <c r="D27" s="1"/>
      <c r="F27" s="47" t="s">
        <v>41</v>
      </c>
      <c r="G27" s="77" t="e">
        <f>F26/G26</f>
        <v>#DIV/0!</v>
      </c>
      <c r="H27" s="47"/>
      <c r="I27" s="27"/>
      <c r="J27" s="47" t="s">
        <v>42</v>
      </c>
      <c r="K27" s="77" t="e">
        <f>J26/K26</f>
        <v>#DIV/0!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52" t="s">
        <v>117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22</v>
      </c>
      <c r="W33" s="1"/>
      <c r="X33" s="1"/>
      <c r="Y33" s="30"/>
      <c r="Z33" s="39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116</v>
      </c>
      <c r="C35" s="26" t="s">
        <v>338</v>
      </c>
      <c r="D35" s="36">
        <v>35</v>
      </c>
      <c r="E35" s="95"/>
      <c r="F35" s="26">
        <v>3</v>
      </c>
      <c r="G35" s="95"/>
      <c r="H35" s="95"/>
      <c r="I35" s="95"/>
      <c r="J35" s="26">
        <v>4</v>
      </c>
      <c r="K35" s="95"/>
      <c r="L35" s="95"/>
      <c r="M35" s="26">
        <v>12</v>
      </c>
      <c r="N35" s="26">
        <f>SUM(L35:M35)</f>
        <v>12</v>
      </c>
      <c r="O35" s="95"/>
      <c r="P35" s="106"/>
      <c r="Q35" s="95"/>
      <c r="R35" s="95"/>
      <c r="S35" s="95"/>
      <c r="T35" s="26">
        <f>+(F35*2)+J35</f>
        <v>10</v>
      </c>
      <c r="U35" s="38" t="str">
        <f>IFERROR(((T35+Q35+N35-R35)+(O35*2))/E35,"")</f>
        <v/>
      </c>
      <c r="V35" s="22">
        <v>92</v>
      </c>
      <c r="W35" s="22" t="s">
        <v>63</v>
      </c>
      <c r="X35" s="22" t="s">
        <v>58</v>
      </c>
      <c r="Y35" s="78">
        <v>2818</v>
      </c>
      <c r="Z35" s="39"/>
      <c r="AA35" s="1" t="s">
        <v>118</v>
      </c>
      <c r="AB35" s="27" t="s">
        <v>142</v>
      </c>
    </row>
    <row r="36" spans="1:28" x14ac:dyDescent="0.3">
      <c r="A36" s="1" t="s">
        <v>105</v>
      </c>
      <c r="B36" s="1" t="s">
        <v>116</v>
      </c>
      <c r="C36" s="26" t="s">
        <v>208</v>
      </c>
      <c r="D36" s="36">
        <v>21</v>
      </c>
      <c r="E36" s="95"/>
      <c r="F36" s="26">
        <v>0</v>
      </c>
      <c r="G36" s="95"/>
      <c r="H36" s="95"/>
      <c r="I36" s="95"/>
      <c r="J36" s="26">
        <v>0</v>
      </c>
      <c r="K36" s="95"/>
      <c r="L36" s="95"/>
      <c r="M36" s="95"/>
      <c r="N36" s="26">
        <f t="shared" ref="N36:N42" si="9">SUM(L36:M36)</f>
        <v>0</v>
      </c>
      <c r="O36" s="106"/>
      <c r="P36" s="106"/>
      <c r="Q36" s="106"/>
      <c r="R36" s="106"/>
      <c r="S36" s="106"/>
      <c r="T36" s="26">
        <f t="shared" ref="T36:T44" si="10">+(F36*2)+J36</f>
        <v>0</v>
      </c>
      <c r="U36" s="38" t="str">
        <f t="shared" ref="U36:U44" si="11">IFERROR(((T36+Q36+N36-R36)+(O36*2))/E36,"")</f>
        <v/>
      </c>
      <c r="V36" s="22">
        <v>92</v>
      </c>
      <c r="W36" s="22" t="s">
        <v>63</v>
      </c>
      <c r="X36" s="22" t="s">
        <v>58</v>
      </c>
      <c r="Y36" s="78">
        <v>2818</v>
      </c>
      <c r="Z36" s="39"/>
      <c r="AA36" s="1" t="s">
        <v>118</v>
      </c>
      <c r="AB36" s="27" t="s">
        <v>142</v>
      </c>
    </row>
    <row r="37" spans="1:28" x14ac:dyDescent="0.3">
      <c r="A37" s="1" t="s">
        <v>105</v>
      </c>
      <c r="B37" s="1" t="s">
        <v>116</v>
      </c>
      <c r="C37" s="26" t="s">
        <v>71</v>
      </c>
      <c r="D37" s="36">
        <v>4</v>
      </c>
      <c r="E37" s="95"/>
      <c r="F37" s="26">
        <v>3</v>
      </c>
      <c r="G37" s="95"/>
      <c r="H37" s="95"/>
      <c r="I37" s="95"/>
      <c r="J37" s="26">
        <v>3</v>
      </c>
      <c r="K37" s="95"/>
      <c r="L37" s="95"/>
      <c r="M37" s="95"/>
      <c r="N37" s="26">
        <f t="shared" si="9"/>
        <v>0</v>
      </c>
      <c r="O37" s="106"/>
      <c r="P37" s="106"/>
      <c r="Q37" s="106"/>
      <c r="R37" s="106"/>
      <c r="S37" s="106"/>
      <c r="T37" s="26">
        <f t="shared" si="10"/>
        <v>9</v>
      </c>
      <c r="U37" s="38" t="str">
        <f t="shared" si="11"/>
        <v/>
      </c>
      <c r="V37" s="22">
        <v>92</v>
      </c>
      <c r="W37" s="22" t="s">
        <v>63</v>
      </c>
      <c r="X37" s="22" t="s">
        <v>58</v>
      </c>
      <c r="Y37" s="78">
        <v>2818</v>
      </c>
      <c r="Z37" s="39"/>
      <c r="AA37" s="1" t="s">
        <v>118</v>
      </c>
      <c r="AB37" s="27" t="s">
        <v>142</v>
      </c>
    </row>
    <row r="38" spans="1:28" x14ac:dyDescent="0.3">
      <c r="A38" s="1" t="s">
        <v>105</v>
      </c>
      <c r="B38" s="1" t="s">
        <v>116</v>
      </c>
      <c r="C38" s="26" t="s">
        <v>205</v>
      </c>
      <c r="D38" s="36">
        <v>13</v>
      </c>
      <c r="E38" s="95"/>
      <c r="F38" s="26">
        <v>1</v>
      </c>
      <c r="G38" s="95"/>
      <c r="H38" s="95"/>
      <c r="I38" s="95"/>
      <c r="J38" s="26">
        <v>0</v>
      </c>
      <c r="K38" s="95"/>
      <c r="L38" s="95"/>
      <c r="M38" s="95"/>
      <c r="N38" s="26">
        <f t="shared" si="9"/>
        <v>0</v>
      </c>
      <c r="O38" s="106"/>
      <c r="P38" s="106"/>
      <c r="Q38" s="106"/>
      <c r="R38" s="106"/>
      <c r="S38" s="106"/>
      <c r="T38" s="26">
        <f t="shared" si="10"/>
        <v>2</v>
      </c>
      <c r="U38" s="38" t="str">
        <f t="shared" si="11"/>
        <v/>
      </c>
      <c r="V38" s="22">
        <v>92</v>
      </c>
      <c r="W38" s="22" t="s">
        <v>63</v>
      </c>
      <c r="X38" s="22" t="s">
        <v>58</v>
      </c>
      <c r="Y38" s="78">
        <v>2818</v>
      </c>
      <c r="Z38" s="39"/>
      <c r="AA38" s="1" t="s">
        <v>118</v>
      </c>
      <c r="AB38" s="27" t="s">
        <v>142</v>
      </c>
    </row>
    <row r="39" spans="1:28" x14ac:dyDescent="0.3">
      <c r="A39" s="1" t="s">
        <v>105</v>
      </c>
      <c r="B39" s="1" t="s">
        <v>116</v>
      </c>
      <c r="C39" s="26" t="s">
        <v>204</v>
      </c>
      <c r="D39" s="36">
        <v>11</v>
      </c>
      <c r="E39" s="95"/>
      <c r="F39" s="26">
        <v>3</v>
      </c>
      <c r="G39" s="95"/>
      <c r="H39" s="95"/>
      <c r="I39" s="95"/>
      <c r="J39" s="26">
        <v>5</v>
      </c>
      <c r="K39" s="95"/>
      <c r="L39" s="95"/>
      <c r="M39" s="95"/>
      <c r="N39" s="26">
        <f t="shared" si="9"/>
        <v>0</v>
      </c>
      <c r="O39" s="106"/>
      <c r="P39" s="106"/>
      <c r="Q39" s="106"/>
      <c r="R39" s="106"/>
      <c r="S39" s="106"/>
      <c r="T39" s="26">
        <f t="shared" si="10"/>
        <v>11</v>
      </c>
      <c r="U39" s="38" t="str">
        <f t="shared" si="11"/>
        <v/>
      </c>
      <c r="V39" s="22">
        <v>92</v>
      </c>
      <c r="W39" s="22" t="s">
        <v>63</v>
      </c>
      <c r="X39" s="22" t="s">
        <v>58</v>
      </c>
      <c r="Y39" s="78">
        <v>2818</v>
      </c>
      <c r="Z39" s="39"/>
      <c r="AA39" s="1" t="s">
        <v>118</v>
      </c>
      <c r="AB39" s="27" t="s">
        <v>142</v>
      </c>
    </row>
    <row r="40" spans="1:28" x14ac:dyDescent="0.3">
      <c r="A40" s="1" t="s">
        <v>105</v>
      </c>
      <c r="B40" s="1" t="s">
        <v>116</v>
      </c>
      <c r="C40" s="26" t="s">
        <v>72</v>
      </c>
      <c r="D40" s="36">
        <v>34</v>
      </c>
      <c r="E40" s="95"/>
      <c r="F40" s="26">
        <v>1</v>
      </c>
      <c r="G40" s="95"/>
      <c r="H40" s="95"/>
      <c r="I40" s="95"/>
      <c r="J40" s="26">
        <v>1</v>
      </c>
      <c r="K40" s="95"/>
      <c r="L40" s="95"/>
      <c r="M40" s="95"/>
      <c r="N40" s="26">
        <f t="shared" si="9"/>
        <v>0</v>
      </c>
      <c r="O40" s="106"/>
      <c r="P40" s="106"/>
      <c r="Q40" s="106"/>
      <c r="R40" s="106"/>
      <c r="S40" s="106"/>
      <c r="T40" s="26">
        <f t="shared" si="10"/>
        <v>3</v>
      </c>
      <c r="U40" s="38" t="str">
        <f t="shared" si="11"/>
        <v/>
      </c>
      <c r="V40" s="22">
        <v>92</v>
      </c>
      <c r="W40" s="22" t="s">
        <v>63</v>
      </c>
      <c r="X40" s="22" t="s">
        <v>58</v>
      </c>
      <c r="Y40" s="78">
        <v>2818</v>
      </c>
      <c r="Z40" s="39"/>
      <c r="AA40" s="1" t="s">
        <v>118</v>
      </c>
      <c r="AB40" s="27" t="s">
        <v>142</v>
      </c>
    </row>
    <row r="41" spans="1:28" x14ac:dyDescent="0.3">
      <c r="A41" s="1" t="s">
        <v>105</v>
      </c>
      <c r="B41" s="1" t="s">
        <v>116</v>
      </c>
      <c r="C41" s="26" t="s">
        <v>456</v>
      </c>
      <c r="D41" s="36">
        <v>15</v>
      </c>
      <c r="E41" s="95" t="s">
        <v>491</v>
      </c>
      <c r="F41" s="26"/>
      <c r="G41" s="95"/>
      <c r="H41" s="95"/>
      <c r="I41" s="95"/>
      <c r="J41" s="26"/>
      <c r="K41" s="95"/>
      <c r="L41" s="95"/>
      <c r="M41" s="95"/>
      <c r="N41" s="26">
        <f t="shared" si="9"/>
        <v>0</v>
      </c>
      <c r="O41" s="106"/>
      <c r="P41" s="106"/>
      <c r="Q41" s="106"/>
      <c r="R41" s="106"/>
      <c r="S41" s="106"/>
      <c r="T41" s="26">
        <f t="shared" si="10"/>
        <v>0</v>
      </c>
      <c r="U41" s="38" t="str">
        <f t="shared" si="11"/>
        <v/>
      </c>
      <c r="V41" s="22">
        <v>92</v>
      </c>
      <c r="W41" s="22" t="s">
        <v>63</v>
      </c>
      <c r="X41" s="22" t="s">
        <v>58</v>
      </c>
      <c r="Y41" s="78">
        <v>2818</v>
      </c>
      <c r="Z41" s="39"/>
      <c r="AA41" s="1" t="s">
        <v>118</v>
      </c>
      <c r="AB41" s="27" t="s">
        <v>142</v>
      </c>
    </row>
    <row r="42" spans="1:28" x14ac:dyDescent="0.3">
      <c r="A42" s="1" t="s">
        <v>105</v>
      </c>
      <c r="B42" s="1" t="s">
        <v>116</v>
      </c>
      <c r="C42" s="26" t="s">
        <v>462</v>
      </c>
      <c r="D42" s="36">
        <v>20</v>
      </c>
      <c r="E42" s="95"/>
      <c r="F42" s="26">
        <v>1</v>
      </c>
      <c r="G42" s="95"/>
      <c r="H42" s="95"/>
      <c r="I42" s="95"/>
      <c r="J42" s="26">
        <v>1</v>
      </c>
      <c r="K42" s="95"/>
      <c r="L42" s="95"/>
      <c r="M42" s="95"/>
      <c r="N42" s="26">
        <f t="shared" si="9"/>
        <v>0</v>
      </c>
      <c r="O42" s="37">
        <v>11</v>
      </c>
      <c r="P42" s="106"/>
      <c r="Q42" s="106"/>
      <c r="R42" s="106"/>
      <c r="S42" s="106"/>
      <c r="T42" s="26">
        <f t="shared" si="10"/>
        <v>3</v>
      </c>
      <c r="U42" s="38" t="str">
        <f t="shared" si="11"/>
        <v/>
      </c>
      <c r="V42" s="22">
        <v>92</v>
      </c>
      <c r="W42" s="22" t="s">
        <v>63</v>
      </c>
      <c r="X42" s="22" t="s">
        <v>58</v>
      </c>
      <c r="Y42" s="78">
        <v>2818</v>
      </c>
      <c r="Z42" s="39"/>
      <c r="AA42" s="1" t="s">
        <v>118</v>
      </c>
      <c r="AB42" s="27" t="s">
        <v>142</v>
      </c>
    </row>
    <row r="43" spans="1:28" x14ac:dyDescent="0.3">
      <c r="A43" s="1" t="s">
        <v>105</v>
      </c>
      <c r="B43" s="1" t="s">
        <v>116</v>
      </c>
      <c r="C43" s="26" t="s">
        <v>209</v>
      </c>
      <c r="D43" s="36">
        <v>23</v>
      </c>
      <c r="E43" s="95"/>
      <c r="F43" s="26">
        <v>12</v>
      </c>
      <c r="G43" s="95"/>
      <c r="H43" s="95"/>
      <c r="I43" s="95"/>
      <c r="J43" s="26">
        <v>5</v>
      </c>
      <c r="K43" s="95"/>
      <c r="L43" s="95"/>
      <c r="M43" s="95"/>
      <c r="N43" s="26">
        <f>SUM(L43:M43)</f>
        <v>0</v>
      </c>
      <c r="O43" s="106"/>
      <c r="P43" s="106"/>
      <c r="Q43" s="106"/>
      <c r="R43" s="106"/>
      <c r="S43" s="106"/>
      <c r="T43" s="26">
        <f t="shared" si="10"/>
        <v>29</v>
      </c>
      <c r="U43" s="38" t="str">
        <f t="shared" si="11"/>
        <v/>
      </c>
      <c r="V43" s="22">
        <v>92</v>
      </c>
      <c r="W43" s="22" t="s">
        <v>63</v>
      </c>
      <c r="X43" s="22" t="s">
        <v>58</v>
      </c>
      <c r="Y43" s="78">
        <v>2818</v>
      </c>
      <c r="Z43" s="39"/>
      <c r="AA43" s="1" t="s">
        <v>118</v>
      </c>
      <c r="AB43" s="27" t="s">
        <v>142</v>
      </c>
    </row>
    <row r="44" spans="1:28" x14ac:dyDescent="0.3">
      <c r="A44" s="1" t="s">
        <v>105</v>
      </c>
      <c r="B44" s="1" t="s">
        <v>116</v>
      </c>
      <c r="C44" s="26" t="s">
        <v>210</v>
      </c>
      <c r="D44" s="36">
        <v>33</v>
      </c>
      <c r="E44" s="95"/>
      <c r="F44" s="26">
        <v>7</v>
      </c>
      <c r="G44" s="95"/>
      <c r="H44" s="95"/>
      <c r="I44" s="95"/>
      <c r="J44" s="26">
        <v>3</v>
      </c>
      <c r="K44" s="95"/>
      <c r="L44" s="95"/>
      <c r="M44" s="26">
        <v>10</v>
      </c>
      <c r="N44" s="26">
        <f>SUM(L44:M44)</f>
        <v>10</v>
      </c>
      <c r="O44" s="106"/>
      <c r="P44" s="51">
        <v>6</v>
      </c>
      <c r="Q44" s="106"/>
      <c r="R44" s="106"/>
      <c r="S44" s="106"/>
      <c r="T44" s="26">
        <f t="shared" si="10"/>
        <v>17</v>
      </c>
      <c r="U44" s="38" t="str">
        <f t="shared" si="11"/>
        <v/>
      </c>
      <c r="V44" s="22">
        <v>92</v>
      </c>
      <c r="W44" s="22" t="s">
        <v>63</v>
      </c>
      <c r="X44" s="22" t="s">
        <v>58</v>
      </c>
      <c r="Y44" s="78">
        <v>2818</v>
      </c>
      <c r="Z44" s="39"/>
      <c r="AA44" s="1" t="s">
        <v>118</v>
      </c>
      <c r="AB44" s="27" t="s">
        <v>142</v>
      </c>
    </row>
    <row r="45" spans="1:28" x14ac:dyDescent="0.3">
      <c r="A45" s="1" t="s">
        <v>105</v>
      </c>
      <c r="B45" s="1" t="s">
        <v>116</v>
      </c>
      <c r="C45" s="51" t="s">
        <v>39</v>
      </c>
      <c r="D45" s="1"/>
      <c r="E45" s="51">
        <v>240</v>
      </c>
      <c r="F45" s="51"/>
      <c r="G45" s="51"/>
      <c r="H45" s="51"/>
      <c r="I45" s="51"/>
      <c r="J45" s="51"/>
      <c r="K45" s="51"/>
      <c r="L45" s="51">
        <v>9</v>
      </c>
      <c r="M45" s="51">
        <v>5</v>
      </c>
      <c r="N45" s="51">
        <v>14</v>
      </c>
      <c r="O45" s="51"/>
      <c r="P45" s="51"/>
      <c r="Q45" s="51"/>
      <c r="R45" s="51"/>
      <c r="S45" s="51"/>
      <c r="T45" s="51"/>
      <c r="U45" s="38" t="str">
        <f>_xlfn.IFNA("",((T45+Q45+N45-R45)+(O45*2))/E45)</f>
        <v/>
      </c>
      <c r="V45" s="22">
        <v>92</v>
      </c>
      <c r="W45" s="22" t="s">
        <v>63</v>
      </c>
      <c r="X45" s="22" t="s">
        <v>58</v>
      </c>
      <c r="Y45" s="78">
        <v>2818</v>
      </c>
      <c r="Z45" s="39"/>
      <c r="AA45" s="1" t="s">
        <v>118</v>
      </c>
      <c r="AB45" s="27" t="s">
        <v>142</v>
      </c>
    </row>
    <row r="46" spans="1:28" x14ac:dyDescent="0.3">
      <c r="A46" s="46" t="s">
        <v>105</v>
      </c>
      <c r="B46" s="46" t="s">
        <v>116</v>
      </c>
      <c r="C46" s="42" t="s">
        <v>40</v>
      </c>
      <c r="D46" s="46"/>
      <c r="E46" s="42">
        <f t="shared" ref="E46:T46" si="12">SUM(E35:E45)</f>
        <v>240</v>
      </c>
      <c r="F46" s="42">
        <f t="shared" si="12"/>
        <v>31</v>
      </c>
      <c r="G46" s="42">
        <f t="shared" si="12"/>
        <v>0</v>
      </c>
      <c r="H46" s="42">
        <f t="shared" si="12"/>
        <v>0</v>
      </c>
      <c r="I46" s="42">
        <f t="shared" si="12"/>
        <v>0</v>
      </c>
      <c r="J46" s="42">
        <f t="shared" si="12"/>
        <v>22</v>
      </c>
      <c r="K46" s="42">
        <f t="shared" si="12"/>
        <v>0</v>
      </c>
      <c r="L46" s="42">
        <f t="shared" si="12"/>
        <v>9</v>
      </c>
      <c r="M46" s="42">
        <f t="shared" si="12"/>
        <v>27</v>
      </c>
      <c r="N46" s="42">
        <f t="shared" si="12"/>
        <v>36</v>
      </c>
      <c r="O46" s="42">
        <f t="shared" si="12"/>
        <v>11</v>
      </c>
      <c r="P46" s="42">
        <f t="shared" si="12"/>
        <v>6</v>
      </c>
      <c r="Q46" s="42">
        <f t="shared" si="12"/>
        <v>0</v>
      </c>
      <c r="R46" s="42">
        <f t="shared" si="12"/>
        <v>0</v>
      </c>
      <c r="S46" s="42">
        <f t="shared" si="12"/>
        <v>0</v>
      </c>
      <c r="T46" s="42">
        <f t="shared" si="12"/>
        <v>84</v>
      </c>
      <c r="U46" s="43">
        <f>((T46+Q46+N46-R46)+(O46*2))/E46</f>
        <v>0.59166666666666667</v>
      </c>
      <c r="V46" s="44">
        <v>92</v>
      </c>
      <c r="W46" s="44" t="s">
        <v>63</v>
      </c>
      <c r="X46" s="44" t="s">
        <v>58</v>
      </c>
      <c r="Y46" s="79">
        <v>2818</v>
      </c>
      <c r="Z46" s="97" t="s">
        <v>493</v>
      </c>
      <c r="AA46" s="46" t="s">
        <v>118</v>
      </c>
      <c r="AB46" s="93" t="s">
        <v>142</v>
      </c>
    </row>
    <row r="47" spans="1:28" x14ac:dyDescent="0.3">
      <c r="A47" s="1"/>
      <c r="B47" s="1"/>
      <c r="C47" s="1"/>
      <c r="D47" s="1"/>
      <c r="F47" s="47" t="s">
        <v>41</v>
      </c>
      <c r="G47" s="77" t="e">
        <f>F46/G46</f>
        <v>#DIV/0!</v>
      </c>
      <c r="H47" s="47"/>
      <c r="I47" s="27"/>
      <c r="J47" s="47" t="s">
        <v>42</v>
      </c>
      <c r="K47" s="77" t="e">
        <f>J46/K46</f>
        <v>#DIV/0!</v>
      </c>
      <c r="L47" s="1"/>
      <c r="M47" s="37" t="s">
        <v>43</v>
      </c>
      <c r="N47" s="49"/>
      <c r="P47" s="1"/>
      <c r="Q47" s="1"/>
      <c r="R47" s="1"/>
      <c r="S47" s="1"/>
      <c r="T47" s="1"/>
      <c r="U47" s="1"/>
      <c r="V47" s="22"/>
      <c r="W47" s="22"/>
      <c r="X47" s="22"/>
      <c r="Y47" s="40"/>
      <c r="Z47" s="39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0"/>
      <c r="Z48" s="39"/>
      <c r="AA48" s="1"/>
      <c r="AB48" s="27"/>
    </row>
    <row r="49" spans="2:28" x14ac:dyDescent="0.3">
      <c r="B49" s="1"/>
      <c r="C49" s="1" t="s">
        <v>492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0"/>
      <c r="Z49" s="39"/>
      <c r="AA49" s="1"/>
      <c r="AB49" s="27"/>
    </row>
  </sheetData>
  <sheetProtection sheet="1" objects="1" scenarios="1"/>
  <printOptions gridLines="1"/>
  <pageMargins left="0.25" right="0.25" top="0.75" bottom="0.75" header="0.3" footer="0.3"/>
  <pageSetup scale="6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232EB-B47D-4310-836B-CD1730883490}">
  <sheetPr>
    <tabColor rgb="FFFF0000"/>
    <pageSetUpPr fitToPage="1"/>
  </sheetPr>
  <dimension ref="A1:AB49"/>
  <sheetViews>
    <sheetView topLeftCell="A2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80" t="s">
        <v>464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0" t="s">
        <v>465</v>
      </c>
    </row>
    <row r="3" spans="1:28" x14ac:dyDescent="0.3">
      <c r="B3" s="1"/>
      <c r="C3" s="6">
        <v>28925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81</v>
      </c>
      <c r="D4" s="7" t="s">
        <v>5</v>
      </c>
      <c r="E4" s="8"/>
      <c r="F4" s="5"/>
      <c r="G4" s="1"/>
      <c r="J4" s="15" t="s">
        <v>282</v>
      </c>
      <c r="K4" s="16" t="s">
        <v>106</v>
      </c>
      <c r="L4" s="17"/>
      <c r="M4" s="18"/>
      <c r="N4" s="19">
        <v>28</v>
      </c>
      <c r="O4" s="19">
        <v>36</v>
      </c>
      <c r="P4" s="19">
        <v>34</v>
      </c>
      <c r="Q4" s="19">
        <v>22</v>
      </c>
      <c r="R4" s="20"/>
      <c r="S4" s="21">
        <f>SUM(N4:R4)</f>
        <v>120</v>
      </c>
      <c r="T4" s="22">
        <v>95</v>
      </c>
    </row>
    <row r="5" spans="1:28" x14ac:dyDescent="0.3">
      <c r="B5" s="1"/>
      <c r="C5" s="6" t="s">
        <v>121</v>
      </c>
      <c r="D5" s="7" t="s">
        <v>6</v>
      </c>
      <c r="E5" s="1"/>
      <c r="F5" s="1"/>
      <c r="G5" s="1"/>
      <c r="J5" s="15" t="s">
        <v>283</v>
      </c>
      <c r="K5" s="16" t="s">
        <v>77</v>
      </c>
      <c r="L5" s="17"/>
      <c r="M5" s="18"/>
      <c r="N5" s="19">
        <v>19</v>
      </c>
      <c r="O5" s="19">
        <v>22</v>
      </c>
      <c r="P5" s="19">
        <v>24</v>
      </c>
      <c r="Q5" s="19">
        <v>30</v>
      </c>
      <c r="R5" s="20"/>
      <c r="S5" s="21">
        <f>SUM(N5:R5)</f>
        <v>95</v>
      </c>
      <c r="T5" s="22">
        <v>95</v>
      </c>
      <c r="U5" s="1"/>
      <c r="V5" s="1"/>
      <c r="W5" s="1"/>
    </row>
    <row r="6" spans="1:28" x14ac:dyDescent="0.3">
      <c r="C6" s="23">
        <v>1988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331</v>
      </c>
      <c r="D7" s="7" t="s">
        <v>8</v>
      </c>
      <c r="G7" s="1"/>
      <c r="S7" s="1"/>
      <c r="T7" s="25" t="s">
        <v>9</v>
      </c>
      <c r="U7" s="1"/>
      <c r="V7" s="83">
        <v>95</v>
      </c>
      <c r="W7" s="1"/>
    </row>
    <row r="8" spans="1:28" x14ac:dyDescent="0.3">
      <c r="B8" s="1"/>
      <c r="C8" s="24" t="s">
        <v>326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8">
        <v>9.7222222222222224E-2</v>
      </c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2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25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56</v>
      </c>
      <c r="B13" s="1" t="s">
        <v>105</v>
      </c>
      <c r="C13" s="26" t="s">
        <v>155</v>
      </c>
      <c r="D13" s="36">
        <v>11</v>
      </c>
      <c r="E13" s="95"/>
      <c r="F13" s="26">
        <v>3</v>
      </c>
      <c r="G13" s="95"/>
      <c r="H13" s="26"/>
      <c r="I13" s="26"/>
      <c r="J13" s="26">
        <v>8</v>
      </c>
      <c r="K13" s="26">
        <v>9</v>
      </c>
      <c r="L13" s="95"/>
      <c r="M13" s="95"/>
      <c r="N13" s="26">
        <f>SUM(L13:M13)</f>
        <v>0</v>
      </c>
      <c r="O13" s="95"/>
      <c r="P13" s="37">
        <v>2</v>
      </c>
      <c r="Q13" s="95"/>
      <c r="R13" s="95"/>
      <c r="S13" s="95"/>
      <c r="T13" s="26">
        <f>+(F13*2)+J13</f>
        <v>14</v>
      </c>
      <c r="U13" s="38" t="str">
        <f>IFERROR(((T13+Q13+N13-R13)+(O13*2))/E13,"")</f>
        <v/>
      </c>
      <c r="V13" s="22">
        <v>95</v>
      </c>
      <c r="W13" s="22" t="s">
        <v>63</v>
      </c>
      <c r="X13" s="22" t="s">
        <v>64</v>
      </c>
      <c r="Y13" s="78">
        <v>1988</v>
      </c>
      <c r="Z13" s="39"/>
      <c r="AA13" s="1" t="s">
        <v>110</v>
      </c>
      <c r="AB13" s="27" t="s">
        <v>284</v>
      </c>
    </row>
    <row r="14" spans="1:28" x14ac:dyDescent="0.3">
      <c r="A14" s="1" t="s">
        <v>56</v>
      </c>
      <c r="B14" s="1" t="s">
        <v>105</v>
      </c>
      <c r="C14" s="26" t="s">
        <v>156</v>
      </c>
      <c r="D14" s="36">
        <v>33</v>
      </c>
      <c r="E14" s="95"/>
      <c r="F14" s="26">
        <v>0</v>
      </c>
      <c r="G14" s="95"/>
      <c r="H14" s="26"/>
      <c r="I14" s="26"/>
      <c r="J14" s="26">
        <v>0</v>
      </c>
      <c r="K14" s="26">
        <v>0</v>
      </c>
      <c r="L14" s="95"/>
      <c r="M14" s="95"/>
      <c r="N14" s="26">
        <v>0</v>
      </c>
      <c r="O14" s="95"/>
      <c r="P14" s="37">
        <v>2</v>
      </c>
      <c r="Q14" s="95"/>
      <c r="R14" s="95"/>
      <c r="S14" s="95"/>
      <c r="T14" s="26">
        <v>0</v>
      </c>
      <c r="U14" s="38" t="str">
        <f>IFERROR(((T14+Q14+N14-R14)+(O14*2))/E14,"")</f>
        <v/>
      </c>
      <c r="V14" s="22">
        <v>95</v>
      </c>
      <c r="W14" s="22" t="s">
        <v>63</v>
      </c>
      <c r="X14" s="22" t="s">
        <v>64</v>
      </c>
      <c r="Y14" s="78">
        <v>1988</v>
      </c>
      <c r="Z14" s="39"/>
      <c r="AA14" s="1" t="s">
        <v>110</v>
      </c>
      <c r="AB14" s="27" t="s">
        <v>284</v>
      </c>
    </row>
    <row r="15" spans="1:28" x14ac:dyDescent="0.3">
      <c r="A15" s="1" t="s">
        <v>56</v>
      </c>
      <c r="B15" s="1" t="s">
        <v>105</v>
      </c>
      <c r="C15" s="26" t="s">
        <v>157</v>
      </c>
      <c r="D15" s="36">
        <v>24</v>
      </c>
      <c r="E15" s="95"/>
      <c r="F15" s="26">
        <v>3</v>
      </c>
      <c r="G15" s="95"/>
      <c r="H15" s="26"/>
      <c r="I15" s="26"/>
      <c r="J15" s="26">
        <v>5</v>
      </c>
      <c r="K15" s="26">
        <v>6</v>
      </c>
      <c r="L15" s="95"/>
      <c r="M15" s="95"/>
      <c r="N15" s="26">
        <f t="shared" ref="N15:N23" si="0">SUM(L15:M15)</f>
        <v>0</v>
      </c>
      <c r="O15" s="95"/>
      <c r="P15" s="37">
        <v>3</v>
      </c>
      <c r="Q15" s="95"/>
      <c r="R15" s="95"/>
      <c r="S15" s="95"/>
      <c r="T15" s="26">
        <f t="shared" ref="T15:T23" si="1">+(F15*2)+J15</f>
        <v>11</v>
      </c>
      <c r="U15" s="38" t="str">
        <f t="shared" ref="U15:U24" si="2">IFERROR(((T15+Q15+N15-R15)+(O15*2))/E15,"")</f>
        <v/>
      </c>
      <c r="V15" s="22">
        <v>95</v>
      </c>
      <c r="W15" s="22" t="s">
        <v>63</v>
      </c>
      <c r="X15" s="22" t="s">
        <v>64</v>
      </c>
      <c r="Y15" s="78">
        <v>1988</v>
      </c>
      <c r="Z15" s="39"/>
      <c r="AA15" s="1" t="s">
        <v>110</v>
      </c>
      <c r="AB15" s="27" t="s">
        <v>284</v>
      </c>
    </row>
    <row r="16" spans="1:28" x14ac:dyDescent="0.3">
      <c r="A16" s="1" t="s">
        <v>56</v>
      </c>
      <c r="B16" s="1" t="s">
        <v>105</v>
      </c>
      <c r="C16" s="26" t="s">
        <v>158</v>
      </c>
      <c r="D16" s="36">
        <v>22</v>
      </c>
      <c r="E16" s="95"/>
      <c r="F16" s="26">
        <v>2</v>
      </c>
      <c r="G16" s="95"/>
      <c r="H16" s="26"/>
      <c r="I16" s="26"/>
      <c r="J16" s="26">
        <v>6</v>
      </c>
      <c r="K16" s="26">
        <v>6</v>
      </c>
      <c r="L16" s="95"/>
      <c r="M16" s="95"/>
      <c r="N16" s="26">
        <f t="shared" si="0"/>
        <v>0</v>
      </c>
      <c r="O16" s="95"/>
      <c r="P16" s="37">
        <v>2</v>
      </c>
      <c r="Q16" s="95"/>
      <c r="R16" s="95"/>
      <c r="S16" s="95"/>
      <c r="T16" s="26">
        <f t="shared" si="1"/>
        <v>10</v>
      </c>
      <c r="U16" s="38" t="str">
        <f t="shared" si="2"/>
        <v/>
      </c>
      <c r="V16" s="22">
        <v>95</v>
      </c>
      <c r="W16" s="22" t="s">
        <v>63</v>
      </c>
      <c r="X16" s="22" t="s">
        <v>64</v>
      </c>
      <c r="Y16" s="78">
        <v>1988</v>
      </c>
      <c r="Z16" s="39"/>
      <c r="AA16" s="1" t="s">
        <v>110</v>
      </c>
      <c r="AB16" s="27" t="s">
        <v>284</v>
      </c>
    </row>
    <row r="17" spans="1:28" x14ac:dyDescent="0.3">
      <c r="A17" s="1" t="s">
        <v>56</v>
      </c>
      <c r="B17" s="1" t="s">
        <v>105</v>
      </c>
      <c r="C17" s="26" t="s">
        <v>160</v>
      </c>
      <c r="D17" s="36">
        <v>20</v>
      </c>
      <c r="E17" s="26">
        <v>25</v>
      </c>
      <c r="F17" s="26">
        <v>7</v>
      </c>
      <c r="G17" s="95"/>
      <c r="H17" s="26"/>
      <c r="I17" s="26"/>
      <c r="J17" s="26">
        <v>8</v>
      </c>
      <c r="K17" s="26">
        <v>8</v>
      </c>
      <c r="L17" s="95"/>
      <c r="M17" s="95"/>
      <c r="N17" s="26">
        <f t="shared" si="0"/>
        <v>0</v>
      </c>
      <c r="O17" s="95"/>
      <c r="P17" s="37">
        <v>2</v>
      </c>
      <c r="Q17" s="95"/>
      <c r="R17" s="95"/>
      <c r="S17" s="95"/>
      <c r="T17" s="26">
        <f t="shared" si="1"/>
        <v>22</v>
      </c>
      <c r="U17" s="38">
        <f t="shared" si="2"/>
        <v>0.88</v>
      </c>
      <c r="V17" s="22">
        <v>95</v>
      </c>
      <c r="W17" s="22" t="s">
        <v>63</v>
      </c>
      <c r="X17" s="22" t="s">
        <v>64</v>
      </c>
      <c r="Y17" s="78">
        <v>1988</v>
      </c>
      <c r="Z17" s="39"/>
      <c r="AA17" s="1" t="s">
        <v>110</v>
      </c>
      <c r="AB17" s="27" t="s">
        <v>284</v>
      </c>
    </row>
    <row r="18" spans="1:28" x14ac:dyDescent="0.3">
      <c r="A18" s="1" t="s">
        <v>56</v>
      </c>
      <c r="B18" s="1" t="s">
        <v>105</v>
      </c>
      <c r="C18" s="26" t="s">
        <v>161</v>
      </c>
      <c r="D18" s="36">
        <v>45</v>
      </c>
      <c r="E18" s="95"/>
      <c r="F18" s="26">
        <v>5</v>
      </c>
      <c r="G18" s="95"/>
      <c r="H18" s="26"/>
      <c r="I18" s="26"/>
      <c r="J18" s="26">
        <v>5</v>
      </c>
      <c r="K18" s="26">
        <v>7</v>
      </c>
      <c r="L18" s="95"/>
      <c r="M18" s="95"/>
      <c r="N18" s="26">
        <f t="shared" si="0"/>
        <v>0</v>
      </c>
      <c r="O18" s="95"/>
      <c r="P18" s="37">
        <v>5</v>
      </c>
      <c r="Q18" s="95"/>
      <c r="R18" s="95"/>
      <c r="S18" s="95"/>
      <c r="T18" s="26">
        <f t="shared" si="1"/>
        <v>15</v>
      </c>
      <c r="U18" s="38" t="str">
        <f t="shared" si="2"/>
        <v/>
      </c>
      <c r="V18" s="22">
        <v>95</v>
      </c>
      <c r="W18" s="22" t="s">
        <v>63</v>
      </c>
      <c r="X18" s="22" t="s">
        <v>64</v>
      </c>
      <c r="Y18" s="78">
        <v>1988</v>
      </c>
      <c r="Z18" s="39"/>
      <c r="AA18" s="1" t="s">
        <v>110</v>
      </c>
      <c r="AB18" s="27" t="s">
        <v>284</v>
      </c>
    </row>
    <row r="19" spans="1:28" x14ac:dyDescent="0.3">
      <c r="A19" s="1" t="s">
        <v>56</v>
      </c>
      <c r="B19" s="1" t="s">
        <v>105</v>
      </c>
      <c r="C19" s="26" t="s">
        <v>162</v>
      </c>
      <c r="D19" s="36">
        <v>23</v>
      </c>
      <c r="E19" s="95"/>
      <c r="F19" s="26">
        <v>6</v>
      </c>
      <c r="G19" s="95"/>
      <c r="H19" s="26"/>
      <c r="I19" s="26"/>
      <c r="J19" s="26">
        <v>3</v>
      </c>
      <c r="K19" s="26">
        <v>4</v>
      </c>
      <c r="L19" s="95"/>
      <c r="M19" s="95"/>
      <c r="N19" s="26">
        <f t="shared" si="0"/>
        <v>0</v>
      </c>
      <c r="O19" s="95"/>
      <c r="P19" s="37">
        <v>3</v>
      </c>
      <c r="Q19" s="95"/>
      <c r="R19" s="95"/>
      <c r="S19" s="95"/>
      <c r="T19" s="26">
        <f t="shared" si="1"/>
        <v>15</v>
      </c>
      <c r="U19" s="38" t="str">
        <f t="shared" si="2"/>
        <v/>
      </c>
      <c r="V19" s="22">
        <v>95</v>
      </c>
      <c r="W19" s="22" t="s">
        <v>63</v>
      </c>
      <c r="X19" s="22" t="s">
        <v>64</v>
      </c>
      <c r="Y19" s="78">
        <v>1988</v>
      </c>
      <c r="Z19" s="39"/>
      <c r="AA19" s="1" t="s">
        <v>110</v>
      </c>
      <c r="AB19" s="27" t="s">
        <v>284</v>
      </c>
    </row>
    <row r="20" spans="1:28" x14ac:dyDescent="0.3">
      <c r="A20" s="1" t="s">
        <v>56</v>
      </c>
      <c r="B20" s="1" t="s">
        <v>105</v>
      </c>
      <c r="C20" s="26" t="s">
        <v>163</v>
      </c>
      <c r="D20" s="36">
        <v>40</v>
      </c>
      <c r="E20" s="95"/>
      <c r="F20" s="26">
        <v>4</v>
      </c>
      <c r="G20" s="95"/>
      <c r="H20" s="26"/>
      <c r="I20" s="26"/>
      <c r="J20" s="26">
        <v>1</v>
      </c>
      <c r="K20" s="26">
        <v>4</v>
      </c>
      <c r="L20" s="95"/>
      <c r="M20" s="95"/>
      <c r="N20" s="26">
        <f t="shared" si="0"/>
        <v>0</v>
      </c>
      <c r="O20" s="95"/>
      <c r="P20" s="37">
        <v>4</v>
      </c>
      <c r="Q20" s="95"/>
      <c r="R20" s="95"/>
      <c r="S20" s="95"/>
      <c r="T20" s="26">
        <f t="shared" si="1"/>
        <v>9</v>
      </c>
      <c r="U20" s="38" t="str">
        <f t="shared" si="2"/>
        <v/>
      </c>
      <c r="V20" s="22">
        <v>95</v>
      </c>
      <c r="W20" s="22" t="s">
        <v>63</v>
      </c>
      <c r="X20" s="22" t="s">
        <v>64</v>
      </c>
      <c r="Y20" s="78">
        <v>1988</v>
      </c>
      <c r="Z20" s="39"/>
      <c r="AA20" s="1" t="s">
        <v>110</v>
      </c>
      <c r="AB20" s="27" t="s">
        <v>284</v>
      </c>
    </row>
    <row r="21" spans="1:28" x14ac:dyDescent="0.3">
      <c r="A21" s="1" t="s">
        <v>56</v>
      </c>
      <c r="B21" s="1" t="s">
        <v>105</v>
      </c>
      <c r="C21" s="26" t="s">
        <v>164</v>
      </c>
      <c r="D21" s="36">
        <v>10</v>
      </c>
      <c r="E21" s="95"/>
      <c r="F21" s="26">
        <v>7</v>
      </c>
      <c r="G21" s="95"/>
      <c r="H21" s="26"/>
      <c r="I21" s="26"/>
      <c r="J21" s="26">
        <v>3</v>
      </c>
      <c r="K21" s="26">
        <v>4</v>
      </c>
      <c r="L21" s="95"/>
      <c r="M21" s="95"/>
      <c r="N21" s="26">
        <f t="shared" si="0"/>
        <v>0</v>
      </c>
      <c r="O21" s="95"/>
      <c r="P21" s="37">
        <v>2</v>
      </c>
      <c r="Q21" s="95"/>
      <c r="R21" s="95"/>
      <c r="S21" s="95"/>
      <c r="T21" s="26">
        <f t="shared" si="1"/>
        <v>17</v>
      </c>
      <c r="U21" s="38" t="str">
        <f t="shared" si="2"/>
        <v/>
      </c>
      <c r="V21" s="22">
        <v>95</v>
      </c>
      <c r="W21" s="22" t="s">
        <v>63</v>
      </c>
      <c r="X21" s="22" t="s">
        <v>64</v>
      </c>
      <c r="Y21" s="78">
        <v>1988</v>
      </c>
      <c r="Z21" s="39"/>
      <c r="AA21" s="1" t="s">
        <v>110</v>
      </c>
      <c r="AB21" s="27" t="s">
        <v>284</v>
      </c>
    </row>
    <row r="22" spans="1:28" x14ac:dyDescent="0.3">
      <c r="A22" s="1" t="s">
        <v>56</v>
      </c>
      <c r="B22" s="1" t="s">
        <v>105</v>
      </c>
      <c r="C22" s="26" t="s">
        <v>165</v>
      </c>
      <c r="D22" s="36">
        <v>14</v>
      </c>
      <c r="E22" s="95"/>
      <c r="F22" s="26">
        <v>1</v>
      </c>
      <c r="G22" s="95"/>
      <c r="H22" s="26"/>
      <c r="I22" s="26"/>
      <c r="J22" s="26">
        <v>0</v>
      </c>
      <c r="K22" s="26">
        <v>0</v>
      </c>
      <c r="L22" s="95"/>
      <c r="M22" s="95"/>
      <c r="N22" s="26">
        <f t="shared" si="0"/>
        <v>0</v>
      </c>
      <c r="O22" s="95"/>
      <c r="P22" s="37">
        <v>4</v>
      </c>
      <c r="Q22" s="95"/>
      <c r="R22" s="95"/>
      <c r="S22" s="95"/>
      <c r="T22" s="26">
        <f t="shared" si="1"/>
        <v>2</v>
      </c>
      <c r="U22" s="38" t="str">
        <f t="shared" si="2"/>
        <v/>
      </c>
      <c r="V22" s="22">
        <v>95</v>
      </c>
      <c r="W22" s="22" t="s">
        <v>63</v>
      </c>
      <c r="X22" s="22" t="s">
        <v>64</v>
      </c>
      <c r="Y22" s="78">
        <v>1988</v>
      </c>
      <c r="Z22" s="39"/>
      <c r="AA22" s="1" t="s">
        <v>110</v>
      </c>
      <c r="AB22" s="27" t="s">
        <v>284</v>
      </c>
    </row>
    <row r="23" spans="1:28" x14ac:dyDescent="0.3">
      <c r="A23" s="1" t="s">
        <v>56</v>
      </c>
      <c r="B23" s="1" t="s">
        <v>105</v>
      </c>
      <c r="C23" s="26" t="s">
        <v>316</v>
      </c>
      <c r="D23" s="36">
        <v>25</v>
      </c>
      <c r="E23" s="95"/>
      <c r="F23" s="26">
        <v>0</v>
      </c>
      <c r="G23" s="95"/>
      <c r="H23" s="26"/>
      <c r="I23" s="26"/>
      <c r="J23" s="26">
        <v>5</v>
      </c>
      <c r="K23" s="26">
        <v>6</v>
      </c>
      <c r="L23" s="95"/>
      <c r="M23" s="95"/>
      <c r="N23" s="26">
        <f t="shared" si="0"/>
        <v>0</v>
      </c>
      <c r="O23" s="95"/>
      <c r="P23" s="37">
        <v>3</v>
      </c>
      <c r="Q23" s="95"/>
      <c r="R23" s="95"/>
      <c r="S23" s="95"/>
      <c r="T23" s="26">
        <f t="shared" si="1"/>
        <v>5</v>
      </c>
      <c r="U23" s="38" t="str">
        <f t="shared" si="2"/>
        <v/>
      </c>
      <c r="V23" s="22">
        <v>95</v>
      </c>
      <c r="W23" s="22" t="s">
        <v>63</v>
      </c>
      <c r="X23" s="22" t="s">
        <v>64</v>
      </c>
      <c r="Y23" s="78">
        <v>1988</v>
      </c>
      <c r="Z23" s="39"/>
      <c r="AA23" s="1" t="s">
        <v>110</v>
      </c>
      <c r="AB23" s="27" t="s">
        <v>284</v>
      </c>
    </row>
    <row r="24" spans="1:28" x14ac:dyDescent="0.3">
      <c r="A24" s="1" t="s">
        <v>56</v>
      </c>
      <c r="B24" s="1" t="s">
        <v>105</v>
      </c>
      <c r="C24" s="26" t="s">
        <v>166</v>
      </c>
      <c r="D24" s="36">
        <v>15</v>
      </c>
      <c r="E24" s="95"/>
      <c r="F24" s="26">
        <v>0</v>
      </c>
      <c r="G24" s="95"/>
      <c r="H24" s="26"/>
      <c r="I24" s="26"/>
      <c r="J24" s="26">
        <v>0</v>
      </c>
      <c r="K24" s="26">
        <v>0</v>
      </c>
      <c r="L24" s="95"/>
      <c r="M24" s="95"/>
      <c r="N24" s="26">
        <v>0</v>
      </c>
      <c r="O24" s="95"/>
      <c r="P24" s="37">
        <v>0</v>
      </c>
      <c r="Q24" s="95"/>
      <c r="R24" s="95"/>
      <c r="S24" s="95"/>
      <c r="T24" s="26">
        <v>0</v>
      </c>
      <c r="U24" s="38" t="str">
        <f t="shared" si="2"/>
        <v/>
      </c>
      <c r="V24" s="22">
        <v>95</v>
      </c>
      <c r="W24" s="22" t="s">
        <v>63</v>
      </c>
      <c r="X24" s="22" t="s">
        <v>64</v>
      </c>
      <c r="Y24" s="78">
        <v>1988</v>
      </c>
      <c r="Z24" s="39"/>
      <c r="AA24" s="1" t="s">
        <v>110</v>
      </c>
      <c r="AB24" s="27" t="s">
        <v>284</v>
      </c>
    </row>
    <row r="25" spans="1:28" x14ac:dyDescent="0.3">
      <c r="A25" s="1" t="s">
        <v>56</v>
      </c>
      <c r="B25" s="1" t="s">
        <v>105</v>
      </c>
      <c r="C25" s="51" t="s">
        <v>39</v>
      </c>
      <c r="D25" s="34"/>
      <c r="E25" s="51">
        <v>215</v>
      </c>
      <c r="F25" s="51"/>
      <c r="G25" s="51">
        <v>79</v>
      </c>
      <c r="H25" s="51"/>
      <c r="I25" s="51"/>
      <c r="J25" s="51"/>
      <c r="K25" s="51"/>
      <c r="L25" s="51">
        <v>14</v>
      </c>
      <c r="M25" s="51">
        <v>43</v>
      </c>
      <c r="N25" s="51">
        <v>57</v>
      </c>
      <c r="O25" s="51">
        <v>12</v>
      </c>
      <c r="P25" s="51">
        <v>32</v>
      </c>
      <c r="Q25" s="51">
        <v>12</v>
      </c>
      <c r="R25" s="51">
        <v>30</v>
      </c>
      <c r="S25" s="51">
        <v>5</v>
      </c>
      <c r="T25" s="26"/>
      <c r="U25" s="38" t="str">
        <f t="shared" ref="U25" si="3">_xlfn.IFNA("",((T25+Q25+N25-R25)+(O25*2))/E25)</f>
        <v/>
      </c>
      <c r="V25" s="22">
        <v>95</v>
      </c>
      <c r="W25" s="22" t="s">
        <v>63</v>
      </c>
      <c r="X25" s="22" t="s">
        <v>64</v>
      </c>
      <c r="Y25" s="78">
        <v>1988</v>
      </c>
      <c r="Z25" s="39"/>
      <c r="AA25" s="1" t="s">
        <v>110</v>
      </c>
      <c r="AB25" s="27" t="s">
        <v>284</v>
      </c>
    </row>
    <row r="26" spans="1:28" x14ac:dyDescent="0.3">
      <c r="A26" s="46" t="s">
        <v>56</v>
      </c>
      <c r="B26" s="46" t="s">
        <v>105</v>
      </c>
      <c r="C26" s="42" t="s">
        <v>40</v>
      </c>
      <c r="D26" s="46"/>
      <c r="E26" s="42">
        <f t="shared" ref="E26:T26" si="4">SUM(E13:E25)</f>
        <v>240</v>
      </c>
      <c r="F26" s="42">
        <f t="shared" si="4"/>
        <v>38</v>
      </c>
      <c r="G26" s="42">
        <f t="shared" si="4"/>
        <v>79</v>
      </c>
      <c r="H26" s="42">
        <f t="shared" si="4"/>
        <v>0</v>
      </c>
      <c r="I26" s="42">
        <f t="shared" si="4"/>
        <v>0</v>
      </c>
      <c r="J26" s="42">
        <f t="shared" si="4"/>
        <v>44</v>
      </c>
      <c r="K26" s="42">
        <f t="shared" si="4"/>
        <v>54</v>
      </c>
      <c r="L26" s="42">
        <f t="shared" si="4"/>
        <v>14</v>
      </c>
      <c r="M26" s="42">
        <f t="shared" si="4"/>
        <v>43</v>
      </c>
      <c r="N26" s="42">
        <f t="shared" si="4"/>
        <v>57</v>
      </c>
      <c r="O26" s="42">
        <f t="shared" si="4"/>
        <v>12</v>
      </c>
      <c r="P26" s="42">
        <f t="shared" si="4"/>
        <v>64</v>
      </c>
      <c r="Q26" s="42">
        <f t="shared" si="4"/>
        <v>12</v>
      </c>
      <c r="R26" s="42">
        <f t="shared" si="4"/>
        <v>30</v>
      </c>
      <c r="S26" s="42">
        <f t="shared" si="4"/>
        <v>5</v>
      </c>
      <c r="T26" s="42">
        <f t="shared" si="4"/>
        <v>120</v>
      </c>
      <c r="U26" s="43">
        <f>((T26+Q26+N26-R26)+(O26*2))/E26</f>
        <v>0.76249999999999996</v>
      </c>
      <c r="V26" s="44">
        <v>95</v>
      </c>
      <c r="W26" s="44" t="s">
        <v>63</v>
      </c>
      <c r="X26" s="44" t="s">
        <v>64</v>
      </c>
      <c r="Y26" s="79">
        <v>1988</v>
      </c>
      <c r="Z26" s="45"/>
      <c r="AA26" s="46" t="s">
        <v>110</v>
      </c>
      <c r="AB26" s="93" t="s">
        <v>284</v>
      </c>
    </row>
    <row r="27" spans="1:28" x14ac:dyDescent="0.3">
      <c r="A27" s="1"/>
      <c r="B27" s="1"/>
      <c r="C27" s="1"/>
      <c r="D27" s="1"/>
      <c r="F27" s="47" t="s">
        <v>41</v>
      </c>
      <c r="G27" s="77">
        <f>F26/G26</f>
        <v>0.48101265822784811</v>
      </c>
      <c r="H27" s="47"/>
      <c r="I27" s="27"/>
      <c r="J27" s="47" t="s">
        <v>42</v>
      </c>
      <c r="K27" s="77">
        <f>J26/K26</f>
        <v>0.81481481481481477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77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96">
        <v>25</v>
      </c>
      <c r="AB33" s="92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56</v>
      </c>
      <c r="C35" s="26" t="s">
        <v>190</v>
      </c>
      <c r="D35" s="36">
        <v>30</v>
      </c>
      <c r="E35" s="26">
        <v>9</v>
      </c>
      <c r="F35" s="26">
        <v>2</v>
      </c>
      <c r="G35" s="26">
        <v>6</v>
      </c>
      <c r="H35" s="26"/>
      <c r="I35" s="26"/>
      <c r="J35" s="26">
        <v>4</v>
      </c>
      <c r="K35" s="26">
        <v>5</v>
      </c>
      <c r="L35" s="26">
        <v>0</v>
      </c>
      <c r="M35" s="26">
        <v>2</v>
      </c>
      <c r="N35" s="26">
        <f>SUM(L35:M35)</f>
        <v>2</v>
      </c>
      <c r="O35" s="26">
        <v>0</v>
      </c>
      <c r="P35" s="37">
        <v>1</v>
      </c>
      <c r="Q35" s="26">
        <v>2</v>
      </c>
      <c r="R35" s="26">
        <v>0</v>
      </c>
      <c r="S35" s="26">
        <v>0</v>
      </c>
      <c r="T35" s="26">
        <f>(H35*3)+((F35-H35)*2)+J35</f>
        <v>8</v>
      </c>
      <c r="U35" s="38">
        <f>IFERROR(((T35+Q35+N35-R35)+(O35*2))/E35,"")</f>
        <v>1.3333333333333333</v>
      </c>
      <c r="V35" s="22">
        <v>95</v>
      </c>
      <c r="W35" s="22" t="s">
        <v>57</v>
      </c>
      <c r="X35" s="22" t="s">
        <v>58</v>
      </c>
      <c r="Y35" s="78">
        <v>1988</v>
      </c>
      <c r="Z35" s="39"/>
      <c r="AA35" s="1" t="s">
        <v>65</v>
      </c>
      <c r="AB35" s="27" t="s">
        <v>285</v>
      </c>
    </row>
    <row r="36" spans="1:28" x14ac:dyDescent="0.3">
      <c r="A36" s="1" t="s">
        <v>105</v>
      </c>
      <c r="B36" s="1" t="s">
        <v>56</v>
      </c>
      <c r="C36" s="26" t="s">
        <v>62</v>
      </c>
      <c r="D36" s="36">
        <v>21</v>
      </c>
      <c r="E36" s="26">
        <v>22</v>
      </c>
      <c r="F36" s="26">
        <v>3</v>
      </c>
      <c r="G36" s="26">
        <v>7</v>
      </c>
      <c r="H36" s="26"/>
      <c r="I36" s="26"/>
      <c r="J36" s="26">
        <v>0</v>
      </c>
      <c r="K36" s="26">
        <v>0</v>
      </c>
      <c r="L36" s="26">
        <v>0</v>
      </c>
      <c r="M36" s="26">
        <v>8</v>
      </c>
      <c r="N36" s="26">
        <f t="shared" ref="N36:N41" si="5">SUM(L36:M36)</f>
        <v>8</v>
      </c>
      <c r="O36" s="37">
        <v>0</v>
      </c>
      <c r="P36" s="37">
        <v>4</v>
      </c>
      <c r="Q36" s="37">
        <v>0</v>
      </c>
      <c r="R36" s="37">
        <v>5</v>
      </c>
      <c r="S36" s="37">
        <v>0</v>
      </c>
      <c r="T36" s="37">
        <f t="shared" ref="T36:T41" si="6">(H36*3)+((F36-H36)*2)+J36</f>
        <v>6</v>
      </c>
      <c r="U36" s="38">
        <f t="shared" ref="U36:U44" si="7">IFERROR(((T36+Q36+N36-R36)+(O36*2))/E36,"")</f>
        <v>0.40909090909090912</v>
      </c>
      <c r="V36" s="22">
        <v>95</v>
      </c>
      <c r="W36" s="22" t="s">
        <v>57</v>
      </c>
      <c r="X36" s="22" t="s">
        <v>58</v>
      </c>
      <c r="Y36" s="78">
        <v>1988</v>
      </c>
      <c r="Z36" s="39"/>
      <c r="AA36" s="1" t="s">
        <v>65</v>
      </c>
      <c r="AB36" s="27" t="s">
        <v>285</v>
      </c>
    </row>
    <row r="37" spans="1:28" x14ac:dyDescent="0.3">
      <c r="A37" s="1" t="s">
        <v>105</v>
      </c>
      <c r="B37" s="1" t="s">
        <v>56</v>
      </c>
      <c r="C37" s="26" t="s">
        <v>67</v>
      </c>
      <c r="D37" s="36">
        <v>44</v>
      </c>
      <c r="E37" s="26">
        <v>28</v>
      </c>
      <c r="F37" s="26">
        <v>4</v>
      </c>
      <c r="G37" s="26">
        <v>8</v>
      </c>
      <c r="H37" s="26"/>
      <c r="I37" s="26"/>
      <c r="J37" s="26">
        <v>11</v>
      </c>
      <c r="K37" s="26">
        <v>13</v>
      </c>
      <c r="L37" s="26">
        <v>3</v>
      </c>
      <c r="M37" s="26">
        <v>0</v>
      </c>
      <c r="N37" s="26">
        <f t="shared" si="5"/>
        <v>3</v>
      </c>
      <c r="O37" s="37">
        <v>0</v>
      </c>
      <c r="P37" s="37">
        <v>5</v>
      </c>
      <c r="Q37" s="37">
        <v>0</v>
      </c>
      <c r="R37" s="37">
        <v>3</v>
      </c>
      <c r="S37" s="37">
        <v>2</v>
      </c>
      <c r="T37" s="37">
        <f t="shared" si="6"/>
        <v>19</v>
      </c>
      <c r="U37" s="38">
        <f t="shared" si="7"/>
        <v>0.6785714285714286</v>
      </c>
      <c r="V37" s="22">
        <v>95</v>
      </c>
      <c r="W37" s="22" t="s">
        <v>57</v>
      </c>
      <c r="X37" s="22" t="s">
        <v>58</v>
      </c>
      <c r="Y37" s="78">
        <v>1988</v>
      </c>
      <c r="Z37" s="39"/>
      <c r="AA37" s="1" t="s">
        <v>65</v>
      </c>
      <c r="AB37" s="27" t="s">
        <v>285</v>
      </c>
    </row>
    <row r="38" spans="1:28" x14ac:dyDescent="0.3">
      <c r="A38" s="1" t="s">
        <v>105</v>
      </c>
      <c r="B38" s="1" t="s">
        <v>56</v>
      </c>
      <c r="C38" s="26" t="s">
        <v>68</v>
      </c>
      <c r="D38" s="36">
        <v>15</v>
      </c>
      <c r="E38" s="26">
        <v>43</v>
      </c>
      <c r="F38" s="26">
        <v>4</v>
      </c>
      <c r="G38" s="26">
        <v>16</v>
      </c>
      <c r="H38" s="26"/>
      <c r="I38" s="26"/>
      <c r="J38" s="26">
        <v>7</v>
      </c>
      <c r="K38" s="26">
        <v>9</v>
      </c>
      <c r="L38" s="26">
        <v>4</v>
      </c>
      <c r="M38" s="26">
        <v>2</v>
      </c>
      <c r="N38" s="26">
        <f t="shared" si="5"/>
        <v>6</v>
      </c>
      <c r="O38" s="37">
        <v>2</v>
      </c>
      <c r="P38" s="37">
        <v>4</v>
      </c>
      <c r="Q38" s="37">
        <v>4</v>
      </c>
      <c r="R38" s="37">
        <v>8</v>
      </c>
      <c r="S38" s="37">
        <v>0</v>
      </c>
      <c r="T38" s="37">
        <f t="shared" si="6"/>
        <v>15</v>
      </c>
      <c r="U38" s="38">
        <f t="shared" si="7"/>
        <v>0.48837209302325579</v>
      </c>
      <c r="V38" s="22">
        <v>95</v>
      </c>
      <c r="W38" s="22" t="s">
        <v>57</v>
      </c>
      <c r="X38" s="22" t="s">
        <v>58</v>
      </c>
      <c r="Y38" s="78">
        <v>1988</v>
      </c>
      <c r="Z38" s="39"/>
      <c r="AA38" s="1" t="s">
        <v>65</v>
      </c>
      <c r="AB38" s="27" t="s">
        <v>285</v>
      </c>
    </row>
    <row r="39" spans="1:28" x14ac:dyDescent="0.3">
      <c r="A39" s="1" t="s">
        <v>105</v>
      </c>
      <c r="B39" s="1" t="s">
        <v>56</v>
      </c>
      <c r="C39" s="26" t="s">
        <v>69</v>
      </c>
      <c r="D39" s="36">
        <v>10</v>
      </c>
      <c r="E39" s="26">
        <v>38</v>
      </c>
      <c r="F39" s="26">
        <v>5</v>
      </c>
      <c r="G39" s="26">
        <v>15</v>
      </c>
      <c r="H39" s="26"/>
      <c r="I39" s="26"/>
      <c r="J39" s="26">
        <v>2</v>
      </c>
      <c r="K39" s="26">
        <v>4</v>
      </c>
      <c r="L39" s="26">
        <v>4</v>
      </c>
      <c r="M39" s="26">
        <v>0</v>
      </c>
      <c r="N39" s="26">
        <f t="shared" si="5"/>
        <v>4</v>
      </c>
      <c r="O39" s="37">
        <v>2</v>
      </c>
      <c r="P39" s="37">
        <v>4</v>
      </c>
      <c r="Q39" s="37">
        <v>1</v>
      </c>
      <c r="R39" s="37">
        <v>4</v>
      </c>
      <c r="S39" s="37">
        <v>0</v>
      </c>
      <c r="T39" s="37">
        <f t="shared" si="6"/>
        <v>12</v>
      </c>
      <c r="U39" s="38">
        <f t="shared" si="7"/>
        <v>0.44736842105263158</v>
      </c>
      <c r="V39" s="22">
        <v>95</v>
      </c>
      <c r="W39" s="22" t="s">
        <v>57</v>
      </c>
      <c r="X39" s="22" t="s">
        <v>58</v>
      </c>
      <c r="Y39" s="78">
        <v>1988</v>
      </c>
      <c r="Z39" s="39"/>
      <c r="AA39" s="1" t="s">
        <v>65</v>
      </c>
      <c r="AB39" s="27" t="s">
        <v>285</v>
      </c>
    </row>
    <row r="40" spans="1:28" x14ac:dyDescent="0.3">
      <c r="A40" s="1" t="s">
        <v>105</v>
      </c>
      <c r="B40" s="1" t="s">
        <v>56</v>
      </c>
      <c r="C40" s="26" t="s">
        <v>70</v>
      </c>
      <c r="D40" s="36">
        <v>31</v>
      </c>
      <c r="E40" s="26">
        <v>37</v>
      </c>
      <c r="F40" s="26">
        <v>2</v>
      </c>
      <c r="G40" s="26">
        <v>10</v>
      </c>
      <c r="H40" s="26"/>
      <c r="I40" s="26"/>
      <c r="J40" s="26">
        <v>0</v>
      </c>
      <c r="K40" s="26">
        <v>0</v>
      </c>
      <c r="L40" s="26">
        <v>4</v>
      </c>
      <c r="M40" s="26">
        <v>5</v>
      </c>
      <c r="N40" s="26">
        <f t="shared" si="5"/>
        <v>9</v>
      </c>
      <c r="O40" s="37">
        <v>1</v>
      </c>
      <c r="P40" s="37">
        <v>5</v>
      </c>
      <c r="Q40" s="37">
        <v>1</v>
      </c>
      <c r="R40" s="37">
        <v>2</v>
      </c>
      <c r="S40" s="37">
        <v>0</v>
      </c>
      <c r="T40" s="37">
        <f t="shared" si="6"/>
        <v>4</v>
      </c>
      <c r="U40" s="38">
        <f t="shared" si="7"/>
        <v>0.3783783783783784</v>
      </c>
      <c r="V40" s="22">
        <v>95</v>
      </c>
      <c r="W40" s="22" t="s">
        <v>57</v>
      </c>
      <c r="X40" s="22" t="s">
        <v>58</v>
      </c>
      <c r="Y40" s="78">
        <v>1988</v>
      </c>
      <c r="Z40" s="39"/>
      <c r="AA40" s="1" t="s">
        <v>65</v>
      </c>
      <c r="AB40" s="27" t="s">
        <v>285</v>
      </c>
    </row>
    <row r="41" spans="1:28" x14ac:dyDescent="0.3">
      <c r="A41" s="1" t="s">
        <v>105</v>
      </c>
      <c r="B41" s="1" t="s">
        <v>56</v>
      </c>
      <c r="C41" s="26" t="s">
        <v>191</v>
      </c>
      <c r="D41" s="36">
        <v>32</v>
      </c>
      <c r="E41" s="26">
        <v>11</v>
      </c>
      <c r="F41" s="26">
        <v>0</v>
      </c>
      <c r="G41" s="26">
        <v>1</v>
      </c>
      <c r="H41" s="26"/>
      <c r="I41" s="26"/>
      <c r="J41" s="26">
        <v>2</v>
      </c>
      <c r="K41" s="26">
        <v>3</v>
      </c>
      <c r="L41" s="26">
        <v>1</v>
      </c>
      <c r="M41" s="26">
        <v>2</v>
      </c>
      <c r="N41" s="26">
        <f t="shared" si="5"/>
        <v>3</v>
      </c>
      <c r="O41" s="37">
        <v>0</v>
      </c>
      <c r="P41" s="37">
        <v>1</v>
      </c>
      <c r="Q41" s="37">
        <v>0</v>
      </c>
      <c r="R41" s="37">
        <v>0</v>
      </c>
      <c r="S41" s="37">
        <v>0</v>
      </c>
      <c r="T41" s="37">
        <f t="shared" si="6"/>
        <v>2</v>
      </c>
      <c r="U41" s="38">
        <f t="shared" si="7"/>
        <v>0.45454545454545453</v>
      </c>
      <c r="V41" s="22">
        <v>95</v>
      </c>
      <c r="W41" s="22" t="s">
        <v>57</v>
      </c>
      <c r="X41" s="22" t="s">
        <v>58</v>
      </c>
      <c r="Y41" s="78">
        <v>1988</v>
      </c>
      <c r="Z41" s="39"/>
      <c r="AA41" s="1" t="s">
        <v>65</v>
      </c>
      <c r="AB41" s="27" t="s">
        <v>285</v>
      </c>
    </row>
    <row r="42" spans="1:28" x14ac:dyDescent="0.3">
      <c r="A42" s="1" t="s">
        <v>105</v>
      </c>
      <c r="B42" s="1" t="s">
        <v>56</v>
      </c>
      <c r="C42" s="26" t="s">
        <v>73</v>
      </c>
      <c r="D42" s="36">
        <v>23</v>
      </c>
      <c r="E42" s="26">
        <v>5</v>
      </c>
      <c r="F42" s="26">
        <v>1</v>
      </c>
      <c r="G42" s="26">
        <v>2</v>
      </c>
      <c r="H42" s="26"/>
      <c r="I42" s="26"/>
      <c r="J42" s="26">
        <v>0</v>
      </c>
      <c r="K42" s="26">
        <v>0</v>
      </c>
      <c r="L42" s="26">
        <v>0</v>
      </c>
      <c r="M42" s="26">
        <v>0</v>
      </c>
      <c r="N42" s="26">
        <f>SUM(L42:M42)</f>
        <v>0</v>
      </c>
      <c r="O42" s="37">
        <v>0</v>
      </c>
      <c r="P42" s="37">
        <v>2</v>
      </c>
      <c r="Q42" s="37">
        <v>0</v>
      </c>
      <c r="R42" s="37">
        <v>0</v>
      </c>
      <c r="S42" s="37">
        <v>0</v>
      </c>
      <c r="T42" s="37">
        <f>(H42*3)+((F42-H42)*2)+J42</f>
        <v>2</v>
      </c>
      <c r="U42" s="38">
        <f t="shared" si="7"/>
        <v>0.4</v>
      </c>
      <c r="V42" s="22">
        <v>95</v>
      </c>
      <c r="W42" s="22" t="s">
        <v>57</v>
      </c>
      <c r="X42" s="22" t="s">
        <v>58</v>
      </c>
      <c r="Y42" s="78">
        <v>1988</v>
      </c>
      <c r="Z42" s="39"/>
      <c r="AA42" s="1" t="s">
        <v>65</v>
      </c>
      <c r="AB42" s="27" t="s">
        <v>285</v>
      </c>
    </row>
    <row r="43" spans="1:28" x14ac:dyDescent="0.3">
      <c r="A43" s="1" t="s">
        <v>105</v>
      </c>
      <c r="B43" s="1" t="s">
        <v>56</v>
      </c>
      <c r="C43" s="26" t="s">
        <v>74</v>
      </c>
      <c r="D43" s="36">
        <v>14</v>
      </c>
      <c r="E43" s="26">
        <v>10</v>
      </c>
      <c r="F43" s="26">
        <v>0</v>
      </c>
      <c r="G43" s="26">
        <v>0</v>
      </c>
      <c r="H43" s="26"/>
      <c r="I43" s="26"/>
      <c r="J43" s="26">
        <v>0</v>
      </c>
      <c r="K43" s="26">
        <v>0</v>
      </c>
      <c r="L43" s="26">
        <v>0</v>
      </c>
      <c r="M43" s="26">
        <v>0</v>
      </c>
      <c r="N43" s="26">
        <f>SUM(L43:M43)</f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f>(H43*3)+((F43-H43)*2)+J43</f>
        <v>0</v>
      </c>
      <c r="U43" s="38">
        <f t="shared" si="7"/>
        <v>0</v>
      </c>
      <c r="V43" s="22">
        <v>95</v>
      </c>
      <c r="W43" s="22" t="s">
        <v>57</v>
      </c>
      <c r="X43" s="22" t="s">
        <v>58</v>
      </c>
      <c r="Y43" s="78">
        <v>1988</v>
      </c>
      <c r="Z43" s="39"/>
      <c r="AA43" s="1" t="s">
        <v>65</v>
      </c>
      <c r="AB43" s="27" t="s">
        <v>285</v>
      </c>
    </row>
    <row r="44" spans="1:28" x14ac:dyDescent="0.3">
      <c r="A44" s="1" t="s">
        <v>105</v>
      </c>
      <c r="B44" s="1" t="s">
        <v>56</v>
      </c>
      <c r="C44" s="26" t="s">
        <v>312</v>
      </c>
      <c r="D44" s="36">
        <v>25</v>
      </c>
      <c r="E44" s="26">
        <v>37</v>
      </c>
      <c r="F44" s="26">
        <v>11</v>
      </c>
      <c r="G44" s="26">
        <v>22</v>
      </c>
      <c r="H44" s="26"/>
      <c r="I44" s="26"/>
      <c r="J44" s="26">
        <v>5</v>
      </c>
      <c r="K44" s="26">
        <v>5</v>
      </c>
      <c r="L44" s="26">
        <v>2</v>
      </c>
      <c r="M44" s="26">
        <v>5</v>
      </c>
      <c r="N44" s="26">
        <f>SUM(L44:M44)</f>
        <v>7</v>
      </c>
      <c r="O44" s="37">
        <v>1</v>
      </c>
      <c r="P44" s="37">
        <v>5</v>
      </c>
      <c r="Q44" s="37">
        <v>2</v>
      </c>
      <c r="R44" s="37">
        <v>3</v>
      </c>
      <c r="S44" s="37">
        <v>0</v>
      </c>
      <c r="T44" s="37">
        <f>(H44*3)+((F44-H44)*2)+J44</f>
        <v>27</v>
      </c>
      <c r="U44" s="38">
        <f t="shared" si="7"/>
        <v>0.94594594594594594</v>
      </c>
      <c r="V44" s="22">
        <v>95</v>
      </c>
      <c r="W44" s="22" t="s">
        <v>57</v>
      </c>
      <c r="X44" s="22" t="s">
        <v>58</v>
      </c>
      <c r="Y44" s="78">
        <v>1988</v>
      </c>
      <c r="Z44" s="39"/>
      <c r="AA44" s="1" t="s">
        <v>65</v>
      </c>
      <c r="AB44" s="27" t="s">
        <v>285</v>
      </c>
    </row>
    <row r="45" spans="1:28" x14ac:dyDescent="0.3">
      <c r="A45" s="1" t="s">
        <v>105</v>
      </c>
      <c r="B45" s="1" t="s">
        <v>56</v>
      </c>
      <c r="C45" s="51" t="s">
        <v>39</v>
      </c>
      <c r="D45" s="34"/>
      <c r="E45" s="51"/>
      <c r="F45" s="51"/>
      <c r="G45" s="51">
        <v>1</v>
      </c>
      <c r="H45" s="51"/>
      <c r="I45" s="51"/>
      <c r="J45" s="51"/>
      <c r="K45" s="51"/>
      <c r="L45" s="51">
        <v>-4</v>
      </c>
      <c r="M45" s="51">
        <v>3</v>
      </c>
      <c r="N45" s="51"/>
      <c r="O45" s="51"/>
      <c r="P45" s="51"/>
      <c r="Q45" s="51"/>
      <c r="R45" s="51"/>
      <c r="S45" s="51"/>
      <c r="T45" s="51"/>
      <c r="U45" s="38" t="str">
        <f t="shared" ref="U45" si="8">_xlfn.IFNA("",((T45+Q45+N45-R45)+(O45*2))/E45)</f>
        <v/>
      </c>
      <c r="V45" s="22">
        <v>95</v>
      </c>
      <c r="W45" s="22" t="s">
        <v>57</v>
      </c>
      <c r="X45" s="22" t="s">
        <v>58</v>
      </c>
      <c r="Y45" s="78">
        <v>1988</v>
      </c>
      <c r="Z45" s="39"/>
      <c r="AA45" s="1" t="s">
        <v>65</v>
      </c>
      <c r="AB45" s="27" t="s">
        <v>285</v>
      </c>
    </row>
    <row r="46" spans="1:28" x14ac:dyDescent="0.3">
      <c r="A46" s="46" t="s">
        <v>105</v>
      </c>
      <c r="B46" s="46" t="s">
        <v>56</v>
      </c>
      <c r="C46" s="42" t="s">
        <v>40</v>
      </c>
      <c r="D46" s="46"/>
      <c r="E46" s="42">
        <f t="shared" ref="E46:T46" si="9">SUM(E35:E45)</f>
        <v>240</v>
      </c>
      <c r="F46" s="42">
        <f t="shared" si="9"/>
        <v>32</v>
      </c>
      <c r="G46" s="42">
        <f t="shared" si="9"/>
        <v>88</v>
      </c>
      <c r="H46" s="42">
        <f t="shared" si="9"/>
        <v>0</v>
      </c>
      <c r="I46" s="42">
        <f t="shared" si="9"/>
        <v>0</v>
      </c>
      <c r="J46" s="42">
        <f t="shared" si="9"/>
        <v>31</v>
      </c>
      <c r="K46" s="42">
        <f t="shared" si="9"/>
        <v>39</v>
      </c>
      <c r="L46" s="42">
        <f t="shared" si="9"/>
        <v>14</v>
      </c>
      <c r="M46" s="42">
        <f t="shared" si="9"/>
        <v>27</v>
      </c>
      <c r="N46" s="42">
        <f t="shared" si="9"/>
        <v>42</v>
      </c>
      <c r="O46" s="42">
        <f t="shared" si="9"/>
        <v>6</v>
      </c>
      <c r="P46" s="42">
        <f t="shared" si="9"/>
        <v>31</v>
      </c>
      <c r="Q46" s="42">
        <f t="shared" si="9"/>
        <v>10</v>
      </c>
      <c r="R46" s="42">
        <f t="shared" si="9"/>
        <v>25</v>
      </c>
      <c r="S46" s="42">
        <f t="shared" si="9"/>
        <v>2</v>
      </c>
      <c r="T46" s="42">
        <f t="shared" si="9"/>
        <v>95</v>
      </c>
      <c r="U46" s="43">
        <f>((T46+Q46+N46-R46)+(O46*2))/E46</f>
        <v>0.55833333333333335</v>
      </c>
      <c r="V46" s="44">
        <v>95</v>
      </c>
      <c r="W46" s="44" t="s">
        <v>57</v>
      </c>
      <c r="X46" s="44" t="s">
        <v>58</v>
      </c>
      <c r="Y46" s="79">
        <v>1988</v>
      </c>
      <c r="Z46" s="45"/>
      <c r="AA46" s="46" t="s">
        <v>65</v>
      </c>
      <c r="AB46" s="93" t="s">
        <v>285</v>
      </c>
    </row>
    <row r="47" spans="1:28" x14ac:dyDescent="0.3">
      <c r="A47" s="1"/>
      <c r="B47" s="1"/>
      <c r="C47" s="1"/>
      <c r="D47" s="1"/>
      <c r="F47" s="47" t="s">
        <v>41</v>
      </c>
      <c r="G47" s="77">
        <f>F46/G46</f>
        <v>0.36363636363636365</v>
      </c>
      <c r="H47" s="47"/>
      <c r="I47" s="27"/>
      <c r="J47" s="47" t="s">
        <v>42</v>
      </c>
      <c r="K47" s="77">
        <f>J46/K46</f>
        <v>0.79487179487179482</v>
      </c>
      <c r="L47" s="1"/>
      <c r="M47" s="37" t="s">
        <v>43</v>
      </c>
      <c r="N47" s="49">
        <v>9</v>
      </c>
      <c r="P47" s="1"/>
      <c r="Q47" s="1"/>
      <c r="R47" s="1"/>
      <c r="S47" s="1"/>
      <c r="T47" s="1"/>
      <c r="U47" s="1"/>
      <c r="V47" s="22"/>
      <c r="W47" s="22"/>
      <c r="X47" s="22"/>
      <c r="Y47" s="40"/>
      <c r="Z47" s="39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0"/>
      <c r="Z48" s="39"/>
      <c r="AA48" s="1"/>
      <c r="AB48" s="27"/>
    </row>
    <row r="49" spans="2:28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0"/>
      <c r="Z49" s="39"/>
      <c r="AA49" s="1"/>
      <c r="AB49" s="1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2D9DE-93FF-4E97-B7FF-048D7B0B5206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80" t="s">
        <v>457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28927</v>
      </c>
      <c r="D3" s="7" t="s">
        <v>1</v>
      </c>
      <c r="E3" s="8"/>
      <c r="F3" s="5"/>
      <c r="G3" s="1"/>
      <c r="J3" s="9" t="s">
        <v>471</v>
      </c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227</v>
      </c>
      <c r="D4" s="7" t="s">
        <v>5</v>
      </c>
      <c r="E4" s="8"/>
      <c r="F4" s="5"/>
      <c r="G4" s="1"/>
      <c r="J4" s="15" t="s">
        <v>286</v>
      </c>
      <c r="K4" s="16" t="s">
        <v>106</v>
      </c>
      <c r="L4" s="17"/>
      <c r="M4" s="18"/>
      <c r="N4" s="19">
        <v>25</v>
      </c>
      <c r="O4" s="19">
        <v>27</v>
      </c>
      <c r="P4" s="19">
        <v>15</v>
      </c>
      <c r="Q4" s="19">
        <v>27</v>
      </c>
      <c r="R4" s="20"/>
      <c r="S4" s="21">
        <f>SUM(N4:R4)</f>
        <v>94</v>
      </c>
      <c r="T4" s="22">
        <v>98</v>
      </c>
    </row>
    <row r="5" spans="1:28" x14ac:dyDescent="0.3">
      <c r="B5" s="1"/>
      <c r="C5" s="6" t="s">
        <v>121</v>
      </c>
      <c r="D5" s="7" t="s">
        <v>6</v>
      </c>
      <c r="E5" s="1"/>
      <c r="F5" s="1"/>
      <c r="G5" s="1"/>
      <c r="J5" s="15" t="s">
        <v>287</v>
      </c>
      <c r="K5" s="16" t="s">
        <v>89</v>
      </c>
      <c r="L5" s="17"/>
      <c r="M5" s="18"/>
      <c r="N5" s="19">
        <v>21</v>
      </c>
      <c r="O5" s="19">
        <v>8</v>
      </c>
      <c r="P5" s="19">
        <v>21</v>
      </c>
      <c r="Q5" s="19">
        <v>31</v>
      </c>
      <c r="R5" s="20"/>
      <c r="S5" s="21">
        <f>SUM(N5:R5)</f>
        <v>81</v>
      </c>
      <c r="T5" s="22">
        <v>98</v>
      </c>
      <c r="U5" s="1"/>
      <c r="V5" s="1"/>
      <c r="W5" s="1"/>
    </row>
    <row r="6" spans="1:28" x14ac:dyDescent="0.3">
      <c r="C6" s="23">
        <v>2345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322</v>
      </c>
      <c r="D7" s="7" t="s">
        <v>8</v>
      </c>
      <c r="G7" s="1"/>
      <c r="S7" s="1"/>
      <c r="T7" s="25" t="s">
        <v>9</v>
      </c>
      <c r="U7" s="1"/>
      <c r="V7" s="83">
        <v>98</v>
      </c>
      <c r="W7" s="1"/>
    </row>
    <row r="8" spans="1:28" x14ac:dyDescent="0.3">
      <c r="B8" s="1"/>
      <c r="C8" s="24" t="s">
        <v>442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8">
        <v>9.0277777777777776E-2</v>
      </c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2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26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88</v>
      </c>
      <c r="B13" s="1" t="s">
        <v>105</v>
      </c>
      <c r="C13" s="26" t="s">
        <v>155</v>
      </c>
      <c r="D13" s="36">
        <v>11</v>
      </c>
      <c r="E13" s="95"/>
      <c r="F13" s="26">
        <v>1</v>
      </c>
      <c r="G13" s="95"/>
      <c r="H13" s="26"/>
      <c r="I13" s="26"/>
      <c r="J13" s="26">
        <v>1</v>
      </c>
      <c r="K13" s="26">
        <v>2</v>
      </c>
      <c r="L13" s="95"/>
      <c r="M13" s="95"/>
      <c r="N13" s="26">
        <f>SUM(L13:M13)</f>
        <v>0</v>
      </c>
      <c r="O13" s="106"/>
      <c r="P13" s="37">
        <v>2</v>
      </c>
      <c r="Q13" s="106"/>
      <c r="R13" s="106"/>
      <c r="S13" s="106"/>
      <c r="T13" s="26">
        <f>+(F13*2)+J13</f>
        <v>3</v>
      </c>
      <c r="U13" s="38" t="str">
        <f>IFERROR(((T13+Q13+N13-R13)+(O13*2))/E13,"")</f>
        <v/>
      </c>
      <c r="V13" s="22">
        <v>98</v>
      </c>
      <c r="W13" s="22" t="s">
        <v>63</v>
      </c>
      <c r="X13" s="22" t="s">
        <v>64</v>
      </c>
      <c r="Y13" s="78">
        <v>2345</v>
      </c>
      <c r="Z13" s="39"/>
      <c r="AA13" s="1" t="s">
        <v>110</v>
      </c>
      <c r="AB13" s="27" t="s">
        <v>288</v>
      </c>
    </row>
    <row r="14" spans="1:28" x14ac:dyDescent="0.3">
      <c r="A14" s="1" t="s">
        <v>88</v>
      </c>
      <c r="B14" s="1" t="s">
        <v>105</v>
      </c>
      <c r="C14" s="26" t="s">
        <v>156</v>
      </c>
      <c r="D14" s="36">
        <v>33</v>
      </c>
      <c r="E14" s="95"/>
      <c r="F14" s="26">
        <v>0</v>
      </c>
      <c r="G14" s="95"/>
      <c r="H14" s="26"/>
      <c r="I14" s="26"/>
      <c r="J14" s="26">
        <v>0</v>
      </c>
      <c r="K14" s="26">
        <v>0</v>
      </c>
      <c r="L14" s="95"/>
      <c r="M14" s="95"/>
      <c r="N14" s="26">
        <f t="shared" ref="N14:N19" si="0">SUM(L14:M14)</f>
        <v>0</v>
      </c>
      <c r="O14" s="106"/>
      <c r="P14" s="37">
        <v>2</v>
      </c>
      <c r="Q14" s="106"/>
      <c r="R14" s="106"/>
      <c r="S14" s="106"/>
      <c r="T14" s="26">
        <f t="shared" ref="T14:T24" si="1">+(F14*2)+J14</f>
        <v>0</v>
      </c>
      <c r="U14" s="38" t="str">
        <f t="shared" ref="U14:U24" si="2">IFERROR(((T14+Q14+N14-R14)+(O14*2))/E14,"")</f>
        <v/>
      </c>
      <c r="V14" s="22">
        <v>98</v>
      </c>
      <c r="W14" s="22" t="s">
        <v>63</v>
      </c>
      <c r="X14" s="22" t="s">
        <v>64</v>
      </c>
      <c r="Y14" s="78">
        <v>2345</v>
      </c>
      <c r="Z14" s="39"/>
      <c r="AA14" s="1" t="s">
        <v>110</v>
      </c>
      <c r="AB14" s="27" t="s">
        <v>288</v>
      </c>
    </row>
    <row r="15" spans="1:28" x14ac:dyDescent="0.3">
      <c r="A15" s="1" t="s">
        <v>88</v>
      </c>
      <c r="B15" s="1" t="s">
        <v>105</v>
      </c>
      <c r="C15" s="26" t="s">
        <v>157</v>
      </c>
      <c r="D15" s="36">
        <v>24</v>
      </c>
      <c r="E15" s="95"/>
      <c r="F15" s="26">
        <v>8</v>
      </c>
      <c r="G15" s="95"/>
      <c r="H15" s="26"/>
      <c r="I15" s="26"/>
      <c r="J15" s="26">
        <v>8</v>
      </c>
      <c r="K15" s="26">
        <v>9</v>
      </c>
      <c r="L15" s="95"/>
      <c r="M15" s="95"/>
      <c r="N15" s="26">
        <f t="shared" si="0"/>
        <v>0</v>
      </c>
      <c r="O15" s="106"/>
      <c r="P15" s="37">
        <v>1</v>
      </c>
      <c r="Q15" s="106"/>
      <c r="R15" s="106"/>
      <c r="S15" s="106"/>
      <c r="T15" s="26">
        <f t="shared" si="1"/>
        <v>24</v>
      </c>
      <c r="U15" s="38" t="str">
        <f t="shared" si="2"/>
        <v/>
      </c>
      <c r="V15" s="22">
        <v>98</v>
      </c>
      <c r="W15" s="22" t="s">
        <v>63</v>
      </c>
      <c r="X15" s="22" t="s">
        <v>64</v>
      </c>
      <c r="Y15" s="78">
        <v>2345</v>
      </c>
      <c r="Z15" s="39"/>
      <c r="AA15" s="1" t="s">
        <v>110</v>
      </c>
      <c r="AB15" s="27" t="s">
        <v>288</v>
      </c>
    </row>
    <row r="16" spans="1:28" x14ac:dyDescent="0.3">
      <c r="A16" s="1" t="s">
        <v>88</v>
      </c>
      <c r="B16" s="1" t="s">
        <v>105</v>
      </c>
      <c r="C16" s="26" t="s">
        <v>158</v>
      </c>
      <c r="D16" s="36">
        <v>22</v>
      </c>
      <c r="E16" s="95"/>
      <c r="F16" s="26">
        <v>8</v>
      </c>
      <c r="G16" s="95"/>
      <c r="H16" s="26"/>
      <c r="I16" s="26"/>
      <c r="J16" s="26">
        <v>2</v>
      </c>
      <c r="K16" s="26">
        <v>2</v>
      </c>
      <c r="L16" s="95"/>
      <c r="M16" s="95"/>
      <c r="N16" s="26">
        <f t="shared" si="0"/>
        <v>0</v>
      </c>
      <c r="O16" s="106"/>
      <c r="P16" s="37">
        <v>2</v>
      </c>
      <c r="Q16" s="106"/>
      <c r="R16" s="106"/>
      <c r="S16" s="106"/>
      <c r="T16" s="26">
        <f t="shared" si="1"/>
        <v>18</v>
      </c>
      <c r="U16" s="38" t="str">
        <f t="shared" si="2"/>
        <v/>
      </c>
      <c r="V16" s="22">
        <v>98</v>
      </c>
      <c r="W16" s="22" t="s">
        <v>63</v>
      </c>
      <c r="X16" s="22" t="s">
        <v>64</v>
      </c>
      <c r="Y16" s="78">
        <v>2345</v>
      </c>
      <c r="Z16" s="39"/>
      <c r="AA16" s="1" t="s">
        <v>110</v>
      </c>
      <c r="AB16" s="27" t="s">
        <v>288</v>
      </c>
    </row>
    <row r="17" spans="1:28" x14ac:dyDescent="0.3">
      <c r="A17" s="1" t="s">
        <v>88</v>
      </c>
      <c r="B17" s="1" t="s">
        <v>105</v>
      </c>
      <c r="C17" s="26" t="s">
        <v>160</v>
      </c>
      <c r="D17" s="36">
        <v>20</v>
      </c>
      <c r="E17" s="95"/>
      <c r="F17" s="26">
        <v>0</v>
      </c>
      <c r="G17" s="95"/>
      <c r="H17" s="26"/>
      <c r="I17" s="26"/>
      <c r="J17" s="26">
        <v>1</v>
      </c>
      <c r="K17" s="26">
        <v>2</v>
      </c>
      <c r="L17" s="95"/>
      <c r="M17" s="95"/>
      <c r="N17" s="26">
        <f t="shared" si="0"/>
        <v>0</v>
      </c>
      <c r="O17" s="106"/>
      <c r="P17" s="37">
        <v>2</v>
      </c>
      <c r="Q17" s="106"/>
      <c r="R17" s="106"/>
      <c r="S17" s="106"/>
      <c r="T17" s="26">
        <f t="shared" si="1"/>
        <v>1</v>
      </c>
      <c r="U17" s="38" t="str">
        <f t="shared" si="2"/>
        <v/>
      </c>
      <c r="V17" s="22">
        <v>98</v>
      </c>
      <c r="W17" s="22" t="s">
        <v>63</v>
      </c>
      <c r="X17" s="22" t="s">
        <v>64</v>
      </c>
      <c r="Y17" s="78">
        <v>2345</v>
      </c>
      <c r="Z17" s="39"/>
      <c r="AA17" s="1" t="s">
        <v>110</v>
      </c>
      <c r="AB17" s="27" t="s">
        <v>288</v>
      </c>
    </row>
    <row r="18" spans="1:28" x14ac:dyDescent="0.3">
      <c r="A18" s="1" t="s">
        <v>88</v>
      </c>
      <c r="B18" s="1" t="s">
        <v>105</v>
      </c>
      <c r="C18" s="26" t="s">
        <v>161</v>
      </c>
      <c r="D18" s="36">
        <v>45</v>
      </c>
      <c r="E18" s="95"/>
      <c r="F18" s="26">
        <v>7</v>
      </c>
      <c r="G18" s="95"/>
      <c r="H18" s="26"/>
      <c r="I18" s="26"/>
      <c r="J18" s="26">
        <v>0</v>
      </c>
      <c r="K18" s="26">
        <v>2</v>
      </c>
      <c r="L18" s="95"/>
      <c r="M18" s="95"/>
      <c r="N18" s="26">
        <f t="shared" si="0"/>
        <v>0</v>
      </c>
      <c r="O18" s="106"/>
      <c r="P18" s="37">
        <v>4</v>
      </c>
      <c r="Q18" s="106"/>
      <c r="R18" s="106"/>
      <c r="S18" s="106"/>
      <c r="T18" s="26">
        <f t="shared" si="1"/>
        <v>14</v>
      </c>
      <c r="U18" s="38" t="str">
        <f t="shared" si="2"/>
        <v/>
      </c>
      <c r="V18" s="22">
        <v>98</v>
      </c>
      <c r="W18" s="22" t="s">
        <v>63</v>
      </c>
      <c r="X18" s="22" t="s">
        <v>64</v>
      </c>
      <c r="Y18" s="78">
        <v>2345</v>
      </c>
      <c r="Z18" s="39"/>
      <c r="AA18" s="1" t="s">
        <v>110</v>
      </c>
      <c r="AB18" s="27" t="s">
        <v>288</v>
      </c>
    </row>
    <row r="19" spans="1:28" x14ac:dyDescent="0.3">
      <c r="A19" s="1" t="s">
        <v>88</v>
      </c>
      <c r="B19" s="1" t="s">
        <v>105</v>
      </c>
      <c r="C19" s="26" t="s">
        <v>162</v>
      </c>
      <c r="D19" s="36">
        <v>23</v>
      </c>
      <c r="E19" s="95"/>
      <c r="F19" s="26">
        <v>3</v>
      </c>
      <c r="G19" s="95"/>
      <c r="H19" s="26"/>
      <c r="I19" s="26"/>
      <c r="J19" s="26">
        <v>6</v>
      </c>
      <c r="K19" s="26">
        <v>6</v>
      </c>
      <c r="L19" s="95"/>
      <c r="M19" s="95"/>
      <c r="N19" s="26">
        <f t="shared" si="0"/>
        <v>0</v>
      </c>
      <c r="O19" s="106"/>
      <c r="P19" s="37">
        <v>3</v>
      </c>
      <c r="Q19" s="106"/>
      <c r="R19" s="106"/>
      <c r="S19" s="106"/>
      <c r="T19" s="26">
        <f t="shared" si="1"/>
        <v>12</v>
      </c>
      <c r="U19" s="38" t="str">
        <f t="shared" si="2"/>
        <v/>
      </c>
      <c r="V19" s="22">
        <v>98</v>
      </c>
      <c r="W19" s="22" t="s">
        <v>63</v>
      </c>
      <c r="X19" s="22" t="s">
        <v>64</v>
      </c>
      <c r="Y19" s="78">
        <v>2345</v>
      </c>
      <c r="Z19" s="39"/>
      <c r="AA19" s="1" t="s">
        <v>110</v>
      </c>
      <c r="AB19" s="27" t="s">
        <v>288</v>
      </c>
    </row>
    <row r="20" spans="1:28" x14ac:dyDescent="0.3">
      <c r="A20" s="1" t="s">
        <v>88</v>
      </c>
      <c r="B20" s="1" t="s">
        <v>105</v>
      </c>
      <c r="C20" s="26" t="s">
        <v>163</v>
      </c>
      <c r="D20" s="36">
        <v>40</v>
      </c>
      <c r="E20" s="95"/>
      <c r="F20" s="26">
        <v>0</v>
      </c>
      <c r="G20" s="95"/>
      <c r="H20" s="26"/>
      <c r="I20" s="26"/>
      <c r="J20" s="26">
        <v>0</v>
      </c>
      <c r="K20" s="26">
        <v>5</v>
      </c>
      <c r="L20" s="95"/>
      <c r="M20" s="95"/>
      <c r="N20" s="26">
        <f>SUM(L20:M20)</f>
        <v>0</v>
      </c>
      <c r="O20" s="106"/>
      <c r="P20" s="37">
        <v>3</v>
      </c>
      <c r="Q20" s="106"/>
      <c r="R20" s="106"/>
      <c r="S20" s="106"/>
      <c r="T20" s="26">
        <f t="shared" si="1"/>
        <v>0</v>
      </c>
      <c r="U20" s="38" t="str">
        <f t="shared" si="2"/>
        <v/>
      </c>
      <c r="V20" s="22">
        <v>98</v>
      </c>
      <c r="W20" s="22" t="s">
        <v>63</v>
      </c>
      <c r="X20" s="22" t="s">
        <v>64</v>
      </c>
      <c r="Y20" s="78">
        <v>2345</v>
      </c>
      <c r="Z20" s="39"/>
      <c r="AA20" s="1" t="s">
        <v>110</v>
      </c>
      <c r="AB20" s="27" t="s">
        <v>288</v>
      </c>
    </row>
    <row r="21" spans="1:28" x14ac:dyDescent="0.3">
      <c r="A21" s="1" t="s">
        <v>88</v>
      </c>
      <c r="B21" s="1" t="s">
        <v>105</v>
      </c>
      <c r="C21" s="26" t="s">
        <v>164</v>
      </c>
      <c r="D21" s="36">
        <v>10</v>
      </c>
      <c r="E21" s="95"/>
      <c r="F21" s="26">
        <v>4</v>
      </c>
      <c r="G21" s="95"/>
      <c r="H21" s="26"/>
      <c r="I21" s="26"/>
      <c r="J21" s="26">
        <v>4</v>
      </c>
      <c r="K21" s="26">
        <v>6</v>
      </c>
      <c r="L21" s="95"/>
      <c r="M21" s="26">
        <v>11</v>
      </c>
      <c r="N21" s="26">
        <f>SUM(L21:M21)</f>
        <v>11</v>
      </c>
      <c r="O21" s="106"/>
      <c r="P21" s="37">
        <v>1</v>
      </c>
      <c r="Q21" s="106"/>
      <c r="R21" s="106"/>
      <c r="S21" s="106"/>
      <c r="T21" s="26">
        <f t="shared" si="1"/>
        <v>12</v>
      </c>
      <c r="U21" s="38" t="str">
        <f t="shared" si="2"/>
        <v/>
      </c>
      <c r="V21" s="22">
        <v>98</v>
      </c>
      <c r="W21" s="22" t="s">
        <v>63</v>
      </c>
      <c r="X21" s="22" t="s">
        <v>64</v>
      </c>
      <c r="Y21" s="78">
        <v>2345</v>
      </c>
      <c r="Z21" s="39"/>
      <c r="AA21" s="1" t="s">
        <v>110</v>
      </c>
      <c r="AB21" s="27" t="s">
        <v>288</v>
      </c>
    </row>
    <row r="22" spans="1:28" x14ac:dyDescent="0.3">
      <c r="A22" s="1" t="s">
        <v>88</v>
      </c>
      <c r="B22" s="1" t="s">
        <v>105</v>
      </c>
      <c r="C22" s="26" t="s">
        <v>165</v>
      </c>
      <c r="D22" s="36">
        <v>14</v>
      </c>
      <c r="E22" s="95" t="s">
        <v>499</v>
      </c>
      <c r="F22" s="26"/>
      <c r="G22" s="95"/>
      <c r="H22" s="26"/>
      <c r="I22" s="26"/>
      <c r="J22" s="26"/>
      <c r="K22" s="26"/>
      <c r="L22" s="95"/>
      <c r="M22" s="26"/>
      <c r="N22" s="26"/>
      <c r="O22" s="106"/>
      <c r="P22" s="37"/>
      <c r="Q22" s="106"/>
      <c r="R22" s="106"/>
      <c r="S22" s="106"/>
      <c r="T22" s="26"/>
      <c r="U22" s="38"/>
      <c r="V22" s="22">
        <v>98</v>
      </c>
      <c r="W22" s="22" t="s">
        <v>63</v>
      </c>
      <c r="X22" s="22" t="s">
        <v>64</v>
      </c>
      <c r="Y22" s="78">
        <v>2345</v>
      </c>
      <c r="Z22" s="39"/>
      <c r="AA22" s="1" t="s">
        <v>110</v>
      </c>
      <c r="AB22" s="27" t="s">
        <v>288</v>
      </c>
    </row>
    <row r="23" spans="1:28" x14ac:dyDescent="0.3">
      <c r="A23" s="1" t="s">
        <v>88</v>
      </c>
      <c r="B23" s="1" t="s">
        <v>105</v>
      </c>
      <c r="C23" s="26" t="s">
        <v>342</v>
      </c>
      <c r="D23" s="36">
        <v>25</v>
      </c>
      <c r="E23" s="95"/>
      <c r="F23" s="26">
        <v>2</v>
      </c>
      <c r="G23" s="95"/>
      <c r="H23" s="26"/>
      <c r="I23" s="26"/>
      <c r="J23" s="26">
        <v>2</v>
      </c>
      <c r="K23" s="26">
        <v>2</v>
      </c>
      <c r="L23" s="95"/>
      <c r="M23" s="95"/>
      <c r="N23" s="26">
        <f>SUM(L23:M23)</f>
        <v>0</v>
      </c>
      <c r="O23" s="106"/>
      <c r="P23" s="37">
        <v>1</v>
      </c>
      <c r="Q23" s="106"/>
      <c r="R23" s="106"/>
      <c r="S23" s="106"/>
      <c r="T23" s="26">
        <f t="shared" si="1"/>
        <v>6</v>
      </c>
      <c r="U23" s="38" t="str">
        <f t="shared" si="2"/>
        <v/>
      </c>
      <c r="V23" s="22">
        <v>98</v>
      </c>
      <c r="W23" s="22" t="s">
        <v>63</v>
      </c>
      <c r="X23" s="22" t="s">
        <v>64</v>
      </c>
      <c r="Y23" s="78">
        <v>2345</v>
      </c>
      <c r="Z23" s="39"/>
      <c r="AA23" s="1" t="s">
        <v>110</v>
      </c>
      <c r="AB23" s="27" t="s">
        <v>288</v>
      </c>
    </row>
    <row r="24" spans="1:28" x14ac:dyDescent="0.3">
      <c r="A24" s="1" t="s">
        <v>88</v>
      </c>
      <c r="B24" s="1" t="s">
        <v>105</v>
      </c>
      <c r="C24" s="26" t="s">
        <v>166</v>
      </c>
      <c r="D24" s="36">
        <v>15</v>
      </c>
      <c r="E24" s="95"/>
      <c r="F24" s="26">
        <v>2</v>
      </c>
      <c r="G24" s="95"/>
      <c r="H24" s="26"/>
      <c r="I24" s="26"/>
      <c r="J24" s="26">
        <v>0</v>
      </c>
      <c r="K24" s="26">
        <v>0</v>
      </c>
      <c r="L24" s="95"/>
      <c r="M24" s="95"/>
      <c r="N24" s="26">
        <f>SUM(L24:M24)</f>
        <v>0</v>
      </c>
      <c r="O24" s="106"/>
      <c r="P24" s="37">
        <v>1</v>
      </c>
      <c r="Q24" s="106"/>
      <c r="R24" s="106"/>
      <c r="S24" s="106"/>
      <c r="T24" s="26">
        <f t="shared" si="1"/>
        <v>4</v>
      </c>
      <c r="U24" s="38" t="str">
        <f t="shared" si="2"/>
        <v/>
      </c>
      <c r="V24" s="22">
        <v>98</v>
      </c>
      <c r="W24" s="22" t="s">
        <v>63</v>
      </c>
      <c r="X24" s="22" t="s">
        <v>64</v>
      </c>
      <c r="Y24" s="78">
        <v>2345</v>
      </c>
      <c r="Z24" s="39"/>
      <c r="AA24" s="1" t="s">
        <v>110</v>
      </c>
      <c r="AB24" s="27" t="s">
        <v>288</v>
      </c>
    </row>
    <row r="25" spans="1:28" x14ac:dyDescent="0.3">
      <c r="A25" s="1" t="s">
        <v>88</v>
      </c>
      <c r="B25" s="1" t="s">
        <v>105</v>
      </c>
      <c r="C25" s="51" t="s">
        <v>39</v>
      </c>
      <c r="D25" s="34"/>
      <c r="E25" s="51">
        <v>240</v>
      </c>
      <c r="F25" s="51"/>
      <c r="G25" s="51"/>
      <c r="H25" s="51"/>
      <c r="I25" s="51"/>
      <c r="J25" s="51"/>
      <c r="K25" s="51"/>
      <c r="L25" s="51"/>
      <c r="M25" s="51">
        <v>47</v>
      </c>
      <c r="N25" s="51"/>
      <c r="O25" s="51"/>
      <c r="P25" s="51">
        <v>22</v>
      </c>
      <c r="Q25" s="51"/>
      <c r="R25" s="51"/>
      <c r="S25" s="41"/>
      <c r="T25" s="26"/>
      <c r="U25" s="38" t="str">
        <f t="shared" ref="U25" si="3">_xlfn.IFNA("",((T25+Q25+N25-R25)+(O25*2))/E25)</f>
        <v/>
      </c>
      <c r="V25" s="22">
        <v>98</v>
      </c>
      <c r="W25" s="22" t="s">
        <v>63</v>
      </c>
      <c r="X25" s="22" t="s">
        <v>64</v>
      </c>
      <c r="Y25" s="78">
        <v>2345</v>
      </c>
      <c r="Z25" s="39"/>
      <c r="AA25" s="1" t="s">
        <v>110</v>
      </c>
      <c r="AB25" s="27" t="s">
        <v>288</v>
      </c>
    </row>
    <row r="26" spans="1:28" x14ac:dyDescent="0.3">
      <c r="A26" s="46" t="s">
        <v>88</v>
      </c>
      <c r="B26" s="46" t="s">
        <v>105</v>
      </c>
      <c r="C26" s="42" t="s">
        <v>40</v>
      </c>
      <c r="D26" s="46"/>
      <c r="E26" s="42">
        <f t="shared" ref="E26:T26" si="4">SUM(E13:E25)</f>
        <v>240</v>
      </c>
      <c r="F26" s="42">
        <f t="shared" si="4"/>
        <v>35</v>
      </c>
      <c r="G26" s="42">
        <f t="shared" si="4"/>
        <v>0</v>
      </c>
      <c r="H26" s="42">
        <f t="shared" si="4"/>
        <v>0</v>
      </c>
      <c r="I26" s="42">
        <f t="shared" si="4"/>
        <v>0</v>
      </c>
      <c r="J26" s="42">
        <f t="shared" si="4"/>
        <v>24</v>
      </c>
      <c r="K26" s="42">
        <f t="shared" si="4"/>
        <v>36</v>
      </c>
      <c r="L26" s="42">
        <f t="shared" si="4"/>
        <v>0</v>
      </c>
      <c r="M26" s="42">
        <f t="shared" si="4"/>
        <v>58</v>
      </c>
      <c r="N26" s="42">
        <f t="shared" si="4"/>
        <v>11</v>
      </c>
      <c r="O26" s="42">
        <f t="shared" si="4"/>
        <v>0</v>
      </c>
      <c r="P26" s="42">
        <f t="shared" si="4"/>
        <v>44</v>
      </c>
      <c r="Q26" s="42">
        <f t="shared" si="4"/>
        <v>0</v>
      </c>
      <c r="R26" s="42">
        <f t="shared" si="4"/>
        <v>0</v>
      </c>
      <c r="S26" s="42">
        <f t="shared" si="4"/>
        <v>0</v>
      </c>
      <c r="T26" s="42">
        <f t="shared" si="4"/>
        <v>94</v>
      </c>
      <c r="U26" s="43">
        <f>((T26+Q26+N26-R26)+(O26*2))/E26</f>
        <v>0.4375</v>
      </c>
      <c r="V26" s="44">
        <v>98</v>
      </c>
      <c r="W26" s="44" t="s">
        <v>63</v>
      </c>
      <c r="X26" s="44" t="s">
        <v>64</v>
      </c>
      <c r="Y26" s="79">
        <v>2345</v>
      </c>
      <c r="Z26" s="45"/>
      <c r="AA26" s="46" t="s">
        <v>110</v>
      </c>
      <c r="AB26" s="93" t="s">
        <v>288</v>
      </c>
    </row>
    <row r="27" spans="1:28" x14ac:dyDescent="0.3">
      <c r="A27" s="1"/>
      <c r="B27" s="1"/>
      <c r="C27" s="1"/>
      <c r="D27" s="1"/>
      <c r="F27" s="47" t="s">
        <v>41</v>
      </c>
      <c r="G27" s="77" t="e">
        <f>F26/G26</f>
        <v>#DIV/0!</v>
      </c>
      <c r="H27" s="47"/>
      <c r="I27" s="27"/>
      <c r="J27" s="47" t="s">
        <v>42</v>
      </c>
      <c r="K27" s="77">
        <f>J26/K26</f>
        <v>0.66666666666666663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89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96">
        <v>26</v>
      </c>
      <c r="AB33" s="92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88</v>
      </c>
      <c r="C35" s="26" t="s">
        <v>212</v>
      </c>
      <c r="D35" s="36">
        <v>30</v>
      </c>
      <c r="E35" s="95"/>
      <c r="F35" s="26">
        <v>7</v>
      </c>
      <c r="G35" s="95"/>
      <c r="H35" s="26"/>
      <c r="I35" s="26"/>
      <c r="J35" s="26">
        <v>7</v>
      </c>
      <c r="K35" s="26">
        <v>10</v>
      </c>
      <c r="L35" s="95"/>
      <c r="M35" s="95"/>
      <c r="N35" s="26">
        <f>SUM(L35:M35)</f>
        <v>0</v>
      </c>
      <c r="O35" s="95"/>
      <c r="P35" s="37">
        <v>3</v>
      </c>
      <c r="Q35" s="95"/>
      <c r="R35" s="95"/>
      <c r="S35" s="95"/>
      <c r="T35" s="26">
        <f>(H35*3)+((F35-H35)*2)+J35</f>
        <v>21</v>
      </c>
      <c r="U35" s="38" t="str">
        <f>IFERROR(((T35+Q35+N35-R35)+(O35*2))/E35,"")</f>
        <v/>
      </c>
      <c r="V35" s="22">
        <v>98</v>
      </c>
      <c r="W35" s="22" t="s">
        <v>57</v>
      </c>
      <c r="X35" s="22" t="s">
        <v>58</v>
      </c>
      <c r="Y35" s="78">
        <v>2345</v>
      </c>
      <c r="Z35" s="39"/>
      <c r="AA35" s="1" t="s">
        <v>128</v>
      </c>
      <c r="AB35" s="27" t="s">
        <v>138</v>
      </c>
    </row>
    <row r="36" spans="1:28" x14ac:dyDescent="0.3">
      <c r="A36" s="1" t="s">
        <v>105</v>
      </c>
      <c r="B36" s="1" t="s">
        <v>88</v>
      </c>
      <c r="C36" s="26" t="s">
        <v>371</v>
      </c>
      <c r="D36" s="36">
        <v>24</v>
      </c>
      <c r="E36" s="95" t="s">
        <v>499</v>
      </c>
      <c r="F36" s="26"/>
      <c r="G36" s="95"/>
      <c r="H36" s="26"/>
      <c r="I36" s="26"/>
      <c r="J36" s="26"/>
      <c r="K36" s="26"/>
      <c r="L36" s="95"/>
      <c r="M36" s="95"/>
      <c r="N36" s="26"/>
      <c r="O36" s="95"/>
      <c r="P36" s="37"/>
      <c r="Q36" s="95"/>
      <c r="R36" s="95"/>
      <c r="S36" s="95"/>
      <c r="T36" s="26"/>
      <c r="U36" s="38"/>
      <c r="V36" s="22">
        <v>98</v>
      </c>
      <c r="W36" s="22" t="s">
        <v>57</v>
      </c>
      <c r="X36" s="22" t="s">
        <v>58</v>
      </c>
      <c r="Y36" s="78">
        <v>2345</v>
      </c>
      <c r="Z36" s="39"/>
      <c r="AA36" s="1" t="s">
        <v>128</v>
      </c>
      <c r="AB36" s="27" t="s">
        <v>138</v>
      </c>
    </row>
    <row r="37" spans="1:28" x14ac:dyDescent="0.3">
      <c r="A37" s="1" t="s">
        <v>105</v>
      </c>
      <c r="B37" s="1" t="s">
        <v>88</v>
      </c>
      <c r="C37" s="26" t="s">
        <v>213</v>
      </c>
      <c r="D37" s="36">
        <v>50</v>
      </c>
      <c r="E37" s="95"/>
      <c r="F37" s="26">
        <v>5</v>
      </c>
      <c r="G37" s="95"/>
      <c r="H37" s="26"/>
      <c r="I37" s="26"/>
      <c r="J37" s="26">
        <v>7</v>
      </c>
      <c r="K37" s="26">
        <v>8</v>
      </c>
      <c r="L37" s="95"/>
      <c r="M37" s="95"/>
      <c r="N37" s="26">
        <f t="shared" ref="N37:N43" si="5">SUM(L37:M37)</f>
        <v>0</v>
      </c>
      <c r="O37" s="106"/>
      <c r="P37" s="37">
        <v>4</v>
      </c>
      <c r="Q37" s="106"/>
      <c r="R37" s="106"/>
      <c r="S37" s="106"/>
      <c r="T37" s="37">
        <f t="shared" ref="T37:T43" si="6">(H37*3)+((F37-H37)*2)+J37</f>
        <v>17</v>
      </c>
      <c r="U37" s="38" t="str">
        <f t="shared" ref="U37:U47" si="7">IFERROR(((T37+Q37+N37-R37)+(O37*2))/E37,"")</f>
        <v/>
      </c>
      <c r="V37" s="22">
        <v>98</v>
      </c>
      <c r="W37" s="22" t="s">
        <v>57</v>
      </c>
      <c r="X37" s="22" t="s">
        <v>58</v>
      </c>
      <c r="Y37" s="78">
        <v>2345</v>
      </c>
      <c r="Z37" s="39"/>
      <c r="AA37" s="1" t="s">
        <v>128</v>
      </c>
      <c r="AB37" s="27" t="s">
        <v>138</v>
      </c>
    </row>
    <row r="38" spans="1:28" x14ac:dyDescent="0.3">
      <c r="A38" s="1" t="s">
        <v>105</v>
      </c>
      <c r="B38" s="1" t="s">
        <v>88</v>
      </c>
      <c r="C38" s="26" t="s">
        <v>214</v>
      </c>
      <c r="D38" s="36">
        <v>12</v>
      </c>
      <c r="E38" s="95"/>
      <c r="F38" s="26">
        <v>3</v>
      </c>
      <c r="G38" s="95"/>
      <c r="H38" s="26"/>
      <c r="I38" s="26"/>
      <c r="J38" s="26">
        <v>2</v>
      </c>
      <c r="K38" s="26">
        <v>2</v>
      </c>
      <c r="L38" s="95"/>
      <c r="M38" s="95"/>
      <c r="N38" s="26">
        <f t="shared" si="5"/>
        <v>0</v>
      </c>
      <c r="O38" s="106"/>
      <c r="P38" s="37">
        <v>3</v>
      </c>
      <c r="Q38" s="106"/>
      <c r="R38" s="106"/>
      <c r="S38" s="106"/>
      <c r="T38" s="37">
        <f t="shared" si="6"/>
        <v>8</v>
      </c>
      <c r="U38" s="38" t="str">
        <f t="shared" si="7"/>
        <v/>
      </c>
      <c r="V38" s="22">
        <v>98</v>
      </c>
      <c r="W38" s="22" t="s">
        <v>57</v>
      </c>
      <c r="X38" s="22" t="s">
        <v>58</v>
      </c>
      <c r="Y38" s="78">
        <v>2345</v>
      </c>
      <c r="Z38" s="39"/>
      <c r="AA38" s="1" t="s">
        <v>128</v>
      </c>
      <c r="AB38" s="27" t="s">
        <v>138</v>
      </c>
    </row>
    <row r="39" spans="1:28" x14ac:dyDescent="0.3">
      <c r="A39" s="1" t="s">
        <v>105</v>
      </c>
      <c r="B39" s="1" t="s">
        <v>88</v>
      </c>
      <c r="C39" s="26" t="s">
        <v>216</v>
      </c>
      <c r="D39" s="36">
        <v>44</v>
      </c>
      <c r="E39" s="95" t="s">
        <v>511</v>
      </c>
      <c r="F39" s="26"/>
      <c r="G39" s="95"/>
      <c r="H39" s="26"/>
      <c r="I39" s="26"/>
      <c r="J39" s="26"/>
      <c r="K39" s="26"/>
      <c r="L39" s="95"/>
      <c r="M39" s="95"/>
      <c r="N39" s="26"/>
      <c r="O39" s="106"/>
      <c r="P39" s="37"/>
      <c r="Q39" s="106"/>
      <c r="R39" s="106"/>
      <c r="S39" s="106"/>
      <c r="T39" s="37"/>
      <c r="U39" s="38" t="str">
        <f t="shared" si="7"/>
        <v/>
      </c>
      <c r="V39" s="22">
        <v>98</v>
      </c>
      <c r="W39" s="22" t="s">
        <v>57</v>
      </c>
      <c r="X39" s="22" t="s">
        <v>58</v>
      </c>
      <c r="Y39" s="78">
        <v>2345</v>
      </c>
      <c r="Z39" s="39"/>
      <c r="AA39" s="1" t="s">
        <v>128</v>
      </c>
      <c r="AB39" s="27" t="s">
        <v>138</v>
      </c>
    </row>
    <row r="40" spans="1:28" x14ac:dyDescent="0.3">
      <c r="A40" s="1" t="s">
        <v>105</v>
      </c>
      <c r="B40" s="1" t="s">
        <v>88</v>
      </c>
      <c r="C40" s="26" t="s">
        <v>217</v>
      </c>
      <c r="D40" s="36">
        <v>32</v>
      </c>
      <c r="E40" s="95"/>
      <c r="F40" s="26">
        <v>2</v>
      </c>
      <c r="G40" s="95"/>
      <c r="H40" s="26"/>
      <c r="I40" s="26"/>
      <c r="J40" s="26">
        <v>0</v>
      </c>
      <c r="K40" s="26">
        <v>0</v>
      </c>
      <c r="L40" s="95"/>
      <c r="M40" s="95"/>
      <c r="N40" s="26">
        <f t="shared" si="5"/>
        <v>0</v>
      </c>
      <c r="O40" s="106"/>
      <c r="P40" s="37">
        <v>1</v>
      </c>
      <c r="Q40" s="106"/>
      <c r="R40" s="106"/>
      <c r="S40" s="106"/>
      <c r="T40" s="37">
        <f t="shared" si="6"/>
        <v>4</v>
      </c>
      <c r="U40" s="38" t="str">
        <f t="shared" si="7"/>
        <v/>
      </c>
      <c r="V40" s="22">
        <v>98</v>
      </c>
      <c r="W40" s="22" t="s">
        <v>57</v>
      </c>
      <c r="X40" s="22" t="s">
        <v>58</v>
      </c>
      <c r="Y40" s="78">
        <v>2345</v>
      </c>
      <c r="Z40" s="39"/>
      <c r="AA40" s="1" t="s">
        <v>128</v>
      </c>
      <c r="AB40" s="27" t="s">
        <v>138</v>
      </c>
    </row>
    <row r="41" spans="1:28" x14ac:dyDescent="0.3">
      <c r="A41" s="1" t="s">
        <v>105</v>
      </c>
      <c r="B41" s="1" t="s">
        <v>88</v>
      </c>
      <c r="C41" s="26" t="s">
        <v>218</v>
      </c>
      <c r="D41" s="36">
        <v>34</v>
      </c>
      <c r="E41" s="95"/>
      <c r="F41" s="26">
        <v>0</v>
      </c>
      <c r="G41" s="95"/>
      <c r="H41" s="26"/>
      <c r="I41" s="26"/>
      <c r="J41" s="26">
        <v>0</v>
      </c>
      <c r="K41" s="26">
        <v>3</v>
      </c>
      <c r="L41" s="95"/>
      <c r="M41" s="95"/>
      <c r="N41" s="26">
        <f t="shared" si="5"/>
        <v>0</v>
      </c>
      <c r="O41" s="106"/>
      <c r="P41" s="37">
        <v>3</v>
      </c>
      <c r="Q41" s="106"/>
      <c r="R41" s="106"/>
      <c r="S41" s="106"/>
      <c r="T41" s="37">
        <f t="shared" si="6"/>
        <v>0</v>
      </c>
      <c r="U41" s="38" t="str">
        <f t="shared" si="7"/>
        <v/>
      </c>
      <c r="V41" s="22">
        <v>98</v>
      </c>
      <c r="W41" s="22" t="s">
        <v>57</v>
      </c>
      <c r="X41" s="22" t="s">
        <v>58</v>
      </c>
      <c r="Y41" s="78">
        <v>2345</v>
      </c>
      <c r="Z41" s="39"/>
      <c r="AA41" s="1" t="s">
        <v>128</v>
      </c>
      <c r="AB41" s="27" t="s">
        <v>138</v>
      </c>
    </row>
    <row r="42" spans="1:28" x14ac:dyDescent="0.3">
      <c r="A42" s="1" t="s">
        <v>105</v>
      </c>
      <c r="B42" s="1" t="s">
        <v>88</v>
      </c>
      <c r="C42" s="26" t="s">
        <v>372</v>
      </c>
      <c r="D42" s="36">
        <v>54</v>
      </c>
      <c r="E42" s="95" t="s">
        <v>499</v>
      </c>
      <c r="F42" s="26"/>
      <c r="G42" s="95"/>
      <c r="H42" s="26"/>
      <c r="I42" s="26"/>
      <c r="J42" s="26"/>
      <c r="K42" s="26"/>
      <c r="L42" s="95"/>
      <c r="M42" s="95"/>
      <c r="N42" s="26"/>
      <c r="O42" s="106"/>
      <c r="P42" s="37"/>
      <c r="Q42" s="106"/>
      <c r="R42" s="106"/>
      <c r="S42" s="106"/>
      <c r="T42" s="37"/>
      <c r="U42" s="38"/>
      <c r="V42" s="22">
        <v>98</v>
      </c>
      <c r="W42" s="22" t="s">
        <v>57</v>
      </c>
      <c r="X42" s="22" t="s">
        <v>58</v>
      </c>
      <c r="Y42" s="78">
        <v>2345</v>
      </c>
      <c r="Z42" s="39"/>
      <c r="AA42" s="1" t="s">
        <v>128</v>
      </c>
      <c r="AB42" s="27" t="s">
        <v>138</v>
      </c>
    </row>
    <row r="43" spans="1:28" x14ac:dyDescent="0.3">
      <c r="A43" s="1" t="s">
        <v>105</v>
      </c>
      <c r="B43" s="1" t="s">
        <v>88</v>
      </c>
      <c r="C43" s="26" t="s">
        <v>219</v>
      </c>
      <c r="D43" s="36">
        <v>20</v>
      </c>
      <c r="E43" s="95"/>
      <c r="F43" s="26">
        <v>3</v>
      </c>
      <c r="G43" s="95"/>
      <c r="H43" s="26"/>
      <c r="I43" s="26"/>
      <c r="J43" s="26">
        <v>0</v>
      </c>
      <c r="K43" s="26">
        <v>0</v>
      </c>
      <c r="L43" s="95"/>
      <c r="M43" s="95"/>
      <c r="N43" s="26">
        <f t="shared" si="5"/>
        <v>0</v>
      </c>
      <c r="O43" s="106"/>
      <c r="P43" s="37">
        <v>4</v>
      </c>
      <c r="Q43" s="106"/>
      <c r="R43" s="106"/>
      <c r="S43" s="106"/>
      <c r="T43" s="37">
        <f t="shared" si="6"/>
        <v>6</v>
      </c>
      <c r="U43" s="38" t="str">
        <f t="shared" si="7"/>
        <v/>
      </c>
      <c r="V43" s="22">
        <v>98</v>
      </c>
      <c r="W43" s="22" t="s">
        <v>57</v>
      </c>
      <c r="X43" s="22" t="s">
        <v>58</v>
      </c>
      <c r="Y43" s="78">
        <v>2345</v>
      </c>
      <c r="Z43" s="39"/>
      <c r="AA43" s="1" t="s">
        <v>128</v>
      </c>
      <c r="AB43" s="27" t="s">
        <v>138</v>
      </c>
    </row>
    <row r="44" spans="1:28" x14ac:dyDescent="0.3">
      <c r="A44" s="1" t="s">
        <v>105</v>
      </c>
      <c r="B44" s="1" t="s">
        <v>88</v>
      </c>
      <c r="C44" s="26" t="s">
        <v>220</v>
      </c>
      <c r="D44" s="36">
        <v>40</v>
      </c>
      <c r="E44" s="95"/>
      <c r="F44" s="26">
        <v>5</v>
      </c>
      <c r="G44" s="95"/>
      <c r="H44" s="26"/>
      <c r="I44" s="26"/>
      <c r="J44" s="26">
        <v>1</v>
      </c>
      <c r="K44" s="26">
        <v>2</v>
      </c>
      <c r="L44" s="95"/>
      <c r="M44" s="95"/>
      <c r="N44" s="26">
        <f>SUM(L44:M44)</f>
        <v>0</v>
      </c>
      <c r="O44" s="106"/>
      <c r="P44" s="37">
        <v>4</v>
      </c>
      <c r="Q44" s="106"/>
      <c r="R44" s="106"/>
      <c r="S44" s="106"/>
      <c r="T44" s="37">
        <f>(H44*3)+((F44-H44)*2)+J44</f>
        <v>11</v>
      </c>
      <c r="U44" s="38" t="str">
        <f t="shared" si="7"/>
        <v/>
      </c>
      <c r="V44" s="22">
        <v>98</v>
      </c>
      <c r="W44" s="22" t="s">
        <v>57</v>
      </c>
      <c r="X44" s="22" t="s">
        <v>58</v>
      </c>
      <c r="Y44" s="78">
        <v>2345</v>
      </c>
      <c r="Z44" s="39"/>
      <c r="AA44" s="1" t="s">
        <v>128</v>
      </c>
      <c r="AB44" s="27" t="s">
        <v>138</v>
      </c>
    </row>
    <row r="45" spans="1:28" x14ac:dyDescent="0.3">
      <c r="A45" s="1" t="s">
        <v>105</v>
      </c>
      <c r="B45" s="1" t="s">
        <v>88</v>
      </c>
      <c r="C45" s="26" t="s">
        <v>221</v>
      </c>
      <c r="D45" s="36">
        <v>10</v>
      </c>
      <c r="E45" s="95"/>
      <c r="F45" s="26">
        <v>3</v>
      </c>
      <c r="G45" s="95"/>
      <c r="H45" s="26"/>
      <c r="I45" s="26"/>
      <c r="J45" s="26">
        <v>2</v>
      </c>
      <c r="K45" s="26">
        <v>2</v>
      </c>
      <c r="L45" s="95"/>
      <c r="M45" s="95"/>
      <c r="N45" s="26">
        <f>SUM(L45:M45)</f>
        <v>0</v>
      </c>
      <c r="O45" s="106"/>
      <c r="P45" s="37">
        <v>4</v>
      </c>
      <c r="Q45" s="106"/>
      <c r="R45" s="106"/>
      <c r="S45" s="106"/>
      <c r="T45" s="37">
        <f>(H45*3)+((F45-H45)*2)+J45</f>
        <v>8</v>
      </c>
      <c r="U45" s="38" t="str">
        <f t="shared" si="7"/>
        <v/>
      </c>
      <c r="V45" s="22">
        <v>98</v>
      </c>
      <c r="W45" s="22" t="s">
        <v>57</v>
      </c>
      <c r="X45" s="22" t="s">
        <v>58</v>
      </c>
      <c r="Y45" s="78">
        <v>2345</v>
      </c>
      <c r="Z45" s="39"/>
      <c r="AA45" s="1" t="s">
        <v>128</v>
      </c>
      <c r="AB45" s="27" t="s">
        <v>138</v>
      </c>
    </row>
    <row r="46" spans="1:28" x14ac:dyDescent="0.3">
      <c r="A46" s="1" t="s">
        <v>105</v>
      </c>
      <c r="B46" s="1" t="s">
        <v>88</v>
      </c>
      <c r="C46" s="26" t="s">
        <v>346</v>
      </c>
      <c r="D46" s="36">
        <v>22</v>
      </c>
      <c r="E46" s="95"/>
      <c r="F46" s="26">
        <v>3</v>
      </c>
      <c r="G46" s="95"/>
      <c r="H46" s="26"/>
      <c r="I46" s="26"/>
      <c r="J46" s="26">
        <v>0</v>
      </c>
      <c r="K46" s="26">
        <v>0</v>
      </c>
      <c r="L46" s="95"/>
      <c r="M46" s="95"/>
      <c r="N46" s="26">
        <f>SUM(L46:M46)</f>
        <v>0</v>
      </c>
      <c r="O46" s="106"/>
      <c r="P46" s="37">
        <v>2</v>
      </c>
      <c r="Q46" s="106"/>
      <c r="R46" s="106"/>
      <c r="S46" s="106"/>
      <c r="T46" s="37">
        <f>(H46*3)+((F46-H46)*2)+J46</f>
        <v>6</v>
      </c>
      <c r="U46" s="38" t="str">
        <f t="shared" si="7"/>
        <v/>
      </c>
      <c r="V46" s="22">
        <v>98</v>
      </c>
      <c r="W46" s="22" t="s">
        <v>57</v>
      </c>
      <c r="X46" s="22" t="s">
        <v>58</v>
      </c>
      <c r="Y46" s="78">
        <v>2345</v>
      </c>
      <c r="Z46" s="39"/>
      <c r="AA46" s="1" t="s">
        <v>128</v>
      </c>
      <c r="AB46" s="27" t="s">
        <v>138</v>
      </c>
    </row>
    <row r="47" spans="1:28" x14ac:dyDescent="0.3">
      <c r="A47" s="1" t="s">
        <v>105</v>
      </c>
      <c r="B47" s="1" t="s">
        <v>88</v>
      </c>
      <c r="C47" s="51" t="s">
        <v>39</v>
      </c>
      <c r="D47" s="34"/>
      <c r="E47" s="51">
        <v>240</v>
      </c>
      <c r="F47" s="51"/>
      <c r="G47" s="51">
        <v>84</v>
      </c>
      <c r="H47" s="51"/>
      <c r="I47" s="51"/>
      <c r="J47" s="51"/>
      <c r="K47" s="51"/>
      <c r="L47" s="51"/>
      <c r="M47" s="51">
        <v>38</v>
      </c>
      <c r="N47" s="51">
        <v>38</v>
      </c>
      <c r="O47" s="51"/>
      <c r="P47" s="41"/>
      <c r="Q47" s="41"/>
      <c r="R47" s="41"/>
      <c r="S47" s="41"/>
      <c r="T47" s="37">
        <f>(H47*3)+((F47-H47)*2)+J47</f>
        <v>0</v>
      </c>
      <c r="U47" s="38">
        <f t="shared" si="7"/>
        <v>0.15833333333333333</v>
      </c>
      <c r="V47" s="22">
        <v>98</v>
      </c>
      <c r="W47" s="22" t="s">
        <v>57</v>
      </c>
      <c r="X47" s="22" t="s">
        <v>58</v>
      </c>
      <c r="Y47" s="78">
        <v>2345</v>
      </c>
      <c r="Z47" s="39"/>
      <c r="AA47" s="1" t="s">
        <v>128</v>
      </c>
      <c r="AB47" s="27" t="s">
        <v>138</v>
      </c>
    </row>
    <row r="48" spans="1:28" x14ac:dyDescent="0.3">
      <c r="A48" s="46" t="s">
        <v>105</v>
      </c>
      <c r="B48" s="46" t="s">
        <v>88</v>
      </c>
      <c r="C48" s="42" t="s">
        <v>40</v>
      </c>
      <c r="D48" s="46"/>
      <c r="E48" s="42">
        <f t="shared" ref="E48:T48" si="8">SUM(E35:E47)</f>
        <v>240</v>
      </c>
      <c r="F48" s="42">
        <f t="shared" si="8"/>
        <v>31</v>
      </c>
      <c r="G48" s="42">
        <f t="shared" si="8"/>
        <v>84</v>
      </c>
      <c r="H48" s="42">
        <f t="shared" si="8"/>
        <v>0</v>
      </c>
      <c r="I48" s="42">
        <f t="shared" si="8"/>
        <v>0</v>
      </c>
      <c r="J48" s="42">
        <f t="shared" si="8"/>
        <v>19</v>
      </c>
      <c r="K48" s="42">
        <f t="shared" si="8"/>
        <v>27</v>
      </c>
      <c r="L48" s="42">
        <f t="shared" si="8"/>
        <v>0</v>
      </c>
      <c r="M48" s="42">
        <f t="shared" si="8"/>
        <v>38</v>
      </c>
      <c r="N48" s="42">
        <f t="shared" si="8"/>
        <v>38</v>
      </c>
      <c r="O48" s="42">
        <f t="shared" si="8"/>
        <v>0</v>
      </c>
      <c r="P48" s="42">
        <f t="shared" si="8"/>
        <v>28</v>
      </c>
      <c r="Q48" s="42">
        <f t="shared" si="8"/>
        <v>0</v>
      </c>
      <c r="R48" s="42">
        <f t="shared" si="8"/>
        <v>0</v>
      </c>
      <c r="S48" s="42">
        <f t="shared" si="8"/>
        <v>0</v>
      </c>
      <c r="T48" s="42">
        <f t="shared" si="8"/>
        <v>81</v>
      </c>
      <c r="U48" s="43">
        <f>((T48+Q48+N48-R48)+(O48*2))/E48</f>
        <v>0.49583333333333335</v>
      </c>
      <c r="V48" s="44">
        <v>98</v>
      </c>
      <c r="W48" s="44" t="s">
        <v>57</v>
      </c>
      <c r="X48" s="44" t="s">
        <v>58</v>
      </c>
      <c r="Y48" s="79">
        <v>2345</v>
      </c>
      <c r="Z48" s="45"/>
      <c r="AA48" s="46" t="s">
        <v>128</v>
      </c>
      <c r="AB48" s="93" t="s">
        <v>138</v>
      </c>
    </row>
    <row r="49" spans="1:28" x14ac:dyDescent="0.3">
      <c r="A49" s="1"/>
      <c r="B49" s="1"/>
      <c r="C49" s="1"/>
      <c r="D49" s="1"/>
      <c r="F49" s="47" t="s">
        <v>41</v>
      </c>
      <c r="G49" s="77">
        <f>F48/G48</f>
        <v>0.36904761904761907</v>
      </c>
      <c r="H49" s="47"/>
      <c r="I49" s="27"/>
      <c r="J49" s="47" t="s">
        <v>42</v>
      </c>
      <c r="K49" s="77">
        <f>J48/K48</f>
        <v>0.70370370370370372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</sheetData>
  <pageMargins left="0.25" right="0.25" top="0.75" bottom="0.75" header="0.3" footer="0.3"/>
  <pageSetup scale="6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62FA0-5EB9-412C-A446-745C796E67A1}">
  <sheetPr>
    <tabColor rgb="FFFF0000"/>
    <pageSetUpPr fitToPage="1"/>
  </sheetPr>
  <dimension ref="A1:AB53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5546875" customWidth="1"/>
    <col min="8" max="9" width="8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80" t="s">
        <v>420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28929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289</v>
      </c>
      <c r="K4" s="16" t="s">
        <v>106</v>
      </c>
      <c r="L4" s="17"/>
      <c r="M4" s="18"/>
      <c r="N4" s="19">
        <v>26</v>
      </c>
      <c r="O4" s="19">
        <v>19</v>
      </c>
      <c r="P4" s="19">
        <v>27</v>
      </c>
      <c r="Q4" s="19">
        <v>23</v>
      </c>
      <c r="R4" s="20"/>
      <c r="S4" s="21">
        <f>SUM(N4:R4)</f>
        <v>95</v>
      </c>
      <c r="T4" s="22">
        <v>102</v>
      </c>
    </row>
    <row r="5" spans="1:28" x14ac:dyDescent="0.3">
      <c r="B5" s="1"/>
      <c r="C5" s="6" t="s">
        <v>121</v>
      </c>
      <c r="D5" s="7" t="s">
        <v>6</v>
      </c>
      <c r="E5" s="1"/>
      <c r="F5" s="1"/>
      <c r="G5" s="1"/>
      <c r="J5" s="15" t="s">
        <v>141</v>
      </c>
      <c r="K5" s="16" t="s">
        <v>117</v>
      </c>
      <c r="L5" s="17"/>
      <c r="M5" s="18"/>
      <c r="N5" s="19">
        <v>15</v>
      </c>
      <c r="O5" s="19">
        <v>19</v>
      </c>
      <c r="P5" s="19">
        <v>36</v>
      </c>
      <c r="Q5" s="19">
        <v>19</v>
      </c>
      <c r="R5" s="20"/>
      <c r="S5" s="21">
        <f>SUM(N5:R5)</f>
        <v>89</v>
      </c>
      <c r="T5" s="22">
        <v>102</v>
      </c>
      <c r="U5" s="1"/>
      <c r="V5" s="1"/>
      <c r="W5" s="1"/>
    </row>
    <row r="6" spans="1:28" x14ac:dyDescent="0.3">
      <c r="C6" s="23">
        <v>596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325</v>
      </c>
      <c r="D7" s="7" t="s">
        <v>8</v>
      </c>
      <c r="G7" s="1"/>
      <c r="S7" s="1"/>
      <c r="T7" s="25" t="s">
        <v>9</v>
      </c>
      <c r="U7" s="1"/>
      <c r="V7" s="83">
        <v>102</v>
      </c>
      <c r="W7" s="1"/>
    </row>
    <row r="8" spans="1:28" x14ac:dyDescent="0.3">
      <c r="B8" s="1"/>
      <c r="C8" s="24" t="s">
        <v>347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92"/>
    </row>
    <row r="11" spans="1:28" x14ac:dyDescent="0.3">
      <c r="B11" s="1"/>
      <c r="C11" s="31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27</v>
      </c>
      <c r="AB11" s="92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116</v>
      </c>
      <c r="B13" s="1" t="s">
        <v>105</v>
      </c>
      <c r="C13" s="26" t="s">
        <v>155</v>
      </c>
      <c r="D13" s="36">
        <v>11</v>
      </c>
      <c r="E13" s="95"/>
      <c r="F13" s="26">
        <v>3</v>
      </c>
      <c r="G13" s="95"/>
      <c r="H13" s="26"/>
      <c r="I13" s="26"/>
      <c r="J13" s="26">
        <v>7</v>
      </c>
      <c r="K13" s="26">
        <v>8</v>
      </c>
      <c r="L13" s="95"/>
      <c r="M13" s="95"/>
      <c r="N13" s="26">
        <f>SUM(L13:M13)</f>
        <v>0</v>
      </c>
      <c r="O13" s="106"/>
      <c r="P13" s="106"/>
      <c r="Q13" s="106"/>
      <c r="R13" s="106"/>
      <c r="S13" s="106"/>
      <c r="T13" s="26">
        <f t="shared" ref="T13:T23" si="0">+(F13*2)+J13</f>
        <v>13</v>
      </c>
      <c r="U13" s="38" t="str">
        <f>IFERROR(((T13+Q13+N13-R13)+(O13*2))/E13,"")</f>
        <v/>
      </c>
      <c r="V13" s="22">
        <v>102</v>
      </c>
      <c r="W13" s="22" t="s">
        <v>63</v>
      </c>
      <c r="X13" s="22" t="s">
        <v>64</v>
      </c>
      <c r="Y13" s="78">
        <v>596</v>
      </c>
      <c r="Z13" s="39"/>
      <c r="AA13" s="1" t="s">
        <v>110</v>
      </c>
      <c r="AB13" s="27" t="s">
        <v>290</v>
      </c>
    </row>
    <row r="14" spans="1:28" x14ac:dyDescent="0.3">
      <c r="A14" s="1" t="s">
        <v>116</v>
      </c>
      <c r="B14" s="1" t="s">
        <v>105</v>
      </c>
      <c r="C14" s="26" t="s">
        <v>156</v>
      </c>
      <c r="D14" s="36">
        <v>33</v>
      </c>
      <c r="E14" s="95" t="s">
        <v>499</v>
      </c>
      <c r="F14" s="26"/>
      <c r="G14" s="95"/>
      <c r="H14" s="26"/>
      <c r="I14" s="26"/>
      <c r="J14" s="26"/>
      <c r="K14" s="26"/>
      <c r="L14" s="95"/>
      <c r="M14" s="95"/>
      <c r="N14" s="26"/>
      <c r="O14" s="106"/>
      <c r="P14" s="106"/>
      <c r="Q14" s="106"/>
      <c r="R14" s="106"/>
      <c r="S14" s="106"/>
      <c r="T14" s="26"/>
      <c r="U14" s="38"/>
      <c r="V14" s="22">
        <v>102</v>
      </c>
      <c r="W14" s="22" t="s">
        <v>63</v>
      </c>
      <c r="X14" s="22" t="s">
        <v>64</v>
      </c>
      <c r="Y14" s="78">
        <v>596</v>
      </c>
      <c r="Z14" s="39"/>
      <c r="AA14" s="1" t="s">
        <v>110</v>
      </c>
      <c r="AB14" s="27" t="s">
        <v>290</v>
      </c>
    </row>
    <row r="15" spans="1:28" x14ac:dyDescent="0.3">
      <c r="A15" s="1" t="s">
        <v>116</v>
      </c>
      <c r="B15" s="1" t="s">
        <v>105</v>
      </c>
      <c r="C15" s="26" t="s">
        <v>157</v>
      </c>
      <c r="D15" s="36">
        <v>24</v>
      </c>
      <c r="E15" s="95"/>
      <c r="F15" s="26">
        <v>7</v>
      </c>
      <c r="G15" s="95"/>
      <c r="H15" s="26"/>
      <c r="I15" s="26"/>
      <c r="J15" s="26">
        <v>9</v>
      </c>
      <c r="K15" s="26">
        <v>12</v>
      </c>
      <c r="L15" s="95"/>
      <c r="M15" s="95"/>
      <c r="N15" s="26">
        <f t="shared" ref="N15:N19" si="1">SUM(L15:M15)</f>
        <v>0</v>
      </c>
      <c r="O15" s="106"/>
      <c r="P15" s="106"/>
      <c r="Q15" s="106"/>
      <c r="R15" s="106"/>
      <c r="S15" s="106"/>
      <c r="T15" s="26">
        <f t="shared" si="0"/>
        <v>23</v>
      </c>
      <c r="U15" s="38" t="str">
        <f t="shared" ref="U15:U23" si="2">IFERROR(((T15+Q15+N15-R15)+(O15*2))/E15,"")</f>
        <v/>
      </c>
      <c r="V15" s="22">
        <v>102</v>
      </c>
      <c r="W15" s="22" t="s">
        <v>63</v>
      </c>
      <c r="X15" s="22" t="s">
        <v>64</v>
      </c>
      <c r="Y15" s="78">
        <v>596</v>
      </c>
      <c r="Z15" s="39"/>
      <c r="AA15" s="1" t="s">
        <v>110</v>
      </c>
      <c r="AB15" s="27" t="s">
        <v>290</v>
      </c>
    </row>
    <row r="16" spans="1:28" x14ac:dyDescent="0.3">
      <c r="A16" s="1" t="s">
        <v>116</v>
      </c>
      <c r="B16" s="1" t="s">
        <v>105</v>
      </c>
      <c r="C16" s="26" t="s">
        <v>158</v>
      </c>
      <c r="D16" s="36">
        <v>22</v>
      </c>
      <c r="E16" s="95"/>
      <c r="F16" s="26">
        <v>7</v>
      </c>
      <c r="G16" s="95"/>
      <c r="H16" s="26"/>
      <c r="I16" s="26"/>
      <c r="J16" s="26">
        <v>4</v>
      </c>
      <c r="K16" s="26">
        <v>4</v>
      </c>
      <c r="L16" s="95"/>
      <c r="M16" s="95"/>
      <c r="N16" s="26">
        <f t="shared" si="1"/>
        <v>0</v>
      </c>
      <c r="O16" s="106"/>
      <c r="P16" s="106"/>
      <c r="Q16" s="106"/>
      <c r="R16" s="106"/>
      <c r="S16" s="106"/>
      <c r="T16" s="26">
        <f t="shared" si="0"/>
        <v>18</v>
      </c>
      <c r="U16" s="38" t="str">
        <f t="shared" si="2"/>
        <v/>
      </c>
      <c r="V16" s="22">
        <v>102</v>
      </c>
      <c r="W16" s="22" t="s">
        <v>63</v>
      </c>
      <c r="X16" s="22" t="s">
        <v>64</v>
      </c>
      <c r="Y16" s="78">
        <v>596</v>
      </c>
      <c r="Z16" s="39"/>
      <c r="AA16" s="1" t="s">
        <v>110</v>
      </c>
      <c r="AB16" s="27" t="s">
        <v>290</v>
      </c>
    </row>
    <row r="17" spans="1:28" x14ac:dyDescent="0.3">
      <c r="A17" s="1" t="s">
        <v>116</v>
      </c>
      <c r="B17" s="1" t="s">
        <v>105</v>
      </c>
      <c r="C17" s="26" t="s">
        <v>160</v>
      </c>
      <c r="D17" s="36">
        <v>20</v>
      </c>
      <c r="E17" s="95"/>
      <c r="F17" s="26">
        <v>1</v>
      </c>
      <c r="G17" s="95"/>
      <c r="H17" s="26"/>
      <c r="I17" s="26"/>
      <c r="J17" s="26">
        <v>0</v>
      </c>
      <c r="K17" s="26">
        <v>0</v>
      </c>
      <c r="L17" s="95"/>
      <c r="M17" s="95"/>
      <c r="N17" s="26">
        <f t="shared" si="1"/>
        <v>0</v>
      </c>
      <c r="O17" s="106"/>
      <c r="P17" s="106"/>
      <c r="Q17" s="106"/>
      <c r="R17" s="106"/>
      <c r="S17" s="106"/>
      <c r="T17" s="26">
        <f t="shared" si="0"/>
        <v>2</v>
      </c>
      <c r="U17" s="38" t="str">
        <f t="shared" si="2"/>
        <v/>
      </c>
      <c r="V17" s="22">
        <v>102</v>
      </c>
      <c r="W17" s="22" t="s">
        <v>63</v>
      </c>
      <c r="X17" s="22" t="s">
        <v>64</v>
      </c>
      <c r="Y17" s="78">
        <v>596</v>
      </c>
      <c r="Z17" s="39"/>
      <c r="AA17" s="1" t="s">
        <v>110</v>
      </c>
      <c r="AB17" s="27" t="s">
        <v>290</v>
      </c>
    </row>
    <row r="18" spans="1:28" x14ac:dyDescent="0.3">
      <c r="A18" s="1" t="s">
        <v>116</v>
      </c>
      <c r="B18" s="1" t="s">
        <v>105</v>
      </c>
      <c r="C18" s="26" t="s">
        <v>161</v>
      </c>
      <c r="D18" s="36">
        <v>45</v>
      </c>
      <c r="E18" s="95"/>
      <c r="F18" s="26">
        <v>1</v>
      </c>
      <c r="G18" s="95"/>
      <c r="H18" s="26"/>
      <c r="I18" s="26"/>
      <c r="J18" s="26">
        <v>2</v>
      </c>
      <c r="K18" s="26">
        <v>3</v>
      </c>
      <c r="L18" s="95"/>
      <c r="M18" s="95"/>
      <c r="N18" s="26">
        <f t="shared" si="1"/>
        <v>0</v>
      </c>
      <c r="O18" s="106"/>
      <c r="P18" s="107"/>
      <c r="Q18" s="106"/>
      <c r="R18" s="106"/>
      <c r="S18" s="106"/>
      <c r="T18" s="26">
        <f t="shared" si="0"/>
        <v>4</v>
      </c>
      <c r="U18" s="38" t="str">
        <f t="shared" si="2"/>
        <v/>
      </c>
      <c r="V18" s="22">
        <v>102</v>
      </c>
      <c r="W18" s="22" t="s">
        <v>63</v>
      </c>
      <c r="X18" s="22" t="s">
        <v>64</v>
      </c>
      <c r="Y18" s="78">
        <v>596</v>
      </c>
      <c r="Z18" s="39"/>
      <c r="AA18" s="1" t="s">
        <v>110</v>
      </c>
      <c r="AB18" s="27" t="s">
        <v>290</v>
      </c>
    </row>
    <row r="19" spans="1:28" x14ac:dyDescent="0.3">
      <c r="A19" s="1" t="s">
        <v>116</v>
      </c>
      <c r="B19" s="1" t="s">
        <v>105</v>
      </c>
      <c r="C19" s="26" t="s">
        <v>162</v>
      </c>
      <c r="D19" s="36">
        <v>23</v>
      </c>
      <c r="E19" s="95"/>
      <c r="F19" s="26">
        <v>3</v>
      </c>
      <c r="G19" s="95"/>
      <c r="H19" s="26"/>
      <c r="I19" s="26"/>
      <c r="J19" s="26">
        <v>3</v>
      </c>
      <c r="K19" s="26">
        <v>3</v>
      </c>
      <c r="L19" s="95"/>
      <c r="M19" s="95"/>
      <c r="N19" s="26">
        <f t="shared" si="1"/>
        <v>0</v>
      </c>
      <c r="O19" s="106"/>
      <c r="P19" s="106"/>
      <c r="Q19" s="106"/>
      <c r="R19" s="106"/>
      <c r="S19" s="106"/>
      <c r="T19" s="26">
        <f t="shared" si="0"/>
        <v>9</v>
      </c>
      <c r="U19" s="38" t="str">
        <f t="shared" si="2"/>
        <v/>
      </c>
      <c r="V19" s="22">
        <v>102</v>
      </c>
      <c r="W19" s="22" t="s">
        <v>63</v>
      </c>
      <c r="X19" s="22" t="s">
        <v>64</v>
      </c>
      <c r="Y19" s="78">
        <v>596</v>
      </c>
      <c r="Z19" s="39"/>
      <c r="AA19" s="1" t="s">
        <v>110</v>
      </c>
      <c r="AB19" s="27" t="s">
        <v>290</v>
      </c>
    </row>
    <row r="20" spans="1:28" x14ac:dyDescent="0.3">
      <c r="A20" s="1" t="s">
        <v>116</v>
      </c>
      <c r="B20" s="1" t="s">
        <v>105</v>
      </c>
      <c r="C20" s="26" t="s">
        <v>163</v>
      </c>
      <c r="D20" s="36">
        <v>40</v>
      </c>
      <c r="E20" s="95"/>
      <c r="F20" s="26">
        <v>2</v>
      </c>
      <c r="G20" s="95"/>
      <c r="H20" s="26"/>
      <c r="I20" s="26"/>
      <c r="J20" s="26">
        <v>0</v>
      </c>
      <c r="K20" s="26">
        <v>0</v>
      </c>
      <c r="L20" s="95"/>
      <c r="M20" s="95"/>
      <c r="N20" s="26">
        <f>SUM(L20:M20)</f>
        <v>0</v>
      </c>
      <c r="O20" s="106"/>
      <c r="P20" s="106"/>
      <c r="Q20" s="106"/>
      <c r="R20" s="106"/>
      <c r="S20" s="106"/>
      <c r="T20" s="26">
        <f t="shared" si="0"/>
        <v>4</v>
      </c>
      <c r="U20" s="38" t="str">
        <f t="shared" si="2"/>
        <v/>
      </c>
      <c r="V20" s="22">
        <v>102</v>
      </c>
      <c r="W20" s="22" t="s">
        <v>63</v>
      </c>
      <c r="X20" s="22" t="s">
        <v>64</v>
      </c>
      <c r="Y20" s="78">
        <v>596</v>
      </c>
      <c r="Z20" s="39"/>
      <c r="AA20" s="1" t="s">
        <v>110</v>
      </c>
      <c r="AB20" s="27" t="s">
        <v>290</v>
      </c>
    </row>
    <row r="21" spans="1:28" x14ac:dyDescent="0.3">
      <c r="A21" s="1" t="s">
        <v>116</v>
      </c>
      <c r="B21" s="1" t="s">
        <v>105</v>
      </c>
      <c r="C21" s="26" t="s">
        <v>164</v>
      </c>
      <c r="D21" s="36">
        <v>10</v>
      </c>
      <c r="E21" s="95"/>
      <c r="F21" s="26">
        <v>9</v>
      </c>
      <c r="G21" s="95"/>
      <c r="H21" s="26"/>
      <c r="I21" s="26"/>
      <c r="J21" s="26">
        <v>4</v>
      </c>
      <c r="K21" s="26">
        <v>4</v>
      </c>
      <c r="L21" s="95"/>
      <c r="M21" s="95"/>
      <c r="N21" s="26">
        <f>SUM(L21:M21)</f>
        <v>0</v>
      </c>
      <c r="O21" s="106"/>
      <c r="P21" s="106"/>
      <c r="Q21" s="106"/>
      <c r="R21" s="106"/>
      <c r="S21" s="106"/>
      <c r="T21" s="26">
        <f t="shared" si="0"/>
        <v>22</v>
      </c>
      <c r="U21" s="38" t="str">
        <f t="shared" si="2"/>
        <v/>
      </c>
      <c r="V21" s="22">
        <v>102</v>
      </c>
      <c r="W21" s="22" t="s">
        <v>63</v>
      </c>
      <c r="X21" s="22" t="s">
        <v>64</v>
      </c>
      <c r="Y21" s="78">
        <v>596</v>
      </c>
      <c r="Z21" s="39"/>
      <c r="AA21" s="1" t="s">
        <v>110</v>
      </c>
      <c r="AB21" s="27" t="s">
        <v>290</v>
      </c>
    </row>
    <row r="22" spans="1:28" x14ac:dyDescent="0.3">
      <c r="A22" s="1" t="s">
        <v>116</v>
      </c>
      <c r="B22" s="1" t="s">
        <v>105</v>
      </c>
      <c r="C22" s="26" t="s">
        <v>165</v>
      </c>
      <c r="D22" s="36">
        <v>14</v>
      </c>
      <c r="E22" s="95" t="s">
        <v>499</v>
      </c>
      <c r="F22" s="26"/>
      <c r="G22" s="95"/>
      <c r="H22" s="26"/>
      <c r="I22" s="26"/>
      <c r="J22" s="26"/>
      <c r="K22" s="26"/>
      <c r="L22" s="95"/>
      <c r="M22" s="95"/>
      <c r="N22" s="26"/>
      <c r="O22" s="106"/>
      <c r="P22" s="106"/>
      <c r="Q22" s="106"/>
      <c r="R22" s="106"/>
      <c r="S22" s="106"/>
      <c r="T22" s="26"/>
      <c r="U22" s="38"/>
      <c r="V22" s="22">
        <v>102</v>
      </c>
      <c r="W22" s="22" t="s">
        <v>63</v>
      </c>
      <c r="X22" s="22" t="s">
        <v>64</v>
      </c>
      <c r="Y22" s="78">
        <v>596</v>
      </c>
      <c r="Z22" s="39"/>
      <c r="AA22" s="1" t="s">
        <v>110</v>
      </c>
      <c r="AB22" s="27" t="s">
        <v>290</v>
      </c>
    </row>
    <row r="23" spans="1:28" x14ac:dyDescent="0.3">
      <c r="A23" s="1" t="s">
        <v>116</v>
      </c>
      <c r="B23" s="1" t="s">
        <v>105</v>
      </c>
      <c r="C23" s="26" t="s">
        <v>316</v>
      </c>
      <c r="D23" s="36">
        <v>25</v>
      </c>
      <c r="E23" s="95"/>
      <c r="F23" s="26">
        <v>0</v>
      </c>
      <c r="G23" s="95"/>
      <c r="H23" s="26"/>
      <c r="I23" s="26"/>
      <c r="J23" s="26">
        <v>0</v>
      </c>
      <c r="K23" s="26">
        <v>0</v>
      </c>
      <c r="L23" s="95"/>
      <c r="M23" s="95"/>
      <c r="N23" s="26">
        <f>SUM(L23:M23)</f>
        <v>0</v>
      </c>
      <c r="O23" s="106"/>
      <c r="P23" s="106"/>
      <c r="Q23" s="106"/>
      <c r="R23" s="106"/>
      <c r="S23" s="106"/>
      <c r="T23" s="26">
        <f t="shared" si="0"/>
        <v>0</v>
      </c>
      <c r="U23" s="38" t="str">
        <f t="shared" si="2"/>
        <v/>
      </c>
      <c r="V23" s="22">
        <v>102</v>
      </c>
      <c r="W23" s="22" t="s">
        <v>63</v>
      </c>
      <c r="X23" s="22" t="s">
        <v>64</v>
      </c>
      <c r="Y23" s="78">
        <v>596</v>
      </c>
      <c r="Z23" s="39"/>
      <c r="AA23" s="1" t="s">
        <v>110</v>
      </c>
      <c r="AB23" s="27" t="s">
        <v>290</v>
      </c>
    </row>
    <row r="24" spans="1:28" x14ac:dyDescent="0.3">
      <c r="A24" s="1" t="s">
        <v>116</v>
      </c>
      <c r="B24" s="1" t="s">
        <v>105</v>
      </c>
      <c r="C24" s="26" t="s">
        <v>166</v>
      </c>
      <c r="D24" s="36">
        <v>15</v>
      </c>
      <c r="E24" s="95"/>
      <c r="F24" s="26">
        <v>0</v>
      </c>
      <c r="G24" s="95"/>
      <c r="H24" s="26"/>
      <c r="I24" s="26"/>
      <c r="J24" s="26">
        <v>0</v>
      </c>
      <c r="K24" s="26">
        <v>0</v>
      </c>
      <c r="L24" s="95"/>
      <c r="M24" s="95"/>
      <c r="N24" s="26">
        <f>SUM(L24:M24)</f>
        <v>0</v>
      </c>
      <c r="O24" s="106"/>
      <c r="P24" s="106"/>
      <c r="Q24" s="106"/>
      <c r="R24" s="106"/>
      <c r="S24" s="106"/>
      <c r="T24" s="37">
        <f>(H24*3)+((F24-H24)*2)+J24</f>
        <v>0</v>
      </c>
      <c r="U24" s="38" t="str">
        <f>IFERROR(((T24+Q24+N24-R24)+(O24*2))/E24,"")</f>
        <v/>
      </c>
      <c r="V24" s="22">
        <v>102</v>
      </c>
      <c r="W24" s="22" t="s">
        <v>63</v>
      </c>
      <c r="X24" s="22" t="s">
        <v>64</v>
      </c>
      <c r="Y24" s="78">
        <v>596</v>
      </c>
      <c r="Z24" s="39"/>
      <c r="AA24" s="1" t="s">
        <v>110</v>
      </c>
      <c r="AB24" s="27" t="s">
        <v>290</v>
      </c>
    </row>
    <row r="25" spans="1:28" x14ac:dyDescent="0.3">
      <c r="A25" s="1" t="s">
        <v>116</v>
      </c>
      <c r="B25" s="1" t="s">
        <v>105</v>
      </c>
      <c r="C25" s="51" t="s">
        <v>39</v>
      </c>
      <c r="D25" s="34"/>
      <c r="E25" s="51"/>
      <c r="F25" s="51"/>
      <c r="G25" s="51">
        <v>85</v>
      </c>
      <c r="H25" s="51"/>
      <c r="I25" s="51"/>
      <c r="J25" s="51"/>
      <c r="K25" s="51"/>
      <c r="L25" s="51"/>
      <c r="M25" s="51"/>
      <c r="N25" s="51"/>
      <c r="O25" s="51"/>
      <c r="P25" s="51">
        <v>23</v>
      </c>
      <c r="Q25" s="51">
        <v>12</v>
      </c>
      <c r="R25" s="51">
        <v>26</v>
      </c>
      <c r="S25" s="41"/>
      <c r="T25" s="41"/>
      <c r="U25" s="38" t="str">
        <f>_xlfn.IFNA("",((T25+Q25+N25-R25)+(O25*2))/E25)</f>
        <v/>
      </c>
      <c r="V25" s="22">
        <v>102</v>
      </c>
      <c r="W25" s="22" t="s">
        <v>63</v>
      </c>
      <c r="X25" s="22" t="s">
        <v>64</v>
      </c>
      <c r="Y25" s="78">
        <v>596</v>
      </c>
      <c r="Z25" s="39"/>
      <c r="AA25" s="1" t="s">
        <v>110</v>
      </c>
      <c r="AB25" s="27" t="s">
        <v>290</v>
      </c>
    </row>
    <row r="26" spans="1:28" x14ac:dyDescent="0.3">
      <c r="A26" s="46" t="s">
        <v>116</v>
      </c>
      <c r="B26" s="46" t="s">
        <v>105</v>
      </c>
      <c r="C26" s="42" t="s">
        <v>40</v>
      </c>
      <c r="D26" s="46"/>
      <c r="E26" s="42">
        <f t="shared" ref="E26:T26" si="3">SUM(E13:E25)</f>
        <v>0</v>
      </c>
      <c r="F26" s="42">
        <f t="shared" si="3"/>
        <v>33</v>
      </c>
      <c r="G26" s="42">
        <f t="shared" si="3"/>
        <v>85</v>
      </c>
      <c r="H26" s="42">
        <f t="shared" si="3"/>
        <v>0</v>
      </c>
      <c r="I26" s="42">
        <f t="shared" si="3"/>
        <v>0</v>
      </c>
      <c r="J26" s="42">
        <f t="shared" si="3"/>
        <v>29</v>
      </c>
      <c r="K26" s="42">
        <f t="shared" si="3"/>
        <v>34</v>
      </c>
      <c r="L26" s="42">
        <f t="shared" si="3"/>
        <v>0</v>
      </c>
      <c r="M26" s="42">
        <f t="shared" si="3"/>
        <v>0</v>
      </c>
      <c r="N26" s="42">
        <f t="shared" si="3"/>
        <v>0</v>
      </c>
      <c r="O26" s="42">
        <f t="shared" si="3"/>
        <v>0</v>
      </c>
      <c r="P26" s="42">
        <f t="shared" si="3"/>
        <v>23</v>
      </c>
      <c r="Q26" s="42">
        <f t="shared" si="3"/>
        <v>12</v>
      </c>
      <c r="R26" s="42">
        <f t="shared" si="3"/>
        <v>26</v>
      </c>
      <c r="S26" s="42">
        <f t="shared" si="3"/>
        <v>0</v>
      </c>
      <c r="T26" s="42">
        <f t="shared" si="3"/>
        <v>95</v>
      </c>
      <c r="U26" s="43" t="e">
        <f>((T26+Q26+N26-R26)+(O26*2))/E26</f>
        <v>#DIV/0!</v>
      </c>
      <c r="V26" s="44">
        <v>102</v>
      </c>
      <c r="W26" s="44" t="s">
        <v>63</v>
      </c>
      <c r="X26" s="44" t="s">
        <v>64</v>
      </c>
      <c r="Y26" s="79">
        <v>596</v>
      </c>
      <c r="Z26" s="45"/>
      <c r="AA26" s="46" t="s">
        <v>110</v>
      </c>
      <c r="AB26" s="93" t="s">
        <v>290</v>
      </c>
    </row>
    <row r="27" spans="1:28" x14ac:dyDescent="0.3">
      <c r="A27" s="1"/>
      <c r="B27" s="1"/>
      <c r="C27" s="1"/>
      <c r="D27" s="1"/>
      <c r="F27" s="47" t="s">
        <v>41</v>
      </c>
      <c r="G27" s="48">
        <f>F26/G26</f>
        <v>0.38823529411764707</v>
      </c>
      <c r="H27" s="26"/>
      <c r="I27" s="1"/>
      <c r="J27" s="47" t="s">
        <v>42</v>
      </c>
      <c r="K27" s="48">
        <f>J26/K26</f>
        <v>0.8529411764705882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52" t="s">
        <v>117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24</v>
      </c>
      <c r="W33" s="1"/>
      <c r="X33" s="1"/>
      <c r="Y33" s="30"/>
      <c r="Z33" s="39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116</v>
      </c>
      <c r="C35" s="26" t="s">
        <v>338</v>
      </c>
      <c r="D35" s="36">
        <v>35</v>
      </c>
      <c r="E35" s="95"/>
      <c r="F35" s="26">
        <v>6</v>
      </c>
      <c r="G35" s="95"/>
      <c r="H35" s="26"/>
      <c r="I35" s="26"/>
      <c r="J35" s="26">
        <v>4</v>
      </c>
      <c r="K35" s="26">
        <v>4</v>
      </c>
      <c r="L35" s="95"/>
      <c r="M35" s="95"/>
      <c r="N35" s="26">
        <f>SUM(L35:M35)</f>
        <v>0</v>
      </c>
      <c r="O35" s="95"/>
      <c r="P35" s="106"/>
      <c r="Q35" s="95"/>
      <c r="R35" s="95"/>
      <c r="S35" s="95"/>
      <c r="T35" s="26">
        <f>+(F35*2)+J35</f>
        <v>16</v>
      </c>
      <c r="U35" s="38" t="str">
        <f>IFERROR(((T35+Q35+N35-R35)+(O35*2))/E35,"")</f>
        <v/>
      </c>
      <c r="V35" s="22">
        <v>102</v>
      </c>
      <c r="W35" s="22" t="s">
        <v>57</v>
      </c>
      <c r="X35" s="22" t="s">
        <v>58</v>
      </c>
      <c r="Y35" s="78">
        <v>596</v>
      </c>
      <c r="Z35" s="39"/>
      <c r="AA35" s="1" t="s">
        <v>118</v>
      </c>
      <c r="AB35" s="27" t="s">
        <v>291</v>
      </c>
    </row>
    <row r="36" spans="1:28" x14ac:dyDescent="0.3">
      <c r="A36" s="1" t="s">
        <v>105</v>
      </c>
      <c r="B36" s="1" t="s">
        <v>116</v>
      </c>
      <c r="C36" s="26" t="s">
        <v>208</v>
      </c>
      <c r="D36" s="36">
        <v>21</v>
      </c>
      <c r="E36" s="95"/>
      <c r="F36" s="26">
        <v>2</v>
      </c>
      <c r="G36" s="95"/>
      <c r="H36" s="26"/>
      <c r="I36" s="26"/>
      <c r="J36" s="26">
        <v>0</v>
      </c>
      <c r="K36" s="26">
        <v>0</v>
      </c>
      <c r="L36" s="95"/>
      <c r="M36" s="95"/>
      <c r="N36" s="26">
        <f t="shared" ref="N36:N42" si="4">SUM(L36:M36)</f>
        <v>0</v>
      </c>
      <c r="O36" s="106"/>
      <c r="P36" s="106"/>
      <c r="Q36" s="106"/>
      <c r="R36" s="106"/>
      <c r="S36" s="106"/>
      <c r="T36" s="26">
        <f t="shared" ref="T36:T44" si="5">+(F36*2)+J36</f>
        <v>4</v>
      </c>
      <c r="U36" s="38" t="str">
        <f t="shared" ref="U36:U44" si="6">IFERROR(((T36+Q36+N36-R36)+(O36*2))/E36,"")</f>
        <v/>
      </c>
      <c r="V36" s="22">
        <v>102</v>
      </c>
      <c r="W36" s="22" t="s">
        <v>57</v>
      </c>
      <c r="X36" s="22" t="s">
        <v>58</v>
      </c>
      <c r="Y36" s="78">
        <v>596</v>
      </c>
      <c r="Z36" s="39"/>
      <c r="AA36" s="1" t="s">
        <v>118</v>
      </c>
      <c r="AB36" s="27" t="s">
        <v>291</v>
      </c>
    </row>
    <row r="37" spans="1:28" x14ac:dyDescent="0.3">
      <c r="A37" s="1" t="s">
        <v>105</v>
      </c>
      <c r="B37" s="1" t="s">
        <v>116</v>
      </c>
      <c r="C37" s="26" t="s">
        <v>71</v>
      </c>
      <c r="D37" s="36">
        <v>4</v>
      </c>
      <c r="E37" s="95"/>
      <c r="F37" s="26">
        <v>4</v>
      </c>
      <c r="G37" s="95"/>
      <c r="H37" s="26"/>
      <c r="I37" s="26"/>
      <c r="J37" s="26">
        <v>0</v>
      </c>
      <c r="K37" s="26">
        <v>0</v>
      </c>
      <c r="L37" s="95"/>
      <c r="M37" s="95"/>
      <c r="N37" s="26">
        <f t="shared" si="4"/>
        <v>0</v>
      </c>
      <c r="O37" s="106"/>
      <c r="P37" s="106"/>
      <c r="Q37" s="106"/>
      <c r="R37" s="106"/>
      <c r="S37" s="106"/>
      <c r="T37" s="26">
        <f t="shared" si="5"/>
        <v>8</v>
      </c>
      <c r="U37" s="38" t="str">
        <f t="shared" si="6"/>
        <v/>
      </c>
      <c r="V37" s="22">
        <v>102</v>
      </c>
      <c r="W37" s="22" t="s">
        <v>57</v>
      </c>
      <c r="X37" s="22" t="s">
        <v>58</v>
      </c>
      <c r="Y37" s="78">
        <v>596</v>
      </c>
      <c r="Z37" s="39"/>
      <c r="AA37" s="1" t="s">
        <v>118</v>
      </c>
      <c r="AB37" s="27" t="s">
        <v>291</v>
      </c>
    </row>
    <row r="38" spans="1:28" x14ac:dyDescent="0.3">
      <c r="A38" s="1" t="s">
        <v>105</v>
      </c>
      <c r="B38" s="1" t="s">
        <v>116</v>
      </c>
      <c r="C38" s="26" t="s">
        <v>205</v>
      </c>
      <c r="D38" s="36">
        <v>13</v>
      </c>
      <c r="E38" s="95"/>
      <c r="F38" s="26">
        <v>3</v>
      </c>
      <c r="G38" s="95"/>
      <c r="H38" s="26"/>
      <c r="I38" s="26"/>
      <c r="J38" s="26">
        <v>0</v>
      </c>
      <c r="K38" s="26">
        <v>0</v>
      </c>
      <c r="L38" s="95"/>
      <c r="M38" s="95"/>
      <c r="N38" s="26">
        <f t="shared" si="4"/>
        <v>0</v>
      </c>
      <c r="O38" s="106"/>
      <c r="P38" s="106"/>
      <c r="Q38" s="106"/>
      <c r="R38" s="106"/>
      <c r="S38" s="106"/>
      <c r="T38" s="26">
        <f t="shared" si="5"/>
        <v>6</v>
      </c>
      <c r="U38" s="38" t="str">
        <f t="shared" si="6"/>
        <v/>
      </c>
      <c r="V38" s="22">
        <v>102</v>
      </c>
      <c r="W38" s="22" t="s">
        <v>57</v>
      </c>
      <c r="X38" s="22" t="s">
        <v>58</v>
      </c>
      <c r="Y38" s="78">
        <v>596</v>
      </c>
      <c r="Z38" s="39"/>
      <c r="AA38" s="1" t="s">
        <v>118</v>
      </c>
      <c r="AB38" s="27" t="s">
        <v>291</v>
      </c>
    </row>
    <row r="39" spans="1:28" x14ac:dyDescent="0.3">
      <c r="A39" s="1" t="s">
        <v>105</v>
      </c>
      <c r="B39" s="1" t="s">
        <v>116</v>
      </c>
      <c r="C39" s="26" t="s">
        <v>204</v>
      </c>
      <c r="D39" s="36">
        <v>11</v>
      </c>
      <c r="E39" s="95"/>
      <c r="F39" s="5">
        <v>7</v>
      </c>
      <c r="G39" s="95"/>
      <c r="H39" s="26"/>
      <c r="I39" s="26"/>
      <c r="J39" s="26">
        <v>9</v>
      </c>
      <c r="K39" s="26">
        <v>10</v>
      </c>
      <c r="L39" s="95"/>
      <c r="M39" s="95"/>
      <c r="N39" s="26">
        <f t="shared" si="4"/>
        <v>0</v>
      </c>
      <c r="O39" s="106"/>
      <c r="P39" s="106"/>
      <c r="Q39" s="106"/>
      <c r="R39" s="106"/>
      <c r="S39" s="106"/>
      <c r="T39" s="26">
        <f t="shared" si="5"/>
        <v>23</v>
      </c>
      <c r="U39" s="38" t="str">
        <f t="shared" si="6"/>
        <v/>
      </c>
      <c r="V39" s="22">
        <v>102</v>
      </c>
      <c r="W39" s="22" t="s">
        <v>57</v>
      </c>
      <c r="X39" s="22" t="s">
        <v>58</v>
      </c>
      <c r="Y39" s="78">
        <v>596</v>
      </c>
      <c r="Z39" s="39"/>
      <c r="AA39" s="1" t="s">
        <v>118</v>
      </c>
      <c r="AB39" s="27" t="s">
        <v>291</v>
      </c>
    </row>
    <row r="40" spans="1:28" x14ac:dyDescent="0.3">
      <c r="A40" s="1" t="s">
        <v>105</v>
      </c>
      <c r="B40" s="1" t="s">
        <v>116</v>
      </c>
      <c r="C40" s="26" t="s">
        <v>72</v>
      </c>
      <c r="D40" s="36">
        <v>34</v>
      </c>
      <c r="E40" s="95"/>
      <c r="F40" s="26">
        <v>0</v>
      </c>
      <c r="G40" s="95"/>
      <c r="H40" s="26"/>
      <c r="I40" s="26"/>
      <c r="J40" s="26">
        <v>0</v>
      </c>
      <c r="K40" s="26">
        <v>0</v>
      </c>
      <c r="L40" s="95"/>
      <c r="M40" s="95"/>
      <c r="N40" s="26">
        <f t="shared" si="4"/>
        <v>0</v>
      </c>
      <c r="O40" s="106"/>
      <c r="P40" s="106"/>
      <c r="Q40" s="106"/>
      <c r="R40" s="106"/>
      <c r="S40" s="106"/>
      <c r="T40" s="26">
        <f t="shared" si="5"/>
        <v>0</v>
      </c>
      <c r="U40" s="38" t="str">
        <f t="shared" si="6"/>
        <v/>
      </c>
      <c r="V40" s="22">
        <v>102</v>
      </c>
      <c r="W40" s="22" t="s">
        <v>57</v>
      </c>
      <c r="X40" s="22" t="s">
        <v>58</v>
      </c>
      <c r="Y40" s="78">
        <v>596</v>
      </c>
      <c r="Z40" s="39"/>
      <c r="AA40" s="1" t="s">
        <v>118</v>
      </c>
      <c r="AB40" s="27" t="s">
        <v>291</v>
      </c>
    </row>
    <row r="41" spans="1:28" x14ac:dyDescent="0.3">
      <c r="A41" s="1" t="s">
        <v>105</v>
      </c>
      <c r="B41" s="1" t="s">
        <v>116</v>
      </c>
      <c r="C41" s="26" t="s">
        <v>461</v>
      </c>
      <c r="D41" s="36">
        <v>15</v>
      </c>
      <c r="E41" s="95" t="s">
        <v>499</v>
      </c>
      <c r="F41" s="26"/>
      <c r="G41" s="95"/>
      <c r="H41" s="26"/>
      <c r="I41" s="26"/>
      <c r="J41" s="26"/>
      <c r="K41" s="26"/>
      <c r="L41" s="95"/>
      <c r="M41" s="95"/>
      <c r="N41" s="26"/>
      <c r="O41" s="106"/>
      <c r="P41" s="106"/>
      <c r="Q41" s="106"/>
      <c r="R41" s="106"/>
      <c r="S41" s="106"/>
      <c r="T41" s="26"/>
      <c r="U41" s="38"/>
      <c r="V41" s="22">
        <v>102</v>
      </c>
      <c r="W41" s="22" t="s">
        <v>57</v>
      </c>
      <c r="X41" s="22" t="s">
        <v>58</v>
      </c>
      <c r="Y41" s="78">
        <v>596</v>
      </c>
      <c r="Z41" s="39"/>
      <c r="AA41" s="1" t="s">
        <v>118</v>
      </c>
      <c r="AB41" s="27" t="s">
        <v>291</v>
      </c>
    </row>
    <row r="42" spans="1:28" x14ac:dyDescent="0.3">
      <c r="A42" s="1" t="s">
        <v>105</v>
      </c>
      <c r="B42" s="1" t="s">
        <v>116</v>
      </c>
      <c r="C42" s="26" t="s">
        <v>207</v>
      </c>
      <c r="D42" s="36">
        <v>20</v>
      </c>
      <c r="E42" s="95"/>
      <c r="F42" s="26">
        <v>4</v>
      </c>
      <c r="G42" s="95"/>
      <c r="H42" s="26"/>
      <c r="I42" s="26"/>
      <c r="J42" s="26">
        <v>2</v>
      </c>
      <c r="K42" s="26">
        <v>2</v>
      </c>
      <c r="L42" s="95"/>
      <c r="M42" s="95"/>
      <c r="N42" s="26">
        <f t="shared" si="4"/>
        <v>0</v>
      </c>
      <c r="O42" s="106"/>
      <c r="P42" s="106"/>
      <c r="Q42" s="106"/>
      <c r="R42" s="106"/>
      <c r="S42" s="106"/>
      <c r="T42" s="26">
        <f t="shared" si="5"/>
        <v>10</v>
      </c>
      <c r="U42" s="38" t="str">
        <f t="shared" si="6"/>
        <v/>
      </c>
      <c r="V42" s="22">
        <v>102</v>
      </c>
      <c r="W42" s="22" t="s">
        <v>57</v>
      </c>
      <c r="X42" s="22" t="s">
        <v>58</v>
      </c>
      <c r="Y42" s="78">
        <v>596</v>
      </c>
      <c r="Z42" s="39"/>
      <c r="AA42" s="1" t="s">
        <v>118</v>
      </c>
      <c r="AB42" s="27" t="s">
        <v>291</v>
      </c>
    </row>
    <row r="43" spans="1:28" x14ac:dyDescent="0.3">
      <c r="A43" s="1" t="s">
        <v>105</v>
      </c>
      <c r="B43" s="1" t="s">
        <v>116</v>
      </c>
      <c r="C43" s="26" t="s">
        <v>209</v>
      </c>
      <c r="D43" s="36">
        <v>23</v>
      </c>
      <c r="E43" s="95"/>
      <c r="F43" s="26">
        <v>2</v>
      </c>
      <c r="G43" s="95"/>
      <c r="H43" s="26"/>
      <c r="I43" s="26"/>
      <c r="J43" s="26">
        <v>3</v>
      </c>
      <c r="K43" s="26">
        <v>3</v>
      </c>
      <c r="L43" s="95"/>
      <c r="M43" s="95"/>
      <c r="N43" s="26">
        <f>SUM(L43:M43)</f>
        <v>0</v>
      </c>
      <c r="O43" s="106"/>
      <c r="P43" s="106"/>
      <c r="Q43" s="106"/>
      <c r="R43" s="106"/>
      <c r="S43" s="106"/>
      <c r="T43" s="26">
        <f t="shared" si="5"/>
        <v>7</v>
      </c>
      <c r="U43" s="38" t="str">
        <f t="shared" si="6"/>
        <v/>
      </c>
      <c r="V43" s="22">
        <v>102</v>
      </c>
      <c r="W43" s="22" t="s">
        <v>57</v>
      </c>
      <c r="X43" s="22" t="s">
        <v>58</v>
      </c>
      <c r="Y43" s="78">
        <v>596</v>
      </c>
      <c r="Z43" s="39"/>
      <c r="AA43" s="1" t="s">
        <v>118</v>
      </c>
      <c r="AB43" s="27" t="s">
        <v>291</v>
      </c>
    </row>
    <row r="44" spans="1:28" x14ac:dyDescent="0.3">
      <c r="A44" s="1" t="s">
        <v>105</v>
      </c>
      <c r="B44" s="1" t="s">
        <v>116</v>
      </c>
      <c r="C44" s="26" t="s">
        <v>210</v>
      </c>
      <c r="D44" s="36">
        <v>33</v>
      </c>
      <c r="E44" s="95"/>
      <c r="F44" s="26">
        <v>4</v>
      </c>
      <c r="G44" s="95"/>
      <c r="H44" s="26"/>
      <c r="I44" s="26"/>
      <c r="J44" s="26">
        <v>7</v>
      </c>
      <c r="K44" s="26">
        <v>12</v>
      </c>
      <c r="L44" s="95"/>
      <c r="M44" s="95"/>
      <c r="N44" s="26">
        <f>SUM(L44:M44)</f>
        <v>0</v>
      </c>
      <c r="O44" s="106"/>
      <c r="P44" s="106"/>
      <c r="Q44" s="106"/>
      <c r="R44" s="106"/>
      <c r="S44" s="106"/>
      <c r="T44" s="26">
        <f t="shared" si="5"/>
        <v>15</v>
      </c>
      <c r="U44" s="38" t="str">
        <f t="shared" si="6"/>
        <v/>
      </c>
      <c r="V44" s="22">
        <v>102</v>
      </c>
      <c r="W44" s="22" t="s">
        <v>57</v>
      </c>
      <c r="X44" s="22" t="s">
        <v>58</v>
      </c>
      <c r="Y44" s="78">
        <v>596</v>
      </c>
      <c r="Z44" s="39"/>
      <c r="AA44" s="1" t="s">
        <v>118</v>
      </c>
      <c r="AB44" s="27" t="s">
        <v>291</v>
      </c>
    </row>
    <row r="45" spans="1:28" x14ac:dyDescent="0.3">
      <c r="A45" s="1" t="s">
        <v>105</v>
      </c>
      <c r="B45" s="1" t="s">
        <v>116</v>
      </c>
      <c r="C45" s="51" t="s">
        <v>39</v>
      </c>
      <c r="D45" s="34"/>
      <c r="E45" s="51">
        <v>240</v>
      </c>
      <c r="F45" s="51"/>
      <c r="G45" s="51">
        <v>72</v>
      </c>
      <c r="H45" s="51"/>
      <c r="I45" s="51"/>
      <c r="J45" s="51"/>
      <c r="K45" s="51"/>
      <c r="L45" s="51"/>
      <c r="M45" s="51"/>
      <c r="N45" s="51"/>
      <c r="O45" s="51"/>
      <c r="P45" s="51">
        <v>22</v>
      </c>
      <c r="Q45" s="51">
        <v>14</v>
      </c>
      <c r="R45" s="51">
        <v>33</v>
      </c>
      <c r="S45" s="51"/>
      <c r="T45" s="41"/>
      <c r="U45" s="38" t="str">
        <f>_xlfn.IFNA("",((T45+Q45+N45-R45)+(O45*2))/E45)</f>
        <v/>
      </c>
      <c r="V45" s="22">
        <v>102</v>
      </c>
      <c r="W45" s="22" t="s">
        <v>57</v>
      </c>
      <c r="X45" s="22" t="s">
        <v>58</v>
      </c>
      <c r="Y45" s="78">
        <v>596</v>
      </c>
      <c r="Z45" s="39"/>
      <c r="AA45" s="1" t="s">
        <v>118</v>
      </c>
      <c r="AB45" s="27" t="s">
        <v>291</v>
      </c>
    </row>
    <row r="46" spans="1:28" x14ac:dyDescent="0.3">
      <c r="A46" s="46" t="s">
        <v>105</v>
      </c>
      <c r="B46" s="46" t="s">
        <v>116</v>
      </c>
      <c r="C46" s="42" t="s">
        <v>40</v>
      </c>
      <c r="D46" s="46"/>
      <c r="E46" s="42">
        <f t="shared" ref="E46:T46" si="7">SUM(E35:E45)</f>
        <v>240</v>
      </c>
      <c r="F46" s="42">
        <f t="shared" si="7"/>
        <v>32</v>
      </c>
      <c r="G46" s="42">
        <f t="shared" si="7"/>
        <v>72</v>
      </c>
      <c r="H46" s="42">
        <f t="shared" si="7"/>
        <v>0</v>
      </c>
      <c r="I46" s="42">
        <f t="shared" si="7"/>
        <v>0</v>
      </c>
      <c r="J46" s="42">
        <f t="shared" si="7"/>
        <v>25</v>
      </c>
      <c r="K46" s="42">
        <f t="shared" si="7"/>
        <v>31</v>
      </c>
      <c r="L46" s="42">
        <f t="shared" si="7"/>
        <v>0</v>
      </c>
      <c r="M46" s="42">
        <f t="shared" si="7"/>
        <v>0</v>
      </c>
      <c r="N46" s="42">
        <f t="shared" si="7"/>
        <v>0</v>
      </c>
      <c r="O46" s="42">
        <f t="shared" si="7"/>
        <v>0</v>
      </c>
      <c r="P46" s="42">
        <f t="shared" si="7"/>
        <v>22</v>
      </c>
      <c r="Q46" s="42">
        <f t="shared" si="7"/>
        <v>14</v>
      </c>
      <c r="R46" s="42">
        <f t="shared" si="7"/>
        <v>33</v>
      </c>
      <c r="S46" s="42">
        <f t="shared" si="7"/>
        <v>0</v>
      </c>
      <c r="T46" s="42">
        <f t="shared" si="7"/>
        <v>89</v>
      </c>
      <c r="U46" s="43">
        <f>((T46+Q46+N46-R46)+(O46*2))/E46</f>
        <v>0.29166666666666669</v>
      </c>
      <c r="V46" s="44">
        <v>102</v>
      </c>
      <c r="W46" s="44" t="s">
        <v>57</v>
      </c>
      <c r="X46" s="44" t="s">
        <v>58</v>
      </c>
      <c r="Y46" s="79">
        <v>596</v>
      </c>
      <c r="Z46" s="97" t="s">
        <v>495</v>
      </c>
      <c r="AA46" s="46" t="s">
        <v>118</v>
      </c>
      <c r="AB46" s="93" t="s">
        <v>291</v>
      </c>
    </row>
    <row r="47" spans="1:28" x14ac:dyDescent="0.3">
      <c r="A47" s="1"/>
      <c r="B47" s="1"/>
      <c r="C47" s="1"/>
      <c r="D47" s="1"/>
      <c r="F47" s="47" t="s">
        <v>41</v>
      </c>
      <c r="G47" s="48">
        <f>F46/G46</f>
        <v>0.44444444444444442</v>
      </c>
      <c r="H47" s="26"/>
      <c r="I47" s="1"/>
      <c r="J47" s="47" t="s">
        <v>42</v>
      </c>
      <c r="K47" s="48">
        <f>J46/K46</f>
        <v>0.80645161290322576</v>
      </c>
      <c r="L47" s="1"/>
      <c r="M47" s="37" t="s">
        <v>43</v>
      </c>
      <c r="N47" s="49"/>
      <c r="P47" s="1"/>
      <c r="Q47" s="1"/>
      <c r="R47" s="1"/>
      <c r="S47" s="1"/>
      <c r="T47" s="1"/>
      <c r="U47" s="1"/>
      <c r="V47" s="22"/>
      <c r="W47" s="22"/>
      <c r="X47" s="22"/>
      <c r="Y47" s="40"/>
      <c r="Z47" s="39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0"/>
      <c r="Z48" s="39"/>
      <c r="AA48" s="1"/>
      <c r="AB48" s="27"/>
    </row>
    <row r="49" spans="2:28" x14ac:dyDescent="0.3">
      <c r="B49" s="1"/>
      <c r="C49" s="1" t="s">
        <v>472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0"/>
      <c r="Z49" s="39"/>
      <c r="AA49" s="1"/>
      <c r="AB49" s="27"/>
    </row>
    <row r="50" spans="2:28" x14ac:dyDescent="0.3">
      <c r="C50" t="s">
        <v>473</v>
      </c>
      <c r="AB50" s="92"/>
    </row>
    <row r="51" spans="2:28" x14ac:dyDescent="0.3">
      <c r="AB51" s="92"/>
    </row>
    <row r="52" spans="2:28" x14ac:dyDescent="0.3">
      <c r="AB52" s="92"/>
    </row>
    <row r="53" spans="2:28" x14ac:dyDescent="0.3">
      <c r="AB53" s="92"/>
    </row>
  </sheetData>
  <sheetProtection sheet="1" objects="1" scenarios="1"/>
  <sortState xmlns:xlrd2="http://schemas.microsoft.com/office/spreadsheetml/2017/richdata2" ref="C37:D45">
    <sortCondition ref="C37:C45"/>
  </sortState>
  <pageMargins left="0.25" right="0.25" top="0.75" bottom="0.75" header="0.3" footer="0.3"/>
  <pageSetup scale="72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3BF0D-FEA4-4FCD-8EA8-09767D5E66C1}">
  <sheetPr>
    <tabColor rgb="FFFF0000"/>
    <pageSetUpPr fitToPage="1"/>
  </sheetPr>
  <dimension ref="A1:AB54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80" t="s">
        <v>413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28932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81</v>
      </c>
      <c r="D4" s="7" t="s">
        <v>5</v>
      </c>
      <c r="E4" s="8"/>
      <c r="F4" s="5"/>
      <c r="G4" s="1"/>
      <c r="J4" s="15" t="s">
        <v>144</v>
      </c>
      <c r="K4" s="16" t="s">
        <v>106</v>
      </c>
      <c r="L4" s="17"/>
      <c r="M4" s="18"/>
      <c r="N4" s="19">
        <v>24</v>
      </c>
      <c r="O4" s="19">
        <v>15</v>
      </c>
      <c r="P4" s="19">
        <v>17</v>
      </c>
      <c r="Q4" s="19">
        <v>25</v>
      </c>
      <c r="R4" s="20"/>
      <c r="S4" s="21">
        <f>SUM(N4:R4)</f>
        <v>81</v>
      </c>
      <c r="T4" s="22">
        <v>108</v>
      </c>
    </row>
    <row r="5" spans="1:28" x14ac:dyDescent="0.3">
      <c r="B5" s="1"/>
      <c r="C5" s="6" t="s">
        <v>121</v>
      </c>
      <c r="D5" s="7" t="s">
        <v>6</v>
      </c>
      <c r="E5" s="1"/>
      <c r="F5" s="1"/>
      <c r="G5" s="1"/>
      <c r="J5" s="15" t="s">
        <v>143</v>
      </c>
      <c r="K5" s="16" t="s">
        <v>45</v>
      </c>
      <c r="L5" s="17"/>
      <c r="M5" s="18"/>
      <c r="N5" s="19">
        <v>15</v>
      </c>
      <c r="O5" s="19">
        <v>21</v>
      </c>
      <c r="P5" s="19">
        <v>22</v>
      </c>
      <c r="Q5" s="19">
        <v>26</v>
      </c>
      <c r="R5" s="20"/>
      <c r="S5" s="21">
        <f>SUM(N5:R5)</f>
        <v>84</v>
      </c>
      <c r="T5" s="22">
        <v>108</v>
      </c>
      <c r="U5" s="1"/>
      <c r="V5" s="1"/>
      <c r="W5" s="1"/>
    </row>
    <row r="6" spans="1:28" x14ac:dyDescent="0.3">
      <c r="C6" s="23">
        <v>1697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4"/>
      <c r="D7" s="7" t="s">
        <v>8</v>
      </c>
      <c r="G7" s="1"/>
      <c r="S7" s="1"/>
      <c r="T7" s="25" t="s">
        <v>9</v>
      </c>
      <c r="U7" s="1"/>
      <c r="V7" s="83">
        <v>108</v>
      </c>
      <c r="W7" s="1"/>
    </row>
    <row r="8" spans="1:28" x14ac:dyDescent="0.3">
      <c r="B8" s="1"/>
      <c r="C8" s="84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92"/>
    </row>
    <row r="11" spans="1:28" x14ac:dyDescent="0.3">
      <c r="B11" s="1"/>
      <c r="C11" s="31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28</v>
      </c>
      <c r="AB11" s="92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46</v>
      </c>
      <c r="B13" s="1" t="s">
        <v>105</v>
      </c>
      <c r="C13" s="26" t="s">
        <v>155</v>
      </c>
      <c r="D13" s="36">
        <v>11</v>
      </c>
      <c r="E13" s="95"/>
      <c r="F13" s="26">
        <v>3</v>
      </c>
      <c r="G13" s="95"/>
      <c r="H13" s="26"/>
      <c r="I13" s="26"/>
      <c r="J13" s="26">
        <v>9</v>
      </c>
      <c r="K13" s="26">
        <v>9</v>
      </c>
      <c r="L13" s="95"/>
      <c r="M13" s="95"/>
      <c r="N13" s="26">
        <f>SUM(L13:M13)</f>
        <v>0</v>
      </c>
      <c r="O13" s="106"/>
      <c r="P13" s="106"/>
      <c r="Q13" s="106"/>
      <c r="R13" s="106"/>
      <c r="S13" s="106"/>
      <c r="T13" s="26">
        <f t="shared" ref="T13:T23" si="0">+(F13*2)+J13</f>
        <v>15</v>
      </c>
      <c r="U13" s="38" t="str">
        <f>IFERROR(((T13+Q13+N13-R13)+(O13*2))/E13,"")</f>
        <v/>
      </c>
      <c r="V13" s="22">
        <v>108</v>
      </c>
      <c r="W13" s="22" t="s">
        <v>63</v>
      </c>
      <c r="X13" s="22" t="s">
        <v>58</v>
      </c>
      <c r="Y13" s="78">
        <v>1697</v>
      </c>
      <c r="Z13" s="39"/>
      <c r="AA13" s="1" t="s">
        <v>110</v>
      </c>
      <c r="AB13" s="27" t="s">
        <v>146</v>
      </c>
    </row>
    <row r="14" spans="1:28" x14ac:dyDescent="0.3">
      <c r="A14" s="1" t="s">
        <v>46</v>
      </c>
      <c r="B14" s="1" t="s">
        <v>105</v>
      </c>
      <c r="C14" s="26" t="s">
        <v>156</v>
      </c>
      <c r="D14" s="36">
        <v>33</v>
      </c>
      <c r="E14" s="95" t="s">
        <v>499</v>
      </c>
      <c r="F14" s="26"/>
      <c r="G14" s="95"/>
      <c r="H14" s="26"/>
      <c r="I14" s="26"/>
      <c r="J14" s="26"/>
      <c r="K14" s="26"/>
      <c r="L14" s="95"/>
      <c r="M14" s="95"/>
      <c r="N14" s="26"/>
      <c r="O14" s="106"/>
      <c r="P14" s="106"/>
      <c r="Q14" s="106"/>
      <c r="R14" s="106"/>
      <c r="S14" s="106"/>
      <c r="T14" s="26"/>
      <c r="U14" s="38"/>
      <c r="V14" s="22">
        <v>108</v>
      </c>
      <c r="W14" s="22" t="s">
        <v>63</v>
      </c>
      <c r="X14" s="22" t="s">
        <v>58</v>
      </c>
      <c r="Y14" s="78">
        <v>1697</v>
      </c>
      <c r="Z14" s="39"/>
      <c r="AA14" s="1" t="s">
        <v>110</v>
      </c>
      <c r="AB14" s="27" t="s">
        <v>146</v>
      </c>
    </row>
    <row r="15" spans="1:28" x14ac:dyDescent="0.3">
      <c r="A15" s="1" t="s">
        <v>46</v>
      </c>
      <c r="B15" s="1" t="s">
        <v>105</v>
      </c>
      <c r="C15" s="26" t="s">
        <v>157</v>
      </c>
      <c r="D15" s="36">
        <v>24</v>
      </c>
      <c r="E15" s="95"/>
      <c r="F15" s="26">
        <v>6</v>
      </c>
      <c r="G15" s="95"/>
      <c r="H15" s="26"/>
      <c r="I15" s="26"/>
      <c r="J15" s="26">
        <v>4</v>
      </c>
      <c r="K15" s="26">
        <v>7</v>
      </c>
      <c r="L15" s="95"/>
      <c r="M15" s="106">
        <v>12</v>
      </c>
      <c r="N15" s="26">
        <f t="shared" ref="N15:N19" si="1">SUM(L15:M15)</f>
        <v>12</v>
      </c>
      <c r="O15" s="106"/>
      <c r="P15" s="106"/>
      <c r="Q15" s="106"/>
      <c r="R15" s="106"/>
      <c r="S15" s="106"/>
      <c r="T15" s="26">
        <f t="shared" si="0"/>
        <v>16</v>
      </c>
      <c r="U15" s="38" t="str">
        <f t="shared" ref="U15:U23" si="2">IFERROR(((T15+Q15+N15-R15)+(O15*2))/E15,"")</f>
        <v/>
      </c>
      <c r="V15" s="22">
        <v>108</v>
      </c>
      <c r="W15" s="22" t="s">
        <v>63</v>
      </c>
      <c r="X15" s="22" t="s">
        <v>58</v>
      </c>
      <c r="Y15" s="78">
        <v>1697</v>
      </c>
      <c r="Z15" s="39"/>
      <c r="AA15" s="1" t="s">
        <v>110</v>
      </c>
      <c r="AB15" s="27" t="s">
        <v>146</v>
      </c>
    </row>
    <row r="16" spans="1:28" x14ac:dyDescent="0.3">
      <c r="A16" s="1" t="s">
        <v>46</v>
      </c>
      <c r="B16" s="1" t="s">
        <v>105</v>
      </c>
      <c r="C16" s="26" t="s">
        <v>158</v>
      </c>
      <c r="D16" s="36">
        <v>22</v>
      </c>
      <c r="E16" s="95"/>
      <c r="F16" s="26">
        <v>4</v>
      </c>
      <c r="G16" s="95"/>
      <c r="H16" s="26"/>
      <c r="I16" s="26"/>
      <c r="J16" s="26">
        <v>7</v>
      </c>
      <c r="K16" s="26">
        <v>10</v>
      </c>
      <c r="L16" s="95"/>
      <c r="M16" s="95"/>
      <c r="N16" s="26">
        <f t="shared" si="1"/>
        <v>0</v>
      </c>
      <c r="O16" s="106"/>
      <c r="P16" s="106"/>
      <c r="Q16" s="106"/>
      <c r="R16" s="106"/>
      <c r="S16" s="106"/>
      <c r="T16" s="26">
        <f t="shared" si="0"/>
        <v>15</v>
      </c>
      <c r="U16" s="38" t="str">
        <f t="shared" si="2"/>
        <v/>
      </c>
      <c r="V16" s="22">
        <v>108</v>
      </c>
      <c r="W16" s="22" t="s">
        <v>63</v>
      </c>
      <c r="X16" s="22" t="s">
        <v>58</v>
      </c>
      <c r="Y16" s="78">
        <v>1697</v>
      </c>
      <c r="Z16" s="39"/>
      <c r="AA16" s="1" t="s">
        <v>110</v>
      </c>
      <c r="AB16" s="27" t="s">
        <v>146</v>
      </c>
    </row>
    <row r="17" spans="1:28" x14ac:dyDescent="0.3">
      <c r="A17" s="1" t="s">
        <v>46</v>
      </c>
      <c r="B17" s="1" t="s">
        <v>105</v>
      </c>
      <c r="C17" s="26" t="s">
        <v>160</v>
      </c>
      <c r="D17" s="36">
        <v>20</v>
      </c>
      <c r="E17" s="95"/>
      <c r="F17" s="26">
        <v>1</v>
      </c>
      <c r="G17" s="95"/>
      <c r="H17" s="26"/>
      <c r="I17" s="26"/>
      <c r="J17" s="26">
        <v>0</v>
      </c>
      <c r="K17" s="26">
        <v>0</v>
      </c>
      <c r="L17" s="95"/>
      <c r="M17" s="95"/>
      <c r="N17" s="26">
        <f t="shared" si="1"/>
        <v>0</v>
      </c>
      <c r="O17" s="106"/>
      <c r="P17" s="106"/>
      <c r="Q17" s="106"/>
      <c r="R17" s="106"/>
      <c r="S17" s="106"/>
      <c r="T17" s="26">
        <f t="shared" si="0"/>
        <v>2</v>
      </c>
      <c r="U17" s="38" t="str">
        <f t="shared" si="2"/>
        <v/>
      </c>
      <c r="V17" s="22">
        <v>108</v>
      </c>
      <c r="W17" s="22" t="s">
        <v>63</v>
      </c>
      <c r="X17" s="22" t="s">
        <v>58</v>
      </c>
      <c r="Y17" s="78">
        <v>1697</v>
      </c>
      <c r="Z17" s="39"/>
      <c r="AA17" s="1" t="s">
        <v>110</v>
      </c>
      <c r="AB17" s="27" t="s">
        <v>146</v>
      </c>
    </row>
    <row r="18" spans="1:28" x14ac:dyDescent="0.3">
      <c r="A18" s="1" t="s">
        <v>46</v>
      </c>
      <c r="B18" s="1" t="s">
        <v>105</v>
      </c>
      <c r="C18" s="26" t="s">
        <v>161</v>
      </c>
      <c r="D18" s="36">
        <v>45</v>
      </c>
      <c r="E18" s="95"/>
      <c r="F18" s="26">
        <v>2</v>
      </c>
      <c r="G18" s="95"/>
      <c r="H18" s="26"/>
      <c r="I18" s="26"/>
      <c r="J18" s="26">
        <v>5</v>
      </c>
      <c r="K18" s="26">
        <v>7</v>
      </c>
      <c r="L18" s="95"/>
      <c r="M18" s="95"/>
      <c r="N18" s="26">
        <f t="shared" si="1"/>
        <v>0</v>
      </c>
      <c r="O18" s="106"/>
      <c r="P18" s="107"/>
      <c r="Q18" s="106"/>
      <c r="R18" s="106"/>
      <c r="S18" s="106"/>
      <c r="T18" s="26">
        <f t="shared" si="0"/>
        <v>9</v>
      </c>
      <c r="U18" s="38" t="str">
        <f t="shared" si="2"/>
        <v/>
      </c>
      <c r="V18" s="22">
        <v>108</v>
      </c>
      <c r="W18" s="22" t="s">
        <v>63</v>
      </c>
      <c r="X18" s="22" t="s">
        <v>58</v>
      </c>
      <c r="Y18" s="78">
        <v>1697</v>
      </c>
      <c r="Z18" s="39"/>
      <c r="AA18" s="1" t="s">
        <v>110</v>
      </c>
      <c r="AB18" s="27" t="s">
        <v>146</v>
      </c>
    </row>
    <row r="19" spans="1:28" x14ac:dyDescent="0.3">
      <c r="A19" s="1" t="s">
        <v>46</v>
      </c>
      <c r="B19" s="1" t="s">
        <v>105</v>
      </c>
      <c r="C19" s="26" t="s">
        <v>162</v>
      </c>
      <c r="D19" s="36">
        <v>23</v>
      </c>
      <c r="E19" s="95"/>
      <c r="F19" s="26">
        <v>1</v>
      </c>
      <c r="G19" s="95"/>
      <c r="H19" s="26"/>
      <c r="I19" s="26"/>
      <c r="J19" s="26">
        <v>3</v>
      </c>
      <c r="K19" s="26">
        <v>6</v>
      </c>
      <c r="L19" s="95"/>
      <c r="M19" s="95"/>
      <c r="N19" s="26">
        <f t="shared" si="1"/>
        <v>0</v>
      </c>
      <c r="O19" s="106"/>
      <c r="P19" s="106"/>
      <c r="Q19" s="106"/>
      <c r="R19" s="106"/>
      <c r="S19" s="106"/>
      <c r="T19" s="26">
        <f t="shared" si="0"/>
        <v>5</v>
      </c>
      <c r="U19" s="38" t="str">
        <f t="shared" si="2"/>
        <v/>
      </c>
      <c r="V19" s="22">
        <v>108</v>
      </c>
      <c r="W19" s="22" t="s">
        <v>63</v>
      </c>
      <c r="X19" s="22" t="s">
        <v>58</v>
      </c>
      <c r="Y19" s="78">
        <v>1697</v>
      </c>
      <c r="Z19" s="39"/>
      <c r="AA19" s="1" t="s">
        <v>110</v>
      </c>
      <c r="AB19" s="27" t="s">
        <v>146</v>
      </c>
    </row>
    <row r="20" spans="1:28" x14ac:dyDescent="0.3">
      <c r="A20" s="1" t="s">
        <v>46</v>
      </c>
      <c r="B20" s="1" t="s">
        <v>105</v>
      </c>
      <c r="C20" s="26" t="s">
        <v>163</v>
      </c>
      <c r="D20" s="36">
        <v>40</v>
      </c>
      <c r="E20" s="95"/>
      <c r="F20" s="26">
        <v>0</v>
      </c>
      <c r="G20" s="95"/>
      <c r="H20" s="26"/>
      <c r="I20" s="26"/>
      <c r="J20" s="26">
        <v>0</v>
      </c>
      <c r="K20" s="26">
        <v>0</v>
      </c>
      <c r="L20" s="95"/>
      <c r="M20" s="95"/>
      <c r="N20" s="26">
        <f>SUM(L20:M20)</f>
        <v>0</v>
      </c>
      <c r="O20" s="106"/>
      <c r="P20" s="106"/>
      <c r="Q20" s="106"/>
      <c r="R20" s="106"/>
      <c r="S20" s="106"/>
      <c r="T20" s="26">
        <f t="shared" si="0"/>
        <v>0</v>
      </c>
      <c r="U20" s="38" t="str">
        <f t="shared" si="2"/>
        <v/>
      </c>
      <c r="V20" s="22">
        <v>108</v>
      </c>
      <c r="W20" s="22" t="s">
        <v>63</v>
      </c>
      <c r="X20" s="22" t="s">
        <v>58</v>
      </c>
      <c r="Y20" s="78">
        <v>1697</v>
      </c>
      <c r="Z20" s="39"/>
      <c r="AA20" s="1" t="s">
        <v>110</v>
      </c>
      <c r="AB20" s="27" t="s">
        <v>146</v>
      </c>
    </row>
    <row r="21" spans="1:28" x14ac:dyDescent="0.3">
      <c r="A21" s="1" t="s">
        <v>46</v>
      </c>
      <c r="B21" s="1" t="s">
        <v>105</v>
      </c>
      <c r="C21" s="26" t="s">
        <v>164</v>
      </c>
      <c r="D21" s="36">
        <v>10</v>
      </c>
      <c r="E21" s="95"/>
      <c r="F21" s="26">
        <v>8</v>
      </c>
      <c r="G21" s="95"/>
      <c r="H21" s="26"/>
      <c r="I21" s="26"/>
      <c r="J21" s="26">
        <v>2</v>
      </c>
      <c r="K21" s="26">
        <v>3</v>
      </c>
      <c r="L21" s="95"/>
      <c r="M21" s="95"/>
      <c r="N21" s="26">
        <f>SUM(L21:M21)</f>
        <v>0</v>
      </c>
      <c r="O21" s="106"/>
      <c r="P21" s="106"/>
      <c r="Q21" s="106"/>
      <c r="R21" s="106"/>
      <c r="S21" s="106"/>
      <c r="T21" s="26">
        <f t="shared" si="0"/>
        <v>18</v>
      </c>
      <c r="U21" s="38" t="str">
        <f t="shared" si="2"/>
        <v/>
      </c>
      <c r="V21" s="22">
        <v>108</v>
      </c>
      <c r="W21" s="22" t="s">
        <v>63</v>
      </c>
      <c r="X21" s="22" t="s">
        <v>58</v>
      </c>
      <c r="Y21" s="78">
        <v>1697</v>
      </c>
      <c r="Z21" s="39"/>
      <c r="AA21" s="1" t="s">
        <v>110</v>
      </c>
      <c r="AB21" s="27" t="s">
        <v>146</v>
      </c>
    </row>
    <row r="22" spans="1:28" x14ac:dyDescent="0.3">
      <c r="A22" s="1" t="s">
        <v>46</v>
      </c>
      <c r="B22" s="1" t="s">
        <v>105</v>
      </c>
      <c r="C22" s="26" t="s">
        <v>165</v>
      </c>
      <c r="D22" s="36">
        <v>14</v>
      </c>
      <c r="E22" s="95" t="s">
        <v>499</v>
      </c>
      <c r="F22" s="26"/>
      <c r="G22" s="95"/>
      <c r="H22" s="26"/>
      <c r="I22" s="26"/>
      <c r="J22" s="26"/>
      <c r="K22" s="26"/>
      <c r="L22" s="95"/>
      <c r="M22" s="95"/>
      <c r="N22" s="26"/>
      <c r="O22" s="106"/>
      <c r="P22" s="106"/>
      <c r="Q22" s="106"/>
      <c r="R22" s="106"/>
      <c r="S22" s="106"/>
      <c r="T22" s="26"/>
      <c r="U22" s="38"/>
      <c r="V22" s="22">
        <v>108</v>
      </c>
      <c r="W22" s="22" t="s">
        <v>63</v>
      </c>
      <c r="X22" s="22" t="s">
        <v>58</v>
      </c>
      <c r="Y22" s="78">
        <v>1697</v>
      </c>
      <c r="Z22" s="39"/>
      <c r="AA22" s="1" t="s">
        <v>110</v>
      </c>
      <c r="AB22" s="27" t="s">
        <v>146</v>
      </c>
    </row>
    <row r="23" spans="1:28" x14ac:dyDescent="0.3">
      <c r="A23" s="1" t="s">
        <v>46</v>
      </c>
      <c r="B23" s="1" t="s">
        <v>105</v>
      </c>
      <c r="C23" s="26" t="s">
        <v>342</v>
      </c>
      <c r="D23" s="36">
        <v>25</v>
      </c>
      <c r="E23" s="95"/>
      <c r="F23" s="26">
        <v>0</v>
      </c>
      <c r="G23" s="95"/>
      <c r="H23" s="26"/>
      <c r="I23" s="26"/>
      <c r="J23" s="26">
        <v>1</v>
      </c>
      <c r="K23" s="26">
        <v>2</v>
      </c>
      <c r="L23" s="95"/>
      <c r="M23" s="95"/>
      <c r="N23" s="26">
        <f>SUM(L23:M23)</f>
        <v>0</v>
      </c>
      <c r="O23" s="106"/>
      <c r="P23" s="106"/>
      <c r="Q23" s="106"/>
      <c r="R23" s="106"/>
      <c r="S23" s="106"/>
      <c r="T23" s="26">
        <f t="shared" si="0"/>
        <v>1</v>
      </c>
      <c r="U23" s="38" t="str">
        <f t="shared" si="2"/>
        <v/>
      </c>
      <c r="V23" s="22">
        <v>108</v>
      </c>
      <c r="W23" s="22" t="s">
        <v>63</v>
      </c>
      <c r="X23" s="22" t="s">
        <v>58</v>
      </c>
      <c r="Y23" s="78">
        <v>1697</v>
      </c>
      <c r="Z23" s="39"/>
      <c r="AA23" s="1" t="s">
        <v>110</v>
      </c>
      <c r="AB23" s="27" t="s">
        <v>146</v>
      </c>
    </row>
    <row r="24" spans="1:28" x14ac:dyDescent="0.3">
      <c r="A24" s="1" t="s">
        <v>46</v>
      </c>
      <c r="B24" s="1" t="s">
        <v>105</v>
      </c>
      <c r="C24" s="26" t="s">
        <v>166</v>
      </c>
      <c r="D24" s="36">
        <v>15</v>
      </c>
      <c r="E24" s="95" t="s">
        <v>499</v>
      </c>
      <c r="F24" s="95"/>
      <c r="G24" s="95"/>
      <c r="H24" s="26"/>
      <c r="I24" s="26"/>
      <c r="J24" s="26"/>
      <c r="K24" s="26"/>
      <c r="L24" s="95"/>
      <c r="M24" s="95"/>
      <c r="N24" s="26"/>
      <c r="O24" s="106"/>
      <c r="P24" s="106"/>
      <c r="Q24" s="106"/>
      <c r="R24" s="106"/>
      <c r="S24" s="106"/>
      <c r="T24" s="37"/>
      <c r="U24" s="38" t="str">
        <f>IFERROR(((T24+Q24+N24-R24)+(O24*2))/E24,"")</f>
        <v/>
      </c>
      <c r="V24" s="22">
        <v>108</v>
      </c>
      <c r="W24" s="22" t="s">
        <v>63</v>
      </c>
      <c r="X24" s="22" t="s">
        <v>58</v>
      </c>
      <c r="Y24" s="78">
        <v>1697</v>
      </c>
      <c r="Z24" s="39"/>
      <c r="AA24" s="1" t="s">
        <v>110</v>
      </c>
      <c r="AB24" s="27" t="s">
        <v>146</v>
      </c>
    </row>
    <row r="25" spans="1:28" x14ac:dyDescent="0.3">
      <c r="A25" s="1" t="s">
        <v>46</v>
      </c>
      <c r="B25" s="1" t="s">
        <v>105</v>
      </c>
      <c r="C25" s="51" t="s">
        <v>39</v>
      </c>
      <c r="D25" s="34"/>
      <c r="E25" s="51">
        <v>240</v>
      </c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>
        <v>29</v>
      </c>
      <c r="Q25" s="41"/>
      <c r="R25" s="41"/>
      <c r="S25" s="41"/>
      <c r="T25" s="41"/>
      <c r="U25" s="38" t="str">
        <f>_xlfn.IFNA("",((T25+Q25+N25-R25)+(O25*2))/E25)</f>
        <v/>
      </c>
      <c r="V25" s="22">
        <v>108</v>
      </c>
      <c r="W25" s="22" t="s">
        <v>63</v>
      </c>
      <c r="X25" s="22" t="s">
        <v>58</v>
      </c>
      <c r="Y25" s="78">
        <v>1697</v>
      </c>
      <c r="Z25" s="39"/>
      <c r="AA25" s="1" t="s">
        <v>110</v>
      </c>
      <c r="AB25" s="27" t="s">
        <v>146</v>
      </c>
    </row>
    <row r="26" spans="1:28" x14ac:dyDescent="0.3">
      <c r="A26" s="46" t="s">
        <v>46</v>
      </c>
      <c r="B26" s="46" t="s">
        <v>105</v>
      </c>
      <c r="C26" s="42" t="s">
        <v>40</v>
      </c>
      <c r="D26" s="46"/>
      <c r="E26" s="42">
        <f t="shared" ref="E26:T26" si="3">SUM(E13:E25)</f>
        <v>240</v>
      </c>
      <c r="F26" s="42">
        <f t="shared" si="3"/>
        <v>25</v>
      </c>
      <c r="G26" s="42">
        <f t="shared" si="3"/>
        <v>0</v>
      </c>
      <c r="H26" s="42">
        <f t="shared" si="3"/>
        <v>0</v>
      </c>
      <c r="I26" s="42">
        <f t="shared" si="3"/>
        <v>0</v>
      </c>
      <c r="J26" s="42">
        <f t="shared" si="3"/>
        <v>31</v>
      </c>
      <c r="K26" s="42">
        <f t="shared" si="3"/>
        <v>44</v>
      </c>
      <c r="L26" s="42">
        <f t="shared" si="3"/>
        <v>0</v>
      </c>
      <c r="M26" s="42">
        <f t="shared" si="3"/>
        <v>12</v>
      </c>
      <c r="N26" s="42">
        <f t="shared" si="3"/>
        <v>12</v>
      </c>
      <c r="O26" s="42">
        <f t="shared" si="3"/>
        <v>0</v>
      </c>
      <c r="P26" s="42">
        <f t="shared" si="3"/>
        <v>29</v>
      </c>
      <c r="Q26" s="42">
        <f t="shared" si="3"/>
        <v>0</v>
      </c>
      <c r="R26" s="42">
        <f t="shared" si="3"/>
        <v>0</v>
      </c>
      <c r="S26" s="42">
        <f t="shared" si="3"/>
        <v>0</v>
      </c>
      <c r="T26" s="42">
        <f t="shared" si="3"/>
        <v>81</v>
      </c>
      <c r="U26" s="43">
        <f>((T26+Q26+N26-R26)+(O26*2))/E26</f>
        <v>0.38750000000000001</v>
      </c>
      <c r="V26" s="44">
        <v>108</v>
      </c>
      <c r="W26" s="44" t="s">
        <v>63</v>
      </c>
      <c r="X26" s="44" t="s">
        <v>58</v>
      </c>
      <c r="Y26" s="79">
        <v>1697</v>
      </c>
      <c r="Z26" s="45"/>
      <c r="AA26" s="46" t="s">
        <v>110</v>
      </c>
      <c r="AB26" s="93" t="s">
        <v>146</v>
      </c>
    </row>
    <row r="27" spans="1:28" x14ac:dyDescent="0.3">
      <c r="A27" s="1"/>
      <c r="B27" s="1"/>
      <c r="C27" s="1"/>
      <c r="D27" s="1"/>
      <c r="F27" s="47" t="s">
        <v>41</v>
      </c>
      <c r="G27" s="77" t="e">
        <f>F26/G26</f>
        <v>#DIV/0!</v>
      </c>
      <c r="H27" s="47"/>
      <c r="I27" s="27"/>
      <c r="J27" s="47" t="s">
        <v>42</v>
      </c>
      <c r="K27" s="77">
        <f>J26/K26</f>
        <v>0.70454545454545459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52" t="s">
        <v>45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28</v>
      </c>
      <c r="W33" s="1"/>
      <c r="X33" s="1"/>
      <c r="Y33" s="30"/>
      <c r="Z33" s="39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46</v>
      </c>
      <c r="C35" s="26" t="s">
        <v>348</v>
      </c>
      <c r="D35" s="36">
        <v>13</v>
      </c>
      <c r="E35" s="95"/>
      <c r="F35" s="26">
        <v>0</v>
      </c>
      <c r="G35" s="95"/>
      <c r="H35" s="26"/>
      <c r="I35" s="26"/>
      <c r="J35" s="26">
        <v>0</v>
      </c>
      <c r="K35" s="26">
        <v>0</v>
      </c>
      <c r="L35" s="95"/>
      <c r="M35" s="95"/>
      <c r="N35" s="26">
        <f>SUM(L35:M35)</f>
        <v>0</v>
      </c>
      <c r="O35" s="95"/>
      <c r="P35" s="106"/>
      <c r="Q35" s="95"/>
      <c r="R35" s="95"/>
      <c r="S35" s="95"/>
      <c r="T35" s="26">
        <f>+(F35*2)+J35</f>
        <v>0</v>
      </c>
      <c r="U35" s="38" t="str">
        <f>IFERROR(((T35+Q35+N35-R35)+(O35*2))/E35,"")</f>
        <v/>
      </c>
      <c r="V35" s="22">
        <v>108</v>
      </c>
      <c r="W35" s="22" t="s">
        <v>57</v>
      </c>
      <c r="X35" s="22" t="s">
        <v>64</v>
      </c>
      <c r="Y35" s="78">
        <v>1697</v>
      </c>
      <c r="Z35" s="39"/>
      <c r="AA35" s="1" t="s">
        <v>83</v>
      </c>
      <c r="AB35" s="27" t="s">
        <v>145</v>
      </c>
    </row>
    <row r="36" spans="1:28" x14ac:dyDescent="0.3">
      <c r="A36" s="1" t="s">
        <v>105</v>
      </c>
      <c r="B36" s="1" t="s">
        <v>46</v>
      </c>
      <c r="C36" s="26" t="s">
        <v>53</v>
      </c>
      <c r="D36" s="36">
        <v>23</v>
      </c>
      <c r="E36" s="95"/>
      <c r="F36" s="26">
        <v>1</v>
      </c>
      <c r="G36" s="95"/>
      <c r="H36" s="26"/>
      <c r="I36" s="26"/>
      <c r="J36" s="26">
        <v>0</v>
      </c>
      <c r="K36" s="26">
        <v>0</v>
      </c>
      <c r="L36" s="95"/>
      <c r="M36" s="95"/>
      <c r="N36" s="26">
        <f t="shared" ref="N36:N42" si="4">SUM(L36:M36)</f>
        <v>0</v>
      </c>
      <c r="O36" s="106"/>
      <c r="P36" s="106"/>
      <c r="Q36" s="106"/>
      <c r="R36" s="106"/>
      <c r="S36" s="106"/>
      <c r="T36" s="26">
        <f t="shared" ref="T36:T46" si="5">+(F36*2)+J36</f>
        <v>2</v>
      </c>
      <c r="U36" s="38" t="str">
        <f t="shared" ref="U36:U45" si="6">IFERROR(((T36+Q36+N36-R36)+(O36*2))/E36,"")</f>
        <v/>
      </c>
      <c r="V36" s="22">
        <v>108</v>
      </c>
      <c r="W36" s="22" t="s">
        <v>57</v>
      </c>
      <c r="X36" s="22" t="s">
        <v>64</v>
      </c>
      <c r="Y36" s="78">
        <v>1697</v>
      </c>
      <c r="Z36" s="39"/>
      <c r="AA36" s="1" t="s">
        <v>83</v>
      </c>
      <c r="AB36" s="27" t="s">
        <v>145</v>
      </c>
    </row>
    <row r="37" spans="1:28" x14ac:dyDescent="0.3">
      <c r="A37" s="1" t="s">
        <v>105</v>
      </c>
      <c r="B37" s="1" t="s">
        <v>46</v>
      </c>
      <c r="C37" s="26" t="s">
        <v>54</v>
      </c>
      <c r="D37" s="36">
        <v>30</v>
      </c>
      <c r="E37" s="95"/>
      <c r="F37" s="26">
        <v>0</v>
      </c>
      <c r="G37" s="95"/>
      <c r="H37" s="26"/>
      <c r="I37" s="26"/>
      <c r="J37" s="26">
        <v>2</v>
      </c>
      <c r="K37" s="26">
        <v>2</v>
      </c>
      <c r="L37" s="95"/>
      <c r="M37" s="95"/>
      <c r="N37" s="26">
        <f t="shared" si="4"/>
        <v>0</v>
      </c>
      <c r="O37" s="106"/>
      <c r="P37" s="106"/>
      <c r="Q37" s="106"/>
      <c r="R37" s="106"/>
      <c r="S37" s="106"/>
      <c r="T37" s="26">
        <f t="shared" si="5"/>
        <v>2</v>
      </c>
      <c r="U37" s="38" t="str">
        <f t="shared" si="6"/>
        <v/>
      </c>
      <c r="V37" s="22">
        <v>108</v>
      </c>
      <c r="W37" s="22" t="s">
        <v>57</v>
      </c>
      <c r="X37" s="22" t="s">
        <v>64</v>
      </c>
      <c r="Y37" s="78">
        <v>1697</v>
      </c>
      <c r="Z37" s="39"/>
      <c r="AA37" s="1" t="s">
        <v>83</v>
      </c>
      <c r="AB37" s="27" t="s">
        <v>145</v>
      </c>
    </row>
    <row r="38" spans="1:28" x14ac:dyDescent="0.3">
      <c r="A38" s="1" t="s">
        <v>105</v>
      </c>
      <c r="B38" s="1" t="s">
        <v>46</v>
      </c>
      <c r="C38" s="26" t="s">
        <v>52</v>
      </c>
      <c r="D38" s="36">
        <v>21</v>
      </c>
      <c r="E38" s="95"/>
      <c r="F38" s="26">
        <v>7</v>
      </c>
      <c r="G38" s="95"/>
      <c r="H38" s="26"/>
      <c r="I38" s="26"/>
      <c r="J38" s="26">
        <v>0</v>
      </c>
      <c r="K38" s="26">
        <v>2</v>
      </c>
      <c r="L38" s="95"/>
      <c r="M38" s="95"/>
      <c r="N38" s="26">
        <f t="shared" si="4"/>
        <v>0</v>
      </c>
      <c r="O38" s="106"/>
      <c r="P38" s="106"/>
      <c r="Q38" s="106"/>
      <c r="R38" s="106"/>
      <c r="S38" s="106"/>
      <c r="T38" s="26">
        <f t="shared" si="5"/>
        <v>14</v>
      </c>
      <c r="U38" s="38" t="str">
        <f t="shared" si="6"/>
        <v/>
      </c>
      <c r="V38" s="22">
        <v>108</v>
      </c>
      <c r="W38" s="22" t="s">
        <v>57</v>
      </c>
      <c r="X38" s="22" t="s">
        <v>64</v>
      </c>
      <c r="Y38" s="78">
        <v>1697</v>
      </c>
      <c r="Z38" s="39"/>
      <c r="AA38" s="1" t="s">
        <v>83</v>
      </c>
      <c r="AB38" s="27" t="s">
        <v>145</v>
      </c>
    </row>
    <row r="39" spans="1:28" x14ac:dyDescent="0.3">
      <c r="A39" s="1" t="s">
        <v>105</v>
      </c>
      <c r="B39" s="1" t="s">
        <v>46</v>
      </c>
      <c r="C39" s="26" t="s">
        <v>61</v>
      </c>
      <c r="D39" s="36">
        <v>12</v>
      </c>
      <c r="E39" s="95" t="s">
        <v>499</v>
      </c>
      <c r="F39" s="26"/>
      <c r="G39" s="95"/>
      <c r="H39" s="26"/>
      <c r="I39" s="26"/>
      <c r="J39" s="26"/>
      <c r="K39" s="26"/>
      <c r="L39" s="95"/>
      <c r="M39" s="95"/>
      <c r="N39" s="26"/>
      <c r="O39" s="106"/>
      <c r="P39" s="106"/>
      <c r="Q39" s="106"/>
      <c r="R39" s="106"/>
      <c r="S39" s="106"/>
      <c r="T39" s="26">
        <f t="shared" si="5"/>
        <v>0</v>
      </c>
      <c r="U39" s="38" t="str">
        <f t="shared" si="6"/>
        <v/>
      </c>
      <c r="V39" s="22">
        <v>108</v>
      </c>
      <c r="W39" s="22" t="s">
        <v>57</v>
      </c>
      <c r="X39" s="22" t="s">
        <v>64</v>
      </c>
      <c r="Y39" s="78">
        <v>1697</v>
      </c>
      <c r="Z39" s="39"/>
      <c r="AA39" s="1" t="s">
        <v>83</v>
      </c>
      <c r="AB39" s="27" t="s">
        <v>145</v>
      </c>
    </row>
    <row r="40" spans="1:28" x14ac:dyDescent="0.3">
      <c r="A40" s="1" t="s">
        <v>105</v>
      </c>
      <c r="B40" s="1" t="s">
        <v>46</v>
      </c>
      <c r="C40" s="26" t="s">
        <v>50</v>
      </c>
      <c r="D40" s="36">
        <v>31</v>
      </c>
      <c r="E40" s="95"/>
      <c r="F40" s="26">
        <v>8</v>
      </c>
      <c r="G40" s="95"/>
      <c r="H40" s="26"/>
      <c r="I40" s="26"/>
      <c r="J40" s="26">
        <v>8</v>
      </c>
      <c r="K40" s="26">
        <v>12</v>
      </c>
      <c r="L40" s="95"/>
      <c r="M40" s="26">
        <v>18</v>
      </c>
      <c r="N40" s="26">
        <f t="shared" si="4"/>
        <v>18</v>
      </c>
      <c r="O40" s="106"/>
      <c r="P40" s="106"/>
      <c r="Q40" s="106"/>
      <c r="R40" s="106"/>
      <c r="S40" s="106"/>
      <c r="T40" s="26">
        <f t="shared" si="5"/>
        <v>24</v>
      </c>
      <c r="U40" s="38" t="str">
        <f t="shared" si="6"/>
        <v/>
      </c>
      <c r="V40" s="22">
        <v>108</v>
      </c>
      <c r="W40" s="22" t="s">
        <v>57</v>
      </c>
      <c r="X40" s="22" t="s">
        <v>64</v>
      </c>
      <c r="Y40" s="78">
        <v>1697</v>
      </c>
      <c r="Z40" s="39" t="s">
        <v>327</v>
      </c>
      <c r="AA40" s="1" t="s">
        <v>83</v>
      </c>
      <c r="AB40" s="27" t="s">
        <v>145</v>
      </c>
    </row>
    <row r="41" spans="1:28" x14ac:dyDescent="0.3">
      <c r="A41" s="1" t="s">
        <v>105</v>
      </c>
      <c r="B41" s="1" t="s">
        <v>46</v>
      </c>
      <c r="C41" s="26" t="s">
        <v>47</v>
      </c>
      <c r="D41" s="36">
        <v>24</v>
      </c>
      <c r="E41" s="95"/>
      <c r="F41" s="26">
        <v>1</v>
      </c>
      <c r="G41" s="95"/>
      <c r="H41" s="26"/>
      <c r="I41" s="26"/>
      <c r="J41" s="26">
        <v>0</v>
      </c>
      <c r="K41" s="26">
        <v>0</v>
      </c>
      <c r="L41" s="95"/>
      <c r="M41" s="95"/>
      <c r="N41" s="26">
        <f t="shared" si="4"/>
        <v>0</v>
      </c>
      <c r="O41" s="106"/>
      <c r="P41" s="106"/>
      <c r="Q41" s="106"/>
      <c r="R41" s="106"/>
      <c r="S41" s="106"/>
      <c r="T41" s="26">
        <f t="shared" si="5"/>
        <v>2</v>
      </c>
      <c r="U41" s="38" t="str">
        <f t="shared" si="6"/>
        <v/>
      </c>
      <c r="V41" s="22">
        <v>108</v>
      </c>
      <c r="W41" s="22" t="s">
        <v>57</v>
      </c>
      <c r="X41" s="22" t="s">
        <v>64</v>
      </c>
      <c r="Y41" s="78">
        <v>1697</v>
      </c>
      <c r="Z41" s="39"/>
      <c r="AA41" s="1" t="s">
        <v>83</v>
      </c>
      <c r="AB41" s="27" t="s">
        <v>145</v>
      </c>
    </row>
    <row r="42" spans="1:28" x14ac:dyDescent="0.3">
      <c r="A42" s="1" t="s">
        <v>105</v>
      </c>
      <c r="B42" s="1" t="s">
        <v>46</v>
      </c>
      <c r="C42" s="26" t="s">
        <v>345</v>
      </c>
      <c r="D42" s="36">
        <v>25</v>
      </c>
      <c r="E42" s="95"/>
      <c r="F42" s="26">
        <v>3</v>
      </c>
      <c r="G42" s="95"/>
      <c r="H42" s="26"/>
      <c r="I42" s="26"/>
      <c r="J42" s="26">
        <v>0</v>
      </c>
      <c r="K42" s="26">
        <v>0</v>
      </c>
      <c r="L42" s="95"/>
      <c r="M42" s="95"/>
      <c r="N42" s="26">
        <f t="shared" si="4"/>
        <v>0</v>
      </c>
      <c r="O42" s="106"/>
      <c r="P42" s="106"/>
      <c r="Q42" s="106"/>
      <c r="R42" s="106"/>
      <c r="S42" s="106"/>
      <c r="T42" s="26">
        <f t="shared" si="5"/>
        <v>6</v>
      </c>
      <c r="U42" s="38" t="str">
        <f t="shared" si="6"/>
        <v/>
      </c>
      <c r="V42" s="22">
        <v>108</v>
      </c>
      <c r="W42" s="22" t="s">
        <v>57</v>
      </c>
      <c r="X42" s="22" t="s">
        <v>64</v>
      </c>
      <c r="Y42" s="78">
        <v>1697</v>
      </c>
      <c r="Z42" s="39"/>
      <c r="AA42" s="1" t="s">
        <v>83</v>
      </c>
      <c r="AB42" s="27" t="s">
        <v>145</v>
      </c>
    </row>
    <row r="43" spans="1:28" x14ac:dyDescent="0.3">
      <c r="A43" s="1" t="s">
        <v>105</v>
      </c>
      <c r="B43" s="1" t="s">
        <v>46</v>
      </c>
      <c r="C43" s="26" t="s">
        <v>51</v>
      </c>
      <c r="D43" s="36">
        <v>10</v>
      </c>
      <c r="E43" s="95"/>
      <c r="F43" s="26">
        <v>11</v>
      </c>
      <c r="G43" s="95"/>
      <c r="H43" s="26"/>
      <c r="I43" s="26"/>
      <c r="J43" s="26">
        <v>2</v>
      </c>
      <c r="K43" s="26">
        <v>2</v>
      </c>
      <c r="L43" s="95"/>
      <c r="M43" s="95"/>
      <c r="N43" s="26">
        <f>SUM(L43:M43)</f>
        <v>0</v>
      </c>
      <c r="O43" s="106"/>
      <c r="P43" s="106"/>
      <c r="Q43" s="106"/>
      <c r="R43" s="106"/>
      <c r="S43" s="106"/>
      <c r="T43" s="26">
        <f t="shared" si="5"/>
        <v>24</v>
      </c>
      <c r="U43" s="38" t="str">
        <f t="shared" si="6"/>
        <v/>
      </c>
      <c r="V43" s="22">
        <v>108</v>
      </c>
      <c r="W43" s="22" t="s">
        <v>57</v>
      </c>
      <c r="X43" s="22" t="s">
        <v>64</v>
      </c>
      <c r="Y43" s="78">
        <v>1697</v>
      </c>
      <c r="Z43" s="39"/>
      <c r="AA43" s="1" t="s">
        <v>83</v>
      </c>
      <c r="AB43" s="27" t="s">
        <v>145</v>
      </c>
    </row>
    <row r="44" spans="1:28" x14ac:dyDescent="0.3">
      <c r="A44" s="1" t="s">
        <v>105</v>
      </c>
      <c r="B44" s="1" t="s">
        <v>46</v>
      </c>
      <c r="C44" s="26" t="s">
        <v>49</v>
      </c>
      <c r="D44" s="36">
        <v>22</v>
      </c>
      <c r="E44" s="95"/>
      <c r="F44" s="26">
        <v>3</v>
      </c>
      <c r="G44" s="95"/>
      <c r="H44" s="26"/>
      <c r="I44" s="26"/>
      <c r="J44" s="26">
        <v>2</v>
      </c>
      <c r="K44" s="26">
        <v>2</v>
      </c>
      <c r="L44" s="95"/>
      <c r="M44" s="95"/>
      <c r="N44" s="26">
        <f>SUM(L44:M44)</f>
        <v>0</v>
      </c>
      <c r="O44" s="106"/>
      <c r="P44" s="106"/>
      <c r="Q44" s="106"/>
      <c r="R44" s="106"/>
      <c r="S44" s="106"/>
      <c r="T44" s="26">
        <f t="shared" si="5"/>
        <v>8</v>
      </c>
      <c r="U44" s="38" t="str">
        <f t="shared" si="6"/>
        <v/>
      </c>
      <c r="V44" s="22">
        <v>108</v>
      </c>
      <c r="W44" s="22" t="s">
        <v>57</v>
      </c>
      <c r="X44" s="22" t="s">
        <v>64</v>
      </c>
      <c r="Y44" s="78">
        <v>1697</v>
      </c>
      <c r="Z44" s="39" t="s">
        <v>327</v>
      </c>
      <c r="AA44" s="1" t="s">
        <v>83</v>
      </c>
      <c r="AB44" s="27" t="s">
        <v>145</v>
      </c>
    </row>
    <row r="45" spans="1:28" x14ac:dyDescent="0.3">
      <c r="A45" s="1" t="s">
        <v>105</v>
      </c>
      <c r="B45" s="1" t="s">
        <v>46</v>
      </c>
      <c r="C45" s="26" t="s">
        <v>48</v>
      </c>
      <c r="D45" s="36">
        <v>20</v>
      </c>
      <c r="E45" s="95"/>
      <c r="F45" s="26">
        <v>1</v>
      </c>
      <c r="G45" s="95"/>
      <c r="H45" s="26"/>
      <c r="I45" s="26"/>
      <c r="J45" s="26">
        <v>0</v>
      </c>
      <c r="K45" s="26">
        <v>2</v>
      </c>
      <c r="L45" s="95"/>
      <c r="M45" s="95"/>
      <c r="N45" s="26">
        <f>SUM(L45:M45)</f>
        <v>0</v>
      </c>
      <c r="O45" s="106"/>
      <c r="P45" s="106"/>
      <c r="Q45" s="106"/>
      <c r="R45" s="106"/>
      <c r="S45" s="106"/>
      <c r="T45" s="26">
        <f t="shared" si="5"/>
        <v>2</v>
      </c>
      <c r="U45" s="38" t="str">
        <f t="shared" si="6"/>
        <v/>
      </c>
      <c r="V45" s="22">
        <v>108</v>
      </c>
      <c r="W45" s="22" t="s">
        <v>57</v>
      </c>
      <c r="X45" s="22" t="s">
        <v>64</v>
      </c>
      <c r="Y45" s="78">
        <v>1697</v>
      </c>
      <c r="Z45" s="39"/>
      <c r="AA45" s="1" t="s">
        <v>83</v>
      </c>
      <c r="AB45" s="27" t="s">
        <v>145</v>
      </c>
    </row>
    <row r="46" spans="1:28" x14ac:dyDescent="0.3">
      <c r="A46" s="1" t="s">
        <v>105</v>
      </c>
      <c r="B46" s="1" t="s">
        <v>46</v>
      </c>
      <c r="C46" s="51" t="s">
        <v>39</v>
      </c>
      <c r="D46" s="34"/>
      <c r="E46" s="51">
        <v>240</v>
      </c>
      <c r="F46" s="51"/>
      <c r="G46" s="51">
        <v>76</v>
      </c>
      <c r="H46" s="51"/>
      <c r="I46" s="51"/>
      <c r="J46" s="51"/>
      <c r="K46" s="51"/>
      <c r="L46" s="51"/>
      <c r="M46" s="51"/>
      <c r="N46" s="51"/>
      <c r="O46" s="51"/>
      <c r="P46" s="51">
        <v>26</v>
      </c>
      <c r="Q46" s="41"/>
      <c r="R46" s="41"/>
      <c r="S46" s="41"/>
      <c r="T46" s="26">
        <f t="shared" si="5"/>
        <v>0</v>
      </c>
      <c r="U46" s="38" t="str">
        <f>_xlfn.IFNA("",((T46+Q46+N46-R46)+(O46*2))/E46)</f>
        <v/>
      </c>
      <c r="V46" s="22">
        <v>108</v>
      </c>
      <c r="W46" s="22" t="s">
        <v>57</v>
      </c>
      <c r="X46" s="22" t="s">
        <v>64</v>
      </c>
      <c r="Y46" s="78">
        <v>1697</v>
      </c>
      <c r="Z46" s="39"/>
      <c r="AA46" s="1" t="s">
        <v>83</v>
      </c>
      <c r="AB46" s="27" t="s">
        <v>145</v>
      </c>
    </row>
    <row r="47" spans="1:28" x14ac:dyDescent="0.3">
      <c r="A47" s="46" t="s">
        <v>105</v>
      </c>
      <c r="B47" s="46" t="s">
        <v>46</v>
      </c>
      <c r="C47" s="42" t="s">
        <v>40</v>
      </c>
      <c r="D47" s="46"/>
      <c r="E47" s="42">
        <f t="shared" ref="E47:T47" si="7">SUM(E35:E46)</f>
        <v>240</v>
      </c>
      <c r="F47" s="42">
        <f t="shared" si="7"/>
        <v>35</v>
      </c>
      <c r="G47" s="42">
        <f t="shared" si="7"/>
        <v>76</v>
      </c>
      <c r="H47" s="42">
        <f t="shared" si="7"/>
        <v>0</v>
      </c>
      <c r="I47" s="42">
        <f t="shared" si="7"/>
        <v>0</v>
      </c>
      <c r="J47" s="42">
        <f t="shared" si="7"/>
        <v>14</v>
      </c>
      <c r="K47" s="42">
        <f t="shared" si="7"/>
        <v>22</v>
      </c>
      <c r="L47" s="42">
        <f t="shared" si="7"/>
        <v>0</v>
      </c>
      <c r="M47" s="42">
        <f t="shared" si="7"/>
        <v>18</v>
      </c>
      <c r="N47" s="42">
        <f t="shared" si="7"/>
        <v>18</v>
      </c>
      <c r="O47" s="42">
        <f t="shared" si="7"/>
        <v>0</v>
      </c>
      <c r="P47" s="42">
        <f t="shared" si="7"/>
        <v>26</v>
      </c>
      <c r="Q47" s="42">
        <f t="shared" si="7"/>
        <v>0</v>
      </c>
      <c r="R47" s="42">
        <f t="shared" si="7"/>
        <v>0</v>
      </c>
      <c r="S47" s="42">
        <f t="shared" si="7"/>
        <v>0</v>
      </c>
      <c r="T47" s="42">
        <f t="shared" si="7"/>
        <v>84</v>
      </c>
      <c r="U47" s="43">
        <f>((T47+Q47+N47-R47)+(O47*2))/E47</f>
        <v>0.42499999999999999</v>
      </c>
      <c r="V47" s="44">
        <v>108</v>
      </c>
      <c r="W47" s="44" t="s">
        <v>57</v>
      </c>
      <c r="X47" s="44" t="s">
        <v>64</v>
      </c>
      <c r="Y47" s="79">
        <v>1697</v>
      </c>
      <c r="Z47" s="45"/>
      <c r="AA47" s="46" t="s">
        <v>83</v>
      </c>
      <c r="AB47" s="93" t="s">
        <v>145</v>
      </c>
    </row>
    <row r="48" spans="1:28" x14ac:dyDescent="0.3">
      <c r="A48" s="1"/>
      <c r="B48" s="1"/>
      <c r="C48" s="1"/>
      <c r="D48" s="1"/>
      <c r="F48" s="47" t="s">
        <v>41</v>
      </c>
      <c r="G48" s="77">
        <f>F47/G47</f>
        <v>0.46052631578947367</v>
      </c>
      <c r="H48" s="47"/>
      <c r="I48" s="27"/>
      <c r="J48" s="47" t="s">
        <v>42</v>
      </c>
      <c r="K48" s="77">
        <f>J47/K47</f>
        <v>0.63636363636363635</v>
      </c>
      <c r="L48" s="1"/>
      <c r="M48" s="37" t="s">
        <v>43</v>
      </c>
      <c r="N48" s="49"/>
      <c r="P48" s="1"/>
      <c r="Q48" s="1"/>
      <c r="R48" s="1"/>
      <c r="S48" s="1"/>
      <c r="T48" s="1"/>
      <c r="U48" s="1"/>
      <c r="V48" s="22"/>
      <c r="W48" s="22"/>
      <c r="X48" s="22"/>
      <c r="Y48" s="40"/>
      <c r="Z48" s="39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0"/>
      <c r="Z49" s="39"/>
      <c r="AA49" s="1"/>
      <c r="AB49" s="27"/>
    </row>
    <row r="50" spans="1:28" x14ac:dyDescent="0.3">
      <c r="B50" s="1"/>
      <c r="C50" s="1" t="s">
        <v>402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0"/>
      <c r="Z50" s="39"/>
      <c r="AA50" s="1"/>
      <c r="AB50" s="27"/>
    </row>
    <row r="51" spans="1:28" x14ac:dyDescent="0.3">
      <c r="C51" t="s">
        <v>403</v>
      </c>
      <c r="AB51" s="92"/>
    </row>
    <row r="52" spans="1:28" x14ac:dyDescent="0.3">
      <c r="AB52" s="92"/>
    </row>
    <row r="53" spans="1:28" x14ac:dyDescent="0.3">
      <c r="AB53" s="92"/>
    </row>
    <row r="54" spans="1:28" x14ac:dyDescent="0.3">
      <c r="AB54" s="92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C25D8-3CCE-4102-A2E3-942FE1E7D321}">
  <sheetPr>
    <tabColor theme="9" tint="0.39997558519241921"/>
    <pageSetUpPr fitToPage="1"/>
  </sheetPr>
  <dimension ref="A1:AB48"/>
  <sheetViews>
    <sheetView topLeftCell="A2" workbookViewId="0">
      <selection activeCell="A11" sqref="A11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34" t="s">
        <v>399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28846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93</v>
      </c>
      <c r="D4" s="7" t="s">
        <v>5</v>
      </c>
      <c r="E4" s="8"/>
      <c r="F4" s="5"/>
      <c r="G4" s="1"/>
      <c r="J4" s="15" t="s">
        <v>224</v>
      </c>
      <c r="K4" s="16" t="s">
        <v>106</v>
      </c>
      <c r="L4" s="17"/>
      <c r="M4" s="18"/>
      <c r="N4" s="19">
        <v>19</v>
      </c>
      <c r="O4" s="19">
        <v>23</v>
      </c>
      <c r="P4" s="19">
        <v>25</v>
      </c>
      <c r="Q4" s="19">
        <v>19</v>
      </c>
      <c r="R4" s="20"/>
      <c r="S4" s="21">
        <f>SUM(N4:R4)</f>
        <v>86</v>
      </c>
      <c r="T4" s="22">
        <v>11</v>
      </c>
    </row>
    <row r="5" spans="1:28" x14ac:dyDescent="0.3">
      <c r="B5" s="1"/>
      <c r="C5" s="6" t="s">
        <v>121</v>
      </c>
      <c r="D5" s="7" t="s">
        <v>6</v>
      </c>
      <c r="E5" s="1"/>
      <c r="F5" s="1"/>
      <c r="G5" s="1"/>
      <c r="J5" s="15" t="s">
        <v>225</v>
      </c>
      <c r="K5" s="16" t="s">
        <v>77</v>
      </c>
      <c r="L5" s="17"/>
      <c r="M5" s="18"/>
      <c r="N5" s="19">
        <v>22</v>
      </c>
      <c r="O5" s="19">
        <v>25</v>
      </c>
      <c r="P5" s="19">
        <v>22</v>
      </c>
      <c r="Q5" s="19">
        <v>19</v>
      </c>
      <c r="R5" s="20"/>
      <c r="S5" s="21">
        <f>SUM(N5:R5)</f>
        <v>88</v>
      </c>
      <c r="T5" s="22">
        <v>11</v>
      </c>
      <c r="U5" s="1"/>
      <c r="V5" s="1"/>
      <c r="W5" s="1"/>
    </row>
    <row r="6" spans="1:28" x14ac:dyDescent="0.3">
      <c r="C6" s="23">
        <v>2800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347</v>
      </c>
      <c r="D7" s="7" t="s">
        <v>8</v>
      </c>
      <c r="G7" s="1"/>
      <c r="S7" s="1"/>
      <c r="T7" s="25" t="s">
        <v>9</v>
      </c>
      <c r="U7" s="1"/>
      <c r="V7" s="83">
        <v>11</v>
      </c>
      <c r="W7" s="1"/>
    </row>
    <row r="8" spans="1:28" x14ac:dyDescent="0.3">
      <c r="B8" s="1"/>
      <c r="C8" s="24" t="s">
        <v>189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2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3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56</v>
      </c>
      <c r="B13" s="1" t="s">
        <v>105</v>
      </c>
      <c r="C13" s="26" t="s">
        <v>155</v>
      </c>
      <c r="D13" s="36">
        <v>11</v>
      </c>
      <c r="E13" s="26">
        <v>25</v>
      </c>
      <c r="F13" s="26">
        <v>2</v>
      </c>
      <c r="G13" s="26">
        <v>11</v>
      </c>
      <c r="H13" s="26"/>
      <c r="I13" s="26"/>
      <c r="J13" s="26">
        <v>4</v>
      </c>
      <c r="K13" s="26">
        <v>9</v>
      </c>
      <c r="L13" s="26"/>
      <c r="M13" s="26">
        <v>7</v>
      </c>
      <c r="N13" s="26">
        <f>SUM(L13:M13)</f>
        <v>7</v>
      </c>
      <c r="O13" s="26">
        <v>2</v>
      </c>
      <c r="P13" s="37">
        <v>5</v>
      </c>
      <c r="Q13" s="26">
        <v>2</v>
      </c>
      <c r="R13" s="26">
        <v>3</v>
      </c>
      <c r="S13" s="26">
        <v>0</v>
      </c>
      <c r="T13" s="26">
        <f>+(F13*2)+J13</f>
        <v>8</v>
      </c>
      <c r="U13" s="38">
        <f>IFERROR(((T13+Q13+N13-R13)+(O13*2))/E13,"")</f>
        <v>0.72</v>
      </c>
      <c r="V13" s="22">
        <v>11</v>
      </c>
      <c r="W13" s="22" t="s">
        <v>63</v>
      </c>
      <c r="X13" s="22" t="s">
        <v>58</v>
      </c>
      <c r="Y13" s="78">
        <v>2800</v>
      </c>
      <c r="Z13" s="39"/>
      <c r="AA13" s="1" t="s">
        <v>110</v>
      </c>
      <c r="AB13" s="27" t="s">
        <v>99</v>
      </c>
    </row>
    <row r="14" spans="1:28" x14ac:dyDescent="0.3">
      <c r="A14" s="1" t="s">
        <v>56</v>
      </c>
      <c r="B14" s="1" t="s">
        <v>105</v>
      </c>
      <c r="C14" s="26" t="s">
        <v>309</v>
      </c>
      <c r="D14" s="36">
        <v>50</v>
      </c>
      <c r="E14" s="26" t="s">
        <v>419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37"/>
      <c r="Q14" s="26"/>
      <c r="R14" s="26"/>
      <c r="S14" s="26"/>
      <c r="T14" s="26"/>
      <c r="U14" s="38" t="str">
        <f>IFERROR(((T14+Q14+N14-R14)+(O14*2))/E14,"")</f>
        <v/>
      </c>
      <c r="V14" s="22">
        <v>11</v>
      </c>
      <c r="W14" s="22" t="s">
        <v>63</v>
      </c>
      <c r="X14" s="22" t="s">
        <v>58</v>
      </c>
      <c r="Y14" s="78">
        <v>2800</v>
      </c>
      <c r="Z14" s="39"/>
      <c r="AA14" s="1" t="s">
        <v>110</v>
      </c>
      <c r="AB14" s="27" t="s">
        <v>99</v>
      </c>
    </row>
    <row r="15" spans="1:28" x14ac:dyDescent="0.3">
      <c r="A15" s="1" t="s">
        <v>56</v>
      </c>
      <c r="B15" s="1" t="s">
        <v>105</v>
      </c>
      <c r="C15" s="26" t="s">
        <v>156</v>
      </c>
      <c r="D15" s="36">
        <v>33</v>
      </c>
      <c r="E15" s="26">
        <v>12</v>
      </c>
      <c r="F15" s="26">
        <v>0</v>
      </c>
      <c r="G15" s="26">
        <v>2</v>
      </c>
      <c r="H15" s="26"/>
      <c r="I15" s="26"/>
      <c r="J15" s="26">
        <v>0</v>
      </c>
      <c r="K15" s="26">
        <v>0</v>
      </c>
      <c r="L15" s="26"/>
      <c r="M15" s="26">
        <v>1</v>
      </c>
      <c r="N15" s="26">
        <f t="shared" ref="N15:N20" si="0">SUM(L15:M15)</f>
        <v>1</v>
      </c>
      <c r="O15" s="37">
        <v>1</v>
      </c>
      <c r="P15" s="37">
        <v>1</v>
      </c>
      <c r="Q15" s="37">
        <v>1</v>
      </c>
      <c r="R15" s="37">
        <v>1</v>
      </c>
      <c r="S15" s="37">
        <v>0</v>
      </c>
      <c r="T15" s="26">
        <f t="shared" ref="T15:T25" si="1">+(F15*2)+J15</f>
        <v>0</v>
      </c>
      <c r="U15" s="38">
        <f t="shared" ref="U15:U25" si="2">IFERROR(((T15+Q15+N15-R15)+(O15*2))/E15,"")</f>
        <v>0.25</v>
      </c>
      <c r="V15" s="22">
        <v>11</v>
      </c>
      <c r="W15" s="22" t="s">
        <v>63</v>
      </c>
      <c r="X15" s="22" t="s">
        <v>58</v>
      </c>
      <c r="Y15" s="78">
        <v>2800</v>
      </c>
      <c r="Z15" s="39"/>
      <c r="AA15" s="1" t="s">
        <v>110</v>
      </c>
      <c r="AB15" s="27" t="s">
        <v>99</v>
      </c>
    </row>
    <row r="16" spans="1:28" x14ac:dyDescent="0.3">
      <c r="A16" s="1" t="s">
        <v>56</v>
      </c>
      <c r="B16" s="1" t="s">
        <v>105</v>
      </c>
      <c r="C16" s="26" t="s">
        <v>157</v>
      </c>
      <c r="D16" s="36">
        <v>24</v>
      </c>
      <c r="E16" s="26">
        <v>35</v>
      </c>
      <c r="F16" s="26">
        <v>6</v>
      </c>
      <c r="G16" s="26">
        <v>11</v>
      </c>
      <c r="H16" s="26"/>
      <c r="I16" s="26"/>
      <c r="J16" s="26">
        <v>4</v>
      </c>
      <c r="K16" s="26">
        <v>7</v>
      </c>
      <c r="L16" s="26"/>
      <c r="M16" s="26">
        <v>10</v>
      </c>
      <c r="N16" s="26">
        <f t="shared" si="0"/>
        <v>10</v>
      </c>
      <c r="O16" s="37">
        <v>1</v>
      </c>
      <c r="P16" s="37">
        <v>3</v>
      </c>
      <c r="Q16" s="37">
        <v>1</v>
      </c>
      <c r="R16" s="37">
        <v>8</v>
      </c>
      <c r="S16" s="37">
        <v>0</v>
      </c>
      <c r="T16" s="26">
        <f t="shared" si="1"/>
        <v>16</v>
      </c>
      <c r="U16" s="38">
        <f t="shared" si="2"/>
        <v>0.6</v>
      </c>
      <c r="V16" s="22">
        <v>11</v>
      </c>
      <c r="W16" s="22" t="s">
        <v>63</v>
      </c>
      <c r="X16" s="22" t="s">
        <v>58</v>
      </c>
      <c r="Y16" s="78">
        <v>2800</v>
      </c>
      <c r="Z16" s="39"/>
      <c r="AA16" s="1" t="s">
        <v>110</v>
      </c>
      <c r="AB16" s="27" t="s">
        <v>99</v>
      </c>
    </row>
    <row r="17" spans="1:28" x14ac:dyDescent="0.3">
      <c r="A17" s="1" t="s">
        <v>56</v>
      </c>
      <c r="B17" s="1" t="s">
        <v>105</v>
      </c>
      <c r="C17" s="26" t="s">
        <v>158</v>
      </c>
      <c r="D17" s="36">
        <v>22</v>
      </c>
      <c r="E17" s="26">
        <v>30</v>
      </c>
      <c r="F17" s="26">
        <v>6</v>
      </c>
      <c r="G17" s="26">
        <v>18</v>
      </c>
      <c r="H17" s="26"/>
      <c r="I17" s="26"/>
      <c r="J17" s="26">
        <v>3</v>
      </c>
      <c r="K17" s="26">
        <v>5</v>
      </c>
      <c r="L17" s="26"/>
      <c r="M17" s="26">
        <v>8</v>
      </c>
      <c r="N17" s="26">
        <f t="shared" si="0"/>
        <v>8</v>
      </c>
      <c r="O17" s="37">
        <v>3</v>
      </c>
      <c r="P17" s="37">
        <v>2</v>
      </c>
      <c r="Q17" s="37">
        <v>2</v>
      </c>
      <c r="R17" s="37">
        <v>2</v>
      </c>
      <c r="S17" s="37">
        <v>0</v>
      </c>
      <c r="T17" s="26">
        <f t="shared" si="1"/>
        <v>15</v>
      </c>
      <c r="U17" s="38">
        <f t="shared" si="2"/>
        <v>0.96666666666666667</v>
      </c>
      <c r="V17" s="22">
        <v>11</v>
      </c>
      <c r="W17" s="22" t="s">
        <v>63</v>
      </c>
      <c r="X17" s="22" t="s">
        <v>58</v>
      </c>
      <c r="Y17" s="78">
        <v>2800</v>
      </c>
      <c r="Z17" s="39"/>
      <c r="AA17" s="1" t="s">
        <v>110</v>
      </c>
      <c r="AB17" s="27" t="s">
        <v>99</v>
      </c>
    </row>
    <row r="18" spans="1:28" x14ac:dyDescent="0.3">
      <c r="A18" s="1" t="s">
        <v>56</v>
      </c>
      <c r="B18" s="1" t="s">
        <v>105</v>
      </c>
      <c r="C18" s="26" t="s">
        <v>159</v>
      </c>
      <c r="D18" s="36">
        <v>25</v>
      </c>
      <c r="E18" s="26" t="s">
        <v>419</v>
      </c>
      <c r="F18" s="26"/>
      <c r="G18" s="26"/>
      <c r="H18" s="26"/>
      <c r="I18" s="26"/>
      <c r="J18" s="26"/>
      <c r="K18" s="26"/>
      <c r="L18" s="26"/>
      <c r="M18" s="26"/>
      <c r="N18" s="26"/>
      <c r="O18" s="37"/>
      <c r="P18" s="37"/>
      <c r="Q18" s="37"/>
      <c r="R18" s="37"/>
      <c r="S18" s="37"/>
      <c r="T18" s="26"/>
      <c r="U18" s="38"/>
      <c r="V18" s="22">
        <v>11</v>
      </c>
      <c r="W18" s="22" t="s">
        <v>63</v>
      </c>
      <c r="X18" s="22" t="s">
        <v>58</v>
      </c>
      <c r="Y18" s="78">
        <v>2800</v>
      </c>
      <c r="Z18" s="39"/>
      <c r="AA18" s="1" t="s">
        <v>110</v>
      </c>
      <c r="AB18" s="27" t="s">
        <v>99</v>
      </c>
    </row>
    <row r="19" spans="1:28" x14ac:dyDescent="0.3">
      <c r="A19" s="1" t="s">
        <v>56</v>
      </c>
      <c r="B19" s="1" t="s">
        <v>105</v>
      </c>
      <c r="C19" s="26" t="s">
        <v>160</v>
      </c>
      <c r="D19" s="36">
        <v>20</v>
      </c>
      <c r="E19" s="26">
        <v>15</v>
      </c>
      <c r="F19" s="26">
        <v>2</v>
      </c>
      <c r="G19" s="26">
        <v>7</v>
      </c>
      <c r="H19" s="26"/>
      <c r="I19" s="26"/>
      <c r="J19" s="26">
        <v>0</v>
      </c>
      <c r="K19" s="26">
        <v>0</v>
      </c>
      <c r="L19" s="26"/>
      <c r="M19" s="26">
        <v>2</v>
      </c>
      <c r="N19" s="26">
        <f t="shared" si="0"/>
        <v>2</v>
      </c>
      <c r="O19" s="37">
        <v>1</v>
      </c>
      <c r="P19" s="37">
        <v>0</v>
      </c>
      <c r="Q19" s="37">
        <v>1</v>
      </c>
      <c r="R19" s="37">
        <v>2</v>
      </c>
      <c r="S19" s="37">
        <v>0</v>
      </c>
      <c r="T19" s="26">
        <f t="shared" si="1"/>
        <v>4</v>
      </c>
      <c r="U19" s="38">
        <f t="shared" si="2"/>
        <v>0.46666666666666667</v>
      </c>
      <c r="V19" s="22">
        <v>11</v>
      </c>
      <c r="W19" s="22" t="s">
        <v>63</v>
      </c>
      <c r="X19" s="22" t="s">
        <v>58</v>
      </c>
      <c r="Y19" s="78">
        <v>2800</v>
      </c>
      <c r="Z19" s="39"/>
      <c r="AA19" s="1" t="s">
        <v>110</v>
      </c>
      <c r="AB19" s="27" t="s">
        <v>99</v>
      </c>
    </row>
    <row r="20" spans="1:28" x14ac:dyDescent="0.3">
      <c r="A20" s="1" t="s">
        <v>56</v>
      </c>
      <c r="B20" s="1" t="s">
        <v>105</v>
      </c>
      <c r="C20" s="26" t="s">
        <v>161</v>
      </c>
      <c r="D20" s="36">
        <v>45</v>
      </c>
      <c r="E20" s="26">
        <v>13</v>
      </c>
      <c r="F20" s="26">
        <v>1</v>
      </c>
      <c r="G20" s="26">
        <v>3</v>
      </c>
      <c r="H20" s="26"/>
      <c r="I20" s="26"/>
      <c r="J20" s="26">
        <v>0</v>
      </c>
      <c r="K20" s="26">
        <v>0</v>
      </c>
      <c r="L20" s="26"/>
      <c r="M20" s="26">
        <v>2</v>
      </c>
      <c r="N20" s="26">
        <f t="shared" si="0"/>
        <v>2</v>
      </c>
      <c r="O20" s="37">
        <v>1</v>
      </c>
      <c r="P20" s="37">
        <v>0</v>
      </c>
      <c r="Q20" s="37">
        <v>1</v>
      </c>
      <c r="R20" s="37">
        <v>3</v>
      </c>
      <c r="S20" s="37">
        <v>0</v>
      </c>
      <c r="T20" s="26">
        <f t="shared" si="1"/>
        <v>2</v>
      </c>
      <c r="U20" s="38">
        <f t="shared" si="2"/>
        <v>0.30769230769230771</v>
      </c>
      <c r="V20" s="22">
        <v>11</v>
      </c>
      <c r="W20" s="22" t="s">
        <v>63</v>
      </c>
      <c r="X20" s="22" t="s">
        <v>58</v>
      </c>
      <c r="Y20" s="78">
        <v>2800</v>
      </c>
      <c r="Z20" s="39"/>
      <c r="AA20" s="1" t="s">
        <v>110</v>
      </c>
      <c r="AB20" s="27" t="s">
        <v>99</v>
      </c>
    </row>
    <row r="21" spans="1:28" x14ac:dyDescent="0.3">
      <c r="A21" s="1" t="s">
        <v>56</v>
      </c>
      <c r="B21" s="1" t="s">
        <v>105</v>
      </c>
      <c r="C21" s="26" t="s">
        <v>162</v>
      </c>
      <c r="D21" s="36">
        <v>23</v>
      </c>
      <c r="E21" s="26">
        <v>39</v>
      </c>
      <c r="F21" s="26">
        <v>5</v>
      </c>
      <c r="G21" s="26">
        <v>17</v>
      </c>
      <c r="H21" s="26"/>
      <c r="I21" s="26"/>
      <c r="J21" s="26">
        <v>1</v>
      </c>
      <c r="K21" s="26">
        <v>2</v>
      </c>
      <c r="L21" s="26"/>
      <c r="M21" s="26">
        <v>3</v>
      </c>
      <c r="N21" s="26">
        <f>SUM(L21:M21)</f>
        <v>3</v>
      </c>
      <c r="O21" s="37">
        <v>4</v>
      </c>
      <c r="P21" s="37">
        <v>3</v>
      </c>
      <c r="Q21" s="37">
        <v>3</v>
      </c>
      <c r="R21" s="37">
        <v>8</v>
      </c>
      <c r="S21" s="37">
        <v>0</v>
      </c>
      <c r="T21" s="26">
        <f t="shared" si="1"/>
        <v>11</v>
      </c>
      <c r="U21" s="38">
        <f t="shared" si="2"/>
        <v>0.4358974358974359</v>
      </c>
      <c r="V21" s="22">
        <v>11</v>
      </c>
      <c r="W21" s="22" t="s">
        <v>63</v>
      </c>
      <c r="X21" s="22" t="s">
        <v>58</v>
      </c>
      <c r="Y21" s="78">
        <v>2800</v>
      </c>
      <c r="Z21" s="39"/>
      <c r="AA21" s="1" t="s">
        <v>110</v>
      </c>
      <c r="AB21" s="27" t="s">
        <v>99</v>
      </c>
    </row>
    <row r="22" spans="1:28" x14ac:dyDescent="0.3">
      <c r="A22" s="1" t="s">
        <v>56</v>
      </c>
      <c r="B22" s="1" t="s">
        <v>105</v>
      </c>
      <c r="C22" s="26" t="s">
        <v>163</v>
      </c>
      <c r="D22" s="36">
        <v>40</v>
      </c>
      <c r="E22" s="26">
        <v>26</v>
      </c>
      <c r="F22" s="26">
        <v>6</v>
      </c>
      <c r="G22" s="26">
        <v>11</v>
      </c>
      <c r="H22" s="26"/>
      <c r="I22" s="26"/>
      <c r="J22" s="26">
        <v>2</v>
      </c>
      <c r="K22" s="26">
        <v>4</v>
      </c>
      <c r="L22" s="26"/>
      <c r="M22" s="26">
        <v>14</v>
      </c>
      <c r="N22" s="26">
        <f>SUM(L22:M22)</f>
        <v>14</v>
      </c>
      <c r="O22" s="37">
        <v>1</v>
      </c>
      <c r="P22" s="37">
        <v>4</v>
      </c>
      <c r="Q22" s="37">
        <v>1</v>
      </c>
      <c r="R22" s="37">
        <v>3</v>
      </c>
      <c r="S22" s="37">
        <v>1</v>
      </c>
      <c r="T22" s="26">
        <f t="shared" si="1"/>
        <v>14</v>
      </c>
      <c r="U22" s="38">
        <f t="shared" si="2"/>
        <v>1.0769230769230769</v>
      </c>
      <c r="V22" s="22">
        <v>11</v>
      </c>
      <c r="W22" s="22" t="s">
        <v>63</v>
      </c>
      <c r="X22" s="22" t="s">
        <v>58</v>
      </c>
      <c r="Y22" s="78">
        <v>2800</v>
      </c>
      <c r="Z22" s="39"/>
      <c r="AA22" s="1" t="s">
        <v>110</v>
      </c>
      <c r="AB22" s="27" t="s">
        <v>99</v>
      </c>
    </row>
    <row r="23" spans="1:28" x14ac:dyDescent="0.3">
      <c r="A23" s="1" t="s">
        <v>56</v>
      </c>
      <c r="B23" s="1" t="s">
        <v>105</v>
      </c>
      <c r="C23" s="26" t="s">
        <v>164</v>
      </c>
      <c r="D23" s="36">
        <v>10</v>
      </c>
      <c r="E23" s="26">
        <v>30</v>
      </c>
      <c r="F23" s="26">
        <v>4</v>
      </c>
      <c r="G23" s="26">
        <v>13</v>
      </c>
      <c r="H23" s="26"/>
      <c r="I23" s="26"/>
      <c r="J23" s="26">
        <v>4</v>
      </c>
      <c r="K23" s="26">
        <v>5</v>
      </c>
      <c r="L23" s="26"/>
      <c r="M23" s="26">
        <v>8</v>
      </c>
      <c r="N23" s="26">
        <f>SUM(L23:M23)</f>
        <v>8</v>
      </c>
      <c r="O23" s="37">
        <v>2</v>
      </c>
      <c r="P23" s="37">
        <v>4</v>
      </c>
      <c r="Q23" s="37">
        <v>3</v>
      </c>
      <c r="R23" s="37">
        <v>3</v>
      </c>
      <c r="S23" s="37">
        <v>0</v>
      </c>
      <c r="T23" s="26">
        <f t="shared" si="1"/>
        <v>12</v>
      </c>
      <c r="U23" s="38">
        <f t="shared" si="2"/>
        <v>0.8</v>
      </c>
      <c r="V23" s="22">
        <v>11</v>
      </c>
      <c r="W23" s="22" t="s">
        <v>63</v>
      </c>
      <c r="X23" s="22" t="s">
        <v>58</v>
      </c>
      <c r="Y23" s="78">
        <v>2800</v>
      </c>
      <c r="Z23" s="39"/>
      <c r="AA23" s="1" t="s">
        <v>110</v>
      </c>
      <c r="AB23" s="27" t="s">
        <v>99</v>
      </c>
    </row>
    <row r="24" spans="1:28" x14ac:dyDescent="0.3">
      <c r="A24" s="1" t="s">
        <v>56</v>
      </c>
      <c r="B24" s="1" t="s">
        <v>105</v>
      </c>
      <c r="C24" s="26" t="s">
        <v>165</v>
      </c>
      <c r="D24" s="36">
        <v>14</v>
      </c>
      <c r="E24" s="26">
        <v>6</v>
      </c>
      <c r="F24" s="26">
        <v>0</v>
      </c>
      <c r="G24" s="26">
        <v>2</v>
      </c>
      <c r="H24" s="26"/>
      <c r="I24" s="26"/>
      <c r="J24" s="26">
        <v>0</v>
      </c>
      <c r="K24" s="26">
        <v>0</v>
      </c>
      <c r="L24" s="26"/>
      <c r="M24" s="26">
        <v>0</v>
      </c>
      <c r="N24" s="26">
        <f>SUM(L24:M24)</f>
        <v>0</v>
      </c>
      <c r="O24" s="37">
        <v>1</v>
      </c>
      <c r="P24" s="37">
        <v>0</v>
      </c>
      <c r="Q24" s="37">
        <v>0</v>
      </c>
      <c r="R24" s="37">
        <v>0</v>
      </c>
      <c r="S24" s="37">
        <v>0</v>
      </c>
      <c r="T24" s="26">
        <f t="shared" si="1"/>
        <v>0</v>
      </c>
      <c r="U24" s="38">
        <f t="shared" si="2"/>
        <v>0.33333333333333331</v>
      </c>
      <c r="V24" s="22">
        <v>11</v>
      </c>
      <c r="W24" s="22" t="s">
        <v>63</v>
      </c>
      <c r="X24" s="22" t="s">
        <v>58</v>
      </c>
      <c r="Y24" s="78">
        <v>2800</v>
      </c>
      <c r="Z24" s="39"/>
      <c r="AA24" s="1" t="s">
        <v>110</v>
      </c>
      <c r="AB24" s="27" t="s">
        <v>99</v>
      </c>
    </row>
    <row r="25" spans="1:28" x14ac:dyDescent="0.3">
      <c r="A25" s="1" t="s">
        <v>56</v>
      </c>
      <c r="B25" s="1" t="s">
        <v>105</v>
      </c>
      <c r="C25" s="26" t="s">
        <v>166</v>
      </c>
      <c r="D25" s="36">
        <v>15</v>
      </c>
      <c r="E25" s="26">
        <v>9</v>
      </c>
      <c r="F25" s="26">
        <v>2</v>
      </c>
      <c r="G25" s="26">
        <v>2</v>
      </c>
      <c r="H25" s="26"/>
      <c r="I25" s="26"/>
      <c r="J25" s="26">
        <v>0</v>
      </c>
      <c r="K25" s="26">
        <v>0</v>
      </c>
      <c r="L25" s="26"/>
      <c r="M25" s="26">
        <v>2</v>
      </c>
      <c r="N25" s="26">
        <f>SUM(L25:M25)</f>
        <v>2</v>
      </c>
      <c r="O25" s="37">
        <v>0</v>
      </c>
      <c r="P25" s="37">
        <v>0</v>
      </c>
      <c r="Q25" s="37">
        <v>1</v>
      </c>
      <c r="R25" s="37">
        <v>3</v>
      </c>
      <c r="S25" s="37">
        <v>0</v>
      </c>
      <c r="T25" s="26">
        <f t="shared" si="1"/>
        <v>4</v>
      </c>
      <c r="U25" s="38">
        <f t="shared" si="2"/>
        <v>0.44444444444444442</v>
      </c>
      <c r="V25" s="22">
        <v>11</v>
      </c>
      <c r="W25" s="22" t="s">
        <v>63</v>
      </c>
      <c r="X25" s="22" t="s">
        <v>58</v>
      </c>
      <c r="Y25" s="78">
        <v>2800</v>
      </c>
      <c r="Z25" s="39"/>
      <c r="AA25" s="1" t="s">
        <v>110</v>
      </c>
      <c r="AB25" s="27" t="s">
        <v>99</v>
      </c>
    </row>
    <row r="26" spans="1:28" x14ac:dyDescent="0.3">
      <c r="A26" s="46" t="s">
        <v>56</v>
      </c>
      <c r="B26" s="46" t="s">
        <v>105</v>
      </c>
      <c r="C26" s="42" t="s">
        <v>40</v>
      </c>
      <c r="D26" s="46"/>
      <c r="E26" s="42">
        <f t="shared" ref="E26:T26" si="3">SUM(E13:E25)</f>
        <v>240</v>
      </c>
      <c r="F26" s="42">
        <f t="shared" si="3"/>
        <v>34</v>
      </c>
      <c r="G26" s="42">
        <f t="shared" si="3"/>
        <v>97</v>
      </c>
      <c r="H26" s="42">
        <f t="shared" si="3"/>
        <v>0</v>
      </c>
      <c r="I26" s="42">
        <f t="shared" si="3"/>
        <v>0</v>
      </c>
      <c r="J26" s="42">
        <f t="shared" si="3"/>
        <v>18</v>
      </c>
      <c r="K26" s="42">
        <f t="shared" si="3"/>
        <v>32</v>
      </c>
      <c r="L26" s="42">
        <f t="shared" si="3"/>
        <v>0</v>
      </c>
      <c r="M26" s="42">
        <f t="shared" si="3"/>
        <v>57</v>
      </c>
      <c r="N26" s="42">
        <f t="shared" si="3"/>
        <v>57</v>
      </c>
      <c r="O26" s="42">
        <f t="shared" si="3"/>
        <v>17</v>
      </c>
      <c r="P26" s="42">
        <f t="shared" si="3"/>
        <v>22</v>
      </c>
      <c r="Q26" s="42">
        <f t="shared" si="3"/>
        <v>16</v>
      </c>
      <c r="R26" s="42">
        <f t="shared" si="3"/>
        <v>36</v>
      </c>
      <c r="S26" s="42">
        <f t="shared" si="3"/>
        <v>1</v>
      </c>
      <c r="T26" s="42">
        <f t="shared" si="3"/>
        <v>86</v>
      </c>
      <c r="U26" s="43">
        <f>((T26+Q26+N26-R26)+(O26*2))/E26</f>
        <v>0.65416666666666667</v>
      </c>
      <c r="V26" s="44">
        <v>11</v>
      </c>
      <c r="W26" s="44" t="s">
        <v>63</v>
      </c>
      <c r="X26" s="44" t="s">
        <v>58</v>
      </c>
      <c r="Y26" s="79">
        <v>2800</v>
      </c>
      <c r="Z26" s="97" t="s">
        <v>434</v>
      </c>
      <c r="AA26" s="46" t="s">
        <v>110</v>
      </c>
      <c r="AB26" s="93" t="s">
        <v>99</v>
      </c>
    </row>
    <row r="27" spans="1:28" x14ac:dyDescent="0.3">
      <c r="A27" s="1"/>
      <c r="B27" s="1"/>
      <c r="C27" s="1"/>
      <c r="D27" s="1"/>
      <c r="F27" s="47" t="s">
        <v>41</v>
      </c>
      <c r="G27" s="77">
        <f>F26/G26</f>
        <v>0.35051546391752575</v>
      </c>
      <c r="H27" s="47"/>
      <c r="I27" s="27"/>
      <c r="J27" s="47" t="s">
        <v>42</v>
      </c>
      <c r="K27" s="77">
        <f>J26/K26</f>
        <v>0.5625</v>
      </c>
      <c r="L27" s="1"/>
      <c r="M27" s="37" t="s">
        <v>43</v>
      </c>
      <c r="N27" s="49">
        <v>4</v>
      </c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B29" s="1"/>
      <c r="C29" s="1" t="s">
        <v>435</v>
      </c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27"/>
    </row>
    <row r="30" spans="1:28" x14ac:dyDescent="0.3">
      <c r="B30" s="1"/>
      <c r="C30" s="1"/>
      <c r="D30" s="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27"/>
    </row>
    <row r="31" spans="1:28" x14ac:dyDescent="0.3">
      <c r="B31" s="1"/>
      <c r="C31" s="1"/>
      <c r="D31" s="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77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96">
        <v>5</v>
      </c>
      <c r="AB33" s="92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56</v>
      </c>
      <c r="C35" s="26" t="s">
        <v>62</v>
      </c>
      <c r="D35" s="36">
        <v>21</v>
      </c>
      <c r="E35" s="26">
        <v>27</v>
      </c>
      <c r="F35" s="26">
        <v>1</v>
      </c>
      <c r="G35" s="26">
        <v>5</v>
      </c>
      <c r="H35" s="26"/>
      <c r="I35" s="26"/>
      <c r="J35" s="26">
        <v>1</v>
      </c>
      <c r="K35" s="26">
        <v>2</v>
      </c>
      <c r="L35" s="26">
        <v>5</v>
      </c>
      <c r="M35" s="26">
        <v>2</v>
      </c>
      <c r="N35" s="26">
        <f>SUM(L35:M35)</f>
        <v>7</v>
      </c>
      <c r="O35" s="26">
        <v>2</v>
      </c>
      <c r="P35" s="51">
        <v>6</v>
      </c>
      <c r="Q35" s="26">
        <v>1</v>
      </c>
      <c r="R35" s="26">
        <v>5</v>
      </c>
      <c r="S35" s="26">
        <v>0</v>
      </c>
      <c r="T35" s="26">
        <f>(H35*3)+((F35-H35)*2)+J35</f>
        <v>3</v>
      </c>
      <c r="U35" s="38">
        <f>IFERROR(((T35+Q35+N35-R35)+(O35*2))/E35,"")</f>
        <v>0.37037037037037035</v>
      </c>
      <c r="V35" s="22">
        <v>11</v>
      </c>
      <c r="W35" s="22" t="s">
        <v>57</v>
      </c>
      <c r="X35" s="22" t="s">
        <v>64</v>
      </c>
      <c r="Y35" s="78">
        <v>2800</v>
      </c>
      <c r="Z35" s="39"/>
      <c r="AA35" s="1" t="s">
        <v>65</v>
      </c>
      <c r="AB35" s="27" t="s">
        <v>226</v>
      </c>
    </row>
    <row r="36" spans="1:28" x14ac:dyDescent="0.3">
      <c r="A36" s="1" t="s">
        <v>105</v>
      </c>
      <c r="B36" s="1" t="s">
        <v>56</v>
      </c>
      <c r="C36" s="26" t="s">
        <v>67</v>
      </c>
      <c r="D36" s="36">
        <v>44</v>
      </c>
      <c r="E36" s="26">
        <v>25</v>
      </c>
      <c r="F36" s="26">
        <v>2</v>
      </c>
      <c r="G36" s="26">
        <v>4</v>
      </c>
      <c r="H36" s="26"/>
      <c r="I36" s="26"/>
      <c r="J36" s="26">
        <v>0</v>
      </c>
      <c r="K36" s="26">
        <v>0</v>
      </c>
      <c r="L36" s="26">
        <v>1</v>
      </c>
      <c r="M36" s="26">
        <v>4</v>
      </c>
      <c r="N36" s="26">
        <f t="shared" ref="N36:N41" si="4">SUM(L36:M36)</f>
        <v>5</v>
      </c>
      <c r="O36" s="37">
        <v>0</v>
      </c>
      <c r="P36" s="37">
        <v>4</v>
      </c>
      <c r="Q36" s="37">
        <v>1</v>
      </c>
      <c r="R36" s="37">
        <v>3</v>
      </c>
      <c r="S36" s="37">
        <v>0</v>
      </c>
      <c r="T36" s="37">
        <f t="shared" ref="T36:T41" si="5">(H36*3)+((F36-H36)*2)+J36</f>
        <v>4</v>
      </c>
      <c r="U36" s="38">
        <f t="shared" ref="U36:U44" si="6">IFERROR(((T36+Q36+N36-R36)+(O36*2))/E36,"")</f>
        <v>0.28000000000000003</v>
      </c>
      <c r="V36" s="22">
        <v>11</v>
      </c>
      <c r="W36" s="22" t="s">
        <v>57</v>
      </c>
      <c r="X36" s="22" t="s">
        <v>64</v>
      </c>
      <c r="Y36" s="78">
        <v>2800</v>
      </c>
      <c r="Z36" s="39"/>
      <c r="AA36" s="1" t="s">
        <v>65</v>
      </c>
      <c r="AB36" s="27" t="s">
        <v>226</v>
      </c>
    </row>
    <row r="37" spans="1:28" x14ac:dyDescent="0.3">
      <c r="A37" s="1" t="s">
        <v>105</v>
      </c>
      <c r="B37" s="1" t="s">
        <v>56</v>
      </c>
      <c r="C37" s="26" t="s">
        <v>68</v>
      </c>
      <c r="D37" s="36">
        <v>15</v>
      </c>
      <c r="E37" s="26">
        <v>39</v>
      </c>
      <c r="F37" s="26">
        <v>8</v>
      </c>
      <c r="G37" s="26">
        <v>12</v>
      </c>
      <c r="H37" s="26"/>
      <c r="I37" s="26"/>
      <c r="J37" s="26">
        <v>6</v>
      </c>
      <c r="K37" s="26">
        <v>6</v>
      </c>
      <c r="L37" s="26">
        <v>0</v>
      </c>
      <c r="M37" s="26">
        <v>0</v>
      </c>
      <c r="N37" s="26">
        <f t="shared" si="4"/>
        <v>0</v>
      </c>
      <c r="O37" s="37">
        <v>6</v>
      </c>
      <c r="P37" s="37">
        <v>2</v>
      </c>
      <c r="Q37" s="37">
        <v>2</v>
      </c>
      <c r="R37" s="37">
        <v>8</v>
      </c>
      <c r="S37" s="37">
        <v>0</v>
      </c>
      <c r="T37" s="37">
        <f t="shared" si="5"/>
        <v>22</v>
      </c>
      <c r="U37" s="38">
        <f t="shared" si="6"/>
        <v>0.71794871794871795</v>
      </c>
      <c r="V37" s="22">
        <v>11</v>
      </c>
      <c r="W37" s="22" t="s">
        <v>57</v>
      </c>
      <c r="X37" s="22" t="s">
        <v>64</v>
      </c>
      <c r="Y37" s="78">
        <v>2800</v>
      </c>
      <c r="Z37" s="39"/>
      <c r="AA37" s="1" t="s">
        <v>65</v>
      </c>
      <c r="AB37" s="27" t="s">
        <v>226</v>
      </c>
    </row>
    <row r="38" spans="1:28" x14ac:dyDescent="0.3">
      <c r="A38" s="1" t="s">
        <v>105</v>
      </c>
      <c r="B38" s="1" t="s">
        <v>56</v>
      </c>
      <c r="C38" s="26" t="s">
        <v>69</v>
      </c>
      <c r="D38" s="36">
        <v>10</v>
      </c>
      <c r="E38" s="26">
        <v>25</v>
      </c>
      <c r="F38" s="26">
        <v>11</v>
      </c>
      <c r="G38" s="26">
        <v>19</v>
      </c>
      <c r="H38" s="26"/>
      <c r="I38" s="26"/>
      <c r="J38" s="26">
        <v>3</v>
      </c>
      <c r="K38" s="26">
        <v>3</v>
      </c>
      <c r="L38" s="26">
        <v>0</v>
      </c>
      <c r="M38" s="26">
        <v>4</v>
      </c>
      <c r="N38" s="26">
        <f t="shared" si="4"/>
        <v>4</v>
      </c>
      <c r="O38" s="37">
        <v>1</v>
      </c>
      <c r="P38" s="37">
        <v>3</v>
      </c>
      <c r="Q38" s="37">
        <v>5</v>
      </c>
      <c r="R38" s="37">
        <v>5</v>
      </c>
      <c r="S38" s="37">
        <v>1</v>
      </c>
      <c r="T38" s="37">
        <f t="shared" si="5"/>
        <v>25</v>
      </c>
      <c r="U38" s="38">
        <f t="shared" si="6"/>
        <v>1.24</v>
      </c>
      <c r="V38" s="22">
        <v>11</v>
      </c>
      <c r="W38" s="22" t="s">
        <v>57</v>
      </c>
      <c r="X38" s="22" t="s">
        <v>64</v>
      </c>
      <c r="Y38" s="78">
        <v>2800</v>
      </c>
      <c r="Z38" s="39"/>
      <c r="AA38" s="1" t="s">
        <v>65</v>
      </c>
      <c r="AB38" s="27" t="s">
        <v>226</v>
      </c>
    </row>
    <row r="39" spans="1:28" x14ac:dyDescent="0.3">
      <c r="A39" s="1" t="s">
        <v>105</v>
      </c>
      <c r="B39" s="1" t="s">
        <v>56</v>
      </c>
      <c r="C39" s="26" t="s">
        <v>70</v>
      </c>
      <c r="D39" s="36">
        <v>31</v>
      </c>
      <c r="E39" s="26">
        <v>34</v>
      </c>
      <c r="F39" s="26">
        <v>4</v>
      </c>
      <c r="G39" s="26">
        <v>9</v>
      </c>
      <c r="H39" s="26"/>
      <c r="I39" s="26"/>
      <c r="J39" s="26">
        <v>3</v>
      </c>
      <c r="K39" s="26">
        <v>3</v>
      </c>
      <c r="L39" s="26">
        <v>5</v>
      </c>
      <c r="M39" s="26">
        <v>7</v>
      </c>
      <c r="N39" s="26">
        <f t="shared" si="4"/>
        <v>12</v>
      </c>
      <c r="O39" s="37">
        <v>2</v>
      </c>
      <c r="P39" s="37">
        <v>4</v>
      </c>
      <c r="Q39" s="37">
        <v>4</v>
      </c>
      <c r="R39" s="37">
        <v>4</v>
      </c>
      <c r="S39" s="37">
        <v>1</v>
      </c>
      <c r="T39" s="37">
        <f t="shared" si="5"/>
        <v>11</v>
      </c>
      <c r="U39" s="38">
        <f t="shared" si="6"/>
        <v>0.79411764705882348</v>
      </c>
      <c r="V39" s="22">
        <v>11</v>
      </c>
      <c r="W39" s="22" t="s">
        <v>57</v>
      </c>
      <c r="X39" s="22" t="s">
        <v>64</v>
      </c>
      <c r="Y39" s="78">
        <v>2800</v>
      </c>
      <c r="Z39" s="39"/>
      <c r="AA39" s="1" t="s">
        <v>65</v>
      </c>
      <c r="AB39" s="27" t="s">
        <v>226</v>
      </c>
    </row>
    <row r="40" spans="1:28" x14ac:dyDescent="0.3">
      <c r="A40" s="1" t="s">
        <v>105</v>
      </c>
      <c r="B40" s="1" t="s">
        <v>56</v>
      </c>
      <c r="C40" s="26" t="s">
        <v>71</v>
      </c>
      <c r="D40" s="36">
        <v>4</v>
      </c>
      <c r="E40" s="26">
        <v>27</v>
      </c>
      <c r="F40" s="26">
        <v>1</v>
      </c>
      <c r="G40" s="26">
        <v>6</v>
      </c>
      <c r="H40" s="26"/>
      <c r="I40" s="26"/>
      <c r="J40" s="26">
        <v>1</v>
      </c>
      <c r="K40" s="26">
        <v>3</v>
      </c>
      <c r="L40" s="26">
        <v>0</v>
      </c>
      <c r="M40" s="26">
        <v>4</v>
      </c>
      <c r="N40" s="26">
        <f t="shared" si="4"/>
        <v>4</v>
      </c>
      <c r="O40" s="37">
        <v>3</v>
      </c>
      <c r="P40" s="37">
        <v>4</v>
      </c>
      <c r="Q40" s="37">
        <v>0</v>
      </c>
      <c r="R40" s="37">
        <v>3</v>
      </c>
      <c r="S40" s="37">
        <v>1</v>
      </c>
      <c r="T40" s="37">
        <f t="shared" si="5"/>
        <v>3</v>
      </c>
      <c r="U40" s="38">
        <f t="shared" si="6"/>
        <v>0.37037037037037035</v>
      </c>
      <c r="V40" s="22">
        <v>11</v>
      </c>
      <c r="W40" s="22" t="s">
        <v>57</v>
      </c>
      <c r="X40" s="22" t="s">
        <v>64</v>
      </c>
      <c r="Y40" s="78">
        <v>2800</v>
      </c>
      <c r="Z40" s="39"/>
      <c r="AA40" s="1" t="s">
        <v>65</v>
      </c>
      <c r="AB40" s="27" t="s">
        <v>226</v>
      </c>
    </row>
    <row r="41" spans="1:28" x14ac:dyDescent="0.3">
      <c r="A41" s="1" t="s">
        <v>105</v>
      </c>
      <c r="B41" s="1" t="s">
        <v>56</v>
      </c>
      <c r="C41" s="26" t="s">
        <v>72</v>
      </c>
      <c r="D41" s="36">
        <v>8</v>
      </c>
      <c r="E41" s="26">
        <v>14</v>
      </c>
      <c r="F41" s="26">
        <v>0</v>
      </c>
      <c r="G41" s="26">
        <v>0</v>
      </c>
      <c r="H41" s="26"/>
      <c r="I41" s="26"/>
      <c r="J41" s="26">
        <v>0</v>
      </c>
      <c r="K41" s="26">
        <v>0</v>
      </c>
      <c r="L41" s="26">
        <v>1</v>
      </c>
      <c r="M41" s="26">
        <v>2</v>
      </c>
      <c r="N41" s="26">
        <f t="shared" si="4"/>
        <v>3</v>
      </c>
      <c r="O41" s="37">
        <v>1</v>
      </c>
      <c r="P41" s="37">
        <v>5</v>
      </c>
      <c r="Q41" s="37">
        <v>0</v>
      </c>
      <c r="R41" s="37">
        <v>3</v>
      </c>
      <c r="S41" s="37">
        <v>1</v>
      </c>
      <c r="T41" s="37">
        <f t="shared" si="5"/>
        <v>0</v>
      </c>
      <c r="U41" s="38">
        <f t="shared" si="6"/>
        <v>0.14285714285714285</v>
      </c>
      <c r="V41" s="22">
        <v>11</v>
      </c>
      <c r="W41" s="22" t="s">
        <v>57</v>
      </c>
      <c r="X41" s="22" t="s">
        <v>64</v>
      </c>
      <c r="Y41" s="78">
        <v>2800</v>
      </c>
      <c r="Z41" s="39"/>
      <c r="AA41" s="1" t="s">
        <v>65</v>
      </c>
      <c r="AB41" s="27" t="s">
        <v>226</v>
      </c>
    </row>
    <row r="42" spans="1:28" x14ac:dyDescent="0.3">
      <c r="A42" s="1" t="s">
        <v>105</v>
      </c>
      <c r="B42" s="1" t="s">
        <v>56</v>
      </c>
      <c r="C42" s="26" t="s">
        <v>73</v>
      </c>
      <c r="D42" s="36">
        <v>23</v>
      </c>
      <c r="E42" s="26">
        <v>3</v>
      </c>
      <c r="F42" s="26">
        <v>1</v>
      </c>
      <c r="G42" s="26">
        <v>1</v>
      </c>
      <c r="H42" s="26"/>
      <c r="I42" s="26"/>
      <c r="J42" s="26">
        <v>0</v>
      </c>
      <c r="K42" s="26">
        <v>0</v>
      </c>
      <c r="L42" s="26">
        <v>0</v>
      </c>
      <c r="M42" s="26">
        <v>0</v>
      </c>
      <c r="N42" s="26">
        <f>SUM(L42:M42)</f>
        <v>0</v>
      </c>
      <c r="O42" s="37">
        <v>0</v>
      </c>
      <c r="P42" s="37">
        <v>1</v>
      </c>
      <c r="Q42" s="37">
        <v>0</v>
      </c>
      <c r="R42" s="37">
        <v>1</v>
      </c>
      <c r="S42" s="37">
        <v>0</v>
      </c>
      <c r="T42" s="37">
        <f>(H42*3)+((F42-H42)*2)+J42</f>
        <v>2</v>
      </c>
      <c r="U42" s="38">
        <f t="shared" si="6"/>
        <v>0.33333333333333331</v>
      </c>
      <c r="V42" s="22">
        <v>11</v>
      </c>
      <c r="W42" s="22" t="s">
        <v>57</v>
      </c>
      <c r="X42" s="22" t="s">
        <v>64</v>
      </c>
      <c r="Y42" s="78">
        <v>2800</v>
      </c>
      <c r="Z42" s="39"/>
      <c r="AA42" s="1" t="s">
        <v>65</v>
      </c>
      <c r="AB42" s="27" t="s">
        <v>226</v>
      </c>
    </row>
    <row r="43" spans="1:28" x14ac:dyDescent="0.3">
      <c r="A43" s="1" t="s">
        <v>105</v>
      </c>
      <c r="B43" s="1" t="s">
        <v>56</v>
      </c>
      <c r="C43" s="26" t="s">
        <v>74</v>
      </c>
      <c r="D43" s="36">
        <v>14</v>
      </c>
      <c r="E43" s="26">
        <v>18</v>
      </c>
      <c r="F43" s="26">
        <v>2</v>
      </c>
      <c r="G43" s="26">
        <v>3</v>
      </c>
      <c r="H43" s="26"/>
      <c r="I43" s="26"/>
      <c r="J43" s="26">
        <v>0</v>
      </c>
      <c r="K43" s="26">
        <v>0</v>
      </c>
      <c r="L43" s="26">
        <v>2</v>
      </c>
      <c r="M43" s="26">
        <v>1</v>
      </c>
      <c r="N43" s="26">
        <f>SUM(L43:M43)</f>
        <v>3</v>
      </c>
      <c r="O43" s="37">
        <v>0</v>
      </c>
      <c r="P43" s="37">
        <v>2</v>
      </c>
      <c r="Q43" s="37">
        <v>1</v>
      </c>
      <c r="R43" s="37">
        <v>4</v>
      </c>
      <c r="S43" s="37">
        <v>0</v>
      </c>
      <c r="T43" s="37">
        <f>(H43*3)+((F43-H43)*2)+J43</f>
        <v>4</v>
      </c>
      <c r="U43" s="38">
        <f t="shared" si="6"/>
        <v>0.22222222222222221</v>
      </c>
      <c r="V43" s="22">
        <v>11</v>
      </c>
      <c r="W43" s="22" t="s">
        <v>57</v>
      </c>
      <c r="X43" s="22" t="s">
        <v>64</v>
      </c>
      <c r="Y43" s="78">
        <v>2800</v>
      </c>
      <c r="Z43" s="39"/>
      <c r="AA43" s="1" t="s">
        <v>65</v>
      </c>
      <c r="AB43" s="27" t="s">
        <v>226</v>
      </c>
    </row>
    <row r="44" spans="1:28" x14ac:dyDescent="0.3">
      <c r="A44" s="1" t="s">
        <v>105</v>
      </c>
      <c r="B44" s="1" t="s">
        <v>56</v>
      </c>
      <c r="C44" s="26" t="s">
        <v>312</v>
      </c>
      <c r="D44" s="36">
        <v>25</v>
      </c>
      <c r="E44" s="26">
        <v>28</v>
      </c>
      <c r="F44" s="26">
        <v>7</v>
      </c>
      <c r="G44" s="26">
        <v>14</v>
      </c>
      <c r="H44" s="26"/>
      <c r="I44" s="26"/>
      <c r="J44" s="26">
        <v>0</v>
      </c>
      <c r="K44" s="26">
        <v>0</v>
      </c>
      <c r="L44" s="26">
        <v>2</v>
      </c>
      <c r="M44" s="26">
        <v>3</v>
      </c>
      <c r="N44" s="26">
        <f>SUM(L44:M44)</f>
        <v>5</v>
      </c>
      <c r="O44" s="37">
        <v>1</v>
      </c>
      <c r="P44" s="37">
        <v>4</v>
      </c>
      <c r="Q44" s="37">
        <v>0</v>
      </c>
      <c r="R44" s="37">
        <v>6</v>
      </c>
      <c r="S44" s="37">
        <v>0</v>
      </c>
      <c r="T44" s="37">
        <f>(H44*3)+((F44-H44)*2)+J44</f>
        <v>14</v>
      </c>
      <c r="U44" s="38">
        <f t="shared" si="6"/>
        <v>0.5357142857142857</v>
      </c>
      <c r="V44" s="22">
        <v>11</v>
      </c>
      <c r="W44" s="22" t="s">
        <v>57</v>
      </c>
      <c r="X44" s="22" t="s">
        <v>64</v>
      </c>
      <c r="Y44" s="78">
        <v>2800</v>
      </c>
      <c r="Z44" s="39"/>
      <c r="AA44" s="1" t="s">
        <v>65</v>
      </c>
      <c r="AB44" s="27" t="s">
        <v>226</v>
      </c>
    </row>
    <row r="45" spans="1:28" x14ac:dyDescent="0.3">
      <c r="A45" s="46" t="s">
        <v>105</v>
      </c>
      <c r="B45" s="46" t="s">
        <v>56</v>
      </c>
      <c r="C45" s="42" t="s">
        <v>40</v>
      </c>
      <c r="D45" s="46"/>
      <c r="E45" s="42">
        <f t="shared" ref="E45:T45" si="7">SUM(E35:E44)</f>
        <v>240</v>
      </c>
      <c r="F45" s="42">
        <f t="shared" si="7"/>
        <v>37</v>
      </c>
      <c r="G45" s="42">
        <f t="shared" si="7"/>
        <v>73</v>
      </c>
      <c r="H45" s="42">
        <f t="shared" si="7"/>
        <v>0</v>
      </c>
      <c r="I45" s="42">
        <f t="shared" si="7"/>
        <v>0</v>
      </c>
      <c r="J45" s="42">
        <f t="shared" si="7"/>
        <v>14</v>
      </c>
      <c r="K45" s="42">
        <f t="shared" si="7"/>
        <v>17</v>
      </c>
      <c r="L45" s="42">
        <f t="shared" si="7"/>
        <v>16</v>
      </c>
      <c r="M45" s="42">
        <f t="shared" si="7"/>
        <v>27</v>
      </c>
      <c r="N45" s="42">
        <f t="shared" si="7"/>
        <v>43</v>
      </c>
      <c r="O45" s="42">
        <f t="shared" si="7"/>
        <v>16</v>
      </c>
      <c r="P45" s="42">
        <f t="shared" si="7"/>
        <v>35</v>
      </c>
      <c r="Q45" s="42">
        <f t="shared" si="7"/>
        <v>14</v>
      </c>
      <c r="R45" s="42">
        <f t="shared" si="7"/>
        <v>42</v>
      </c>
      <c r="S45" s="42">
        <f t="shared" si="7"/>
        <v>4</v>
      </c>
      <c r="T45" s="42">
        <f t="shared" si="7"/>
        <v>88</v>
      </c>
      <c r="U45" s="43">
        <f>((T45+Q45+N45-R45)+(O45*2))/E45</f>
        <v>0.5625</v>
      </c>
      <c r="V45" s="44">
        <v>11</v>
      </c>
      <c r="W45" s="44" t="s">
        <v>57</v>
      </c>
      <c r="X45" s="44" t="s">
        <v>64</v>
      </c>
      <c r="Y45" s="79">
        <v>2800</v>
      </c>
      <c r="Z45" s="45"/>
      <c r="AA45" s="46" t="s">
        <v>65</v>
      </c>
      <c r="AB45" s="93" t="s">
        <v>226</v>
      </c>
    </row>
    <row r="46" spans="1:28" x14ac:dyDescent="0.3">
      <c r="A46" s="1"/>
      <c r="B46" s="1"/>
      <c r="C46" s="1"/>
      <c r="D46" s="1"/>
      <c r="F46" s="47" t="s">
        <v>41</v>
      </c>
      <c r="G46" s="77">
        <f>F45/G45</f>
        <v>0.50684931506849318</v>
      </c>
      <c r="H46" s="47"/>
      <c r="I46" s="27"/>
      <c r="J46" s="47" t="s">
        <v>42</v>
      </c>
      <c r="K46" s="77">
        <f>J45/K45</f>
        <v>0.82352941176470584</v>
      </c>
      <c r="L46" s="1"/>
      <c r="M46" s="37" t="s">
        <v>43</v>
      </c>
      <c r="N46" s="49">
        <v>4</v>
      </c>
      <c r="P46" s="1"/>
      <c r="Q46" s="1"/>
      <c r="R46" s="1"/>
      <c r="S46" s="1"/>
      <c r="T46" s="1"/>
      <c r="U46" s="1"/>
      <c r="V46" s="22"/>
      <c r="W46" s="22"/>
      <c r="X46" s="22"/>
      <c r="Y46" s="40"/>
      <c r="Z46" s="39"/>
      <c r="AA46" s="1"/>
      <c r="AB46" s="27"/>
    </row>
    <row r="47" spans="1:28" x14ac:dyDescent="0.3">
      <c r="A47" s="1"/>
      <c r="B47" s="1"/>
      <c r="C47" s="5" t="s">
        <v>44</v>
      </c>
      <c r="V47" s="22"/>
      <c r="W47" s="22"/>
      <c r="X47" s="22"/>
      <c r="Y47" s="40"/>
      <c r="Z47" s="39"/>
      <c r="AA47" s="1"/>
      <c r="AB47" s="27"/>
    </row>
    <row r="48" spans="1:28" x14ac:dyDescent="0.3">
      <c r="A48" s="1"/>
      <c r="B48" s="1"/>
      <c r="C48" s="5"/>
      <c r="V48" s="22"/>
      <c r="W48" s="22"/>
      <c r="X48" s="22"/>
      <c r="Y48" s="40"/>
      <c r="Z48" s="39"/>
      <c r="AA48" s="1"/>
      <c r="AB48" s="27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ACB9D-14AD-40F4-BC00-4B55A7042E77}">
  <sheetPr>
    <tabColor rgb="FFFF0000"/>
    <pageSetUpPr fitToPage="1"/>
  </sheetPr>
  <dimension ref="A1:AB53"/>
  <sheetViews>
    <sheetView topLeftCell="A3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8" width="0" hidden="1" customWidth="1"/>
    <col min="9" max="9" width="0.5546875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80" t="s">
        <v>422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28939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81</v>
      </c>
      <c r="D4" s="7" t="s">
        <v>5</v>
      </c>
      <c r="E4" s="8"/>
      <c r="F4" s="5"/>
      <c r="G4" s="1"/>
      <c r="J4" s="15" t="s">
        <v>292</v>
      </c>
      <c r="K4" s="16" t="s">
        <v>106</v>
      </c>
      <c r="L4" s="17"/>
      <c r="M4" s="18"/>
      <c r="N4" s="19">
        <v>29</v>
      </c>
      <c r="O4" s="19">
        <v>27</v>
      </c>
      <c r="P4" s="19">
        <v>16</v>
      </c>
      <c r="Q4" s="19">
        <v>31</v>
      </c>
      <c r="R4" s="20"/>
      <c r="S4" s="21">
        <f>SUM(N4:R4)</f>
        <v>103</v>
      </c>
      <c r="T4" s="22">
        <v>115</v>
      </c>
    </row>
    <row r="5" spans="1:28" x14ac:dyDescent="0.3">
      <c r="B5" s="1"/>
      <c r="C5" s="6" t="s">
        <v>121</v>
      </c>
      <c r="D5" s="7" t="s">
        <v>6</v>
      </c>
      <c r="E5" s="1"/>
      <c r="F5" s="1"/>
      <c r="G5" s="1"/>
      <c r="J5" s="15" t="s">
        <v>293</v>
      </c>
      <c r="K5" s="16" t="s">
        <v>96</v>
      </c>
      <c r="L5" s="17"/>
      <c r="M5" s="18"/>
      <c r="N5" s="19">
        <v>17</v>
      </c>
      <c r="O5" s="19">
        <v>24</v>
      </c>
      <c r="P5" s="19">
        <v>23</v>
      </c>
      <c r="Q5" s="19">
        <v>25</v>
      </c>
      <c r="R5" s="20"/>
      <c r="S5" s="21">
        <f>SUM(N5:R5)</f>
        <v>89</v>
      </c>
      <c r="T5" s="22">
        <v>115</v>
      </c>
      <c r="U5" s="1"/>
      <c r="V5" s="1"/>
      <c r="W5" s="1"/>
    </row>
    <row r="6" spans="1:28" x14ac:dyDescent="0.3">
      <c r="C6" s="23">
        <v>647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325</v>
      </c>
      <c r="D7" s="7" t="s">
        <v>8</v>
      </c>
      <c r="G7" s="1"/>
      <c r="S7" s="1"/>
      <c r="T7" s="25" t="s">
        <v>9</v>
      </c>
      <c r="U7" s="1"/>
      <c r="V7" s="83">
        <v>115</v>
      </c>
      <c r="W7" s="1"/>
    </row>
    <row r="8" spans="1:28" x14ac:dyDescent="0.3">
      <c r="B8" s="1"/>
      <c r="C8" s="24" t="s">
        <v>356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92"/>
    </row>
    <row r="11" spans="1:28" x14ac:dyDescent="0.3">
      <c r="B11" s="1"/>
      <c r="C11" s="31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29</v>
      </c>
      <c r="AB11" s="92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95</v>
      </c>
      <c r="B13" s="1" t="s">
        <v>105</v>
      </c>
      <c r="C13" s="26" t="s">
        <v>155</v>
      </c>
      <c r="D13" s="36">
        <v>11</v>
      </c>
      <c r="E13" s="95"/>
      <c r="F13" s="26">
        <v>3</v>
      </c>
      <c r="G13" s="26">
        <v>5</v>
      </c>
      <c r="H13" s="26"/>
      <c r="I13" s="26"/>
      <c r="J13" s="26">
        <v>4</v>
      </c>
      <c r="K13" s="26">
        <v>6</v>
      </c>
      <c r="L13" s="95"/>
      <c r="M13" s="26">
        <v>8</v>
      </c>
      <c r="N13" s="26">
        <f>SUM(L13:M13)</f>
        <v>8</v>
      </c>
      <c r="O13" s="95"/>
      <c r="P13" s="37">
        <v>5</v>
      </c>
      <c r="Q13" s="95"/>
      <c r="R13" s="95"/>
      <c r="S13" s="95"/>
      <c r="T13" s="26">
        <f>+(F13*2)+J13</f>
        <v>10</v>
      </c>
      <c r="U13" s="38" t="str">
        <f>IFERROR(((T13+Q13+N13-R13)+(O13*2))/E13,"")</f>
        <v/>
      </c>
      <c r="V13" s="22">
        <v>115</v>
      </c>
      <c r="W13" s="22" t="s">
        <v>63</v>
      </c>
      <c r="X13" s="22" t="s">
        <v>64</v>
      </c>
      <c r="Y13" s="78">
        <v>647</v>
      </c>
      <c r="Z13" s="39"/>
      <c r="AA13" s="1" t="s">
        <v>110</v>
      </c>
      <c r="AB13" s="27" t="s">
        <v>294</v>
      </c>
    </row>
    <row r="14" spans="1:28" x14ac:dyDescent="0.3">
      <c r="A14" s="1" t="s">
        <v>95</v>
      </c>
      <c r="B14" s="1" t="s">
        <v>105</v>
      </c>
      <c r="C14" s="26" t="s">
        <v>156</v>
      </c>
      <c r="D14" s="36">
        <v>33</v>
      </c>
      <c r="E14" s="95"/>
      <c r="F14" s="26">
        <v>0</v>
      </c>
      <c r="G14" s="26">
        <v>1</v>
      </c>
      <c r="H14" s="26"/>
      <c r="I14" s="26"/>
      <c r="J14" s="26">
        <v>2</v>
      </c>
      <c r="K14" s="26">
        <v>2</v>
      </c>
      <c r="L14" s="95"/>
      <c r="M14" s="26">
        <v>0</v>
      </c>
      <c r="N14" s="26">
        <f t="shared" ref="N14:N19" si="0">SUM(L14:M14)</f>
        <v>0</v>
      </c>
      <c r="O14" s="106"/>
      <c r="P14" s="37">
        <v>1</v>
      </c>
      <c r="Q14" s="106"/>
      <c r="R14" s="106"/>
      <c r="S14" s="106"/>
      <c r="T14" s="26">
        <f t="shared" ref="T14:T24" si="1">+(F14*2)+J14</f>
        <v>2</v>
      </c>
      <c r="U14" s="38" t="str">
        <f t="shared" ref="U14:U24" si="2">IFERROR(((T14+Q14+N14-R14)+(O14*2))/E14,"")</f>
        <v/>
      </c>
      <c r="V14" s="22">
        <v>115</v>
      </c>
      <c r="W14" s="22" t="s">
        <v>63</v>
      </c>
      <c r="X14" s="22" t="s">
        <v>64</v>
      </c>
      <c r="Y14" s="78">
        <v>647</v>
      </c>
      <c r="Z14" s="39"/>
      <c r="AA14" s="1" t="s">
        <v>110</v>
      </c>
      <c r="AB14" s="27" t="s">
        <v>294</v>
      </c>
    </row>
    <row r="15" spans="1:28" x14ac:dyDescent="0.3">
      <c r="A15" s="1" t="s">
        <v>95</v>
      </c>
      <c r="B15" s="1" t="s">
        <v>105</v>
      </c>
      <c r="C15" s="26" t="s">
        <v>157</v>
      </c>
      <c r="D15" s="36">
        <v>24</v>
      </c>
      <c r="E15" s="95"/>
      <c r="F15" s="26">
        <v>7</v>
      </c>
      <c r="G15" s="26">
        <v>16</v>
      </c>
      <c r="H15" s="26"/>
      <c r="I15" s="26"/>
      <c r="J15" s="26">
        <v>2</v>
      </c>
      <c r="K15" s="26">
        <v>4</v>
      </c>
      <c r="L15" s="95"/>
      <c r="M15" s="26">
        <v>8</v>
      </c>
      <c r="N15" s="26">
        <f t="shared" si="0"/>
        <v>8</v>
      </c>
      <c r="O15" s="106"/>
      <c r="P15" s="37">
        <v>4</v>
      </c>
      <c r="Q15" s="106"/>
      <c r="R15" s="106"/>
      <c r="S15" s="106"/>
      <c r="T15" s="26">
        <f t="shared" si="1"/>
        <v>16</v>
      </c>
      <c r="U15" s="38" t="str">
        <f t="shared" si="2"/>
        <v/>
      </c>
      <c r="V15" s="22">
        <v>115</v>
      </c>
      <c r="W15" s="22" t="s">
        <v>63</v>
      </c>
      <c r="X15" s="22" t="s">
        <v>64</v>
      </c>
      <c r="Y15" s="78">
        <v>647</v>
      </c>
      <c r="Z15" s="39"/>
      <c r="AA15" s="1" t="s">
        <v>110</v>
      </c>
      <c r="AB15" s="27" t="s">
        <v>294</v>
      </c>
    </row>
    <row r="16" spans="1:28" x14ac:dyDescent="0.3">
      <c r="A16" s="1" t="s">
        <v>95</v>
      </c>
      <c r="B16" s="1" t="s">
        <v>105</v>
      </c>
      <c r="C16" s="26" t="s">
        <v>158</v>
      </c>
      <c r="D16" s="36">
        <v>22</v>
      </c>
      <c r="E16" s="95"/>
      <c r="F16" s="26">
        <v>5</v>
      </c>
      <c r="G16" s="26">
        <v>10</v>
      </c>
      <c r="H16" s="26"/>
      <c r="I16" s="26"/>
      <c r="J16" s="26">
        <v>0</v>
      </c>
      <c r="K16" s="26">
        <v>0</v>
      </c>
      <c r="L16" s="95"/>
      <c r="M16" s="26">
        <v>7</v>
      </c>
      <c r="N16" s="26">
        <f t="shared" si="0"/>
        <v>7</v>
      </c>
      <c r="O16" s="106"/>
      <c r="P16" s="37">
        <v>4</v>
      </c>
      <c r="Q16" s="106"/>
      <c r="R16" s="106"/>
      <c r="S16" s="106"/>
      <c r="T16" s="26">
        <f t="shared" si="1"/>
        <v>10</v>
      </c>
      <c r="U16" s="38" t="str">
        <f t="shared" si="2"/>
        <v/>
      </c>
      <c r="V16" s="22">
        <v>115</v>
      </c>
      <c r="W16" s="22" t="s">
        <v>63</v>
      </c>
      <c r="X16" s="22" t="s">
        <v>64</v>
      </c>
      <c r="Y16" s="78">
        <v>647</v>
      </c>
      <c r="Z16" s="39"/>
      <c r="AA16" s="1" t="s">
        <v>110</v>
      </c>
      <c r="AB16" s="27" t="s">
        <v>294</v>
      </c>
    </row>
    <row r="17" spans="1:28" x14ac:dyDescent="0.3">
      <c r="A17" s="1" t="s">
        <v>95</v>
      </c>
      <c r="B17" s="1" t="s">
        <v>105</v>
      </c>
      <c r="C17" s="26" t="s">
        <v>160</v>
      </c>
      <c r="D17" s="36">
        <v>20</v>
      </c>
      <c r="E17" s="95"/>
      <c r="F17" s="26">
        <v>1</v>
      </c>
      <c r="G17" s="26">
        <v>3</v>
      </c>
      <c r="H17" s="26"/>
      <c r="I17" s="26"/>
      <c r="J17" s="26">
        <v>2</v>
      </c>
      <c r="K17" s="26">
        <v>2</v>
      </c>
      <c r="L17" s="95"/>
      <c r="M17" s="26">
        <v>3</v>
      </c>
      <c r="N17" s="26">
        <f t="shared" si="0"/>
        <v>3</v>
      </c>
      <c r="O17" s="106"/>
      <c r="P17" s="37">
        <v>1</v>
      </c>
      <c r="Q17" s="106"/>
      <c r="R17" s="106"/>
      <c r="S17" s="106"/>
      <c r="T17" s="26">
        <f t="shared" si="1"/>
        <v>4</v>
      </c>
      <c r="U17" s="38" t="str">
        <f t="shared" si="2"/>
        <v/>
      </c>
      <c r="V17" s="22">
        <v>115</v>
      </c>
      <c r="W17" s="22" t="s">
        <v>63</v>
      </c>
      <c r="X17" s="22" t="s">
        <v>64</v>
      </c>
      <c r="Y17" s="78">
        <v>647</v>
      </c>
      <c r="Z17" s="39"/>
      <c r="AA17" s="1" t="s">
        <v>110</v>
      </c>
      <c r="AB17" s="27" t="s">
        <v>294</v>
      </c>
    </row>
    <row r="18" spans="1:28" x14ac:dyDescent="0.3">
      <c r="A18" s="1" t="s">
        <v>95</v>
      </c>
      <c r="B18" s="1" t="s">
        <v>105</v>
      </c>
      <c r="C18" s="26" t="s">
        <v>161</v>
      </c>
      <c r="D18" s="36">
        <v>45</v>
      </c>
      <c r="E18" s="95"/>
      <c r="F18" s="26">
        <v>2</v>
      </c>
      <c r="G18" s="26">
        <v>7</v>
      </c>
      <c r="H18" s="26"/>
      <c r="I18" s="26"/>
      <c r="J18" s="26">
        <v>2</v>
      </c>
      <c r="K18" s="26">
        <v>4</v>
      </c>
      <c r="L18" s="95"/>
      <c r="M18" s="26">
        <v>9</v>
      </c>
      <c r="N18" s="26">
        <f t="shared" si="0"/>
        <v>9</v>
      </c>
      <c r="O18" s="106"/>
      <c r="P18" s="37">
        <v>3</v>
      </c>
      <c r="Q18" s="106"/>
      <c r="R18" s="106"/>
      <c r="S18" s="106"/>
      <c r="T18" s="26">
        <f t="shared" si="1"/>
        <v>6</v>
      </c>
      <c r="U18" s="38" t="str">
        <f t="shared" si="2"/>
        <v/>
      </c>
      <c r="V18" s="22">
        <v>115</v>
      </c>
      <c r="W18" s="22" t="s">
        <v>63</v>
      </c>
      <c r="X18" s="22" t="s">
        <v>64</v>
      </c>
      <c r="Y18" s="78">
        <v>647</v>
      </c>
      <c r="Z18" s="39"/>
      <c r="AA18" s="1" t="s">
        <v>110</v>
      </c>
      <c r="AB18" s="27" t="s">
        <v>294</v>
      </c>
    </row>
    <row r="19" spans="1:28" x14ac:dyDescent="0.3">
      <c r="A19" s="1" t="s">
        <v>95</v>
      </c>
      <c r="B19" s="1" t="s">
        <v>105</v>
      </c>
      <c r="C19" s="26" t="s">
        <v>162</v>
      </c>
      <c r="D19" s="36">
        <v>23</v>
      </c>
      <c r="E19" s="95"/>
      <c r="F19" s="26">
        <v>5</v>
      </c>
      <c r="G19" s="26">
        <v>11</v>
      </c>
      <c r="H19" s="26"/>
      <c r="I19" s="26"/>
      <c r="J19" s="26">
        <v>1</v>
      </c>
      <c r="K19" s="26">
        <v>2</v>
      </c>
      <c r="L19" s="95"/>
      <c r="M19" s="26">
        <v>3</v>
      </c>
      <c r="N19" s="26">
        <f t="shared" si="0"/>
        <v>3</v>
      </c>
      <c r="O19" s="106"/>
      <c r="P19" s="37">
        <v>2</v>
      </c>
      <c r="Q19" s="106"/>
      <c r="R19" s="106"/>
      <c r="S19" s="106"/>
      <c r="T19" s="26">
        <f t="shared" si="1"/>
        <v>11</v>
      </c>
      <c r="U19" s="38" t="str">
        <f t="shared" si="2"/>
        <v/>
      </c>
      <c r="V19" s="22">
        <v>115</v>
      </c>
      <c r="W19" s="22" t="s">
        <v>63</v>
      </c>
      <c r="X19" s="22" t="s">
        <v>64</v>
      </c>
      <c r="Y19" s="78">
        <v>647</v>
      </c>
      <c r="Z19" s="39"/>
      <c r="AA19" s="1" t="s">
        <v>110</v>
      </c>
      <c r="AB19" s="27" t="s">
        <v>294</v>
      </c>
    </row>
    <row r="20" spans="1:28" x14ac:dyDescent="0.3">
      <c r="A20" s="1" t="s">
        <v>95</v>
      </c>
      <c r="B20" s="1" t="s">
        <v>105</v>
      </c>
      <c r="C20" s="26" t="s">
        <v>163</v>
      </c>
      <c r="D20" s="36">
        <v>40</v>
      </c>
      <c r="E20" s="95"/>
      <c r="F20" s="26">
        <v>5</v>
      </c>
      <c r="G20" s="26">
        <v>8</v>
      </c>
      <c r="H20" s="26"/>
      <c r="I20" s="26"/>
      <c r="J20" s="26">
        <v>1</v>
      </c>
      <c r="K20" s="26">
        <v>7</v>
      </c>
      <c r="L20" s="95"/>
      <c r="M20" s="26">
        <v>11</v>
      </c>
      <c r="N20" s="26">
        <f>SUM(L20:M20)</f>
        <v>11</v>
      </c>
      <c r="O20" s="106"/>
      <c r="P20" s="37">
        <v>2</v>
      </c>
      <c r="Q20" s="106"/>
      <c r="R20" s="106"/>
      <c r="S20" s="106"/>
      <c r="T20" s="26">
        <f t="shared" si="1"/>
        <v>11</v>
      </c>
      <c r="U20" s="38" t="str">
        <f t="shared" si="2"/>
        <v/>
      </c>
      <c r="V20" s="22">
        <v>115</v>
      </c>
      <c r="W20" s="22" t="s">
        <v>63</v>
      </c>
      <c r="X20" s="22" t="s">
        <v>64</v>
      </c>
      <c r="Y20" s="78">
        <v>647</v>
      </c>
      <c r="Z20" s="39"/>
      <c r="AA20" s="1" t="s">
        <v>110</v>
      </c>
      <c r="AB20" s="27" t="s">
        <v>294</v>
      </c>
    </row>
    <row r="21" spans="1:28" x14ac:dyDescent="0.3">
      <c r="A21" s="1" t="s">
        <v>95</v>
      </c>
      <c r="B21" s="1" t="s">
        <v>105</v>
      </c>
      <c r="C21" s="26" t="s">
        <v>164</v>
      </c>
      <c r="D21" s="36">
        <v>10</v>
      </c>
      <c r="E21" s="95"/>
      <c r="F21" s="26">
        <v>8</v>
      </c>
      <c r="G21" s="26">
        <v>20</v>
      </c>
      <c r="H21" s="26"/>
      <c r="I21" s="26"/>
      <c r="J21" s="26">
        <v>5</v>
      </c>
      <c r="K21" s="26">
        <v>6</v>
      </c>
      <c r="L21" s="95"/>
      <c r="M21" s="26">
        <v>19</v>
      </c>
      <c r="N21" s="26">
        <f>SUM(L21:M21)</f>
        <v>19</v>
      </c>
      <c r="O21" s="106"/>
      <c r="P21" s="37">
        <v>3</v>
      </c>
      <c r="Q21" s="106"/>
      <c r="R21" s="106"/>
      <c r="S21" s="106"/>
      <c r="T21" s="26">
        <f t="shared" si="1"/>
        <v>21</v>
      </c>
      <c r="U21" s="38" t="str">
        <f t="shared" si="2"/>
        <v/>
      </c>
      <c r="V21" s="22">
        <v>115</v>
      </c>
      <c r="W21" s="22" t="s">
        <v>63</v>
      </c>
      <c r="X21" s="22" t="s">
        <v>64</v>
      </c>
      <c r="Y21" s="78">
        <v>647</v>
      </c>
      <c r="Z21" s="39"/>
      <c r="AA21" s="1" t="s">
        <v>110</v>
      </c>
      <c r="AB21" s="27" t="s">
        <v>294</v>
      </c>
    </row>
    <row r="22" spans="1:28" x14ac:dyDescent="0.3">
      <c r="A22" s="1" t="s">
        <v>95</v>
      </c>
      <c r="B22" s="1" t="s">
        <v>105</v>
      </c>
      <c r="C22" s="26" t="s">
        <v>165</v>
      </c>
      <c r="D22" s="36">
        <v>14</v>
      </c>
      <c r="E22" s="95"/>
      <c r="F22" s="26">
        <v>0</v>
      </c>
      <c r="G22" s="26">
        <v>0</v>
      </c>
      <c r="H22" s="26"/>
      <c r="I22" s="26"/>
      <c r="J22" s="26">
        <v>0</v>
      </c>
      <c r="K22" s="26">
        <v>0</v>
      </c>
      <c r="L22" s="95"/>
      <c r="M22" s="26">
        <v>0</v>
      </c>
      <c r="N22" s="26">
        <f>SUM(L22:M22)</f>
        <v>0</v>
      </c>
      <c r="O22" s="106"/>
      <c r="P22" s="37">
        <v>0</v>
      </c>
      <c r="Q22" s="106"/>
      <c r="R22" s="106"/>
      <c r="S22" s="106"/>
      <c r="T22" s="26">
        <f t="shared" si="1"/>
        <v>0</v>
      </c>
      <c r="U22" s="38" t="str">
        <f t="shared" si="2"/>
        <v/>
      </c>
      <c r="V22" s="22">
        <v>115</v>
      </c>
      <c r="W22" s="22" t="s">
        <v>63</v>
      </c>
      <c r="X22" s="22" t="s">
        <v>64</v>
      </c>
      <c r="Y22" s="78">
        <v>647</v>
      </c>
      <c r="Z22" s="39"/>
      <c r="AA22" s="1" t="s">
        <v>110</v>
      </c>
      <c r="AB22" s="27" t="s">
        <v>294</v>
      </c>
    </row>
    <row r="23" spans="1:28" x14ac:dyDescent="0.3">
      <c r="A23" s="1" t="s">
        <v>95</v>
      </c>
      <c r="B23" s="1" t="s">
        <v>105</v>
      </c>
      <c r="C23" s="26" t="s">
        <v>342</v>
      </c>
      <c r="D23" s="36">
        <v>25</v>
      </c>
      <c r="E23" s="95"/>
      <c r="F23" s="26">
        <v>4</v>
      </c>
      <c r="G23" s="26">
        <v>4</v>
      </c>
      <c r="H23" s="26"/>
      <c r="I23" s="26"/>
      <c r="J23" s="26">
        <v>0</v>
      </c>
      <c r="K23" s="26">
        <v>2</v>
      </c>
      <c r="L23" s="95"/>
      <c r="M23" s="26">
        <v>2</v>
      </c>
      <c r="N23" s="26">
        <f>SUM(L23:M23)</f>
        <v>2</v>
      </c>
      <c r="O23" s="106"/>
      <c r="P23" s="37">
        <v>1</v>
      </c>
      <c r="Q23" s="106"/>
      <c r="R23" s="106"/>
      <c r="S23" s="106"/>
      <c r="T23" s="26">
        <f t="shared" si="1"/>
        <v>8</v>
      </c>
      <c r="U23" s="38" t="str">
        <f t="shared" si="2"/>
        <v/>
      </c>
      <c r="V23" s="22">
        <v>115</v>
      </c>
      <c r="W23" s="22" t="s">
        <v>63</v>
      </c>
      <c r="X23" s="22" t="s">
        <v>64</v>
      </c>
      <c r="Y23" s="78">
        <v>647</v>
      </c>
      <c r="Z23" s="39"/>
      <c r="AA23" s="1" t="s">
        <v>110</v>
      </c>
      <c r="AB23" s="27" t="s">
        <v>294</v>
      </c>
    </row>
    <row r="24" spans="1:28" x14ac:dyDescent="0.3">
      <c r="A24" s="1" t="s">
        <v>95</v>
      </c>
      <c r="B24" s="1" t="s">
        <v>105</v>
      </c>
      <c r="C24" s="26" t="s">
        <v>166</v>
      </c>
      <c r="D24" s="36">
        <v>15</v>
      </c>
      <c r="E24" s="95"/>
      <c r="F24" s="26">
        <v>0</v>
      </c>
      <c r="G24" s="26">
        <v>1</v>
      </c>
      <c r="H24" s="26"/>
      <c r="I24" s="26"/>
      <c r="J24" s="26">
        <v>4</v>
      </c>
      <c r="K24" s="26">
        <v>5</v>
      </c>
      <c r="L24" s="95"/>
      <c r="M24" s="26">
        <v>0</v>
      </c>
      <c r="N24" s="26">
        <f>SUM(L24:M24)</f>
        <v>0</v>
      </c>
      <c r="O24" s="106"/>
      <c r="P24" s="37">
        <v>0</v>
      </c>
      <c r="Q24" s="106"/>
      <c r="R24" s="106"/>
      <c r="S24" s="106"/>
      <c r="T24" s="26">
        <f t="shared" si="1"/>
        <v>4</v>
      </c>
      <c r="U24" s="38" t="str">
        <f t="shared" si="2"/>
        <v/>
      </c>
      <c r="V24" s="22">
        <v>115</v>
      </c>
      <c r="W24" s="22" t="s">
        <v>63</v>
      </c>
      <c r="X24" s="22" t="s">
        <v>64</v>
      </c>
      <c r="Y24" s="78">
        <v>647</v>
      </c>
      <c r="Z24" s="39"/>
      <c r="AA24" s="1" t="s">
        <v>110</v>
      </c>
      <c r="AB24" s="27" t="s">
        <v>294</v>
      </c>
    </row>
    <row r="25" spans="1:28" x14ac:dyDescent="0.3">
      <c r="A25" s="1" t="s">
        <v>95</v>
      </c>
      <c r="B25" s="1" t="s">
        <v>105</v>
      </c>
      <c r="C25" s="51" t="s">
        <v>39</v>
      </c>
      <c r="D25" s="34"/>
      <c r="E25" s="51">
        <v>240</v>
      </c>
      <c r="F25" s="51"/>
      <c r="G25" s="51"/>
      <c r="H25" s="51"/>
      <c r="I25" s="51"/>
      <c r="J25" s="51"/>
      <c r="K25" s="51"/>
      <c r="L25" s="51"/>
      <c r="M25" s="51"/>
      <c r="N25" s="5"/>
      <c r="O25" s="51">
        <v>19</v>
      </c>
      <c r="P25" s="51"/>
      <c r="Q25" s="51"/>
      <c r="R25" s="51">
        <v>29</v>
      </c>
      <c r="S25" s="41"/>
      <c r="T25" s="26"/>
      <c r="U25" s="38" t="str">
        <f t="shared" ref="U25" si="3">_xlfn.IFNA("",((T25+Q25+N25-R25)+(O25*2))/E25)</f>
        <v/>
      </c>
      <c r="V25" s="22">
        <v>115</v>
      </c>
      <c r="W25" s="22" t="s">
        <v>63</v>
      </c>
      <c r="X25" s="22" t="s">
        <v>64</v>
      </c>
      <c r="Y25" s="78">
        <v>647</v>
      </c>
      <c r="Z25" s="39"/>
      <c r="AA25" s="1" t="s">
        <v>110</v>
      </c>
      <c r="AB25" s="27" t="s">
        <v>294</v>
      </c>
    </row>
    <row r="26" spans="1:28" x14ac:dyDescent="0.3">
      <c r="A26" s="46" t="s">
        <v>95</v>
      </c>
      <c r="B26" s="46" t="s">
        <v>105</v>
      </c>
      <c r="C26" s="42" t="s">
        <v>40</v>
      </c>
      <c r="D26" s="46"/>
      <c r="E26" s="42">
        <f t="shared" ref="E26:T26" si="4">SUM(E13:E25)</f>
        <v>240</v>
      </c>
      <c r="F26" s="42">
        <f t="shared" si="4"/>
        <v>40</v>
      </c>
      <c r="G26" s="42">
        <f t="shared" si="4"/>
        <v>86</v>
      </c>
      <c r="H26" s="42">
        <f t="shared" si="4"/>
        <v>0</v>
      </c>
      <c r="I26" s="42">
        <f t="shared" si="4"/>
        <v>0</v>
      </c>
      <c r="J26" s="42">
        <f t="shared" si="4"/>
        <v>23</v>
      </c>
      <c r="K26" s="42">
        <f t="shared" si="4"/>
        <v>40</v>
      </c>
      <c r="L26" s="42">
        <f t="shared" si="4"/>
        <v>0</v>
      </c>
      <c r="M26" s="42">
        <f t="shared" si="4"/>
        <v>70</v>
      </c>
      <c r="N26" s="42">
        <f t="shared" si="4"/>
        <v>70</v>
      </c>
      <c r="O26" s="42">
        <f t="shared" si="4"/>
        <v>19</v>
      </c>
      <c r="P26" s="42">
        <f t="shared" si="4"/>
        <v>26</v>
      </c>
      <c r="Q26" s="42">
        <f t="shared" si="4"/>
        <v>0</v>
      </c>
      <c r="R26" s="42">
        <f t="shared" si="4"/>
        <v>29</v>
      </c>
      <c r="S26" s="42">
        <f t="shared" si="4"/>
        <v>0</v>
      </c>
      <c r="T26" s="42">
        <f t="shared" si="4"/>
        <v>103</v>
      </c>
      <c r="U26" s="43">
        <f>((T26+Q26+N26-R26)+(O26*2))/E26</f>
        <v>0.7583333333333333</v>
      </c>
      <c r="V26" s="44">
        <v>115</v>
      </c>
      <c r="W26" s="44" t="s">
        <v>63</v>
      </c>
      <c r="X26" s="44" t="s">
        <v>64</v>
      </c>
      <c r="Y26" s="79">
        <v>647</v>
      </c>
      <c r="Z26" s="45"/>
      <c r="AA26" s="46" t="s">
        <v>110</v>
      </c>
      <c r="AB26" s="93" t="s">
        <v>294</v>
      </c>
    </row>
    <row r="27" spans="1:28" x14ac:dyDescent="0.3">
      <c r="A27" s="1"/>
      <c r="B27" s="1"/>
      <c r="C27" s="1"/>
      <c r="D27" s="1"/>
      <c r="F27" s="47" t="s">
        <v>41</v>
      </c>
      <c r="G27" s="48">
        <f>F26/G26</f>
        <v>0.46511627906976744</v>
      </c>
      <c r="H27" s="26"/>
      <c r="I27" s="1"/>
      <c r="J27" s="47" t="s">
        <v>42</v>
      </c>
      <c r="K27" s="48">
        <f>J26/K26</f>
        <v>0.57499999999999996</v>
      </c>
      <c r="L27" s="1"/>
      <c r="M27" s="37" t="s">
        <v>43</v>
      </c>
      <c r="N27" s="49">
        <v>10</v>
      </c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52" t="s">
        <v>96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29</v>
      </c>
      <c r="W33" s="1"/>
      <c r="X33" s="1"/>
      <c r="Y33" s="30"/>
      <c r="Z33" s="39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95</v>
      </c>
      <c r="C35" s="26" t="s">
        <v>169</v>
      </c>
      <c r="D35" s="36">
        <v>40</v>
      </c>
      <c r="E35" s="95"/>
      <c r="F35" s="26">
        <v>2</v>
      </c>
      <c r="G35" s="26">
        <v>9</v>
      </c>
      <c r="H35" s="26"/>
      <c r="I35" s="26"/>
      <c r="J35" s="26">
        <v>5</v>
      </c>
      <c r="K35" s="26">
        <v>8</v>
      </c>
      <c r="L35" s="95"/>
      <c r="M35" s="26">
        <v>12</v>
      </c>
      <c r="N35" s="26">
        <f>SUM(L35:M35)</f>
        <v>12</v>
      </c>
      <c r="O35" s="95"/>
      <c r="P35" s="37">
        <v>4</v>
      </c>
      <c r="Q35" s="95"/>
      <c r="R35" s="95"/>
      <c r="S35" s="95"/>
      <c r="T35" s="26">
        <f>(H35*3)+((F35-H35)*2)+J35</f>
        <v>9</v>
      </c>
      <c r="U35" s="38" t="str">
        <f>IFERROR(((T35+Q35+N35-R35)+(O35*2))/E35,"")</f>
        <v/>
      </c>
      <c r="V35" s="22">
        <v>115</v>
      </c>
      <c r="W35" s="22" t="s">
        <v>357</v>
      </c>
      <c r="X35" s="22" t="s">
        <v>58</v>
      </c>
      <c r="Y35" s="78">
        <v>647</v>
      </c>
      <c r="Z35" s="39"/>
      <c r="AA35" s="1" t="s">
        <v>98</v>
      </c>
      <c r="AB35" s="27" t="s">
        <v>295</v>
      </c>
    </row>
    <row r="36" spans="1:28" x14ac:dyDescent="0.3">
      <c r="A36" s="1" t="s">
        <v>105</v>
      </c>
      <c r="B36" s="1" t="s">
        <v>95</v>
      </c>
      <c r="C36" s="26" t="s">
        <v>170</v>
      </c>
      <c r="D36" s="36">
        <v>10</v>
      </c>
      <c r="E36" s="95"/>
      <c r="F36" s="26">
        <v>8</v>
      </c>
      <c r="G36" s="26">
        <v>18</v>
      </c>
      <c r="H36" s="26"/>
      <c r="I36" s="26"/>
      <c r="J36" s="26">
        <v>2</v>
      </c>
      <c r="K36" s="26">
        <v>2</v>
      </c>
      <c r="L36" s="95"/>
      <c r="M36" s="26">
        <v>5</v>
      </c>
      <c r="N36" s="26">
        <f t="shared" ref="N36:N41" si="5">SUM(L36:M36)</f>
        <v>5</v>
      </c>
      <c r="O36" s="106"/>
      <c r="P36" s="37">
        <v>5</v>
      </c>
      <c r="Q36" s="106"/>
      <c r="R36" s="106"/>
      <c r="S36" s="106"/>
      <c r="T36" s="37">
        <f t="shared" ref="T36:T41" si="6">(H36*3)+((F36-H36)*2)+J36</f>
        <v>18</v>
      </c>
      <c r="U36" s="38" t="str">
        <f t="shared" ref="U36:U44" si="7">IFERROR(((T36+Q36+N36-R36)+(O36*2))/E36,"")</f>
        <v/>
      </c>
      <c r="V36" s="22">
        <v>115</v>
      </c>
      <c r="W36" s="22" t="s">
        <v>357</v>
      </c>
      <c r="X36" s="22" t="s">
        <v>58</v>
      </c>
      <c r="Y36" s="78">
        <v>647</v>
      </c>
      <c r="Z36" s="39"/>
      <c r="AA36" s="1" t="s">
        <v>98</v>
      </c>
      <c r="AB36" s="27" t="s">
        <v>295</v>
      </c>
    </row>
    <row r="37" spans="1:28" x14ac:dyDescent="0.3">
      <c r="A37" s="1" t="s">
        <v>105</v>
      </c>
      <c r="B37" s="1" t="s">
        <v>95</v>
      </c>
      <c r="C37" s="26" t="s">
        <v>171</v>
      </c>
      <c r="D37" s="36">
        <v>25</v>
      </c>
      <c r="E37" s="95"/>
      <c r="F37" s="26">
        <v>0</v>
      </c>
      <c r="G37" s="26">
        <v>0</v>
      </c>
      <c r="H37" s="26"/>
      <c r="I37" s="26"/>
      <c r="J37" s="26">
        <v>0</v>
      </c>
      <c r="K37" s="26">
        <v>0</v>
      </c>
      <c r="L37" s="95"/>
      <c r="M37" s="26">
        <v>0</v>
      </c>
      <c r="N37" s="26">
        <f t="shared" si="5"/>
        <v>0</v>
      </c>
      <c r="O37" s="106"/>
      <c r="P37" s="37">
        <v>0</v>
      </c>
      <c r="Q37" s="106"/>
      <c r="R37" s="106"/>
      <c r="S37" s="106"/>
      <c r="T37" s="37">
        <f t="shared" si="6"/>
        <v>0</v>
      </c>
      <c r="U37" s="38" t="str">
        <f t="shared" si="7"/>
        <v/>
      </c>
      <c r="V37" s="22">
        <v>115</v>
      </c>
      <c r="W37" s="22" t="s">
        <v>357</v>
      </c>
      <c r="X37" s="22" t="s">
        <v>58</v>
      </c>
      <c r="Y37" s="78">
        <v>647</v>
      </c>
      <c r="Z37" s="39"/>
      <c r="AA37" s="1" t="s">
        <v>98</v>
      </c>
      <c r="AB37" s="27" t="s">
        <v>295</v>
      </c>
    </row>
    <row r="38" spans="1:28" x14ac:dyDescent="0.3">
      <c r="A38" s="1" t="s">
        <v>105</v>
      </c>
      <c r="B38" s="1" t="s">
        <v>95</v>
      </c>
      <c r="C38" s="26" t="s">
        <v>172</v>
      </c>
      <c r="D38" s="36">
        <v>24</v>
      </c>
      <c r="E38" s="95"/>
      <c r="F38" s="26">
        <v>9</v>
      </c>
      <c r="G38" s="26">
        <v>26</v>
      </c>
      <c r="H38" s="26"/>
      <c r="I38" s="26"/>
      <c r="J38" s="26">
        <v>4</v>
      </c>
      <c r="K38" s="26">
        <v>5</v>
      </c>
      <c r="L38" s="95"/>
      <c r="M38" s="26">
        <v>7</v>
      </c>
      <c r="N38" s="26">
        <f t="shared" si="5"/>
        <v>7</v>
      </c>
      <c r="O38" s="106"/>
      <c r="P38" s="37">
        <v>2</v>
      </c>
      <c r="Q38" s="106"/>
      <c r="R38" s="106"/>
      <c r="S38" s="106"/>
      <c r="T38" s="37">
        <f t="shared" si="6"/>
        <v>22</v>
      </c>
      <c r="U38" s="38" t="str">
        <f t="shared" si="7"/>
        <v/>
      </c>
      <c r="V38" s="22">
        <v>115</v>
      </c>
      <c r="W38" s="22" t="s">
        <v>357</v>
      </c>
      <c r="X38" s="22" t="s">
        <v>58</v>
      </c>
      <c r="Y38" s="78">
        <v>647</v>
      </c>
      <c r="Z38" s="39"/>
      <c r="AA38" s="1" t="s">
        <v>98</v>
      </c>
      <c r="AB38" s="27" t="s">
        <v>295</v>
      </c>
    </row>
    <row r="39" spans="1:28" x14ac:dyDescent="0.3">
      <c r="A39" s="1" t="s">
        <v>105</v>
      </c>
      <c r="B39" s="1" t="s">
        <v>95</v>
      </c>
      <c r="C39" s="26" t="s">
        <v>173</v>
      </c>
      <c r="D39" s="36">
        <v>3</v>
      </c>
      <c r="E39" s="95"/>
      <c r="F39" s="26">
        <v>1</v>
      </c>
      <c r="G39" s="26">
        <v>3</v>
      </c>
      <c r="H39" s="26"/>
      <c r="I39" s="26"/>
      <c r="J39" s="26">
        <v>4</v>
      </c>
      <c r="K39" s="26">
        <v>6</v>
      </c>
      <c r="L39" s="95"/>
      <c r="M39" s="26">
        <v>1</v>
      </c>
      <c r="N39" s="26">
        <f t="shared" si="5"/>
        <v>1</v>
      </c>
      <c r="O39" s="106"/>
      <c r="P39" s="37">
        <v>5</v>
      </c>
      <c r="Q39" s="106"/>
      <c r="R39" s="106"/>
      <c r="S39" s="106"/>
      <c r="T39" s="37">
        <f t="shared" si="6"/>
        <v>6</v>
      </c>
      <c r="U39" s="38" t="str">
        <f t="shared" si="7"/>
        <v/>
      </c>
      <c r="V39" s="22">
        <v>115</v>
      </c>
      <c r="W39" s="22" t="s">
        <v>357</v>
      </c>
      <c r="X39" s="22" t="s">
        <v>58</v>
      </c>
      <c r="Y39" s="78">
        <v>647</v>
      </c>
      <c r="Z39" s="39"/>
      <c r="AA39" s="1" t="s">
        <v>98</v>
      </c>
      <c r="AB39" s="27" t="s">
        <v>295</v>
      </c>
    </row>
    <row r="40" spans="1:28" x14ac:dyDescent="0.3">
      <c r="A40" s="1" t="s">
        <v>105</v>
      </c>
      <c r="B40" s="1" t="s">
        <v>95</v>
      </c>
      <c r="C40" s="26" t="s">
        <v>174</v>
      </c>
      <c r="D40" s="36">
        <v>20</v>
      </c>
      <c r="E40" s="95"/>
      <c r="F40" s="26">
        <v>5</v>
      </c>
      <c r="G40" s="26">
        <v>12</v>
      </c>
      <c r="H40" s="26"/>
      <c r="I40" s="26"/>
      <c r="J40" s="26">
        <v>0</v>
      </c>
      <c r="K40" s="26">
        <v>1</v>
      </c>
      <c r="L40" s="95"/>
      <c r="M40" s="26">
        <v>8</v>
      </c>
      <c r="N40" s="26">
        <f t="shared" si="5"/>
        <v>8</v>
      </c>
      <c r="O40" s="106"/>
      <c r="P40" s="37">
        <v>4</v>
      </c>
      <c r="Q40" s="106"/>
      <c r="R40" s="106"/>
      <c r="S40" s="106"/>
      <c r="T40" s="37">
        <f t="shared" si="6"/>
        <v>10</v>
      </c>
      <c r="U40" s="38" t="str">
        <f t="shared" si="7"/>
        <v/>
      </c>
      <c r="V40" s="22">
        <v>115</v>
      </c>
      <c r="W40" s="22" t="s">
        <v>357</v>
      </c>
      <c r="X40" s="22" t="s">
        <v>58</v>
      </c>
      <c r="Y40" s="78">
        <v>647</v>
      </c>
      <c r="Z40" s="39"/>
      <c r="AA40" s="1" t="s">
        <v>98</v>
      </c>
      <c r="AB40" s="27" t="s">
        <v>295</v>
      </c>
    </row>
    <row r="41" spans="1:28" x14ac:dyDescent="0.3">
      <c r="A41" s="1" t="s">
        <v>105</v>
      </c>
      <c r="B41" s="1" t="s">
        <v>95</v>
      </c>
      <c r="C41" s="26" t="s">
        <v>329</v>
      </c>
      <c r="D41" s="36">
        <v>21</v>
      </c>
      <c r="E41" s="95"/>
      <c r="F41" s="26">
        <v>4</v>
      </c>
      <c r="G41" s="26">
        <v>7</v>
      </c>
      <c r="H41" s="26"/>
      <c r="I41" s="26"/>
      <c r="J41" s="26">
        <v>0</v>
      </c>
      <c r="K41" s="26">
        <v>3</v>
      </c>
      <c r="L41" s="95"/>
      <c r="M41" s="26">
        <v>3</v>
      </c>
      <c r="N41" s="26">
        <f t="shared" si="5"/>
        <v>3</v>
      </c>
      <c r="O41" s="106"/>
      <c r="P41" s="37">
        <v>3</v>
      </c>
      <c r="Q41" s="106"/>
      <c r="R41" s="106"/>
      <c r="S41" s="106"/>
      <c r="T41" s="37">
        <f t="shared" si="6"/>
        <v>8</v>
      </c>
      <c r="U41" s="38" t="str">
        <f t="shared" si="7"/>
        <v/>
      </c>
      <c r="V41" s="22">
        <v>115</v>
      </c>
      <c r="W41" s="22" t="s">
        <v>357</v>
      </c>
      <c r="X41" s="22" t="s">
        <v>58</v>
      </c>
      <c r="Y41" s="78">
        <v>647</v>
      </c>
      <c r="Z41" s="39"/>
      <c r="AA41" s="1" t="s">
        <v>98</v>
      </c>
      <c r="AB41" s="27" t="s">
        <v>295</v>
      </c>
    </row>
    <row r="42" spans="1:28" x14ac:dyDescent="0.3">
      <c r="A42" s="1" t="s">
        <v>105</v>
      </c>
      <c r="B42" s="1" t="s">
        <v>95</v>
      </c>
      <c r="C42" s="26" t="s">
        <v>176</v>
      </c>
      <c r="D42" s="36">
        <v>14</v>
      </c>
      <c r="E42" s="95" t="s">
        <v>416</v>
      </c>
      <c r="F42" s="26"/>
      <c r="G42" s="26"/>
      <c r="H42" s="26"/>
      <c r="I42" s="26"/>
      <c r="J42" s="26"/>
      <c r="K42" s="26"/>
      <c r="L42" s="95"/>
      <c r="M42" s="26"/>
      <c r="N42" s="26"/>
      <c r="O42" s="106"/>
      <c r="P42" s="37"/>
      <c r="Q42" s="106"/>
      <c r="R42" s="106"/>
      <c r="S42" s="106"/>
      <c r="T42" s="37"/>
      <c r="U42" s="38" t="str">
        <f t="shared" si="7"/>
        <v/>
      </c>
      <c r="V42" s="22">
        <v>115</v>
      </c>
      <c r="W42" s="22" t="s">
        <v>357</v>
      </c>
      <c r="X42" s="22" t="s">
        <v>58</v>
      </c>
      <c r="Y42" s="78">
        <v>647</v>
      </c>
      <c r="Z42" s="39"/>
      <c r="AA42" s="1" t="s">
        <v>98</v>
      </c>
      <c r="AB42" s="27" t="s">
        <v>295</v>
      </c>
    </row>
    <row r="43" spans="1:28" x14ac:dyDescent="0.3">
      <c r="A43" s="1" t="s">
        <v>105</v>
      </c>
      <c r="B43" s="1" t="s">
        <v>95</v>
      </c>
      <c r="C43" s="26" t="s">
        <v>177</v>
      </c>
      <c r="D43" s="36">
        <v>23</v>
      </c>
      <c r="E43" s="95"/>
      <c r="F43" s="26">
        <v>7</v>
      </c>
      <c r="G43" s="26">
        <v>27</v>
      </c>
      <c r="H43" s="26"/>
      <c r="I43" s="26"/>
      <c r="J43" s="26">
        <v>2</v>
      </c>
      <c r="K43" s="26">
        <v>3</v>
      </c>
      <c r="L43" s="95"/>
      <c r="M43" s="26">
        <v>13</v>
      </c>
      <c r="N43" s="26">
        <f>SUM(L43:M43)</f>
        <v>13</v>
      </c>
      <c r="O43" s="106"/>
      <c r="P43" s="37">
        <v>5</v>
      </c>
      <c r="Q43" s="106"/>
      <c r="R43" s="106"/>
      <c r="S43" s="106"/>
      <c r="T43" s="37">
        <f>(H43*3)+((F43-H43)*2)+J43</f>
        <v>16</v>
      </c>
      <c r="U43" s="38" t="str">
        <f t="shared" si="7"/>
        <v/>
      </c>
      <c r="V43" s="22">
        <v>115</v>
      </c>
      <c r="W43" s="22" t="s">
        <v>357</v>
      </c>
      <c r="X43" s="22" t="s">
        <v>58</v>
      </c>
      <c r="Y43" s="78">
        <v>647</v>
      </c>
      <c r="Z43" s="39"/>
      <c r="AA43" s="1" t="s">
        <v>98</v>
      </c>
      <c r="AB43" s="27" t="s">
        <v>295</v>
      </c>
    </row>
    <row r="44" spans="1:28" x14ac:dyDescent="0.3">
      <c r="A44" s="1" t="s">
        <v>105</v>
      </c>
      <c r="B44" s="1" t="s">
        <v>95</v>
      </c>
      <c r="C44" s="26" t="s">
        <v>178</v>
      </c>
      <c r="D44" s="36">
        <v>5</v>
      </c>
      <c r="E44" s="95" t="s">
        <v>504</v>
      </c>
      <c r="F44" s="26"/>
      <c r="G44" s="26"/>
      <c r="H44" s="26"/>
      <c r="I44" s="26"/>
      <c r="J44" s="26"/>
      <c r="K44" s="26"/>
      <c r="L44" s="95"/>
      <c r="M44" s="26"/>
      <c r="N44" s="26"/>
      <c r="O44" s="106"/>
      <c r="P44" s="37"/>
      <c r="Q44" s="106"/>
      <c r="R44" s="106"/>
      <c r="S44" s="106"/>
      <c r="T44" s="37"/>
      <c r="U44" s="38" t="str">
        <f t="shared" si="7"/>
        <v/>
      </c>
      <c r="V44" s="22">
        <v>115</v>
      </c>
      <c r="W44" s="22" t="s">
        <v>357</v>
      </c>
      <c r="X44" s="22" t="s">
        <v>58</v>
      </c>
      <c r="Y44" s="78">
        <v>647</v>
      </c>
      <c r="Z44" s="39"/>
      <c r="AA44" s="1" t="s">
        <v>98</v>
      </c>
      <c r="AB44" s="27" t="s">
        <v>295</v>
      </c>
    </row>
    <row r="45" spans="1:28" x14ac:dyDescent="0.3">
      <c r="A45" s="1" t="s">
        <v>105</v>
      </c>
      <c r="B45" s="1" t="s">
        <v>95</v>
      </c>
      <c r="C45" s="51" t="s">
        <v>39</v>
      </c>
      <c r="D45" s="1"/>
      <c r="E45" s="51">
        <v>240</v>
      </c>
      <c r="F45" s="51"/>
      <c r="G45" s="51"/>
      <c r="H45" s="51"/>
      <c r="I45" s="51"/>
      <c r="J45" s="51"/>
      <c r="K45" s="51"/>
      <c r="L45" s="51"/>
      <c r="M45" s="51"/>
      <c r="N45" s="51"/>
      <c r="O45" s="51">
        <v>13</v>
      </c>
      <c r="P45" s="51"/>
      <c r="Q45" s="51"/>
      <c r="R45" s="51">
        <v>26</v>
      </c>
      <c r="S45" s="41"/>
      <c r="T45" s="41"/>
      <c r="U45" s="38" t="str">
        <f t="shared" ref="U45" si="8">_xlfn.IFNA("",((T45+Q45+N45-R45)+(O45*2))/E45)</f>
        <v/>
      </c>
      <c r="V45" s="22">
        <v>115</v>
      </c>
      <c r="W45" s="22" t="s">
        <v>357</v>
      </c>
      <c r="X45" s="22" t="s">
        <v>58</v>
      </c>
      <c r="Y45" s="78">
        <v>647</v>
      </c>
      <c r="Z45" s="39"/>
      <c r="AA45" s="1" t="s">
        <v>98</v>
      </c>
      <c r="AB45" s="27" t="s">
        <v>295</v>
      </c>
    </row>
    <row r="46" spans="1:28" x14ac:dyDescent="0.3">
      <c r="A46" s="46" t="s">
        <v>105</v>
      </c>
      <c r="B46" s="46" t="s">
        <v>95</v>
      </c>
      <c r="C46" s="42" t="s">
        <v>40</v>
      </c>
      <c r="D46" s="46"/>
      <c r="E46" s="42">
        <f t="shared" ref="E46:T46" si="9">SUM(E35:E45)</f>
        <v>240</v>
      </c>
      <c r="F46" s="42">
        <f t="shared" si="9"/>
        <v>36</v>
      </c>
      <c r="G46" s="42">
        <f t="shared" si="9"/>
        <v>102</v>
      </c>
      <c r="H46" s="42">
        <f t="shared" si="9"/>
        <v>0</v>
      </c>
      <c r="I46" s="42">
        <f t="shared" si="9"/>
        <v>0</v>
      </c>
      <c r="J46" s="42">
        <f t="shared" si="9"/>
        <v>17</v>
      </c>
      <c r="K46" s="42">
        <f t="shared" si="9"/>
        <v>28</v>
      </c>
      <c r="L46" s="42">
        <f t="shared" si="9"/>
        <v>0</v>
      </c>
      <c r="M46" s="42">
        <f t="shared" si="9"/>
        <v>49</v>
      </c>
      <c r="N46" s="42">
        <f t="shared" si="9"/>
        <v>49</v>
      </c>
      <c r="O46" s="42">
        <f t="shared" si="9"/>
        <v>13</v>
      </c>
      <c r="P46" s="42">
        <f t="shared" si="9"/>
        <v>28</v>
      </c>
      <c r="Q46" s="42">
        <f t="shared" si="9"/>
        <v>0</v>
      </c>
      <c r="R46" s="42">
        <f t="shared" si="9"/>
        <v>26</v>
      </c>
      <c r="S46" s="42">
        <f t="shared" si="9"/>
        <v>0</v>
      </c>
      <c r="T46" s="42">
        <f t="shared" si="9"/>
        <v>89</v>
      </c>
      <c r="U46" s="43">
        <f>((T46+Q46+N46-R46)+(O46*2))/E46</f>
        <v>0.57499999999999996</v>
      </c>
      <c r="V46" s="44">
        <v>115</v>
      </c>
      <c r="W46" s="44" t="s">
        <v>57</v>
      </c>
      <c r="X46" s="44" t="s">
        <v>58</v>
      </c>
      <c r="Y46" s="79">
        <v>647</v>
      </c>
      <c r="Z46" s="45"/>
      <c r="AA46" s="46" t="s">
        <v>98</v>
      </c>
      <c r="AB46" s="93" t="s">
        <v>295</v>
      </c>
    </row>
    <row r="47" spans="1:28" x14ac:dyDescent="0.3">
      <c r="A47" s="1"/>
      <c r="B47" s="1"/>
      <c r="C47" s="1"/>
      <c r="D47" s="1"/>
      <c r="F47" s="47" t="s">
        <v>41</v>
      </c>
      <c r="G47" s="77">
        <f>F46/G46</f>
        <v>0.35294117647058826</v>
      </c>
      <c r="H47" s="47"/>
      <c r="I47" s="27"/>
      <c r="J47" s="47" t="s">
        <v>42</v>
      </c>
      <c r="K47" s="77">
        <f>J46/K46</f>
        <v>0.6071428571428571</v>
      </c>
      <c r="L47" s="1"/>
      <c r="M47" s="37" t="s">
        <v>43</v>
      </c>
      <c r="N47" s="49">
        <v>11</v>
      </c>
      <c r="P47" s="1"/>
      <c r="Q47" s="1"/>
      <c r="R47" s="1"/>
      <c r="S47" s="1"/>
      <c r="T47" s="1"/>
      <c r="U47" s="1"/>
      <c r="V47" s="22"/>
      <c r="W47" s="22"/>
      <c r="X47" s="22"/>
      <c r="Y47" s="40"/>
      <c r="Z47" s="39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0"/>
      <c r="Z48" s="39"/>
      <c r="AA48" s="1"/>
      <c r="AB48" s="27"/>
    </row>
    <row r="49" spans="2:28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0"/>
      <c r="Z49" s="39"/>
      <c r="AA49" s="1"/>
      <c r="AB49" s="27"/>
    </row>
    <row r="50" spans="2:28" x14ac:dyDescent="0.3">
      <c r="AB50" s="92"/>
    </row>
    <row r="51" spans="2:28" x14ac:dyDescent="0.3">
      <c r="AB51" s="92"/>
    </row>
    <row r="52" spans="2:28" x14ac:dyDescent="0.3">
      <c r="AB52" s="92"/>
    </row>
    <row r="53" spans="2:28" x14ac:dyDescent="0.3">
      <c r="AB53" s="92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F91F4-8084-433D-8903-5D74FE422CC4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80" t="s">
        <v>413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28941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227</v>
      </c>
      <c r="D4" s="7" t="s">
        <v>5</v>
      </c>
      <c r="E4" s="8"/>
      <c r="F4" s="5"/>
      <c r="G4" s="1"/>
      <c r="J4" s="15" t="s">
        <v>296</v>
      </c>
      <c r="K4" s="16" t="s">
        <v>106</v>
      </c>
      <c r="L4" s="17"/>
      <c r="M4" s="18"/>
      <c r="N4" s="19">
        <v>33</v>
      </c>
      <c r="O4" s="19">
        <v>25</v>
      </c>
      <c r="P4" s="19">
        <v>25</v>
      </c>
      <c r="Q4" s="19">
        <v>29</v>
      </c>
      <c r="R4" s="20"/>
      <c r="S4" s="21">
        <f>SUM(N4:R4)</f>
        <v>112</v>
      </c>
      <c r="T4" s="22">
        <v>118</v>
      </c>
    </row>
    <row r="5" spans="1:28" x14ac:dyDescent="0.3">
      <c r="B5" s="1"/>
      <c r="C5" s="6" t="s">
        <v>121</v>
      </c>
      <c r="D5" s="7" t="s">
        <v>6</v>
      </c>
      <c r="E5" s="1"/>
      <c r="F5" s="1"/>
      <c r="G5" s="1"/>
      <c r="J5" s="15" t="s">
        <v>297</v>
      </c>
      <c r="K5" s="16" t="s">
        <v>117</v>
      </c>
      <c r="L5" s="17"/>
      <c r="M5" s="18"/>
      <c r="N5" s="19">
        <v>27</v>
      </c>
      <c r="O5" s="19">
        <v>39</v>
      </c>
      <c r="P5" s="19">
        <v>12</v>
      </c>
      <c r="Q5" s="19">
        <v>25</v>
      </c>
      <c r="R5" s="20"/>
      <c r="S5" s="21">
        <f>SUM(N5:R5)</f>
        <v>103</v>
      </c>
      <c r="T5" s="22">
        <v>118</v>
      </c>
      <c r="U5" s="1"/>
      <c r="V5" s="1"/>
      <c r="W5" s="1"/>
    </row>
    <row r="6" spans="1:28" x14ac:dyDescent="0.3">
      <c r="C6" s="81">
        <v>1861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325</v>
      </c>
      <c r="D7" s="7" t="s">
        <v>8</v>
      </c>
      <c r="G7" s="1"/>
      <c r="S7" s="1"/>
      <c r="T7" s="25" t="s">
        <v>9</v>
      </c>
      <c r="U7" s="1"/>
      <c r="V7" s="83">
        <v>118</v>
      </c>
      <c r="W7" s="1"/>
    </row>
    <row r="8" spans="1:28" x14ac:dyDescent="0.3">
      <c r="B8" s="1"/>
      <c r="C8" s="24" t="s">
        <v>322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92"/>
    </row>
    <row r="11" spans="1:28" x14ac:dyDescent="0.3">
      <c r="B11" s="1"/>
      <c r="C11" s="31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30</v>
      </c>
      <c r="AB11" s="92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116</v>
      </c>
      <c r="B13" s="1" t="s">
        <v>105</v>
      </c>
      <c r="C13" s="26" t="s">
        <v>155</v>
      </c>
      <c r="D13" s="36">
        <v>11</v>
      </c>
      <c r="E13" s="95"/>
      <c r="F13" s="26">
        <v>6</v>
      </c>
      <c r="G13" s="95"/>
      <c r="H13" s="26"/>
      <c r="I13" s="26"/>
      <c r="J13" s="26">
        <v>5</v>
      </c>
      <c r="K13" s="26">
        <v>7</v>
      </c>
      <c r="L13" s="95"/>
      <c r="M13" s="95"/>
      <c r="N13" s="26">
        <f>SUM(L13:M13)</f>
        <v>0</v>
      </c>
      <c r="O13" s="106"/>
      <c r="P13" s="106"/>
      <c r="Q13" s="106"/>
      <c r="R13" s="106"/>
      <c r="S13" s="106"/>
      <c r="T13" s="26">
        <f t="shared" ref="T13:T23" si="0">+(F13*2)+J13</f>
        <v>17</v>
      </c>
      <c r="U13" s="38" t="str">
        <f>IFERROR(((T13+Q13+N13-R13)+(O13*2))/E13,"")</f>
        <v/>
      </c>
      <c r="V13" s="22">
        <v>118</v>
      </c>
      <c r="W13" s="22" t="s">
        <v>63</v>
      </c>
      <c r="X13" s="22" t="s">
        <v>64</v>
      </c>
      <c r="Y13" s="78">
        <v>1861</v>
      </c>
      <c r="Z13" s="39"/>
      <c r="AA13" s="1" t="s">
        <v>110</v>
      </c>
      <c r="AB13" s="27" t="s">
        <v>298</v>
      </c>
    </row>
    <row r="14" spans="1:28" x14ac:dyDescent="0.3">
      <c r="A14" s="1" t="s">
        <v>116</v>
      </c>
      <c r="B14" s="1" t="s">
        <v>105</v>
      </c>
      <c r="C14" s="26" t="s">
        <v>156</v>
      </c>
      <c r="D14" s="36">
        <v>33</v>
      </c>
      <c r="E14" s="95" t="s">
        <v>499</v>
      </c>
      <c r="F14" s="26"/>
      <c r="G14" s="95"/>
      <c r="H14" s="26"/>
      <c r="I14" s="26"/>
      <c r="J14" s="26"/>
      <c r="K14" s="26"/>
      <c r="L14" s="95"/>
      <c r="M14" s="95"/>
      <c r="N14" s="26"/>
      <c r="O14" s="106"/>
      <c r="P14" s="106"/>
      <c r="Q14" s="106"/>
      <c r="R14" s="106"/>
      <c r="S14" s="106"/>
      <c r="T14" s="26"/>
      <c r="U14" s="38"/>
      <c r="V14" s="22">
        <v>118</v>
      </c>
      <c r="W14" s="22" t="s">
        <v>63</v>
      </c>
      <c r="X14" s="22" t="s">
        <v>64</v>
      </c>
      <c r="Y14" s="78">
        <v>1861</v>
      </c>
      <c r="Z14" s="39"/>
      <c r="AA14" s="1" t="s">
        <v>110</v>
      </c>
      <c r="AB14" s="27" t="s">
        <v>298</v>
      </c>
    </row>
    <row r="15" spans="1:28" x14ac:dyDescent="0.3">
      <c r="A15" s="1" t="s">
        <v>116</v>
      </c>
      <c r="B15" s="1" t="s">
        <v>105</v>
      </c>
      <c r="C15" s="26" t="s">
        <v>157</v>
      </c>
      <c r="D15" s="36">
        <v>24</v>
      </c>
      <c r="E15" s="95"/>
      <c r="F15" s="26">
        <v>6</v>
      </c>
      <c r="G15" s="95"/>
      <c r="H15" s="26"/>
      <c r="I15" s="26"/>
      <c r="J15" s="26">
        <v>8</v>
      </c>
      <c r="K15" s="26">
        <v>14</v>
      </c>
      <c r="L15" s="95"/>
      <c r="M15" s="95"/>
      <c r="N15" s="26">
        <f t="shared" ref="N15:N19" si="1">SUM(L15:M15)</f>
        <v>0</v>
      </c>
      <c r="O15" s="106"/>
      <c r="P15" s="106"/>
      <c r="Q15" s="106"/>
      <c r="R15" s="106"/>
      <c r="S15" s="106"/>
      <c r="T15" s="26">
        <f t="shared" si="0"/>
        <v>20</v>
      </c>
      <c r="U15" s="38" t="str">
        <f t="shared" ref="U15:U23" si="2">IFERROR(((T15+Q15+N15-R15)+(O15*2))/E15,"")</f>
        <v/>
      </c>
      <c r="V15" s="22">
        <v>118</v>
      </c>
      <c r="W15" s="22" t="s">
        <v>63</v>
      </c>
      <c r="X15" s="22" t="s">
        <v>64</v>
      </c>
      <c r="Y15" s="78">
        <v>1861</v>
      </c>
      <c r="Z15" s="39"/>
      <c r="AA15" s="1" t="s">
        <v>110</v>
      </c>
      <c r="AB15" s="27" t="s">
        <v>298</v>
      </c>
    </row>
    <row r="16" spans="1:28" x14ac:dyDescent="0.3">
      <c r="A16" s="1" t="s">
        <v>116</v>
      </c>
      <c r="B16" s="1" t="s">
        <v>105</v>
      </c>
      <c r="C16" s="26" t="s">
        <v>158</v>
      </c>
      <c r="D16" s="36">
        <v>22</v>
      </c>
      <c r="E16" s="95"/>
      <c r="F16" s="26">
        <v>3</v>
      </c>
      <c r="G16" s="95"/>
      <c r="H16" s="26"/>
      <c r="I16" s="26"/>
      <c r="J16" s="26">
        <v>10</v>
      </c>
      <c r="K16" s="26">
        <v>14</v>
      </c>
      <c r="L16" s="95"/>
      <c r="M16" s="95"/>
      <c r="N16" s="26">
        <f t="shared" si="1"/>
        <v>0</v>
      </c>
      <c r="O16" s="106"/>
      <c r="P16" s="106"/>
      <c r="Q16" s="106"/>
      <c r="R16" s="106"/>
      <c r="S16" s="106"/>
      <c r="T16" s="26">
        <f t="shared" si="0"/>
        <v>16</v>
      </c>
      <c r="U16" s="38" t="str">
        <f t="shared" si="2"/>
        <v/>
      </c>
      <c r="V16" s="22">
        <v>118</v>
      </c>
      <c r="W16" s="22" t="s">
        <v>63</v>
      </c>
      <c r="X16" s="22" t="s">
        <v>64</v>
      </c>
      <c r="Y16" s="78">
        <v>1861</v>
      </c>
      <c r="Z16" s="39"/>
      <c r="AA16" s="1" t="s">
        <v>110</v>
      </c>
      <c r="AB16" s="27" t="s">
        <v>298</v>
      </c>
    </row>
    <row r="17" spans="1:28" x14ac:dyDescent="0.3">
      <c r="A17" s="1" t="s">
        <v>116</v>
      </c>
      <c r="B17" s="1" t="s">
        <v>105</v>
      </c>
      <c r="C17" s="26" t="s">
        <v>160</v>
      </c>
      <c r="D17" s="36">
        <v>20</v>
      </c>
      <c r="E17" s="95"/>
      <c r="F17" s="26">
        <v>6</v>
      </c>
      <c r="G17" s="95"/>
      <c r="H17" s="26"/>
      <c r="I17" s="26"/>
      <c r="J17" s="26">
        <v>3</v>
      </c>
      <c r="K17" s="26">
        <v>3</v>
      </c>
      <c r="L17" s="95"/>
      <c r="M17" s="95"/>
      <c r="N17" s="26">
        <f t="shared" si="1"/>
        <v>0</v>
      </c>
      <c r="O17" s="106"/>
      <c r="P17" s="51">
        <v>6</v>
      </c>
      <c r="Q17" s="106"/>
      <c r="R17" s="106"/>
      <c r="S17" s="106"/>
      <c r="T17" s="26">
        <f t="shared" si="0"/>
        <v>15</v>
      </c>
      <c r="U17" s="38" t="str">
        <f t="shared" si="2"/>
        <v/>
      </c>
      <c r="V17" s="22">
        <v>118</v>
      </c>
      <c r="W17" s="22" t="s">
        <v>63</v>
      </c>
      <c r="X17" s="22" t="s">
        <v>64</v>
      </c>
      <c r="Y17" s="78">
        <v>1861</v>
      </c>
      <c r="Z17" s="39"/>
      <c r="AA17" s="1" t="s">
        <v>110</v>
      </c>
      <c r="AB17" s="27" t="s">
        <v>298</v>
      </c>
    </row>
    <row r="18" spans="1:28" x14ac:dyDescent="0.3">
      <c r="A18" s="1" t="s">
        <v>116</v>
      </c>
      <c r="B18" s="1" t="s">
        <v>105</v>
      </c>
      <c r="C18" s="26" t="s">
        <v>161</v>
      </c>
      <c r="D18" s="36">
        <v>45</v>
      </c>
      <c r="E18" s="95"/>
      <c r="F18" s="26">
        <v>1</v>
      </c>
      <c r="G18" s="95"/>
      <c r="H18" s="26"/>
      <c r="I18" s="26"/>
      <c r="J18" s="26">
        <v>1</v>
      </c>
      <c r="K18" s="26">
        <v>2</v>
      </c>
      <c r="L18" s="95"/>
      <c r="M18" s="95"/>
      <c r="N18" s="26">
        <f t="shared" si="1"/>
        <v>0</v>
      </c>
      <c r="O18" s="106"/>
      <c r="P18" s="107"/>
      <c r="Q18" s="106"/>
      <c r="R18" s="106"/>
      <c r="S18" s="106"/>
      <c r="T18" s="26">
        <f t="shared" si="0"/>
        <v>3</v>
      </c>
      <c r="U18" s="38" t="str">
        <f t="shared" si="2"/>
        <v/>
      </c>
      <c r="V18" s="22">
        <v>118</v>
      </c>
      <c r="W18" s="22" t="s">
        <v>63</v>
      </c>
      <c r="X18" s="22" t="s">
        <v>64</v>
      </c>
      <c r="Y18" s="78">
        <v>1861</v>
      </c>
      <c r="Z18" s="39"/>
      <c r="AA18" s="1" t="s">
        <v>110</v>
      </c>
      <c r="AB18" s="27" t="s">
        <v>298</v>
      </c>
    </row>
    <row r="19" spans="1:28" x14ac:dyDescent="0.3">
      <c r="A19" s="1" t="s">
        <v>116</v>
      </c>
      <c r="B19" s="1" t="s">
        <v>105</v>
      </c>
      <c r="C19" s="26" t="s">
        <v>162</v>
      </c>
      <c r="D19" s="36">
        <v>23</v>
      </c>
      <c r="E19" s="95" t="s">
        <v>349</v>
      </c>
      <c r="F19" s="26"/>
      <c r="G19" s="95"/>
      <c r="H19" s="26"/>
      <c r="I19" s="26"/>
      <c r="J19" s="26"/>
      <c r="K19" s="26"/>
      <c r="L19" s="95"/>
      <c r="M19" s="95"/>
      <c r="N19" s="26">
        <f t="shared" si="1"/>
        <v>0</v>
      </c>
      <c r="O19" s="106"/>
      <c r="P19" s="106"/>
      <c r="Q19" s="106"/>
      <c r="R19" s="106"/>
      <c r="S19" s="106"/>
      <c r="T19" s="26">
        <f t="shared" si="0"/>
        <v>0</v>
      </c>
      <c r="U19" s="38" t="str">
        <f t="shared" si="2"/>
        <v/>
      </c>
      <c r="V19" s="22">
        <v>118</v>
      </c>
      <c r="W19" s="22" t="s">
        <v>63</v>
      </c>
      <c r="X19" s="22" t="s">
        <v>64</v>
      </c>
      <c r="Y19" s="78">
        <v>1861</v>
      </c>
      <c r="Z19" s="39"/>
      <c r="AA19" s="1" t="s">
        <v>110</v>
      </c>
      <c r="AB19" s="27" t="s">
        <v>298</v>
      </c>
    </row>
    <row r="20" spans="1:28" x14ac:dyDescent="0.3">
      <c r="A20" s="1" t="s">
        <v>116</v>
      </c>
      <c r="B20" s="1" t="s">
        <v>105</v>
      </c>
      <c r="C20" s="26" t="s">
        <v>163</v>
      </c>
      <c r="D20" s="36">
        <v>40</v>
      </c>
      <c r="E20" s="95"/>
      <c r="F20" s="26">
        <v>0</v>
      </c>
      <c r="G20" s="95"/>
      <c r="H20" s="26"/>
      <c r="I20" s="26"/>
      <c r="J20" s="26">
        <v>1</v>
      </c>
      <c r="K20" s="26">
        <v>8</v>
      </c>
      <c r="L20" s="95"/>
      <c r="M20" s="95"/>
      <c r="N20" s="26">
        <f>SUM(L20:M20)</f>
        <v>0</v>
      </c>
      <c r="O20" s="106"/>
      <c r="P20" s="106"/>
      <c r="Q20" s="106"/>
      <c r="R20" s="106"/>
      <c r="S20" s="106"/>
      <c r="T20" s="26">
        <f t="shared" si="0"/>
        <v>1</v>
      </c>
      <c r="U20" s="38" t="str">
        <f t="shared" si="2"/>
        <v/>
      </c>
      <c r="V20" s="22">
        <v>118</v>
      </c>
      <c r="W20" s="22" t="s">
        <v>63</v>
      </c>
      <c r="X20" s="22" t="s">
        <v>64</v>
      </c>
      <c r="Y20" s="78">
        <v>1861</v>
      </c>
      <c r="Z20" s="39"/>
      <c r="AA20" s="1" t="s">
        <v>110</v>
      </c>
      <c r="AB20" s="27" t="s">
        <v>298</v>
      </c>
    </row>
    <row r="21" spans="1:28" x14ac:dyDescent="0.3">
      <c r="A21" s="1" t="s">
        <v>116</v>
      </c>
      <c r="B21" s="1" t="s">
        <v>105</v>
      </c>
      <c r="C21" s="26" t="s">
        <v>164</v>
      </c>
      <c r="D21" s="36">
        <v>10</v>
      </c>
      <c r="E21" s="95"/>
      <c r="F21" s="26">
        <v>10</v>
      </c>
      <c r="G21" s="95"/>
      <c r="H21" s="26"/>
      <c r="I21" s="26"/>
      <c r="J21" s="26">
        <v>4</v>
      </c>
      <c r="K21" s="26">
        <v>5</v>
      </c>
      <c r="L21" s="95"/>
      <c r="M21" s="26">
        <v>12</v>
      </c>
      <c r="N21" s="26">
        <f>SUM(L21:M21)</f>
        <v>12</v>
      </c>
      <c r="O21" s="106"/>
      <c r="P21" s="106"/>
      <c r="Q21" s="106"/>
      <c r="R21" s="106"/>
      <c r="S21" s="106"/>
      <c r="T21" s="26">
        <f t="shared" si="0"/>
        <v>24</v>
      </c>
      <c r="U21" s="38" t="str">
        <f t="shared" si="2"/>
        <v/>
      </c>
      <c r="V21" s="22">
        <v>118</v>
      </c>
      <c r="W21" s="22" t="s">
        <v>63</v>
      </c>
      <c r="X21" s="22" t="s">
        <v>64</v>
      </c>
      <c r="Y21" s="78">
        <v>1861</v>
      </c>
      <c r="Z21" s="39"/>
      <c r="AA21" s="1" t="s">
        <v>110</v>
      </c>
      <c r="AB21" s="27" t="s">
        <v>298</v>
      </c>
    </row>
    <row r="22" spans="1:28" x14ac:dyDescent="0.3">
      <c r="A22" s="1" t="s">
        <v>116</v>
      </c>
      <c r="B22" s="1" t="s">
        <v>105</v>
      </c>
      <c r="C22" s="26" t="s">
        <v>165</v>
      </c>
      <c r="D22" s="36">
        <v>14</v>
      </c>
      <c r="E22" s="95" t="s">
        <v>499</v>
      </c>
      <c r="F22" s="26"/>
      <c r="G22" s="95"/>
      <c r="H22" s="26"/>
      <c r="I22" s="26"/>
      <c r="J22" s="26"/>
      <c r="K22" s="26"/>
      <c r="L22" s="95"/>
      <c r="M22" s="26"/>
      <c r="N22" s="26"/>
      <c r="O22" s="106"/>
      <c r="P22" s="106"/>
      <c r="Q22" s="106"/>
      <c r="R22" s="106"/>
      <c r="S22" s="106"/>
      <c r="T22" s="26"/>
      <c r="U22" s="38"/>
      <c r="V22" s="22">
        <v>118</v>
      </c>
      <c r="W22" s="22" t="s">
        <v>63</v>
      </c>
      <c r="X22" s="22" t="s">
        <v>64</v>
      </c>
      <c r="Y22" s="78">
        <v>1861</v>
      </c>
      <c r="Z22" s="39"/>
      <c r="AA22" s="1" t="s">
        <v>110</v>
      </c>
      <c r="AB22" s="27" t="s">
        <v>298</v>
      </c>
    </row>
    <row r="23" spans="1:28" x14ac:dyDescent="0.3">
      <c r="A23" s="1" t="s">
        <v>116</v>
      </c>
      <c r="B23" s="1" t="s">
        <v>105</v>
      </c>
      <c r="C23" s="26" t="s">
        <v>342</v>
      </c>
      <c r="D23" s="36">
        <v>25</v>
      </c>
      <c r="E23" s="95"/>
      <c r="F23" s="26">
        <v>0</v>
      </c>
      <c r="G23" s="95"/>
      <c r="H23" s="26"/>
      <c r="I23" s="26"/>
      <c r="J23" s="26">
        <v>3</v>
      </c>
      <c r="K23" s="26">
        <v>4</v>
      </c>
      <c r="L23" s="95"/>
      <c r="M23" s="95"/>
      <c r="N23" s="26">
        <f>SUM(L23:M23)</f>
        <v>0</v>
      </c>
      <c r="O23" s="106"/>
      <c r="P23" s="106"/>
      <c r="Q23" s="106"/>
      <c r="R23" s="106"/>
      <c r="S23" s="106"/>
      <c r="T23" s="26">
        <f t="shared" si="0"/>
        <v>3</v>
      </c>
      <c r="U23" s="38" t="str">
        <f t="shared" si="2"/>
        <v/>
      </c>
      <c r="V23" s="22">
        <v>118</v>
      </c>
      <c r="W23" s="22" t="s">
        <v>63</v>
      </c>
      <c r="X23" s="22" t="s">
        <v>64</v>
      </c>
      <c r="Y23" s="78">
        <v>1861</v>
      </c>
      <c r="Z23" s="39"/>
      <c r="AA23" s="1" t="s">
        <v>110</v>
      </c>
      <c r="AB23" s="27" t="s">
        <v>298</v>
      </c>
    </row>
    <row r="24" spans="1:28" x14ac:dyDescent="0.3">
      <c r="A24" s="1" t="s">
        <v>116</v>
      </c>
      <c r="B24" s="1" t="s">
        <v>105</v>
      </c>
      <c r="C24" s="26" t="s">
        <v>166</v>
      </c>
      <c r="D24" s="36">
        <v>15</v>
      </c>
      <c r="E24" s="95"/>
      <c r="F24" s="26">
        <v>5</v>
      </c>
      <c r="G24" s="95"/>
      <c r="H24" s="26"/>
      <c r="I24" s="26"/>
      <c r="J24" s="26">
        <v>3</v>
      </c>
      <c r="K24" s="26">
        <v>5</v>
      </c>
      <c r="L24" s="95"/>
      <c r="M24" s="95"/>
      <c r="N24" s="26">
        <f>SUM(L24:M24)</f>
        <v>0</v>
      </c>
      <c r="O24" s="106"/>
      <c r="P24" s="106"/>
      <c r="Q24" s="106"/>
      <c r="R24" s="106"/>
      <c r="S24" s="106"/>
      <c r="T24" s="37">
        <f>(H24*3)+((F24-H24)*2)+J24</f>
        <v>13</v>
      </c>
      <c r="U24" s="38" t="str">
        <f>IFERROR(((T24+Q24+N24-R24)+(O24*2))/E24,"")</f>
        <v/>
      </c>
      <c r="V24" s="22">
        <v>118</v>
      </c>
      <c r="W24" s="22" t="s">
        <v>63</v>
      </c>
      <c r="X24" s="22" t="s">
        <v>64</v>
      </c>
      <c r="Y24" s="78">
        <v>1861</v>
      </c>
      <c r="Z24" s="39"/>
      <c r="AA24" s="1" t="s">
        <v>110</v>
      </c>
      <c r="AB24" s="27" t="s">
        <v>298</v>
      </c>
    </row>
    <row r="25" spans="1:28" x14ac:dyDescent="0.3">
      <c r="A25" s="1" t="s">
        <v>116</v>
      </c>
      <c r="B25" s="1" t="s">
        <v>105</v>
      </c>
      <c r="C25" s="51" t="s">
        <v>39</v>
      </c>
      <c r="D25" s="1"/>
      <c r="E25" s="51">
        <v>240</v>
      </c>
      <c r="F25" s="41"/>
      <c r="G25" s="51">
        <v>96</v>
      </c>
      <c r="H25" s="41"/>
      <c r="I25" s="41"/>
      <c r="J25" s="41"/>
      <c r="K25" s="41"/>
      <c r="L25" s="41"/>
      <c r="M25" s="41"/>
      <c r="N25" s="41"/>
      <c r="O25" s="41"/>
      <c r="P25" s="51">
        <v>25</v>
      </c>
      <c r="Q25" s="41"/>
      <c r="R25" s="41"/>
      <c r="S25" s="41"/>
      <c r="T25" s="41"/>
      <c r="U25" s="38" t="str">
        <f>_xlfn.IFNA("",((T25+Q25+N25-R25)+(O25*2))/E25)</f>
        <v/>
      </c>
      <c r="V25" s="22">
        <v>118</v>
      </c>
      <c r="W25" s="22" t="s">
        <v>63</v>
      </c>
      <c r="X25" s="22" t="s">
        <v>64</v>
      </c>
      <c r="Y25" s="78">
        <v>1861</v>
      </c>
      <c r="Z25" s="39"/>
      <c r="AA25" s="1" t="s">
        <v>110</v>
      </c>
      <c r="AB25" s="27" t="s">
        <v>298</v>
      </c>
    </row>
    <row r="26" spans="1:28" x14ac:dyDescent="0.3">
      <c r="A26" s="46" t="s">
        <v>116</v>
      </c>
      <c r="B26" s="46" t="s">
        <v>105</v>
      </c>
      <c r="C26" s="42" t="s">
        <v>40</v>
      </c>
      <c r="D26" s="46"/>
      <c r="E26" s="42">
        <f t="shared" ref="E26:T26" si="3">SUM(E13:E25)</f>
        <v>240</v>
      </c>
      <c r="F26" s="42">
        <f t="shared" si="3"/>
        <v>37</v>
      </c>
      <c r="G26" s="42">
        <f t="shared" si="3"/>
        <v>96</v>
      </c>
      <c r="H26" s="42">
        <f t="shared" si="3"/>
        <v>0</v>
      </c>
      <c r="I26" s="42">
        <f t="shared" si="3"/>
        <v>0</v>
      </c>
      <c r="J26" s="42">
        <f t="shared" si="3"/>
        <v>38</v>
      </c>
      <c r="K26" s="42">
        <f t="shared" si="3"/>
        <v>62</v>
      </c>
      <c r="L26" s="42">
        <f t="shared" si="3"/>
        <v>0</v>
      </c>
      <c r="M26" s="42">
        <f t="shared" si="3"/>
        <v>12</v>
      </c>
      <c r="N26" s="42">
        <f t="shared" si="3"/>
        <v>12</v>
      </c>
      <c r="O26" s="42">
        <f t="shared" si="3"/>
        <v>0</v>
      </c>
      <c r="P26" s="42">
        <f t="shared" si="3"/>
        <v>31</v>
      </c>
      <c r="Q26" s="42">
        <f t="shared" si="3"/>
        <v>0</v>
      </c>
      <c r="R26" s="42">
        <f t="shared" si="3"/>
        <v>0</v>
      </c>
      <c r="S26" s="42">
        <f t="shared" si="3"/>
        <v>0</v>
      </c>
      <c r="T26" s="42">
        <f t="shared" si="3"/>
        <v>112</v>
      </c>
      <c r="U26" s="43">
        <f>((T26+Q26+N26-R26)+(O26*2))/E26</f>
        <v>0.51666666666666672</v>
      </c>
      <c r="V26" s="44">
        <v>118</v>
      </c>
      <c r="W26" s="44" t="s">
        <v>63</v>
      </c>
      <c r="X26" s="44" t="s">
        <v>64</v>
      </c>
      <c r="Y26" s="79">
        <v>1861</v>
      </c>
      <c r="Z26" s="45"/>
      <c r="AA26" s="46" t="s">
        <v>110</v>
      </c>
      <c r="AB26" s="93" t="s">
        <v>298</v>
      </c>
    </row>
    <row r="27" spans="1:28" x14ac:dyDescent="0.3">
      <c r="A27" s="1"/>
      <c r="B27" s="1"/>
      <c r="C27" s="1"/>
      <c r="D27" s="1"/>
      <c r="F27" s="47" t="s">
        <v>41</v>
      </c>
      <c r="G27" s="77">
        <f>F26/G26</f>
        <v>0.38541666666666669</v>
      </c>
      <c r="H27" s="47"/>
      <c r="I27" s="27"/>
      <c r="J27" s="47" t="s">
        <v>42</v>
      </c>
      <c r="K27" s="77">
        <f>J26/K26</f>
        <v>0.61290322580645162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52" t="s">
        <v>117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29</v>
      </c>
      <c r="W33" s="1"/>
      <c r="X33" s="1"/>
      <c r="Y33" s="30"/>
      <c r="Z33" s="39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116</v>
      </c>
      <c r="C35" s="26" t="s">
        <v>338</v>
      </c>
      <c r="D35" s="36">
        <v>35</v>
      </c>
      <c r="E35" s="95"/>
      <c r="F35" s="26">
        <v>6</v>
      </c>
      <c r="G35" s="95"/>
      <c r="H35" s="26"/>
      <c r="I35" s="26"/>
      <c r="J35" s="26">
        <v>4</v>
      </c>
      <c r="K35" s="26">
        <v>4</v>
      </c>
      <c r="L35" s="95"/>
      <c r="M35" s="95"/>
      <c r="N35" s="26">
        <f>SUM(L35:M35)</f>
        <v>0</v>
      </c>
      <c r="O35" s="95"/>
      <c r="P35" s="106"/>
      <c r="Q35" s="95"/>
      <c r="R35" s="95"/>
      <c r="S35" s="95"/>
      <c r="T35" s="26">
        <f>+(F35*2)+J35</f>
        <v>16</v>
      </c>
      <c r="U35" s="38" t="str">
        <f>IFERROR(((T35+Q35+N35-R35)+(O35*2))/E35,"")</f>
        <v/>
      </c>
      <c r="V35" s="22">
        <v>118</v>
      </c>
      <c r="W35" s="22" t="s">
        <v>57</v>
      </c>
      <c r="X35" s="22" t="s">
        <v>58</v>
      </c>
      <c r="Y35" s="78">
        <v>1861</v>
      </c>
      <c r="Z35" s="39"/>
      <c r="AA35" s="1" t="s">
        <v>118</v>
      </c>
      <c r="AB35" s="27" t="s">
        <v>299</v>
      </c>
    </row>
    <row r="36" spans="1:28" x14ac:dyDescent="0.3">
      <c r="A36" s="1" t="s">
        <v>105</v>
      </c>
      <c r="B36" s="1" t="s">
        <v>116</v>
      </c>
      <c r="C36" s="26" t="s">
        <v>208</v>
      </c>
      <c r="D36" s="36">
        <v>21</v>
      </c>
      <c r="E36" s="95" t="s">
        <v>416</v>
      </c>
      <c r="F36" s="26"/>
      <c r="G36" s="95"/>
      <c r="H36" s="26"/>
      <c r="I36" s="26"/>
      <c r="J36" s="26"/>
      <c r="K36" s="26"/>
      <c r="L36" s="95"/>
      <c r="M36" s="95"/>
      <c r="N36" s="26">
        <f t="shared" ref="N36:N41" si="4">SUM(L36:M36)</f>
        <v>0</v>
      </c>
      <c r="O36" s="106"/>
      <c r="P36" s="106"/>
      <c r="Q36" s="106"/>
      <c r="R36" s="106"/>
      <c r="S36" s="106"/>
      <c r="T36" s="26">
        <f t="shared" ref="T36:T45" si="5">+(F36*2)+J36</f>
        <v>0</v>
      </c>
      <c r="U36" s="38" t="str">
        <f t="shared" ref="U36:U44" si="6">IFERROR(((T36+Q36+N36-R36)+(O36*2))/E36,"")</f>
        <v/>
      </c>
      <c r="V36" s="22">
        <v>118</v>
      </c>
      <c r="W36" s="22" t="s">
        <v>57</v>
      </c>
      <c r="X36" s="22" t="s">
        <v>58</v>
      </c>
      <c r="Y36" s="78">
        <v>1861</v>
      </c>
      <c r="Z36" s="39"/>
      <c r="AA36" s="1" t="s">
        <v>118</v>
      </c>
      <c r="AB36" s="27" t="s">
        <v>299</v>
      </c>
    </row>
    <row r="37" spans="1:28" x14ac:dyDescent="0.3">
      <c r="A37" s="1" t="s">
        <v>105</v>
      </c>
      <c r="B37" s="1" t="s">
        <v>116</v>
      </c>
      <c r="C37" s="26" t="s">
        <v>71</v>
      </c>
      <c r="D37" s="36">
        <v>4</v>
      </c>
      <c r="E37" s="95"/>
      <c r="F37" s="26">
        <v>3</v>
      </c>
      <c r="G37" s="95"/>
      <c r="H37" s="26"/>
      <c r="I37" s="26"/>
      <c r="J37" s="26">
        <v>2</v>
      </c>
      <c r="K37" s="26">
        <v>2</v>
      </c>
      <c r="L37" s="95"/>
      <c r="M37" s="95"/>
      <c r="N37" s="26">
        <f t="shared" si="4"/>
        <v>0</v>
      </c>
      <c r="O37" s="106"/>
      <c r="P37" s="106"/>
      <c r="Q37" s="106"/>
      <c r="R37" s="106"/>
      <c r="S37" s="106"/>
      <c r="T37" s="26">
        <f t="shared" si="5"/>
        <v>8</v>
      </c>
      <c r="U37" s="38" t="str">
        <f t="shared" si="6"/>
        <v/>
      </c>
      <c r="V37" s="22">
        <v>118</v>
      </c>
      <c r="W37" s="22" t="s">
        <v>57</v>
      </c>
      <c r="X37" s="22" t="s">
        <v>58</v>
      </c>
      <c r="Y37" s="78">
        <v>1861</v>
      </c>
      <c r="Z37" s="39"/>
      <c r="AA37" s="1" t="s">
        <v>118</v>
      </c>
      <c r="AB37" s="27" t="s">
        <v>299</v>
      </c>
    </row>
    <row r="38" spans="1:28" x14ac:dyDescent="0.3">
      <c r="A38" s="1" t="s">
        <v>105</v>
      </c>
      <c r="B38" s="1" t="s">
        <v>116</v>
      </c>
      <c r="C38" s="26" t="s">
        <v>205</v>
      </c>
      <c r="D38" s="36">
        <v>13</v>
      </c>
      <c r="E38" s="95"/>
      <c r="F38" s="26">
        <v>7</v>
      </c>
      <c r="G38" s="95"/>
      <c r="H38" s="26"/>
      <c r="I38" s="26"/>
      <c r="J38" s="26">
        <v>0</v>
      </c>
      <c r="K38" s="26">
        <v>0</v>
      </c>
      <c r="L38" s="95"/>
      <c r="M38" s="95"/>
      <c r="N38" s="26">
        <f t="shared" si="4"/>
        <v>0</v>
      </c>
      <c r="O38" s="106"/>
      <c r="P38" s="106"/>
      <c r="Q38" s="106"/>
      <c r="R38" s="106"/>
      <c r="S38" s="106"/>
      <c r="T38" s="26">
        <f t="shared" si="5"/>
        <v>14</v>
      </c>
      <c r="U38" s="38" t="str">
        <f t="shared" si="6"/>
        <v/>
      </c>
      <c r="V38" s="22">
        <v>118</v>
      </c>
      <c r="W38" s="22" t="s">
        <v>57</v>
      </c>
      <c r="X38" s="22" t="s">
        <v>58</v>
      </c>
      <c r="Y38" s="78">
        <v>1861</v>
      </c>
      <c r="Z38" s="39"/>
      <c r="AA38" s="1" t="s">
        <v>118</v>
      </c>
      <c r="AB38" s="27" t="s">
        <v>299</v>
      </c>
    </row>
    <row r="39" spans="1:28" x14ac:dyDescent="0.3">
      <c r="A39" s="1" t="s">
        <v>105</v>
      </c>
      <c r="B39" s="1" t="s">
        <v>116</v>
      </c>
      <c r="C39" s="26" t="s">
        <v>204</v>
      </c>
      <c r="D39" s="36">
        <v>11</v>
      </c>
      <c r="E39" s="95"/>
      <c r="F39" s="26">
        <v>8</v>
      </c>
      <c r="G39" s="95"/>
      <c r="H39" s="26"/>
      <c r="I39" s="26"/>
      <c r="J39" s="26">
        <v>6</v>
      </c>
      <c r="K39" s="26">
        <v>8</v>
      </c>
      <c r="L39" s="95"/>
      <c r="M39" s="95"/>
      <c r="N39" s="26">
        <f t="shared" si="4"/>
        <v>0</v>
      </c>
      <c r="O39" s="106"/>
      <c r="P39" s="106"/>
      <c r="Q39" s="106"/>
      <c r="R39" s="106"/>
      <c r="S39" s="106"/>
      <c r="T39" s="26">
        <f t="shared" si="5"/>
        <v>22</v>
      </c>
      <c r="U39" s="38" t="str">
        <f t="shared" si="6"/>
        <v/>
      </c>
      <c r="V39" s="22">
        <v>118</v>
      </c>
      <c r="W39" s="22" t="s">
        <v>57</v>
      </c>
      <c r="X39" s="22" t="s">
        <v>58</v>
      </c>
      <c r="Y39" s="78">
        <v>1861</v>
      </c>
      <c r="Z39" s="39"/>
      <c r="AA39" s="1" t="s">
        <v>118</v>
      </c>
      <c r="AB39" s="27" t="s">
        <v>299</v>
      </c>
    </row>
    <row r="40" spans="1:28" x14ac:dyDescent="0.3">
      <c r="A40" s="1" t="s">
        <v>105</v>
      </c>
      <c r="B40" s="1" t="s">
        <v>116</v>
      </c>
      <c r="C40" s="26" t="s">
        <v>350</v>
      </c>
      <c r="D40" s="35">
        <v>19</v>
      </c>
      <c r="E40" s="95"/>
      <c r="F40" s="26">
        <v>6</v>
      </c>
      <c r="G40" s="95"/>
      <c r="H40" s="26"/>
      <c r="I40" s="26"/>
      <c r="J40" s="26">
        <v>0</v>
      </c>
      <c r="K40" s="26">
        <v>0</v>
      </c>
      <c r="L40" s="95"/>
      <c r="M40" s="95"/>
      <c r="N40" s="26">
        <f t="shared" si="4"/>
        <v>0</v>
      </c>
      <c r="O40" s="106"/>
      <c r="P40" s="106"/>
      <c r="Q40" s="106"/>
      <c r="R40" s="106"/>
      <c r="S40" s="106"/>
      <c r="T40" s="26">
        <f t="shared" si="5"/>
        <v>12</v>
      </c>
      <c r="U40" s="38" t="str">
        <f t="shared" si="6"/>
        <v/>
      </c>
      <c r="V40" s="22">
        <v>118</v>
      </c>
      <c r="W40" s="22" t="s">
        <v>57</v>
      </c>
      <c r="X40" s="22" t="s">
        <v>58</v>
      </c>
      <c r="Y40" s="78">
        <v>1861</v>
      </c>
      <c r="Z40" s="39"/>
      <c r="AA40" s="1" t="s">
        <v>118</v>
      </c>
      <c r="AB40" s="27" t="s">
        <v>299</v>
      </c>
    </row>
    <row r="41" spans="1:28" x14ac:dyDescent="0.3">
      <c r="A41" s="1" t="s">
        <v>105</v>
      </c>
      <c r="B41" s="1" t="s">
        <v>116</v>
      </c>
      <c r="C41" s="26" t="s">
        <v>72</v>
      </c>
      <c r="D41" s="36">
        <v>34</v>
      </c>
      <c r="E41" s="95"/>
      <c r="F41" s="26">
        <v>4</v>
      </c>
      <c r="G41" s="95"/>
      <c r="H41" s="26"/>
      <c r="I41" s="26"/>
      <c r="J41" s="26">
        <v>2</v>
      </c>
      <c r="K41" s="26">
        <v>4</v>
      </c>
      <c r="L41" s="95"/>
      <c r="M41" s="95"/>
      <c r="N41" s="26">
        <f t="shared" si="4"/>
        <v>0</v>
      </c>
      <c r="O41" s="106"/>
      <c r="P41" s="106"/>
      <c r="Q41" s="106"/>
      <c r="R41" s="106"/>
      <c r="S41" s="106"/>
      <c r="T41" s="26">
        <f t="shared" si="5"/>
        <v>10</v>
      </c>
      <c r="U41" s="38" t="str">
        <f t="shared" si="6"/>
        <v/>
      </c>
      <c r="V41" s="22">
        <v>118</v>
      </c>
      <c r="W41" s="22" t="s">
        <v>57</v>
      </c>
      <c r="X41" s="22" t="s">
        <v>58</v>
      </c>
      <c r="Y41" s="78">
        <v>1861</v>
      </c>
      <c r="Z41" s="39"/>
      <c r="AA41" s="1" t="s">
        <v>118</v>
      </c>
      <c r="AB41" s="27" t="s">
        <v>299</v>
      </c>
    </row>
    <row r="42" spans="1:28" x14ac:dyDescent="0.3">
      <c r="A42" s="1" t="s">
        <v>105</v>
      </c>
      <c r="B42" s="1" t="s">
        <v>116</v>
      </c>
      <c r="C42" s="26" t="s">
        <v>207</v>
      </c>
      <c r="D42" s="36">
        <v>20</v>
      </c>
      <c r="E42" s="95" t="s">
        <v>416</v>
      </c>
      <c r="F42" s="26"/>
      <c r="G42" s="95"/>
      <c r="H42" s="26"/>
      <c r="I42" s="26"/>
      <c r="J42" s="26"/>
      <c r="K42" s="26"/>
      <c r="L42" s="95"/>
      <c r="M42" s="95"/>
      <c r="N42" s="26">
        <f>SUM(L42:M42)</f>
        <v>0</v>
      </c>
      <c r="O42" s="106"/>
      <c r="P42" s="106"/>
      <c r="Q42" s="106"/>
      <c r="R42" s="106"/>
      <c r="S42" s="106"/>
      <c r="T42" s="26">
        <f t="shared" si="5"/>
        <v>0</v>
      </c>
      <c r="U42" s="38" t="str">
        <f t="shared" si="6"/>
        <v/>
      </c>
      <c r="V42" s="22">
        <v>118</v>
      </c>
      <c r="W42" s="22" t="s">
        <v>57</v>
      </c>
      <c r="X42" s="22" t="s">
        <v>58</v>
      </c>
      <c r="Y42" s="78">
        <v>1861</v>
      </c>
      <c r="Z42" s="39"/>
      <c r="AA42" s="1" t="s">
        <v>118</v>
      </c>
      <c r="AB42" s="27" t="s">
        <v>299</v>
      </c>
    </row>
    <row r="43" spans="1:28" x14ac:dyDescent="0.3">
      <c r="A43" s="1" t="s">
        <v>105</v>
      </c>
      <c r="B43" s="1" t="s">
        <v>116</v>
      </c>
      <c r="C43" s="26" t="s">
        <v>209</v>
      </c>
      <c r="D43" s="36">
        <v>23</v>
      </c>
      <c r="E43" s="95"/>
      <c r="F43" s="26">
        <v>2</v>
      </c>
      <c r="G43" s="95"/>
      <c r="H43" s="26"/>
      <c r="I43" s="26"/>
      <c r="J43" s="26">
        <v>6</v>
      </c>
      <c r="K43" s="26">
        <v>8</v>
      </c>
      <c r="L43" s="95"/>
      <c r="M43" s="95"/>
      <c r="N43" s="26">
        <f>SUM(L43:M43)</f>
        <v>0</v>
      </c>
      <c r="O43" s="106"/>
      <c r="P43" s="51">
        <v>6</v>
      </c>
      <c r="Q43" s="106"/>
      <c r="R43" s="106"/>
      <c r="S43" s="106"/>
      <c r="T43" s="26">
        <f t="shared" si="5"/>
        <v>10</v>
      </c>
      <c r="U43" s="38" t="str">
        <f t="shared" si="6"/>
        <v/>
      </c>
      <c r="V43" s="22">
        <v>118</v>
      </c>
      <c r="W43" s="22" t="s">
        <v>57</v>
      </c>
      <c r="X43" s="22" t="s">
        <v>58</v>
      </c>
      <c r="Y43" s="78">
        <v>1861</v>
      </c>
      <c r="Z43" s="39"/>
      <c r="AA43" s="1" t="s">
        <v>118</v>
      </c>
      <c r="AB43" s="27" t="s">
        <v>299</v>
      </c>
    </row>
    <row r="44" spans="1:28" x14ac:dyDescent="0.3">
      <c r="A44" s="1" t="s">
        <v>105</v>
      </c>
      <c r="B44" s="1" t="s">
        <v>116</v>
      </c>
      <c r="C44" s="26" t="s">
        <v>210</v>
      </c>
      <c r="D44" s="36">
        <v>33</v>
      </c>
      <c r="E44" s="95"/>
      <c r="F44" s="26">
        <v>4</v>
      </c>
      <c r="G44" s="95"/>
      <c r="H44" s="26"/>
      <c r="I44" s="26"/>
      <c r="J44" s="26">
        <v>3</v>
      </c>
      <c r="K44" s="26">
        <v>3</v>
      </c>
      <c r="L44" s="95"/>
      <c r="M44" s="95"/>
      <c r="N44" s="26">
        <f>SUM(L44:M44)</f>
        <v>0</v>
      </c>
      <c r="O44" s="106"/>
      <c r="P44" s="51">
        <v>6</v>
      </c>
      <c r="Q44" s="106"/>
      <c r="R44" s="106"/>
      <c r="S44" s="106"/>
      <c r="T44" s="26">
        <f t="shared" si="5"/>
        <v>11</v>
      </c>
      <c r="U44" s="38" t="str">
        <f t="shared" si="6"/>
        <v/>
      </c>
      <c r="V44" s="22">
        <v>118</v>
      </c>
      <c r="W44" s="22" t="s">
        <v>57</v>
      </c>
      <c r="X44" s="22" t="s">
        <v>58</v>
      </c>
      <c r="Y44" s="78">
        <v>1861</v>
      </c>
      <c r="Z44" s="39" t="s">
        <v>327</v>
      </c>
      <c r="AA44" s="1" t="s">
        <v>118</v>
      </c>
      <c r="AB44" s="27" t="s">
        <v>299</v>
      </c>
    </row>
    <row r="45" spans="1:28" x14ac:dyDescent="0.3">
      <c r="A45" s="1" t="s">
        <v>105</v>
      </c>
      <c r="B45" s="1" t="s">
        <v>116</v>
      </c>
      <c r="C45" s="51" t="s">
        <v>39</v>
      </c>
      <c r="D45" s="34"/>
      <c r="E45" s="51">
        <v>240</v>
      </c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>
        <v>24</v>
      </c>
      <c r="Q45" s="41"/>
      <c r="R45" s="51">
        <v>35</v>
      </c>
      <c r="S45" s="41"/>
      <c r="T45" s="26">
        <f t="shared" si="5"/>
        <v>0</v>
      </c>
      <c r="U45" s="38" t="str">
        <f>_xlfn.IFNA("",((T45+Q45+N45-R45)+(O45*2))/E45)</f>
        <v/>
      </c>
      <c r="V45" s="22">
        <v>118</v>
      </c>
      <c r="W45" s="22" t="s">
        <v>57</v>
      </c>
      <c r="X45" s="22" t="s">
        <v>58</v>
      </c>
      <c r="Y45" s="78">
        <v>1861</v>
      </c>
      <c r="Z45" s="39"/>
      <c r="AA45" s="1" t="s">
        <v>118</v>
      </c>
      <c r="AB45" s="27" t="s">
        <v>299</v>
      </c>
    </row>
    <row r="46" spans="1:28" x14ac:dyDescent="0.3">
      <c r="A46" s="46" t="s">
        <v>105</v>
      </c>
      <c r="B46" s="46" t="s">
        <v>116</v>
      </c>
      <c r="C46" s="42" t="s">
        <v>40</v>
      </c>
      <c r="D46" s="46"/>
      <c r="E46" s="42">
        <f t="shared" ref="E46:T46" si="7">SUM(E35:E45)</f>
        <v>240</v>
      </c>
      <c r="F46" s="42">
        <f t="shared" si="7"/>
        <v>40</v>
      </c>
      <c r="G46" s="42">
        <f t="shared" si="7"/>
        <v>0</v>
      </c>
      <c r="H46" s="42">
        <f t="shared" si="7"/>
        <v>0</v>
      </c>
      <c r="I46" s="42">
        <f t="shared" si="7"/>
        <v>0</v>
      </c>
      <c r="J46" s="42">
        <f t="shared" si="7"/>
        <v>23</v>
      </c>
      <c r="K46" s="42">
        <f t="shared" si="7"/>
        <v>29</v>
      </c>
      <c r="L46" s="42">
        <f t="shared" si="7"/>
        <v>0</v>
      </c>
      <c r="M46" s="42">
        <f t="shared" si="7"/>
        <v>0</v>
      </c>
      <c r="N46" s="42">
        <f t="shared" si="7"/>
        <v>0</v>
      </c>
      <c r="O46" s="42">
        <f t="shared" si="7"/>
        <v>0</v>
      </c>
      <c r="P46" s="42">
        <f t="shared" si="7"/>
        <v>36</v>
      </c>
      <c r="Q46" s="42">
        <f t="shared" si="7"/>
        <v>0</v>
      </c>
      <c r="R46" s="42">
        <f t="shared" si="7"/>
        <v>35</v>
      </c>
      <c r="S46" s="42">
        <f t="shared" si="7"/>
        <v>0</v>
      </c>
      <c r="T46" s="42">
        <f t="shared" si="7"/>
        <v>103</v>
      </c>
      <c r="U46" s="43">
        <f>((T46+Q46+N46-R46)+(O46*2))/E46</f>
        <v>0.28333333333333333</v>
      </c>
      <c r="V46" s="44">
        <v>118</v>
      </c>
      <c r="W46" s="44" t="s">
        <v>57</v>
      </c>
      <c r="X46" s="44" t="s">
        <v>58</v>
      </c>
      <c r="Y46" s="79">
        <v>1861</v>
      </c>
      <c r="Z46" s="45"/>
      <c r="AA46" s="46" t="s">
        <v>118</v>
      </c>
      <c r="AB46" s="93" t="s">
        <v>299</v>
      </c>
    </row>
    <row r="47" spans="1:28" x14ac:dyDescent="0.3">
      <c r="A47" s="1"/>
      <c r="B47" s="1"/>
      <c r="C47" s="1"/>
      <c r="D47" s="1"/>
      <c r="F47" s="47" t="s">
        <v>41</v>
      </c>
      <c r="G47" s="77" t="e">
        <f>F46/G46</f>
        <v>#DIV/0!</v>
      </c>
      <c r="H47" s="47"/>
      <c r="I47" s="27"/>
      <c r="J47" s="47" t="s">
        <v>42</v>
      </c>
      <c r="K47" s="77">
        <f>J46/K46</f>
        <v>0.7931034482758621</v>
      </c>
      <c r="L47" s="1"/>
      <c r="M47" s="37" t="s">
        <v>43</v>
      </c>
      <c r="N47" s="49"/>
      <c r="P47" s="1"/>
      <c r="Q47" s="1"/>
      <c r="R47" s="1"/>
      <c r="S47" s="1"/>
      <c r="T47" s="1"/>
      <c r="U47" s="1"/>
      <c r="V47" s="22"/>
      <c r="W47" s="22"/>
      <c r="X47" s="22"/>
      <c r="Y47" s="40"/>
      <c r="Z47" s="39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0"/>
      <c r="Z48" s="39"/>
      <c r="AA48" s="1"/>
      <c r="AB48" s="27"/>
    </row>
    <row r="49" spans="2:28" x14ac:dyDescent="0.3">
      <c r="B49" s="1"/>
      <c r="C49" s="1" t="s">
        <v>404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0"/>
      <c r="Z49" s="39"/>
      <c r="AA49" s="1"/>
      <c r="AB49" s="27"/>
    </row>
    <row r="50" spans="2:28" x14ac:dyDescent="0.3">
      <c r="C50" s="1" t="s">
        <v>466</v>
      </c>
      <c r="AB50" s="92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29200-B894-4331-8BDB-A65FB02D06D7}">
  <sheetPr>
    <tabColor rgb="FFFF0000"/>
    <pageSetUpPr fitToPage="1"/>
  </sheetPr>
  <dimension ref="A1:AB54"/>
  <sheetViews>
    <sheetView workbookViewId="0">
      <selection activeCell="A11" sqref="A11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8.88671875" hidden="1" customWidth="1"/>
    <col min="10" max="10" width="5.88671875" customWidth="1"/>
    <col min="11" max="11" width="6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80" t="s">
        <v>430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28944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93</v>
      </c>
      <c r="D4" s="7" t="s">
        <v>5</v>
      </c>
      <c r="E4" s="8"/>
      <c r="F4" s="5"/>
      <c r="G4" s="1"/>
      <c r="J4" s="15" t="s">
        <v>148</v>
      </c>
      <c r="K4" s="16" t="s">
        <v>106</v>
      </c>
      <c r="L4" s="17"/>
      <c r="M4" s="18"/>
      <c r="N4" s="19">
        <v>28</v>
      </c>
      <c r="O4" s="19">
        <v>33</v>
      </c>
      <c r="P4" s="19">
        <v>25</v>
      </c>
      <c r="Q4" s="19">
        <v>20</v>
      </c>
      <c r="R4" s="20"/>
      <c r="S4" s="21">
        <f>SUM(N4:R4)</f>
        <v>106</v>
      </c>
      <c r="T4" s="22">
        <v>123</v>
      </c>
    </row>
    <row r="5" spans="1:28" x14ac:dyDescent="0.3">
      <c r="B5" s="1"/>
      <c r="C5" s="6" t="s">
        <v>100</v>
      </c>
      <c r="D5" s="7" t="s">
        <v>6</v>
      </c>
      <c r="E5" s="1"/>
      <c r="F5" s="1"/>
      <c r="G5" s="1"/>
      <c r="J5" s="15" t="s">
        <v>147</v>
      </c>
      <c r="K5" s="16" t="s">
        <v>45</v>
      </c>
      <c r="L5" s="17"/>
      <c r="M5" s="18"/>
      <c r="N5" s="19">
        <v>33</v>
      </c>
      <c r="O5" s="19">
        <v>12</v>
      </c>
      <c r="P5" s="19">
        <v>37</v>
      </c>
      <c r="Q5" s="19">
        <v>25</v>
      </c>
      <c r="R5" s="20"/>
      <c r="S5" s="21">
        <f>SUM(N5:R5)</f>
        <v>107</v>
      </c>
      <c r="T5" s="22">
        <v>123</v>
      </c>
      <c r="U5" s="1"/>
      <c r="V5" s="1"/>
      <c r="W5" s="1"/>
    </row>
    <row r="6" spans="1:28" x14ac:dyDescent="0.3">
      <c r="C6" s="75">
        <v>573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4"/>
      <c r="D7" s="7" t="s">
        <v>8</v>
      </c>
      <c r="G7" s="1"/>
      <c r="S7" s="1"/>
      <c r="T7" s="25" t="s">
        <v>9</v>
      </c>
      <c r="U7" s="1"/>
      <c r="V7" s="83">
        <v>123</v>
      </c>
      <c r="W7" s="1"/>
    </row>
    <row r="8" spans="1:28" x14ac:dyDescent="0.3">
      <c r="B8" s="1"/>
      <c r="C8" s="84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  <c r="AB9" s="92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92"/>
    </row>
    <row r="11" spans="1:28" x14ac:dyDescent="0.3">
      <c r="B11" s="1"/>
      <c r="C11" s="31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31</v>
      </c>
      <c r="AB11" s="92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46</v>
      </c>
      <c r="B13" s="1" t="s">
        <v>105</v>
      </c>
      <c r="C13" s="26" t="s">
        <v>155</v>
      </c>
      <c r="D13" s="36">
        <v>11</v>
      </c>
      <c r="E13" s="95"/>
      <c r="F13" s="26">
        <v>3</v>
      </c>
      <c r="G13" s="95"/>
      <c r="H13" s="26"/>
      <c r="I13" s="26"/>
      <c r="J13" s="26">
        <v>2</v>
      </c>
      <c r="K13" s="95"/>
      <c r="L13" s="95"/>
      <c r="M13" s="95"/>
      <c r="N13" s="26">
        <f>SUM(L13:M13)</f>
        <v>0</v>
      </c>
      <c r="O13" s="106"/>
      <c r="P13" s="106"/>
      <c r="Q13" s="106"/>
      <c r="R13" s="106"/>
      <c r="S13" s="106"/>
      <c r="T13" s="26">
        <f t="shared" ref="T13:T24" si="0">+(F13*2)+J13</f>
        <v>8</v>
      </c>
      <c r="U13" s="38" t="str">
        <f>IFERROR(((T13+Q13+N13-R13)+(O13*2))/E13,"")</f>
        <v/>
      </c>
      <c r="V13" s="22">
        <v>123</v>
      </c>
      <c r="W13" s="22" t="s">
        <v>57</v>
      </c>
      <c r="X13" s="22" t="s">
        <v>58</v>
      </c>
      <c r="Y13" s="78">
        <v>573</v>
      </c>
      <c r="Z13" s="39"/>
      <c r="AA13" s="1" t="s">
        <v>110</v>
      </c>
      <c r="AB13" s="27" t="s">
        <v>150</v>
      </c>
    </row>
    <row r="14" spans="1:28" x14ac:dyDescent="0.3">
      <c r="A14" s="1" t="s">
        <v>46</v>
      </c>
      <c r="B14" s="1" t="s">
        <v>105</v>
      </c>
      <c r="C14" s="26" t="s">
        <v>156</v>
      </c>
      <c r="D14" s="36">
        <v>33</v>
      </c>
      <c r="E14" s="95" t="s">
        <v>460</v>
      </c>
      <c r="F14" s="26"/>
      <c r="G14" s="95"/>
      <c r="H14" s="26"/>
      <c r="I14" s="26"/>
      <c r="J14" s="26"/>
      <c r="K14" s="95"/>
      <c r="L14" s="95"/>
      <c r="M14" s="95"/>
      <c r="N14" s="26"/>
      <c r="O14" s="106"/>
      <c r="P14" s="106"/>
      <c r="Q14" s="106"/>
      <c r="R14" s="106"/>
      <c r="S14" s="106"/>
      <c r="T14" s="26"/>
      <c r="U14" s="38"/>
      <c r="V14" s="22">
        <v>123</v>
      </c>
      <c r="W14" s="22" t="s">
        <v>57</v>
      </c>
      <c r="X14" s="22" t="s">
        <v>58</v>
      </c>
      <c r="Y14" s="78">
        <v>573</v>
      </c>
      <c r="Z14" s="39"/>
      <c r="AA14" s="1" t="s">
        <v>110</v>
      </c>
      <c r="AB14" s="27" t="s">
        <v>150</v>
      </c>
    </row>
    <row r="15" spans="1:28" x14ac:dyDescent="0.3">
      <c r="A15" s="1" t="s">
        <v>46</v>
      </c>
      <c r="B15" s="1" t="s">
        <v>105</v>
      </c>
      <c r="C15" s="26" t="s">
        <v>157</v>
      </c>
      <c r="D15" s="36">
        <v>24</v>
      </c>
      <c r="E15" s="95"/>
      <c r="F15" s="26">
        <v>10</v>
      </c>
      <c r="G15" s="95"/>
      <c r="H15" s="26"/>
      <c r="I15" s="26"/>
      <c r="J15" s="26">
        <v>6</v>
      </c>
      <c r="K15" s="95"/>
      <c r="L15" s="95"/>
      <c r="M15" s="95"/>
      <c r="N15" s="26">
        <f t="shared" ref="N15:N19" si="1">SUM(L15:M15)</f>
        <v>0</v>
      </c>
      <c r="O15" s="106"/>
      <c r="P15" s="106"/>
      <c r="Q15" s="106"/>
      <c r="R15" s="106"/>
      <c r="S15" s="106"/>
      <c r="T15" s="26">
        <f t="shared" si="0"/>
        <v>26</v>
      </c>
      <c r="U15" s="38" t="str">
        <f t="shared" ref="U15:U24" si="2">IFERROR(((T15+Q15+N15-R15)+(O15*2))/E15,"")</f>
        <v/>
      </c>
      <c r="V15" s="22">
        <v>123</v>
      </c>
      <c r="W15" s="22" t="s">
        <v>57</v>
      </c>
      <c r="X15" s="22" t="s">
        <v>58</v>
      </c>
      <c r="Y15" s="78">
        <v>573</v>
      </c>
      <c r="Z15" s="39"/>
      <c r="AA15" s="1" t="s">
        <v>110</v>
      </c>
      <c r="AB15" s="27" t="s">
        <v>150</v>
      </c>
    </row>
    <row r="16" spans="1:28" x14ac:dyDescent="0.3">
      <c r="A16" s="1" t="s">
        <v>46</v>
      </c>
      <c r="B16" s="1" t="s">
        <v>105</v>
      </c>
      <c r="C16" s="26" t="s">
        <v>158</v>
      </c>
      <c r="D16" s="36">
        <v>22</v>
      </c>
      <c r="E16" s="95"/>
      <c r="F16" s="26">
        <v>4</v>
      </c>
      <c r="G16" s="95"/>
      <c r="H16" s="26"/>
      <c r="I16" s="26"/>
      <c r="J16" s="26">
        <v>3</v>
      </c>
      <c r="K16" s="95"/>
      <c r="L16" s="95"/>
      <c r="M16" s="95"/>
      <c r="N16" s="26">
        <f t="shared" si="1"/>
        <v>0</v>
      </c>
      <c r="O16" s="106"/>
      <c r="P16" s="106"/>
      <c r="Q16" s="106"/>
      <c r="R16" s="106"/>
      <c r="S16" s="106"/>
      <c r="T16" s="26">
        <f t="shared" si="0"/>
        <v>11</v>
      </c>
      <c r="U16" s="38" t="str">
        <f t="shared" si="2"/>
        <v/>
      </c>
      <c r="V16" s="22">
        <v>123</v>
      </c>
      <c r="W16" s="22" t="s">
        <v>57</v>
      </c>
      <c r="X16" s="22" t="s">
        <v>58</v>
      </c>
      <c r="Y16" s="78">
        <v>573</v>
      </c>
      <c r="Z16" s="39"/>
      <c r="AA16" s="1" t="s">
        <v>110</v>
      </c>
      <c r="AB16" s="27" t="s">
        <v>150</v>
      </c>
    </row>
    <row r="17" spans="1:28" x14ac:dyDescent="0.3">
      <c r="A17" s="1" t="s">
        <v>46</v>
      </c>
      <c r="B17" s="1" t="s">
        <v>105</v>
      </c>
      <c r="C17" s="26" t="s">
        <v>160</v>
      </c>
      <c r="D17" s="36">
        <v>20</v>
      </c>
      <c r="E17" s="95" t="s">
        <v>499</v>
      </c>
      <c r="F17" s="26"/>
      <c r="G17" s="95"/>
      <c r="H17" s="26"/>
      <c r="I17" s="26"/>
      <c r="J17" s="26"/>
      <c r="K17" s="95"/>
      <c r="L17" s="95"/>
      <c r="M17" s="95"/>
      <c r="N17" s="26"/>
      <c r="O17" s="106"/>
      <c r="P17" s="106"/>
      <c r="Q17" s="106"/>
      <c r="R17" s="106"/>
      <c r="S17" s="106"/>
      <c r="T17" s="26"/>
      <c r="U17" s="38"/>
      <c r="V17" s="22">
        <v>123</v>
      </c>
      <c r="W17" s="22" t="s">
        <v>57</v>
      </c>
      <c r="X17" s="22" t="s">
        <v>58</v>
      </c>
      <c r="Y17" s="78">
        <v>573</v>
      </c>
      <c r="Z17" s="39"/>
      <c r="AA17" s="1" t="s">
        <v>110</v>
      </c>
      <c r="AB17" s="27" t="s">
        <v>150</v>
      </c>
    </row>
    <row r="18" spans="1:28" x14ac:dyDescent="0.3">
      <c r="A18" s="1" t="s">
        <v>46</v>
      </c>
      <c r="B18" s="1" t="s">
        <v>105</v>
      </c>
      <c r="C18" s="26" t="s">
        <v>161</v>
      </c>
      <c r="D18" s="36">
        <v>45</v>
      </c>
      <c r="E18" s="95"/>
      <c r="F18" s="26">
        <v>3</v>
      </c>
      <c r="G18" s="95"/>
      <c r="H18" s="26"/>
      <c r="I18" s="26"/>
      <c r="J18" s="26">
        <v>7</v>
      </c>
      <c r="K18" s="95"/>
      <c r="L18" s="95"/>
      <c r="M18" s="95"/>
      <c r="N18" s="26">
        <f t="shared" si="1"/>
        <v>0</v>
      </c>
      <c r="O18" s="106"/>
      <c r="P18" s="107"/>
      <c r="Q18" s="106"/>
      <c r="R18" s="106"/>
      <c r="S18" s="106"/>
      <c r="T18" s="26">
        <f t="shared" si="0"/>
        <v>13</v>
      </c>
      <c r="U18" s="38" t="str">
        <f t="shared" si="2"/>
        <v/>
      </c>
      <c r="V18" s="22">
        <v>123</v>
      </c>
      <c r="W18" s="22" t="s">
        <v>57</v>
      </c>
      <c r="X18" s="22" t="s">
        <v>58</v>
      </c>
      <c r="Y18" s="78">
        <v>573</v>
      </c>
      <c r="Z18" s="39"/>
      <c r="AA18" s="1" t="s">
        <v>110</v>
      </c>
      <c r="AB18" s="27" t="s">
        <v>150</v>
      </c>
    </row>
    <row r="19" spans="1:28" x14ac:dyDescent="0.3">
      <c r="A19" s="1" t="s">
        <v>46</v>
      </c>
      <c r="B19" s="1" t="s">
        <v>105</v>
      </c>
      <c r="C19" s="26" t="s">
        <v>162</v>
      </c>
      <c r="D19" s="36">
        <v>23</v>
      </c>
      <c r="E19" s="95"/>
      <c r="F19" s="26">
        <v>5</v>
      </c>
      <c r="G19" s="95"/>
      <c r="H19" s="26"/>
      <c r="I19" s="26"/>
      <c r="J19" s="26">
        <v>4</v>
      </c>
      <c r="K19" s="95"/>
      <c r="L19" s="95"/>
      <c r="M19" s="95"/>
      <c r="N19" s="26">
        <f t="shared" si="1"/>
        <v>0</v>
      </c>
      <c r="O19" s="106"/>
      <c r="P19" s="37">
        <v>1</v>
      </c>
      <c r="Q19" s="112" t="s">
        <v>431</v>
      </c>
      <c r="R19" s="106"/>
      <c r="S19" s="106"/>
      <c r="T19" s="26">
        <f t="shared" si="0"/>
        <v>14</v>
      </c>
      <c r="U19" s="38" t="str">
        <f t="shared" si="2"/>
        <v/>
      </c>
      <c r="V19" s="22">
        <v>123</v>
      </c>
      <c r="W19" s="22" t="s">
        <v>57</v>
      </c>
      <c r="X19" s="22" t="s">
        <v>58</v>
      </c>
      <c r="Y19" s="78">
        <v>573</v>
      </c>
      <c r="Z19" s="39"/>
      <c r="AA19" s="1" t="s">
        <v>110</v>
      </c>
      <c r="AB19" s="27" t="s">
        <v>150</v>
      </c>
    </row>
    <row r="20" spans="1:28" x14ac:dyDescent="0.3">
      <c r="A20" s="1" t="s">
        <v>46</v>
      </c>
      <c r="B20" s="1" t="s">
        <v>105</v>
      </c>
      <c r="C20" s="26" t="s">
        <v>163</v>
      </c>
      <c r="D20" s="36">
        <v>40</v>
      </c>
      <c r="E20" s="95"/>
      <c r="F20" s="26">
        <v>3</v>
      </c>
      <c r="G20" s="95"/>
      <c r="H20" s="26"/>
      <c r="I20" s="26"/>
      <c r="J20" s="26">
        <v>0</v>
      </c>
      <c r="K20" s="95"/>
      <c r="L20" s="95"/>
      <c r="M20" s="95"/>
      <c r="N20" s="26">
        <f>SUM(L20:M20)</f>
        <v>0</v>
      </c>
      <c r="O20" s="106"/>
      <c r="P20" s="106"/>
      <c r="Q20" s="106"/>
      <c r="R20" s="106"/>
      <c r="S20" s="106"/>
      <c r="T20" s="26">
        <f t="shared" si="0"/>
        <v>6</v>
      </c>
      <c r="U20" s="38" t="str">
        <f t="shared" si="2"/>
        <v/>
      </c>
      <c r="V20" s="22">
        <v>123</v>
      </c>
      <c r="W20" s="22" t="s">
        <v>57</v>
      </c>
      <c r="X20" s="22" t="s">
        <v>58</v>
      </c>
      <c r="Y20" s="78">
        <v>573</v>
      </c>
      <c r="Z20" s="39"/>
      <c r="AA20" s="1" t="s">
        <v>110</v>
      </c>
      <c r="AB20" s="27" t="s">
        <v>150</v>
      </c>
    </row>
    <row r="21" spans="1:28" x14ac:dyDescent="0.3">
      <c r="A21" s="1" t="s">
        <v>46</v>
      </c>
      <c r="B21" s="1" t="s">
        <v>105</v>
      </c>
      <c r="C21" s="26" t="s">
        <v>164</v>
      </c>
      <c r="D21" s="36">
        <v>10</v>
      </c>
      <c r="E21" s="95"/>
      <c r="F21" s="26">
        <v>10</v>
      </c>
      <c r="G21" s="95"/>
      <c r="H21" s="26"/>
      <c r="I21" s="26"/>
      <c r="J21" s="26">
        <v>2</v>
      </c>
      <c r="K21" s="95"/>
      <c r="L21" s="95"/>
      <c r="M21" s="95"/>
      <c r="N21" s="26">
        <f>SUM(L21:M21)</f>
        <v>0</v>
      </c>
      <c r="O21" s="106"/>
      <c r="P21" s="106"/>
      <c r="Q21" s="106"/>
      <c r="R21" s="106"/>
      <c r="S21" s="106"/>
      <c r="T21" s="26">
        <f t="shared" si="0"/>
        <v>22</v>
      </c>
      <c r="U21" s="38" t="str">
        <f t="shared" si="2"/>
        <v/>
      </c>
      <c r="V21" s="22">
        <v>123</v>
      </c>
      <c r="W21" s="22" t="s">
        <v>57</v>
      </c>
      <c r="X21" s="22" t="s">
        <v>58</v>
      </c>
      <c r="Y21" s="78">
        <v>573</v>
      </c>
      <c r="Z21" s="39"/>
      <c r="AA21" s="1" t="s">
        <v>110</v>
      </c>
      <c r="AB21" s="27" t="s">
        <v>150</v>
      </c>
    </row>
    <row r="22" spans="1:28" x14ac:dyDescent="0.3">
      <c r="A22" s="1" t="s">
        <v>46</v>
      </c>
      <c r="B22" s="1" t="s">
        <v>105</v>
      </c>
      <c r="C22" s="26" t="s">
        <v>165</v>
      </c>
      <c r="D22" s="36">
        <v>14</v>
      </c>
      <c r="E22" s="95" t="s">
        <v>460</v>
      </c>
      <c r="F22" s="26"/>
      <c r="G22" s="95"/>
      <c r="H22" s="26"/>
      <c r="I22" s="26"/>
      <c r="J22" s="26"/>
      <c r="K22" s="95"/>
      <c r="L22" s="95"/>
      <c r="M22" s="95"/>
      <c r="N22" s="26"/>
      <c r="O22" s="106"/>
      <c r="P22" s="106"/>
      <c r="Q22" s="106"/>
      <c r="R22" s="106"/>
      <c r="S22" s="106"/>
      <c r="T22" s="26"/>
      <c r="U22" s="38"/>
      <c r="V22" s="22">
        <v>123</v>
      </c>
      <c r="W22" s="22" t="s">
        <v>57</v>
      </c>
      <c r="X22" s="22" t="s">
        <v>58</v>
      </c>
      <c r="Y22" s="78">
        <v>573</v>
      </c>
      <c r="Z22" s="39"/>
      <c r="AA22" s="1" t="s">
        <v>110</v>
      </c>
      <c r="AB22" s="27" t="s">
        <v>150</v>
      </c>
    </row>
    <row r="23" spans="1:28" x14ac:dyDescent="0.3">
      <c r="A23" s="1" t="s">
        <v>46</v>
      </c>
      <c r="B23" s="1" t="s">
        <v>105</v>
      </c>
      <c r="C23" s="26" t="s">
        <v>342</v>
      </c>
      <c r="D23" s="36">
        <v>25</v>
      </c>
      <c r="E23" s="95"/>
      <c r="F23" s="26">
        <v>1</v>
      </c>
      <c r="G23" s="95"/>
      <c r="H23" s="26"/>
      <c r="I23" s="26"/>
      <c r="J23" s="26">
        <v>0</v>
      </c>
      <c r="K23" s="95"/>
      <c r="L23" s="95"/>
      <c r="M23" s="95"/>
      <c r="N23" s="26">
        <f>SUM(L23:M23)</f>
        <v>0</v>
      </c>
      <c r="O23" s="106"/>
      <c r="P23" s="106"/>
      <c r="Q23" s="106"/>
      <c r="R23" s="106"/>
      <c r="S23" s="106"/>
      <c r="T23" s="26">
        <f t="shared" si="0"/>
        <v>2</v>
      </c>
      <c r="U23" s="38" t="str">
        <f t="shared" si="2"/>
        <v/>
      </c>
      <c r="V23" s="22">
        <v>123</v>
      </c>
      <c r="W23" s="22" t="s">
        <v>57</v>
      </c>
      <c r="X23" s="22" t="s">
        <v>58</v>
      </c>
      <c r="Y23" s="78">
        <v>573</v>
      </c>
      <c r="Z23" s="39"/>
      <c r="AA23" s="1" t="s">
        <v>110</v>
      </c>
      <c r="AB23" s="27" t="s">
        <v>150</v>
      </c>
    </row>
    <row r="24" spans="1:28" x14ac:dyDescent="0.3">
      <c r="A24" s="1" t="s">
        <v>46</v>
      </c>
      <c r="B24" s="1" t="s">
        <v>105</v>
      </c>
      <c r="C24" s="26" t="s">
        <v>166</v>
      </c>
      <c r="D24" s="36">
        <v>15</v>
      </c>
      <c r="E24" s="95"/>
      <c r="F24" s="26">
        <v>1</v>
      </c>
      <c r="G24" s="95"/>
      <c r="H24" s="26"/>
      <c r="I24" s="26"/>
      <c r="J24" s="26">
        <v>2</v>
      </c>
      <c r="K24" s="95"/>
      <c r="L24" s="95"/>
      <c r="M24" s="95"/>
      <c r="N24" s="26">
        <f>SUM(L24:M24)</f>
        <v>0</v>
      </c>
      <c r="O24" s="106"/>
      <c r="P24" s="106"/>
      <c r="Q24" s="106"/>
      <c r="R24" s="106"/>
      <c r="S24" s="106"/>
      <c r="T24" s="26">
        <f t="shared" si="0"/>
        <v>4</v>
      </c>
      <c r="U24" s="38" t="str">
        <f t="shared" si="2"/>
        <v/>
      </c>
      <c r="V24" s="22">
        <v>123</v>
      </c>
      <c r="W24" s="22" t="s">
        <v>57</v>
      </c>
      <c r="X24" s="22" t="s">
        <v>58</v>
      </c>
      <c r="Y24" s="78">
        <v>573</v>
      </c>
      <c r="Z24" s="39"/>
      <c r="AA24" s="1" t="s">
        <v>110</v>
      </c>
      <c r="AB24" s="27" t="s">
        <v>150</v>
      </c>
    </row>
    <row r="25" spans="1:28" x14ac:dyDescent="0.3">
      <c r="A25" s="1" t="s">
        <v>46</v>
      </c>
      <c r="B25" s="1" t="s">
        <v>105</v>
      </c>
      <c r="C25" s="51" t="s">
        <v>39</v>
      </c>
      <c r="D25" s="34"/>
      <c r="E25" s="51">
        <v>240</v>
      </c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38" t="str">
        <f>_xlfn.IFNA("",((T25+Q25+N25-R25)+(O25*2))/E25)</f>
        <v/>
      </c>
      <c r="V25" s="22">
        <v>123</v>
      </c>
      <c r="W25" s="22" t="s">
        <v>57</v>
      </c>
      <c r="X25" s="22" t="s">
        <v>58</v>
      </c>
      <c r="Y25" s="78">
        <v>573</v>
      </c>
      <c r="Z25" s="39"/>
      <c r="AA25" s="1" t="s">
        <v>110</v>
      </c>
      <c r="AB25" s="27" t="s">
        <v>150</v>
      </c>
    </row>
    <row r="26" spans="1:28" x14ac:dyDescent="0.3">
      <c r="A26" s="46" t="s">
        <v>46</v>
      </c>
      <c r="B26" s="46" t="s">
        <v>105</v>
      </c>
      <c r="C26" s="42" t="s">
        <v>40</v>
      </c>
      <c r="D26" s="46"/>
      <c r="E26" s="42">
        <f t="shared" ref="E26:T26" si="3">SUM(E13:E25)</f>
        <v>240</v>
      </c>
      <c r="F26" s="42">
        <f t="shared" si="3"/>
        <v>40</v>
      </c>
      <c r="G26" s="42">
        <f t="shared" si="3"/>
        <v>0</v>
      </c>
      <c r="H26" s="42">
        <f t="shared" si="3"/>
        <v>0</v>
      </c>
      <c r="I26" s="42">
        <f t="shared" si="3"/>
        <v>0</v>
      </c>
      <c r="J26" s="42">
        <f t="shared" si="3"/>
        <v>26</v>
      </c>
      <c r="K26" s="42">
        <f t="shared" si="3"/>
        <v>0</v>
      </c>
      <c r="L26" s="42">
        <f t="shared" si="3"/>
        <v>0</v>
      </c>
      <c r="M26" s="42">
        <f t="shared" si="3"/>
        <v>0</v>
      </c>
      <c r="N26" s="42">
        <f t="shared" si="3"/>
        <v>0</v>
      </c>
      <c r="O26" s="42">
        <f t="shared" si="3"/>
        <v>0</v>
      </c>
      <c r="P26" s="42">
        <f t="shared" si="3"/>
        <v>1</v>
      </c>
      <c r="Q26" s="42">
        <f t="shared" si="3"/>
        <v>0</v>
      </c>
      <c r="R26" s="42">
        <f t="shared" si="3"/>
        <v>0</v>
      </c>
      <c r="S26" s="42">
        <f t="shared" si="3"/>
        <v>0</v>
      </c>
      <c r="T26" s="42">
        <f t="shared" si="3"/>
        <v>106</v>
      </c>
      <c r="U26" s="43">
        <f>((T26+Q26+N26-R26)+(O26*2))/E26</f>
        <v>0.44166666666666665</v>
      </c>
      <c r="V26" s="44">
        <v>123</v>
      </c>
      <c r="W26" s="44" t="s">
        <v>57</v>
      </c>
      <c r="X26" s="44" t="s">
        <v>58</v>
      </c>
      <c r="Y26" s="79">
        <v>573</v>
      </c>
      <c r="Z26" s="45"/>
      <c r="AA26" s="46" t="s">
        <v>110</v>
      </c>
      <c r="AB26" s="93" t="s">
        <v>150</v>
      </c>
    </row>
    <row r="27" spans="1:28" x14ac:dyDescent="0.3">
      <c r="A27" s="1"/>
      <c r="B27" s="1"/>
      <c r="C27" s="1"/>
      <c r="D27" s="1"/>
      <c r="F27" s="47" t="s">
        <v>41</v>
      </c>
      <c r="G27" s="77" t="e">
        <f>F26/G26</f>
        <v>#DIV/0!</v>
      </c>
      <c r="H27" s="47"/>
      <c r="I27" s="27"/>
      <c r="J27" s="47" t="s">
        <v>42</v>
      </c>
      <c r="K27" s="77" t="e">
        <f>J26/K26</f>
        <v>#DIV/0!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5"/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5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5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52" t="s">
        <v>45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30</v>
      </c>
      <c r="W33" s="1"/>
      <c r="X33" s="1"/>
      <c r="Y33" s="30"/>
      <c r="Z33" s="39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46</v>
      </c>
      <c r="C35" s="26" t="s">
        <v>348</v>
      </c>
      <c r="D35" s="36">
        <v>13</v>
      </c>
      <c r="E35" s="95"/>
      <c r="F35" s="26">
        <v>1</v>
      </c>
      <c r="G35" s="95"/>
      <c r="H35" s="26"/>
      <c r="I35" s="26"/>
      <c r="J35" s="26">
        <v>0</v>
      </c>
      <c r="K35" s="95"/>
      <c r="L35" s="95"/>
      <c r="M35" s="95"/>
      <c r="N35" s="26">
        <f>SUM(L35:M35)</f>
        <v>0</v>
      </c>
      <c r="O35" s="95"/>
      <c r="P35" s="106"/>
      <c r="Q35" s="95"/>
      <c r="R35" s="95"/>
      <c r="S35" s="95"/>
      <c r="T35" s="26">
        <f>+(F35*2)+J35</f>
        <v>2</v>
      </c>
      <c r="U35" s="38" t="str">
        <f>IFERROR(((T35+Q35+N35-R35)+(O35*2))/E35,"")</f>
        <v/>
      </c>
      <c r="V35" s="22">
        <v>123</v>
      </c>
      <c r="W35" s="22" t="s">
        <v>63</v>
      </c>
      <c r="X35" s="22" t="s">
        <v>64</v>
      </c>
      <c r="Y35" s="78">
        <v>573</v>
      </c>
      <c r="Z35" s="39"/>
      <c r="AA35" s="1" t="s">
        <v>83</v>
      </c>
      <c r="AB35" s="27" t="s">
        <v>149</v>
      </c>
    </row>
    <row r="36" spans="1:28" x14ac:dyDescent="0.3">
      <c r="A36" s="1" t="s">
        <v>105</v>
      </c>
      <c r="B36" s="1" t="s">
        <v>46</v>
      </c>
      <c r="C36" s="26" t="s">
        <v>53</v>
      </c>
      <c r="D36" s="36">
        <v>23</v>
      </c>
      <c r="E36" s="95"/>
      <c r="F36" s="26">
        <v>0</v>
      </c>
      <c r="G36" s="95"/>
      <c r="H36" s="26"/>
      <c r="I36" s="26"/>
      <c r="J36" s="26">
        <v>0</v>
      </c>
      <c r="K36" s="95"/>
      <c r="L36" s="95"/>
      <c r="M36" s="95"/>
      <c r="N36" s="26">
        <f t="shared" ref="N36:N42" si="4">SUM(L36:M36)</f>
        <v>0</v>
      </c>
      <c r="O36" s="106"/>
      <c r="P36" s="106"/>
      <c r="Q36" s="106"/>
      <c r="R36" s="106"/>
      <c r="S36" s="106"/>
      <c r="T36" s="26">
        <f t="shared" ref="T36:T45" si="5">+(F36*2)+J36</f>
        <v>0</v>
      </c>
      <c r="U36" s="38" t="str">
        <f t="shared" ref="U36:U45" si="6">IFERROR(((T36+Q36+N36-R36)+(O36*2))/E36,"")</f>
        <v/>
      </c>
      <c r="V36" s="22">
        <v>123</v>
      </c>
      <c r="W36" s="22" t="s">
        <v>63</v>
      </c>
      <c r="X36" s="22" t="s">
        <v>64</v>
      </c>
      <c r="Y36" s="78">
        <v>573</v>
      </c>
      <c r="Z36" s="39"/>
      <c r="AA36" s="1" t="s">
        <v>83</v>
      </c>
      <c r="AB36" s="27" t="s">
        <v>149</v>
      </c>
    </row>
    <row r="37" spans="1:28" x14ac:dyDescent="0.3">
      <c r="A37" s="1" t="s">
        <v>105</v>
      </c>
      <c r="B37" s="1" t="s">
        <v>46</v>
      </c>
      <c r="C37" s="26" t="s">
        <v>54</v>
      </c>
      <c r="D37" s="36">
        <v>30</v>
      </c>
      <c r="E37" s="95"/>
      <c r="F37" s="26">
        <v>3</v>
      </c>
      <c r="G37" s="95"/>
      <c r="H37" s="26"/>
      <c r="I37" s="26"/>
      <c r="J37" s="26">
        <v>2</v>
      </c>
      <c r="K37" s="95"/>
      <c r="L37" s="95"/>
      <c r="M37" s="95"/>
      <c r="N37" s="26">
        <f t="shared" si="4"/>
        <v>0</v>
      </c>
      <c r="O37" s="106"/>
      <c r="P37" s="106"/>
      <c r="Q37" s="106"/>
      <c r="R37" s="106"/>
      <c r="S37" s="106"/>
      <c r="T37" s="26">
        <f t="shared" si="5"/>
        <v>8</v>
      </c>
      <c r="U37" s="38" t="str">
        <f t="shared" si="6"/>
        <v/>
      </c>
      <c r="V37" s="22">
        <v>123</v>
      </c>
      <c r="W37" s="22" t="s">
        <v>63</v>
      </c>
      <c r="X37" s="22" t="s">
        <v>64</v>
      </c>
      <c r="Y37" s="78">
        <v>573</v>
      </c>
      <c r="Z37" s="39"/>
      <c r="AA37" s="1" t="s">
        <v>83</v>
      </c>
      <c r="AB37" s="27" t="s">
        <v>149</v>
      </c>
    </row>
    <row r="38" spans="1:28" x14ac:dyDescent="0.3">
      <c r="A38" s="1" t="s">
        <v>105</v>
      </c>
      <c r="B38" s="1" t="s">
        <v>46</v>
      </c>
      <c r="C38" s="26" t="s">
        <v>52</v>
      </c>
      <c r="D38" s="36">
        <v>21</v>
      </c>
      <c r="E38" s="95"/>
      <c r="F38" s="26">
        <v>5</v>
      </c>
      <c r="G38" s="95"/>
      <c r="H38" s="26"/>
      <c r="I38" s="26"/>
      <c r="J38" s="26">
        <v>4</v>
      </c>
      <c r="K38" s="95"/>
      <c r="L38" s="95"/>
      <c r="M38" s="95"/>
      <c r="N38" s="26">
        <f t="shared" si="4"/>
        <v>0</v>
      </c>
      <c r="O38" s="106"/>
      <c r="P38" s="106"/>
      <c r="Q38" s="106"/>
      <c r="R38" s="106"/>
      <c r="S38" s="106"/>
      <c r="T38" s="26">
        <f t="shared" si="5"/>
        <v>14</v>
      </c>
      <c r="U38" s="38" t="str">
        <f t="shared" si="6"/>
        <v/>
      </c>
      <c r="V38" s="22">
        <v>123</v>
      </c>
      <c r="W38" s="22" t="s">
        <v>63</v>
      </c>
      <c r="X38" s="22" t="s">
        <v>64</v>
      </c>
      <c r="Y38" s="78">
        <v>573</v>
      </c>
      <c r="Z38" s="39"/>
      <c r="AA38" s="1" t="s">
        <v>83</v>
      </c>
      <c r="AB38" s="27" t="s">
        <v>149</v>
      </c>
    </row>
    <row r="39" spans="1:28" x14ac:dyDescent="0.3">
      <c r="A39" s="1" t="s">
        <v>105</v>
      </c>
      <c r="B39" s="1" t="s">
        <v>46</v>
      </c>
      <c r="C39" s="26" t="s">
        <v>61</v>
      </c>
      <c r="D39" s="36">
        <v>12</v>
      </c>
      <c r="E39" s="95" t="s">
        <v>499</v>
      </c>
      <c r="F39" s="26"/>
      <c r="G39" s="95"/>
      <c r="H39" s="26"/>
      <c r="I39" s="26"/>
      <c r="J39" s="26"/>
      <c r="K39" s="95"/>
      <c r="L39" s="95"/>
      <c r="M39" s="95"/>
      <c r="N39" s="26"/>
      <c r="O39" s="106"/>
      <c r="P39" s="106"/>
      <c r="Q39" s="106"/>
      <c r="R39" s="106"/>
      <c r="S39" s="106"/>
      <c r="T39" s="26"/>
      <c r="U39" s="38"/>
      <c r="V39" s="22">
        <v>123</v>
      </c>
      <c r="W39" s="22" t="s">
        <v>63</v>
      </c>
      <c r="X39" s="22" t="s">
        <v>64</v>
      </c>
      <c r="Y39" s="78">
        <v>573</v>
      </c>
      <c r="Z39" s="39"/>
      <c r="AA39" s="1" t="s">
        <v>83</v>
      </c>
      <c r="AB39" s="27" t="s">
        <v>149</v>
      </c>
    </row>
    <row r="40" spans="1:28" x14ac:dyDescent="0.3">
      <c r="A40" s="1" t="s">
        <v>105</v>
      </c>
      <c r="B40" s="1" t="s">
        <v>46</v>
      </c>
      <c r="C40" s="26" t="s">
        <v>50</v>
      </c>
      <c r="D40" s="36">
        <v>31</v>
      </c>
      <c r="E40" s="95"/>
      <c r="F40" s="26">
        <v>9</v>
      </c>
      <c r="G40" s="95"/>
      <c r="H40" s="26"/>
      <c r="I40" s="26"/>
      <c r="J40" s="26">
        <v>4</v>
      </c>
      <c r="K40" s="95"/>
      <c r="L40" s="95"/>
      <c r="M40" s="95"/>
      <c r="N40" s="26">
        <f t="shared" si="4"/>
        <v>0</v>
      </c>
      <c r="O40" s="106"/>
      <c r="P40" s="106"/>
      <c r="Q40" s="106"/>
      <c r="R40" s="106"/>
      <c r="S40" s="106"/>
      <c r="T40" s="26">
        <f t="shared" si="5"/>
        <v>22</v>
      </c>
      <c r="U40" s="38" t="str">
        <f t="shared" si="6"/>
        <v/>
      </c>
      <c r="V40" s="22">
        <v>123</v>
      </c>
      <c r="W40" s="22" t="s">
        <v>63</v>
      </c>
      <c r="X40" s="22" t="s">
        <v>64</v>
      </c>
      <c r="Y40" s="78">
        <v>573</v>
      </c>
      <c r="Z40" s="39"/>
      <c r="AA40" s="1" t="s">
        <v>83</v>
      </c>
      <c r="AB40" s="27" t="s">
        <v>149</v>
      </c>
    </row>
    <row r="41" spans="1:28" x14ac:dyDescent="0.3">
      <c r="A41" s="1" t="s">
        <v>105</v>
      </c>
      <c r="B41" s="1" t="s">
        <v>46</v>
      </c>
      <c r="C41" s="26" t="s">
        <v>47</v>
      </c>
      <c r="D41" s="36">
        <v>24</v>
      </c>
      <c r="E41" s="95"/>
      <c r="F41" s="26">
        <v>3</v>
      </c>
      <c r="G41" s="95"/>
      <c r="H41" s="26"/>
      <c r="I41" s="26"/>
      <c r="J41" s="26">
        <v>1</v>
      </c>
      <c r="K41" s="95"/>
      <c r="L41" s="95"/>
      <c r="M41" s="95"/>
      <c r="N41" s="26">
        <f t="shared" si="4"/>
        <v>0</v>
      </c>
      <c r="O41" s="106"/>
      <c r="P41" s="106"/>
      <c r="Q41" s="106"/>
      <c r="R41" s="106"/>
      <c r="S41" s="106"/>
      <c r="T41" s="26">
        <f t="shared" si="5"/>
        <v>7</v>
      </c>
      <c r="U41" s="38" t="str">
        <f t="shared" si="6"/>
        <v/>
      </c>
      <c r="V41" s="22">
        <v>123</v>
      </c>
      <c r="W41" s="22" t="s">
        <v>63</v>
      </c>
      <c r="X41" s="22" t="s">
        <v>64</v>
      </c>
      <c r="Y41" s="78">
        <v>573</v>
      </c>
      <c r="Z41" s="39"/>
      <c r="AA41" s="1" t="s">
        <v>83</v>
      </c>
      <c r="AB41" s="27" t="s">
        <v>149</v>
      </c>
    </row>
    <row r="42" spans="1:28" x14ac:dyDescent="0.3">
      <c r="A42" s="1" t="s">
        <v>105</v>
      </c>
      <c r="B42" s="1" t="s">
        <v>46</v>
      </c>
      <c r="C42" s="26" t="s">
        <v>345</v>
      </c>
      <c r="D42" s="36">
        <v>25</v>
      </c>
      <c r="E42" s="95"/>
      <c r="F42" s="26">
        <v>3</v>
      </c>
      <c r="G42" s="95"/>
      <c r="H42" s="26"/>
      <c r="I42" s="26"/>
      <c r="J42" s="26">
        <v>0</v>
      </c>
      <c r="K42" s="95"/>
      <c r="L42" s="95"/>
      <c r="M42" s="95"/>
      <c r="N42" s="26">
        <f t="shared" si="4"/>
        <v>0</v>
      </c>
      <c r="O42" s="106"/>
      <c r="P42" s="106"/>
      <c r="Q42" s="106"/>
      <c r="R42" s="106"/>
      <c r="S42" s="106"/>
      <c r="T42" s="26">
        <f t="shared" si="5"/>
        <v>6</v>
      </c>
      <c r="U42" s="38" t="str">
        <f t="shared" si="6"/>
        <v/>
      </c>
      <c r="V42" s="22">
        <v>123</v>
      </c>
      <c r="W42" s="22" t="s">
        <v>63</v>
      </c>
      <c r="X42" s="22" t="s">
        <v>64</v>
      </c>
      <c r="Y42" s="78">
        <v>573</v>
      </c>
      <c r="Z42" s="39"/>
      <c r="AA42" s="1" t="s">
        <v>83</v>
      </c>
      <c r="AB42" s="27" t="s">
        <v>149</v>
      </c>
    </row>
    <row r="43" spans="1:28" x14ac:dyDescent="0.3">
      <c r="A43" s="1" t="s">
        <v>105</v>
      </c>
      <c r="B43" s="1" t="s">
        <v>46</v>
      </c>
      <c r="C43" s="26" t="s">
        <v>51</v>
      </c>
      <c r="D43" s="36">
        <v>10</v>
      </c>
      <c r="E43" s="95"/>
      <c r="F43" s="26">
        <v>9</v>
      </c>
      <c r="G43" s="95"/>
      <c r="H43" s="26"/>
      <c r="I43" s="26"/>
      <c r="J43" s="26">
        <v>10</v>
      </c>
      <c r="K43" s="95"/>
      <c r="L43" s="95"/>
      <c r="M43" s="95"/>
      <c r="N43" s="26">
        <f>SUM(L43:M43)</f>
        <v>0</v>
      </c>
      <c r="O43" s="106"/>
      <c r="P43" s="106"/>
      <c r="Q43" s="106"/>
      <c r="R43" s="106"/>
      <c r="S43" s="106"/>
      <c r="T43" s="26">
        <f t="shared" si="5"/>
        <v>28</v>
      </c>
      <c r="U43" s="38" t="str">
        <f t="shared" si="6"/>
        <v/>
      </c>
      <c r="V43" s="22">
        <v>123</v>
      </c>
      <c r="W43" s="22" t="s">
        <v>63</v>
      </c>
      <c r="X43" s="22" t="s">
        <v>64</v>
      </c>
      <c r="Y43" s="78">
        <v>573</v>
      </c>
      <c r="Z43" s="39"/>
      <c r="AA43" s="1" t="s">
        <v>83</v>
      </c>
      <c r="AB43" s="27" t="s">
        <v>149</v>
      </c>
    </row>
    <row r="44" spans="1:28" x14ac:dyDescent="0.3">
      <c r="A44" s="1" t="s">
        <v>105</v>
      </c>
      <c r="B44" s="1" t="s">
        <v>46</v>
      </c>
      <c r="C44" s="26" t="s">
        <v>49</v>
      </c>
      <c r="D44" s="36">
        <v>22</v>
      </c>
      <c r="E44" s="95"/>
      <c r="F44" s="26">
        <v>5</v>
      </c>
      <c r="G44" s="95"/>
      <c r="H44" s="26"/>
      <c r="I44" s="26"/>
      <c r="J44" s="26">
        <v>2</v>
      </c>
      <c r="K44" s="26">
        <v>2</v>
      </c>
      <c r="L44" s="113" t="s">
        <v>431</v>
      </c>
      <c r="M44" s="95"/>
      <c r="N44" s="26">
        <f>SUM(L44:M44)</f>
        <v>0</v>
      </c>
      <c r="O44" s="106"/>
      <c r="P44" s="106"/>
      <c r="Q44" s="106"/>
      <c r="R44" s="106"/>
      <c r="S44" s="106"/>
      <c r="T44" s="26">
        <f t="shared" si="5"/>
        <v>12</v>
      </c>
      <c r="U44" s="38" t="str">
        <f t="shared" si="6"/>
        <v/>
      </c>
      <c r="V44" s="22">
        <v>123</v>
      </c>
      <c r="W44" s="22" t="s">
        <v>63</v>
      </c>
      <c r="X44" s="22" t="s">
        <v>64</v>
      </c>
      <c r="Y44" s="78">
        <v>573</v>
      </c>
      <c r="Z44" s="39"/>
      <c r="AA44" s="1" t="s">
        <v>83</v>
      </c>
      <c r="AB44" s="27" t="s">
        <v>149</v>
      </c>
    </row>
    <row r="45" spans="1:28" x14ac:dyDescent="0.3">
      <c r="A45" s="1" t="s">
        <v>105</v>
      </c>
      <c r="B45" s="1" t="s">
        <v>46</v>
      </c>
      <c r="C45" s="26" t="s">
        <v>48</v>
      </c>
      <c r="D45" s="36">
        <v>20</v>
      </c>
      <c r="E45" s="95"/>
      <c r="F45" s="26">
        <v>4</v>
      </c>
      <c r="G45" s="95"/>
      <c r="H45" s="26"/>
      <c r="I45" s="26"/>
      <c r="J45" s="26">
        <v>0</v>
      </c>
      <c r="K45" s="95"/>
      <c r="L45" s="95"/>
      <c r="M45" s="95"/>
      <c r="N45" s="26">
        <f>SUM(L45:M45)</f>
        <v>0</v>
      </c>
      <c r="O45" s="106"/>
      <c r="P45" s="106"/>
      <c r="Q45" s="106"/>
      <c r="R45" s="106"/>
      <c r="S45" s="106"/>
      <c r="T45" s="26">
        <f t="shared" si="5"/>
        <v>8</v>
      </c>
      <c r="U45" s="38" t="str">
        <f t="shared" si="6"/>
        <v/>
      </c>
      <c r="V45" s="22">
        <v>123</v>
      </c>
      <c r="W45" s="22" t="s">
        <v>63</v>
      </c>
      <c r="X45" s="22" t="s">
        <v>64</v>
      </c>
      <c r="Y45" s="78">
        <v>573</v>
      </c>
      <c r="Z45" s="39"/>
      <c r="AA45" s="1" t="s">
        <v>83</v>
      </c>
      <c r="AB45" s="27" t="s">
        <v>149</v>
      </c>
    </row>
    <row r="46" spans="1:28" x14ac:dyDescent="0.3">
      <c r="A46" s="1" t="s">
        <v>105</v>
      </c>
      <c r="B46" s="1" t="s">
        <v>46</v>
      </c>
      <c r="C46" s="51" t="s">
        <v>39</v>
      </c>
      <c r="D46" s="1"/>
      <c r="E46" s="51">
        <v>240</v>
      </c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38" t="str">
        <f>_xlfn.IFNA("",((T46+Q46+N46-R46)+(O46*2))/E46)</f>
        <v/>
      </c>
      <c r="V46" s="22">
        <v>123</v>
      </c>
      <c r="W46" s="22" t="s">
        <v>63</v>
      </c>
      <c r="X46" s="22" t="s">
        <v>64</v>
      </c>
      <c r="Y46" s="78">
        <v>573</v>
      </c>
      <c r="Z46" s="39"/>
      <c r="AA46" s="1" t="s">
        <v>83</v>
      </c>
      <c r="AB46" s="27" t="s">
        <v>149</v>
      </c>
    </row>
    <row r="47" spans="1:28" x14ac:dyDescent="0.3">
      <c r="A47" s="46" t="s">
        <v>105</v>
      </c>
      <c r="B47" s="46" t="s">
        <v>46</v>
      </c>
      <c r="C47" s="42" t="s">
        <v>40</v>
      </c>
      <c r="D47" s="46"/>
      <c r="E47" s="42">
        <f t="shared" ref="E47:T47" si="7">SUM(E35:E46)</f>
        <v>240</v>
      </c>
      <c r="F47" s="42">
        <f t="shared" si="7"/>
        <v>42</v>
      </c>
      <c r="G47" s="42">
        <f t="shared" si="7"/>
        <v>0</v>
      </c>
      <c r="H47" s="42">
        <f t="shared" si="7"/>
        <v>0</v>
      </c>
      <c r="I47" s="42">
        <f t="shared" si="7"/>
        <v>0</v>
      </c>
      <c r="J47" s="42">
        <f t="shared" si="7"/>
        <v>23</v>
      </c>
      <c r="K47" s="42">
        <f t="shared" si="7"/>
        <v>2</v>
      </c>
      <c r="L47" s="42">
        <f t="shared" si="7"/>
        <v>0</v>
      </c>
      <c r="M47" s="42">
        <f t="shared" si="7"/>
        <v>0</v>
      </c>
      <c r="N47" s="42">
        <f t="shared" si="7"/>
        <v>0</v>
      </c>
      <c r="O47" s="42">
        <f t="shared" si="7"/>
        <v>0</v>
      </c>
      <c r="P47" s="42">
        <f t="shared" si="7"/>
        <v>0</v>
      </c>
      <c r="Q47" s="42">
        <f t="shared" si="7"/>
        <v>0</v>
      </c>
      <c r="R47" s="42">
        <f t="shared" si="7"/>
        <v>0</v>
      </c>
      <c r="S47" s="42">
        <f t="shared" si="7"/>
        <v>0</v>
      </c>
      <c r="T47" s="42">
        <f t="shared" si="7"/>
        <v>107</v>
      </c>
      <c r="U47" s="43">
        <f>((T47+Q47+N47-R47)+(O47*2))/E47</f>
        <v>0.44583333333333336</v>
      </c>
      <c r="V47" s="44">
        <v>123</v>
      </c>
      <c r="W47" s="44" t="s">
        <v>63</v>
      </c>
      <c r="X47" s="44" t="s">
        <v>64</v>
      </c>
      <c r="Y47" s="79">
        <v>573</v>
      </c>
      <c r="Z47" s="45"/>
      <c r="AA47" s="46" t="s">
        <v>83</v>
      </c>
      <c r="AB47" s="93" t="s">
        <v>149</v>
      </c>
    </row>
    <row r="48" spans="1:28" x14ac:dyDescent="0.3">
      <c r="A48" s="1"/>
      <c r="B48" s="1"/>
      <c r="C48" s="1"/>
      <c r="D48" s="1"/>
      <c r="F48" s="47" t="s">
        <v>41</v>
      </c>
      <c r="G48" s="77" t="e">
        <f>F47/G47</f>
        <v>#DIV/0!</v>
      </c>
      <c r="H48" s="47"/>
      <c r="I48" s="27"/>
      <c r="J48" s="47" t="s">
        <v>42</v>
      </c>
      <c r="K48" s="77">
        <f>J47/K47</f>
        <v>11.5</v>
      </c>
      <c r="L48" s="1"/>
      <c r="M48" s="37" t="s">
        <v>43</v>
      </c>
      <c r="N48" s="49"/>
      <c r="P48" s="1"/>
      <c r="Q48" s="1"/>
      <c r="R48" s="1"/>
      <c r="S48" s="1"/>
      <c r="T48" s="1"/>
      <c r="U48" s="1"/>
      <c r="V48" s="22"/>
      <c r="W48" s="22"/>
      <c r="X48" s="22"/>
      <c r="Y48" s="40"/>
      <c r="Z48" s="39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1"/>
      <c r="D50" s="1"/>
      <c r="F50" s="47"/>
      <c r="G50" s="108"/>
      <c r="H50" s="47"/>
      <c r="I50" s="27"/>
      <c r="J50" s="47"/>
      <c r="K50" s="108"/>
      <c r="L50" s="1"/>
      <c r="M50" s="37"/>
      <c r="N50" s="109"/>
      <c r="P50" s="1"/>
      <c r="Q50" s="1"/>
      <c r="R50" s="1"/>
      <c r="S50" s="1"/>
      <c r="T50" s="1"/>
      <c r="U50" s="1"/>
      <c r="V50" s="22"/>
      <c r="W50" s="22"/>
      <c r="X50" s="22"/>
      <c r="Y50" s="40"/>
      <c r="Z50" s="39"/>
      <c r="AA50" s="1"/>
      <c r="AB50" s="27"/>
    </row>
    <row r="51" spans="1:28" x14ac:dyDescent="0.3">
      <c r="A51" s="1"/>
      <c r="B51" s="1"/>
      <c r="C51" s="5"/>
      <c r="V51" s="22"/>
      <c r="W51" s="22"/>
      <c r="X51" s="22"/>
      <c r="Y51" s="40"/>
      <c r="Z51" s="39"/>
      <c r="AA51" s="1"/>
      <c r="AB51" s="27"/>
    </row>
    <row r="52" spans="1:28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0"/>
      <c r="Z52" s="39"/>
      <c r="AA52" s="1"/>
      <c r="AB52" s="27"/>
    </row>
    <row r="53" spans="1:28" x14ac:dyDescent="0.3">
      <c r="AB53" s="92"/>
    </row>
    <row r="54" spans="1:28" x14ac:dyDescent="0.3">
      <c r="AB54" s="92"/>
    </row>
  </sheetData>
  <sheetProtection sheet="1" objects="1" scenarios="1"/>
  <pageMargins left="0.25" right="0.25" top="0.75" bottom="0.75" header="0.3" footer="0.3"/>
  <pageSetup scale="7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89D9F-C24E-4991-A8D5-58139A03FD4D}">
  <sheetPr>
    <tabColor rgb="FF92D050"/>
    <pageSetUpPr fitToPage="1"/>
  </sheetPr>
  <dimension ref="A1:AB52"/>
  <sheetViews>
    <sheetView topLeftCell="A3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80" t="s">
        <v>428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6" t="s">
        <v>474</v>
      </c>
    </row>
    <row r="3" spans="1:28" x14ac:dyDescent="0.3">
      <c r="B3" s="1"/>
      <c r="C3" s="6" t="s">
        <v>300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  <c r="Z3" s="80" t="s">
        <v>489</v>
      </c>
    </row>
    <row r="4" spans="1:28" x14ac:dyDescent="0.3">
      <c r="B4" s="1"/>
      <c r="C4" s="6" t="s">
        <v>81</v>
      </c>
      <c r="D4" s="7" t="s">
        <v>5</v>
      </c>
      <c r="E4" s="8"/>
      <c r="F4" s="5"/>
      <c r="G4" s="1"/>
      <c r="J4" s="15" t="s">
        <v>301</v>
      </c>
      <c r="K4" s="16" t="s">
        <v>106</v>
      </c>
      <c r="L4" s="17"/>
      <c r="M4" s="18"/>
      <c r="N4" s="19">
        <v>25</v>
      </c>
      <c r="O4" s="19">
        <v>26</v>
      </c>
      <c r="P4" s="19">
        <v>16</v>
      </c>
      <c r="Q4" s="19">
        <v>28</v>
      </c>
      <c r="R4" s="20"/>
      <c r="S4" s="21">
        <f>SUM(N4:R4)</f>
        <v>95</v>
      </c>
      <c r="T4" s="22">
        <v>126</v>
      </c>
    </row>
    <row r="5" spans="1:28" x14ac:dyDescent="0.3">
      <c r="B5" s="1"/>
      <c r="C5" s="6" t="s">
        <v>82</v>
      </c>
      <c r="D5" s="7" t="s">
        <v>6</v>
      </c>
      <c r="E5" s="1"/>
      <c r="F5" s="1"/>
      <c r="G5" s="1"/>
      <c r="J5" s="15" t="s">
        <v>302</v>
      </c>
      <c r="K5" s="16" t="s">
        <v>80</v>
      </c>
      <c r="L5" s="17"/>
      <c r="M5" s="18"/>
      <c r="N5" s="19">
        <v>24</v>
      </c>
      <c r="O5" s="19">
        <v>9</v>
      </c>
      <c r="P5" s="19">
        <v>23</v>
      </c>
      <c r="Q5" s="19">
        <v>33</v>
      </c>
      <c r="R5" s="20"/>
      <c r="S5" s="21">
        <f>SUM(N5:R5)</f>
        <v>89</v>
      </c>
      <c r="T5" s="22">
        <v>126</v>
      </c>
      <c r="U5" s="1"/>
      <c r="V5" s="1"/>
      <c r="W5" s="1"/>
    </row>
    <row r="6" spans="1:28" x14ac:dyDescent="0.3">
      <c r="C6" s="81">
        <v>1754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488</v>
      </c>
      <c r="D7" s="7" t="s">
        <v>8</v>
      </c>
      <c r="G7" s="1"/>
      <c r="S7" s="1"/>
      <c r="T7" s="25" t="s">
        <v>9</v>
      </c>
      <c r="U7" s="1"/>
      <c r="V7" s="83">
        <v>126</v>
      </c>
      <c r="W7" s="1"/>
    </row>
    <row r="8" spans="1:28" x14ac:dyDescent="0.3">
      <c r="B8" s="1"/>
      <c r="C8" s="24" t="s">
        <v>368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92"/>
    </row>
    <row r="11" spans="1:28" x14ac:dyDescent="0.3">
      <c r="B11" s="1"/>
      <c r="C11" s="31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32</v>
      </c>
      <c r="AB11" s="92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84</v>
      </c>
      <c r="B13" s="1" t="s">
        <v>105</v>
      </c>
      <c r="C13" s="26" t="s">
        <v>155</v>
      </c>
      <c r="D13" s="36">
        <v>11</v>
      </c>
      <c r="E13" s="26" t="s">
        <v>482</v>
      </c>
      <c r="F13" s="26"/>
      <c r="G13" s="26"/>
      <c r="H13" s="26"/>
      <c r="I13" s="26"/>
      <c r="J13" s="26"/>
      <c r="K13" s="26"/>
      <c r="L13" s="95"/>
      <c r="M13" s="26"/>
      <c r="N13" s="26">
        <f>SUM(L13:M13)</f>
        <v>0</v>
      </c>
      <c r="O13" s="37"/>
      <c r="P13" s="37"/>
      <c r="Q13" s="37"/>
      <c r="R13" s="37"/>
      <c r="S13" s="37"/>
      <c r="T13" s="26">
        <f t="shared" ref="T13:T24" si="0">+(F13*2)+J13</f>
        <v>0</v>
      </c>
      <c r="U13" s="38" t="str">
        <f>IFERROR(((T13+Q13+N13-R13)+(O13*2))/E13,"")</f>
        <v/>
      </c>
      <c r="V13" s="22">
        <v>126</v>
      </c>
      <c r="W13" s="22" t="s">
        <v>57</v>
      </c>
      <c r="X13" s="22" t="s">
        <v>64</v>
      </c>
      <c r="Y13" s="78">
        <v>1754</v>
      </c>
      <c r="Z13" s="39" t="s">
        <v>483</v>
      </c>
      <c r="AA13" s="1" t="s">
        <v>110</v>
      </c>
      <c r="AB13" s="27" t="s">
        <v>303</v>
      </c>
    </row>
    <row r="14" spans="1:28" x14ac:dyDescent="0.3">
      <c r="A14" s="1" t="s">
        <v>84</v>
      </c>
      <c r="B14" s="1" t="s">
        <v>105</v>
      </c>
      <c r="C14" s="26" t="s">
        <v>156</v>
      </c>
      <c r="D14" s="36">
        <v>33</v>
      </c>
      <c r="E14" s="26" t="s">
        <v>460</v>
      </c>
      <c r="F14" s="26"/>
      <c r="G14" s="26"/>
      <c r="H14" s="26"/>
      <c r="I14" s="26"/>
      <c r="J14" s="26"/>
      <c r="K14" s="26"/>
      <c r="L14" s="95"/>
      <c r="M14" s="26"/>
      <c r="N14" s="26">
        <f t="shared" ref="N14:N19" si="1">SUM(L14:M14)</f>
        <v>0</v>
      </c>
      <c r="O14" s="37"/>
      <c r="P14" s="37"/>
      <c r="Q14" s="37"/>
      <c r="R14" s="37"/>
      <c r="S14" s="37"/>
      <c r="T14" s="26">
        <f t="shared" si="0"/>
        <v>0</v>
      </c>
      <c r="U14" s="38" t="str">
        <f t="shared" ref="U14:U24" si="2">IFERROR(((T14+Q14+N14-R14)+(O14*2))/E14,"")</f>
        <v/>
      </c>
      <c r="V14" s="22">
        <v>126</v>
      </c>
      <c r="W14" s="22" t="s">
        <v>57</v>
      </c>
      <c r="X14" s="22" t="s">
        <v>64</v>
      </c>
      <c r="Y14" s="78">
        <v>1754</v>
      </c>
      <c r="Z14" s="39"/>
      <c r="AA14" s="1" t="s">
        <v>110</v>
      </c>
      <c r="AB14" s="27" t="s">
        <v>303</v>
      </c>
    </row>
    <row r="15" spans="1:28" x14ac:dyDescent="0.3">
      <c r="A15" s="1" t="s">
        <v>84</v>
      </c>
      <c r="B15" s="1" t="s">
        <v>105</v>
      </c>
      <c r="C15" s="26" t="s">
        <v>157</v>
      </c>
      <c r="D15" s="36">
        <v>24</v>
      </c>
      <c r="E15" s="26">
        <v>35</v>
      </c>
      <c r="F15" s="26">
        <v>9</v>
      </c>
      <c r="G15" s="26">
        <v>11</v>
      </c>
      <c r="H15" s="26"/>
      <c r="I15" s="26"/>
      <c r="J15" s="26">
        <v>8</v>
      </c>
      <c r="K15" s="26">
        <v>12</v>
      </c>
      <c r="L15" s="95"/>
      <c r="M15" s="26">
        <v>6</v>
      </c>
      <c r="N15" s="26">
        <f t="shared" si="1"/>
        <v>6</v>
      </c>
      <c r="O15" s="37">
        <v>2</v>
      </c>
      <c r="P15" s="37">
        <v>2</v>
      </c>
      <c r="Q15" s="37">
        <v>5</v>
      </c>
      <c r="R15" s="37">
        <v>6</v>
      </c>
      <c r="S15" s="37"/>
      <c r="T15" s="26">
        <v>26</v>
      </c>
      <c r="U15" s="38">
        <f t="shared" si="2"/>
        <v>1</v>
      </c>
      <c r="V15" s="22">
        <v>126</v>
      </c>
      <c r="W15" s="22" t="s">
        <v>57</v>
      </c>
      <c r="X15" s="22" t="s">
        <v>64</v>
      </c>
      <c r="Y15" s="78">
        <v>1754</v>
      </c>
      <c r="Z15" s="39"/>
      <c r="AA15" s="1" t="s">
        <v>110</v>
      </c>
      <c r="AB15" s="27" t="s">
        <v>303</v>
      </c>
    </row>
    <row r="16" spans="1:28" x14ac:dyDescent="0.3">
      <c r="A16" s="1" t="s">
        <v>84</v>
      </c>
      <c r="B16" s="1" t="s">
        <v>105</v>
      </c>
      <c r="C16" s="26" t="s">
        <v>158</v>
      </c>
      <c r="D16" s="36">
        <v>22</v>
      </c>
      <c r="E16" s="26">
        <v>28</v>
      </c>
      <c r="F16" s="26">
        <v>4</v>
      </c>
      <c r="G16" s="26">
        <v>9</v>
      </c>
      <c r="H16" s="26"/>
      <c r="I16" s="26"/>
      <c r="J16" s="26">
        <v>7</v>
      </c>
      <c r="K16" s="26">
        <v>8</v>
      </c>
      <c r="L16" s="95"/>
      <c r="M16" s="26">
        <v>6</v>
      </c>
      <c r="N16" s="26">
        <f t="shared" si="1"/>
        <v>6</v>
      </c>
      <c r="O16" s="37">
        <v>1</v>
      </c>
      <c r="P16" s="37">
        <v>4</v>
      </c>
      <c r="Q16" s="37">
        <v>2</v>
      </c>
      <c r="R16" s="37">
        <v>5</v>
      </c>
      <c r="S16" s="37">
        <v>1</v>
      </c>
      <c r="T16" s="26">
        <f t="shared" si="0"/>
        <v>15</v>
      </c>
      <c r="U16" s="38">
        <f t="shared" si="2"/>
        <v>0.7142857142857143</v>
      </c>
      <c r="V16" s="22">
        <v>126</v>
      </c>
      <c r="W16" s="22" t="s">
        <v>57</v>
      </c>
      <c r="X16" s="22" t="s">
        <v>64</v>
      </c>
      <c r="Y16" s="78">
        <v>1754</v>
      </c>
      <c r="Z16" s="39"/>
      <c r="AA16" s="1" t="s">
        <v>110</v>
      </c>
      <c r="AB16" s="27" t="s">
        <v>303</v>
      </c>
    </row>
    <row r="17" spans="1:28" x14ac:dyDescent="0.3">
      <c r="A17" s="1" t="s">
        <v>84</v>
      </c>
      <c r="B17" s="1" t="s">
        <v>105</v>
      </c>
      <c r="C17" s="26" t="s">
        <v>160</v>
      </c>
      <c r="D17" s="36">
        <v>20</v>
      </c>
      <c r="E17" s="26">
        <v>8</v>
      </c>
      <c r="F17" s="26">
        <v>0</v>
      </c>
      <c r="G17" s="26">
        <v>0</v>
      </c>
      <c r="H17" s="26"/>
      <c r="I17" s="26"/>
      <c r="J17" s="26">
        <v>1</v>
      </c>
      <c r="K17" s="26">
        <v>3</v>
      </c>
      <c r="L17" s="95"/>
      <c r="M17" s="26">
        <v>0</v>
      </c>
      <c r="N17" s="26">
        <f t="shared" si="1"/>
        <v>0</v>
      </c>
      <c r="O17" s="37">
        <v>0</v>
      </c>
      <c r="P17" s="37">
        <v>0</v>
      </c>
      <c r="Q17" s="37">
        <v>0</v>
      </c>
      <c r="R17" s="37">
        <v>0</v>
      </c>
      <c r="S17" s="37"/>
      <c r="T17" s="26">
        <f t="shared" si="0"/>
        <v>1</v>
      </c>
      <c r="U17" s="38">
        <f t="shared" si="2"/>
        <v>0.125</v>
      </c>
      <c r="V17" s="22">
        <v>126</v>
      </c>
      <c r="W17" s="22" t="s">
        <v>57</v>
      </c>
      <c r="X17" s="22" t="s">
        <v>64</v>
      </c>
      <c r="Y17" s="78">
        <v>1754</v>
      </c>
      <c r="Z17" s="39" t="s">
        <v>475</v>
      </c>
      <c r="AA17" s="1" t="s">
        <v>110</v>
      </c>
      <c r="AB17" s="27" t="s">
        <v>303</v>
      </c>
    </row>
    <row r="18" spans="1:28" x14ac:dyDescent="0.3">
      <c r="A18" s="1" t="s">
        <v>84</v>
      </c>
      <c r="B18" s="1" t="s">
        <v>105</v>
      </c>
      <c r="C18" s="26" t="s">
        <v>161</v>
      </c>
      <c r="D18" s="36">
        <v>45</v>
      </c>
      <c r="E18" s="26">
        <v>24</v>
      </c>
      <c r="F18" s="26">
        <v>3</v>
      </c>
      <c r="G18" s="26">
        <v>5</v>
      </c>
      <c r="H18" s="26"/>
      <c r="I18" s="26"/>
      <c r="J18" s="26">
        <v>5</v>
      </c>
      <c r="K18" s="26">
        <v>6</v>
      </c>
      <c r="L18" s="95"/>
      <c r="M18" s="26">
        <v>4</v>
      </c>
      <c r="N18" s="26">
        <f t="shared" si="1"/>
        <v>4</v>
      </c>
      <c r="O18" s="37">
        <v>1</v>
      </c>
      <c r="P18" s="37">
        <v>4</v>
      </c>
      <c r="Q18" s="37">
        <v>3</v>
      </c>
      <c r="R18" s="37">
        <v>5</v>
      </c>
      <c r="S18" s="37"/>
      <c r="T18" s="26">
        <f t="shared" si="0"/>
        <v>11</v>
      </c>
      <c r="U18" s="38">
        <f t="shared" si="2"/>
        <v>0.625</v>
      </c>
      <c r="V18" s="22">
        <v>126</v>
      </c>
      <c r="W18" s="22" t="s">
        <v>57</v>
      </c>
      <c r="X18" s="22" t="s">
        <v>64</v>
      </c>
      <c r="Y18" s="78">
        <v>1754</v>
      </c>
      <c r="Z18" s="39"/>
      <c r="AA18" s="1" t="s">
        <v>110</v>
      </c>
      <c r="AB18" s="27" t="s">
        <v>303</v>
      </c>
    </row>
    <row r="19" spans="1:28" x14ac:dyDescent="0.3">
      <c r="A19" s="1" t="s">
        <v>84</v>
      </c>
      <c r="B19" s="1" t="s">
        <v>105</v>
      </c>
      <c r="C19" s="26" t="s">
        <v>162</v>
      </c>
      <c r="D19" s="36">
        <v>23</v>
      </c>
      <c r="E19" s="26">
        <v>48</v>
      </c>
      <c r="F19" s="26">
        <v>5</v>
      </c>
      <c r="G19" s="26">
        <v>13</v>
      </c>
      <c r="H19" s="26"/>
      <c r="I19" s="26"/>
      <c r="J19" s="26">
        <v>5</v>
      </c>
      <c r="K19" s="26">
        <v>10</v>
      </c>
      <c r="L19" s="95"/>
      <c r="M19" s="26">
        <v>3</v>
      </c>
      <c r="N19" s="26">
        <f t="shared" si="1"/>
        <v>3</v>
      </c>
      <c r="O19" s="37">
        <v>7</v>
      </c>
      <c r="P19" s="37">
        <v>2</v>
      </c>
      <c r="Q19" s="37">
        <v>5</v>
      </c>
      <c r="R19" s="37">
        <v>5</v>
      </c>
      <c r="S19" s="37">
        <v>1</v>
      </c>
      <c r="T19" s="26">
        <f t="shared" si="0"/>
        <v>15</v>
      </c>
      <c r="U19" s="38">
        <f t="shared" si="2"/>
        <v>0.66666666666666663</v>
      </c>
      <c r="V19" s="22">
        <v>126</v>
      </c>
      <c r="W19" s="22" t="s">
        <v>57</v>
      </c>
      <c r="X19" s="22" t="s">
        <v>64</v>
      </c>
      <c r="Y19" s="78">
        <v>1754</v>
      </c>
      <c r="Z19" s="39"/>
      <c r="AA19" s="1" t="s">
        <v>110</v>
      </c>
      <c r="AB19" s="27" t="s">
        <v>303</v>
      </c>
    </row>
    <row r="20" spans="1:28" x14ac:dyDescent="0.3">
      <c r="A20" s="1" t="s">
        <v>84</v>
      </c>
      <c r="B20" s="1" t="s">
        <v>105</v>
      </c>
      <c r="C20" s="26" t="s">
        <v>163</v>
      </c>
      <c r="D20" s="36">
        <v>40</v>
      </c>
      <c r="E20" s="26">
        <v>13</v>
      </c>
      <c r="F20" s="26">
        <v>1</v>
      </c>
      <c r="G20" s="26">
        <v>4</v>
      </c>
      <c r="H20" s="26"/>
      <c r="I20" s="26"/>
      <c r="J20" s="26">
        <v>0</v>
      </c>
      <c r="K20" s="26">
        <v>2</v>
      </c>
      <c r="L20" s="95"/>
      <c r="M20" s="26">
        <v>3</v>
      </c>
      <c r="N20" s="26">
        <f>SUM(L20:M20)</f>
        <v>3</v>
      </c>
      <c r="O20" s="37">
        <v>0</v>
      </c>
      <c r="P20" s="37">
        <v>2</v>
      </c>
      <c r="Q20" s="37">
        <v>1</v>
      </c>
      <c r="R20" s="37">
        <v>1</v>
      </c>
      <c r="S20" s="37"/>
      <c r="T20" s="26">
        <f t="shared" si="0"/>
        <v>2</v>
      </c>
      <c r="U20" s="38">
        <f t="shared" si="2"/>
        <v>0.38461538461538464</v>
      </c>
      <c r="V20" s="22">
        <v>126</v>
      </c>
      <c r="W20" s="22" t="s">
        <v>57</v>
      </c>
      <c r="X20" s="22" t="s">
        <v>64</v>
      </c>
      <c r="Y20" s="78">
        <v>1754</v>
      </c>
      <c r="Z20" s="39"/>
      <c r="AA20" s="1" t="s">
        <v>110</v>
      </c>
      <c r="AB20" s="27" t="s">
        <v>303</v>
      </c>
    </row>
    <row r="21" spans="1:28" x14ac:dyDescent="0.3">
      <c r="A21" s="1" t="s">
        <v>84</v>
      </c>
      <c r="B21" s="1" t="s">
        <v>105</v>
      </c>
      <c r="C21" s="26" t="s">
        <v>164</v>
      </c>
      <c r="D21" s="36">
        <v>10</v>
      </c>
      <c r="E21" s="26">
        <v>36</v>
      </c>
      <c r="F21" s="26">
        <v>3</v>
      </c>
      <c r="G21" s="26">
        <v>7</v>
      </c>
      <c r="H21" s="26"/>
      <c r="I21" s="26"/>
      <c r="J21" s="26">
        <v>2</v>
      </c>
      <c r="K21" s="26">
        <v>2</v>
      </c>
      <c r="L21" s="95"/>
      <c r="M21" s="26">
        <v>8</v>
      </c>
      <c r="N21" s="26">
        <f>SUM(L21:M21)</f>
        <v>8</v>
      </c>
      <c r="O21" s="37">
        <v>2</v>
      </c>
      <c r="P21" s="37">
        <v>3</v>
      </c>
      <c r="Q21" s="37">
        <v>1</v>
      </c>
      <c r="R21" s="37">
        <v>4</v>
      </c>
      <c r="S21" s="37"/>
      <c r="T21" s="26">
        <f t="shared" si="0"/>
        <v>8</v>
      </c>
      <c r="U21" s="38">
        <f t="shared" si="2"/>
        <v>0.47222222222222221</v>
      </c>
      <c r="V21" s="22">
        <v>126</v>
      </c>
      <c r="W21" s="22" t="s">
        <v>57</v>
      </c>
      <c r="X21" s="22" t="s">
        <v>64</v>
      </c>
      <c r="Y21" s="78">
        <v>1754</v>
      </c>
      <c r="Z21" s="39"/>
      <c r="AA21" s="1" t="s">
        <v>110</v>
      </c>
      <c r="AB21" s="27" t="s">
        <v>303</v>
      </c>
    </row>
    <row r="22" spans="1:28" x14ac:dyDescent="0.3">
      <c r="A22" s="1" t="s">
        <v>84</v>
      </c>
      <c r="B22" s="1" t="s">
        <v>105</v>
      </c>
      <c r="C22" s="26" t="s">
        <v>165</v>
      </c>
      <c r="D22" s="36">
        <v>14</v>
      </c>
      <c r="E22" s="26" t="s">
        <v>460</v>
      </c>
      <c r="F22" s="26"/>
      <c r="G22" s="26"/>
      <c r="H22" s="26"/>
      <c r="I22" s="26"/>
      <c r="J22" s="26"/>
      <c r="K22" s="26"/>
      <c r="L22" s="95"/>
      <c r="M22" s="26"/>
      <c r="N22" s="26"/>
      <c r="O22" s="37"/>
      <c r="P22" s="37"/>
      <c r="Q22" s="37"/>
      <c r="R22" s="37"/>
      <c r="S22" s="37"/>
      <c r="T22" s="26"/>
      <c r="U22" s="38"/>
      <c r="V22" s="22">
        <v>126</v>
      </c>
      <c r="W22" s="22" t="s">
        <v>57</v>
      </c>
      <c r="X22" s="22" t="s">
        <v>64</v>
      </c>
      <c r="Y22" s="78">
        <v>1754</v>
      </c>
      <c r="Z22" s="39"/>
      <c r="AA22" s="1" t="s">
        <v>110</v>
      </c>
      <c r="AB22" s="27" t="s">
        <v>303</v>
      </c>
    </row>
    <row r="23" spans="1:28" x14ac:dyDescent="0.3">
      <c r="A23" s="1" t="s">
        <v>84</v>
      </c>
      <c r="B23" s="1" t="s">
        <v>105</v>
      </c>
      <c r="C23" s="26" t="s">
        <v>342</v>
      </c>
      <c r="D23" s="36">
        <v>25</v>
      </c>
      <c r="E23" s="26">
        <v>27</v>
      </c>
      <c r="F23" s="26">
        <v>1</v>
      </c>
      <c r="G23" s="26">
        <v>2</v>
      </c>
      <c r="H23" s="26"/>
      <c r="I23" s="26"/>
      <c r="J23" s="26">
        <v>3</v>
      </c>
      <c r="K23" s="26">
        <v>4</v>
      </c>
      <c r="L23" s="95"/>
      <c r="M23" s="26">
        <v>5</v>
      </c>
      <c r="N23" s="26">
        <f>SUM(L23:M23)</f>
        <v>5</v>
      </c>
      <c r="O23" s="37">
        <v>2</v>
      </c>
      <c r="P23" s="37">
        <v>3</v>
      </c>
      <c r="Q23" s="37">
        <v>0</v>
      </c>
      <c r="R23" s="37">
        <v>5</v>
      </c>
      <c r="S23" s="37"/>
      <c r="T23" s="26">
        <f t="shared" si="0"/>
        <v>5</v>
      </c>
      <c r="U23" s="38">
        <f t="shared" si="2"/>
        <v>0.33333333333333331</v>
      </c>
      <c r="V23" s="22">
        <v>126</v>
      </c>
      <c r="W23" s="22" t="s">
        <v>57</v>
      </c>
      <c r="X23" s="22" t="s">
        <v>64</v>
      </c>
      <c r="Y23" s="78">
        <v>1754</v>
      </c>
      <c r="Z23" s="39"/>
      <c r="AA23" s="1" t="s">
        <v>110</v>
      </c>
      <c r="AB23" s="27" t="s">
        <v>303</v>
      </c>
    </row>
    <row r="24" spans="1:28" x14ac:dyDescent="0.3">
      <c r="A24" s="1" t="s">
        <v>84</v>
      </c>
      <c r="B24" s="1" t="s">
        <v>105</v>
      </c>
      <c r="C24" s="26" t="s">
        <v>166</v>
      </c>
      <c r="D24" s="36">
        <v>15</v>
      </c>
      <c r="E24" s="26">
        <v>21</v>
      </c>
      <c r="F24" s="26">
        <v>2</v>
      </c>
      <c r="G24" s="26">
        <v>6</v>
      </c>
      <c r="H24" s="26"/>
      <c r="I24" s="26"/>
      <c r="J24" s="26">
        <v>8</v>
      </c>
      <c r="K24" s="26">
        <v>8</v>
      </c>
      <c r="L24" s="95"/>
      <c r="M24" s="26">
        <v>2</v>
      </c>
      <c r="N24" s="26">
        <f>SUM(L24:M24)</f>
        <v>2</v>
      </c>
      <c r="O24" s="37">
        <v>2</v>
      </c>
      <c r="P24" s="37">
        <v>1</v>
      </c>
      <c r="Q24" s="37">
        <v>2</v>
      </c>
      <c r="R24" s="37">
        <v>4</v>
      </c>
      <c r="S24" s="37"/>
      <c r="T24" s="26">
        <f t="shared" si="0"/>
        <v>12</v>
      </c>
      <c r="U24" s="38">
        <f t="shared" si="2"/>
        <v>0.76190476190476186</v>
      </c>
      <c r="V24" s="22">
        <v>126</v>
      </c>
      <c r="W24" s="22" t="s">
        <v>57</v>
      </c>
      <c r="X24" s="22" t="s">
        <v>64</v>
      </c>
      <c r="Y24" s="78">
        <v>1754</v>
      </c>
      <c r="Z24" s="39"/>
      <c r="AA24" s="1" t="s">
        <v>110</v>
      </c>
      <c r="AB24" s="27" t="s">
        <v>303</v>
      </c>
    </row>
    <row r="25" spans="1:28" x14ac:dyDescent="0.3">
      <c r="A25" s="1" t="s">
        <v>84</v>
      </c>
      <c r="B25" s="1" t="s">
        <v>105</v>
      </c>
      <c r="C25" s="51" t="s">
        <v>39</v>
      </c>
      <c r="D25" s="1"/>
      <c r="E25" s="51"/>
      <c r="F25" s="41"/>
      <c r="G25" s="41"/>
      <c r="H25" s="41"/>
      <c r="I25" s="41"/>
      <c r="J25" s="41"/>
      <c r="K25" s="41"/>
      <c r="L25" s="51">
        <v>30</v>
      </c>
      <c r="M25" s="51">
        <v>-30</v>
      </c>
      <c r="N25" s="51"/>
      <c r="O25" s="41"/>
      <c r="P25" s="41"/>
      <c r="Q25" s="41"/>
      <c r="R25" s="41"/>
      <c r="S25" s="41"/>
      <c r="T25" s="51"/>
      <c r="U25" s="38" t="str">
        <f>_xlfn.IFNA("",((T25+Q25+N25-R25)+(O25*2))/E25)</f>
        <v/>
      </c>
      <c r="V25" s="22">
        <v>126</v>
      </c>
      <c r="W25" s="22" t="s">
        <v>57</v>
      </c>
      <c r="X25" s="22" t="s">
        <v>64</v>
      </c>
      <c r="Y25" s="78">
        <v>1754</v>
      </c>
      <c r="Z25" s="39"/>
      <c r="AA25" s="1" t="s">
        <v>110</v>
      </c>
      <c r="AB25" s="27" t="s">
        <v>303</v>
      </c>
    </row>
    <row r="26" spans="1:28" x14ac:dyDescent="0.3">
      <c r="A26" s="46" t="s">
        <v>84</v>
      </c>
      <c r="B26" s="46" t="s">
        <v>105</v>
      </c>
      <c r="C26" s="42" t="s">
        <v>40</v>
      </c>
      <c r="D26" s="46"/>
      <c r="E26" s="42">
        <f t="shared" ref="E26:T26" si="3">SUM(E13:E25)</f>
        <v>240</v>
      </c>
      <c r="F26" s="42">
        <f t="shared" si="3"/>
        <v>28</v>
      </c>
      <c r="G26" s="42">
        <f t="shared" si="3"/>
        <v>57</v>
      </c>
      <c r="H26" s="42">
        <f t="shared" si="3"/>
        <v>0</v>
      </c>
      <c r="I26" s="42">
        <f t="shared" si="3"/>
        <v>0</v>
      </c>
      <c r="J26" s="42">
        <f t="shared" si="3"/>
        <v>39</v>
      </c>
      <c r="K26" s="42">
        <f t="shared" si="3"/>
        <v>55</v>
      </c>
      <c r="L26" s="42">
        <f t="shared" si="3"/>
        <v>30</v>
      </c>
      <c r="M26" s="42">
        <f t="shared" si="3"/>
        <v>7</v>
      </c>
      <c r="N26" s="42">
        <f t="shared" si="3"/>
        <v>37</v>
      </c>
      <c r="O26" s="42">
        <f t="shared" si="3"/>
        <v>17</v>
      </c>
      <c r="P26" s="42">
        <f t="shared" si="3"/>
        <v>21</v>
      </c>
      <c r="Q26" s="42">
        <f t="shared" si="3"/>
        <v>19</v>
      </c>
      <c r="R26" s="42">
        <f t="shared" si="3"/>
        <v>35</v>
      </c>
      <c r="S26" s="42">
        <f t="shared" si="3"/>
        <v>2</v>
      </c>
      <c r="T26" s="42">
        <f t="shared" si="3"/>
        <v>95</v>
      </c>
      <c r="U26" s="43">
        <f>((T26+Q26+N26-R26)+(O26*2))/E26</f>
        <v>0.625</v>
      </c>
      <c r="V26" s="44">
        <v>126</v>
      </c>
      <c r="W26" s="44" t="s">
        <v>57</v>
      </c>
      <c r="X26" s="44" t="s">
        <v>64</v>
      </c>
      <c r="Y26" s="79">
        <v>1754</v>
      </c>
      <c r="Z26" s="45"/>
      <c r="AA26" s="46" t="s">
        <v>110</v>
      </c>
      <c r="AB26" s="93" t="s">
        <v>303</v>
      </c>
    </row>
    <row r="27" spans="1:28" x14ac:dyDescent="0.3">
      <c r="A27" s="1"/>
      <c r="B27" s="1"/>
      <c r="C27" s="1"/>
      <c r="D27" s="1"/>
      <c r="F27" s="47" t="s">
        <v>41</v>
      </c>
      <c r="G27" s="77">
        <f>F26/G26</f>
        <v>0.49122807017543857</v>
      </c>
      <c r="H27" s="47"/>
      <c r="I27" s="27"/>
      <c r="J27" s="47" t="s">
        <v>42</v>
      </c>
      <c r="K27" s="77">
        <f>J26/K26</f>
        <v>0.70909090909090911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52" t="s">
        <v>80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31</v>
      </c>
      <c r="W33" s="1"/>
      <c r="X33" s="1"/>
      <c r="Y33" s="30"/>
      <c r="Z33" s="39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84</v>
      </c>
      <c r="C35" s="26" t="s">
        <v>192</v>
      </c>
      <c r="D35" s="36">
        <v>24</v>
      </c>
      <c r="E35" s="26">
        <v>38</v>
      </c>
      <c r="F35" s="26">
        <v>5</v>
      </c>
      <c r="G35" s="26">
        <v>10</v>
      </c>
      <c r="H35" s="26"/>
      <c r="I35" s="26"/>
      <c r="J35" s="26">
        <v>0</v>
      </c>
      <c r="K35" s="26">
        <v>2</v>
      </c>
      <c r="L35" s="95"/>
      <c r="M35" s="26">
        <v>12</v>
      </c>
      <c r="N35" s="26">
        <f>SUM(L35:M35)</f>
        <v>12</v>
      </c>
      <c r="O35" s="26">
        <v>0</v>
      </c>
      <c r="P35" s="37">
        <v>4</v>
      </c>
      <c r="Q35" s="26">
        <v>2</v>
      </c>
      <c r="R35" s="26">
        <v>3</v>
      </c>
      <c r="S35" s="26">
        <v>1</v>
      </c>
      <c r="T35" s="26">
        <f>+(F35*2)+J35</f>
        <v>10</v>
      </c>
      <c r="U35" s="38">
        <f>IFERROR(((T35+Q35+N35-R35)+(O35*2))/E35,"")</f>
        <v>0.55263157894736847</v>
      </c>
      <c r="V35" s="22">
        <v>126</v>
      </c>
      <c r="W35" s="22" t="s">
        <v>63</v>
      </c>
      <c r="X35" s="22" t="s">
        <v>58</v>
      </c>
      <c r="Y35" s="78">
        <v>1754</v>
      </c>
      <c r="Z35" s="39"/>
      <c r="AA35" s="1" t="s">
        <v>85</v>
      </c>
      <c r="AB35" s="27" t="s">
        <v>304</v>
      </c>
    </row>
    <row r="36" spans="1:28" x14ac:dyDescent="0.3">
      <c r="A36" s="1" t="s">
        <v>105</v>
      </c>
      <c r="B36" s="1" t="s">
        <v>84</v>
      </c>
      <c r="C36" s="26" t="s">
        <v>467</v>
      </c>
      <c r="D36" s="36">
        <v>22</v>
      </c>
      <c r="E36" s="26">
        <v>43</v>
      </c>
      <c r="F36" s="26">
        <v>12</v>
      </c>
      <c r="G36" s="26">
        <v>29</v>
      </c>
      <c r="H36" s="26"/>
      <c r="I36" s="26"/>
      <c r="J36" s="26">
        <v>6</v>
      </c>
      <c r="K36" s="26">
        <v>10</v>
      </c>
      <c r="L36" s="95"/>
      <c r="M36" s="26">
        <v>7</v>
      </c>
      <c r="N36" s="26">
        <f t="shared" ref="N36:N42" si="4">SUM(L36:M36)</f>
        <v>7</v>
      </c>
      <c r="O36" s="37">
        <v>5</v>
      </c>
      <c r="P36" s="37">
        <v>4</v>
      </c>
      <c r="Q36" s="37">
        <v>3</v>
      </c>
      <c r="R36" s="37">
        <v>5</v>
      </c>
      <c r="S36" s="37"/>
      <c r="T36" s="26">
        <f t="shared" ref="T36:T47" si="5">+(F36*2)+J36</f>
        <v>30</v>
      </c>
      <c r="U36" s="38">
        <f t="shared" ref="U36:U46" si="6">IFERROR(((T36+Q36+N36-R36)+(O36*2))/E36,"")</f>
        <v>1.0465116279069768</v>
      </c>
      <c r="V36" s="22">
        <v>126</v>
      </c>
      <c r="W36" s="22" t="s">
        <v>63</v>
      </c>
      <c r="X36" s="22" t="s">
        <v>58</v>
      </c>
      <c r="Y36" s="78">
        <v>1754</v>
      </c>
      <c r="Z36" s="39"/>
      <c r="AA36" s="1" t="s">
        <v>85</v>
      </c>
      <c r="AB36" s="27" t="s">
        <v>304</v>
      </c>
    </row>
    <row r="37" spans="1:28" x14ac:dyDescent="0.3">
      <c r="A37" s="1" t="s">
        <v>105</v>
      </c>
      <c r="B37" s="1" t="s">
        <v>84</v>
      </c>
      <c r="C37" s="26" t="s">
        <v>454</v>
      </c>
      <c r="D37" s="36">
        <v>44</v>
      </c>
      <c r="E37" s="26">
        <v>4</v>
      </c>
      <c r="F37" s="26">
        <v>0</v>
      </c>
      <c r="G37" s="26">
        <v>4</v>
      </c>
      <c r="H37" s="26"/>
      <c r="I37" s="26"/>
      <c r="J37" s="26">
        <v>0</v>
      </c>
      <c r="K37" s="26">
        <v>0</v>
      </c>
      <c r="L37" s="95"/>
      <c r="M37" s="26">
        <v>0</v>
      </c>
      <c r="N37" s="26">
        <f t="shared" ref="N37" si="7">SUM(L37:M37)</f>
        <v>0</v>
      </c>
      <c r="O37" s="37">
        <v>0</v>
      </c>
      <c r="P37" s="37">
        <v>2</v>
      </c>
      <c r="Q37" s="37">
        <v>0</v>
      </c>
      <c r="R37" s="37">
        <v>1</v>
      </c>
      <c r="S37" s="37"/>
      <c r="T37" s="26">
        <f t="shared" si="5"/>
        <v>0</v>
      </c>
      <c r="U37" s="111">
        <f t="shared" si="6"/>
        <v>-0.25</v>
      </c>
      <c r="V37" s="22">
        <v>126</v>
      </c>
      <c r="W37" s="22" t="s">
        <v>63</v>
      </c>
      <c r="X37" s="22" t="s">
        <v>58</v>
      </c>
      <c r="Y37" s="78">
        <v>1754</v>
      </c>
      <c r="Z37" s="39"/>
      <c r="AA37" s="1" t="s">
        <v>85</v>
      </c>
      <c r="AB37" s="27" t="s">
        <v>304</v>
      </c>
    </row>
    <row r="38" spans="1:28" x14ac:dyDescent="0.3">
      <c r="A38" s="1" t="s">
        <v>105</v>
      </c>
      <c r="B38" s="1" t="s">
        <v>84</v>
      </c>
      <c r="C38" s="26" t="s">
        <v>194</v>
      </c>
      <c r="D38" s="36">
        <v>10</v>
      </c>
      <c r="E38" s="26">
        <v>23</v>
      </c>
      <c r="F38" s="26">
        <v>2</v>
      </c>
      <c r="G38" s="26">
        <v>4</v>
      </c>
      <c r="H38" s="26"/>
      <c r="I38" s="26"/>
      <c r="J38" s="26">
        <v>0</v>
      </c>
      <c r="K38" s="26">
        <v>0</v>
      </c>
      <c r="L38" s="95"/>
      <c r="M38" s="26">
        <v>1</v>
      </c>
      <c r="N38" s="26">
        <f t="shared" si="4"/>
        <v>1</v>
      </c>
      <c r="O38" s="37">
        <v>5</v>
      </c>
      <c r="P38" s="37">
        <v>5</v>
      </c>
      <c r="Q38" s="37">
        <v>1</v>
      </c>
      <c r="R38" s="37">
        <v>4</v>
      </c>
      <c r="S38" s="37"/>
      <c r="T38" s="26">
        <f t="shared" si="5"/>
        <v>4</v>
      </c>
      <c r="U38" s="38">
        <f t="shared" si="6"/>
        <v>0.52173913043478259</v>
      </c>
      <c r="V38" s="22">
        <v>126</v>
      </c>
      <c r="W38" s="22" t="s">
        <v>63</v>
      </c>
      <c r="X38" s="22" t="s">
        <v>58</v>
      </c>
      <c r="Y38" s="78">
        <v>1754</v>
      </c>
      <c r="Z38" s="39"/>
      <c r="AA38" s="1" t="s">
        <v>85</v>
      </c>
      <c r="AB38" s="27" t="s">
        <v>304</v>
      </c>
    </row>
    <row r="39" spans="1:28" x14ac:dyDescent="0.3">
      <c r="A39" s="1" t="s">
        <v>105</v>
      </c>
      <c r="B39" s="1" t="s">
        <v>84</v>
      </c>
      <c r="C39" s="26" t="s">
        <v>195</v>
      </c>
      <c r="D39" s="36">
        <v>25</v>
      </c>
      <c r="E39" s="26">
        <v>13</v>
      </c>
      <c r="F39" s="26">
        <v>5</v>
      </c>
      <c r="G39" s="26">
        <v>7</v>
      </c>
      <c r="H39" s="26"/>
      <c r="I39" s="26"/>
      <c r="J39" s="26">
        <v>0</v>
      </c>
      <c r="K39" s="26">
        <v>0</v>
      </c>
      <c r="L39" s="95"/>
      <c r="M39" s="26">
        <v>2</v>
      </c>
      <c r="N39" s="26">
        <f t="shared" si="4"/>
        <v>2</v>
      </c>
      <c r="O39" s="37">
        <v>1</v>
      </c>
      <c r="P39" s="51">
        <v>6</v>
      </c>
      <c r="Q39" s="37">
        <v>0</v>
      </c>
      <c r="R39" s="37">
        <v>3</v>
      </c>
      <c r="S39" s="37">
        <v>1</v>
      </c>
      <c r="T39" s="26">
        <f t="shared" si="5"/>
        <v>10</v>
      </c>
      <c r="U39" s="38">
        <f t="shared" si="6"/>
        <v>0.84615384615384615</v>
      </c>
      <c r="V39" s="22">
        <v>126</v>
      </c>
      <c r="W39" s="22" t="s">
        <v>63</v>
      </c>
      <c r="X39" s="22" t="s">
        <v>58</v>
      </c>
      <c r="Y39" s="78">
        <v>1754</v>
      </c>
      <c r="Z39" s="39"/>
      <c r="AA39" s="1" t="s">
        <v>85</v>
      </c>
      <c r="AB39" s="27" t="s">
        <v>304</v>
      </c>
    </row>
    <row r="40" spans="1:28" x14ac:dyDescent="0.3">
      <c r="A40" s="1" t="s">
        <v>105</v>
      </c>
      <c r="B40" s="1" t="s">
        <v>84</v>
      </c>
      <c r="C40" s="26" t="s">
        <v>468</v>
      </c>
      <c r="D40" s="36">
        <v>28</v>
      </c>
      <c r="E40" s="26">
        <v>36</v>
      </c>
      <c r="F40" s="26">
        <v>3</v>
      </c>
      <c r="G40" s="26">
        <v>12</v>
      </c>
      <c r="H40" s="26"/>
      <c r="I40" s="26"/>
      <c r="J40" s="26">
        <v>4</v>
      </c>
      <c r="K40" s="26">
        <v>7</v>
      </c>
      <c r="L40" s="95"/>
      <c r="M40" s="26">
        <v>7</v>
      </c>
      <c r="N40" s="26">
        <f t="shared" si="4"/>
        <v>7</v>
      </c>
      <c r="O40" s="37">
        <v>1</v>
      </c>
      <c r="P40" s="37">
        <v>5</v>
      </c>
      <c r="Q40" s="37">
        <v>1</v>
      </c>
      <c r="R40" s="37">
        <v>2</v>
      </c>
      <c r="S40" s="37"/>
      <c r="T40" s="26">
        <f t="shared" si="5"/>
        <v>10</v>
      </c>
      <c r="U40" s="38">
        <f t="shared" si="6"/>
        <v>0.5</v>
      </c>
      <c r="V40" s="22">
        <v>126</v>
      </c>
      <c r="W40" s="22" t="s">
        <v>63</v>
      </c>
      <c r="X40" s="22" t="s">
        <v>58</v>
      </c>
      <c r="Y40" s="78">
        <v>1754</v>
      </c>
      <c r="Z40" s="39"/>
      <c r="AA40" s="1" t="s">
        <v>85</v>
      </c>
      <c r="AB40" s="27" t="s">
        <v>304</v>
      </c>
    </row>
    <row r="41" spans="1:28" x14ac:dyDescent="0.3">
      <c r="A41" s="1" t="s">
        <v>105</v>
      </c>
      <c r="B41" s="1" t="s">
        <v>84</v>
      </c>
      <c r="C41" s="26" t="s">
        <v>469</v>
      </c>
      <c r="D41" s="36">
        <v>33</v>
      </c>
      <c r="E41" s="26">
        <v>7</v>
      </c>
      <c r="F41" s="26">
        <v>1</v>
      </c>
      <c r="G41" s="26">
        <v>3</v>
      </c>
      <c r="H41" s="26"/>
      <c r="I41" s="26"/>
      <c r="J41" s="26">
        <v>0</v>
      </c>
      <c r="K41" s="26">
        <v>0</v>
      </c>
      <c r="L41" s="95"/>
      <c r="M41" s="26">
        <v>6</v>
      </c>
      <c r="N41" s="26">
        <f t="shared" si="4"/>
        <v>6</v>
      </c>
      <c r="O41" s="37">
        <v>0</v>
      </c>
      <c r="P41" s="37">
        <v>1</v>
      </c>
      <c r="Q41" s="37">
        <v>0</v>
      </c>
      <c r="R41" s="37">
        <v>2</v>
      </c>
      <c r="S41" s="37"/>
      <c r="T41" s="26">
        <f t="shared" si="5"/>
        <v>2</v>
      </c>
      <c r="U41" s="38">
        <f t="shared" si="6"/>
        <v>0.8571428571428571</v>
      </c>
      <c r="V41" s="22">
        <v>126</v>
      </c>
      <c r="W41" s="22" t="s">
        <v>63</v>
      </c>
      <c r="X41" s="22" t="s">
        <v>58</v>
      </c>
      <c r="Y41" s="78">
        <v>1754</v>
      </c>
      <c r="Z41" s="39"/>
      <c r="AA41" s="1" t="s">
        <v>85</v>
      </c>
      <c r="AB41" s="27" t="s">
        <v>304</v>
      </c>
    </row>
    <row r="42" spans="1:28" x14ac:dyDescent="0.3">
      <c r="A42" s="1" t="s">
        <v>105</v>
      </c>
      <c r="B42" s="1" t="s">
        <v>84</v>
      </c>
      <c r="C42" s="26" t="s">
        <v>198</v>
      </c>
      <c r="D42" s="36">
        <v>6</v>
      </c>
      <c r="E42" s="26" t="s">
        <v>419</v>
      </c>
      <c r="F42" s="26"/>
      <c r="G42" s="26"/>
      <c r="H42" s="26"/>
      <c r="I42" s="26"/>
      <c r="J42" s="26"/>
      <c r="K42" s="26"/>
      <c r="L42" s="95"/>
      <c r="M42" s="26"/>
      <c r="N42" s="26">
        <f t="shared" si="4"/>
        <v>0</v>
      </c>
      <c r="O42" s="37"/>
      <c r="P42" s="37"/>
      <c r="Q42" s="37"/>
      <c r="R42" s="37"/>
      <c r="S42" s="37"/>
      <c r="T42" s="26">
        <f t="shared" si="5"/>
        <v>0</v>
      </c>
      <c r="U42" s="38" t="str">
        <f t="shared" si="6"/>
        <v/>
      </c>
      <c r="V42" s="22">
        <v>126</v>
      </c>
      <c r="W42" s="22" t="s">
        <v>63</v>
      </c>
      <c r="X42" s="22" t="s">
        <v>58</v>
      </c>
      <c r="Y42" s="78">
        <v>1754</v>
      </c>
      <c r="Z42" s="39"/>
      <c r="AA42" s="1" t="s">
        <v>85</v>
      </c>
      <c r="AB42" s="27" t="s">
        <v>304</v>
      </c>
    </row>
    <row r="43" spans="1:28" x14ac:dyDescent="0.3">
      <c r="A43" s="1" t="s">
        <v>105</v>
      </c>
      <c r="B43" s="1" t="s">
        <v>84</v>
      </c>
      <c r="C43" s="26" t="s">
        <v>183</v>
      </c>
      <c r="D43" s="36">
        <v>13</v>
      </c>
      <c r="E43" s="26">
        <v>6</v>
      </c>
      <c r="F43" s="26">
        <v>0</v>
      </c>
      <c r="G43" s="26">
        <v>0</v>
      </c>
      <c r="H43" s="26"/>
      <c r="I43" s="26"/>
      <c r="J43" s="26">
        <v>0</v>
      </c>
      <c r="K43" s="26">
        <v>0</v>
      </c>
      <c r="L43" s="95"/>
      <c r="M43" s="26">
        <v>0</v>
      </c>
      <c r="N43" s="26">
        <f t="shared" ref="N43" si="8">SUM(L43:M43)</f>
        <v>0</v>
      </c>
      <c r="O43" s="37">
        <v>0</v>
      </c>
      <c r="P43" s="37">
        <v>2</v>
      </c>
      <c r="Q43" s="37">
        <v>0</v>
      </c>
      <c r="R43" s="37">
        <v>0</v>
      </c>
      <c r="S43" s="37"/>
      <c r="T43" s="26">
        <f t="shared" si="5"/>
        <v>0</v>
      </c>
      <c r="U43" s="38">
        <f t="shared" si="6"/>
        <v>0</v>
      </c>
      <c r="V43" s="22">
        <v>126</v>
      </c>
      <c r="W43" s="22" t="s">
        <v>63</v>
      </c>
      <c r="X43" s="22" t="s">
        <v>58</v>
      </c>
      <c r="Y43" s="78">
        <v>1754</v>
      </c>
      <c r="Z43" s="39"/>
      <c r="AA43" s="1" t="s">
        <v>85</v>
      </c>
      <c r="AB43" s="27" t="s">
        <v>304</v>
      </c>
    </row>
    <row r="44" spans="1:28" x14ac:dyDescent="0.3">
      <c r="A44" s="1" t="s">
        <v>105</v>
      </c>
      <c r="B44" s="1" t="s">
        <v>84</v>
      </c>
      <c r="C44" s="26" t="s">
        <v>185</v>
      </c>
      <c r="D44" s="36">
        <v>32</v>
      </c>
      <c r="E44" s="26">
        <v>21</v>
      </c>
      <c r="F44" s="26">
        <v>1</v>
      </c>
      <c r="G44" s="26">
        <v>6</v>
      </c>
      <c r="H44" s="26"/>
      <c r="I44" s="26"/>
      <c r="J44" s="26">
        <v>0</v>
      </c>
      <c r="K44" s="26">
        <v>0</v>
      </c>
      <c r="L44" s="95"/>
      <c r="M44" s="26">
        <v>3</v>
      </c>
      <c r="N44" s="26">
        <f>SUM(L44:M44)</f>
        <v>3</v>
      </c>
      <c r="O44" s="37">
        <v>4</v>
      </c>
      <c r="P44" s="37">
        <v>1</v>
      </c>
      <c r="Q44" s="37">
        <v>5</v>
      </c>
      <c r="R44" s="37">
        <v>2</v>
      </c>
      <c r="S44" s="37"/>
      <c r="T44" s="26">
        <f t="shared" si="5"/>
        <v>2</v>
      </c>
      <c r="U44" s="38">
        <f t="shared" si="6"/>
        <v>0.76190476190476186</v>
      </c>
      <c r="V44" s="22">
        <v>126</v>
      </c>
      <c r="W44" s="22" t="s">
        <v>63</v>
      </c>
      <c r="X44" s="22" t="s">
        <v>58</v>
      </c>
      <c r="Y44" s="78">
        <v>1754</v>
      </c>
      <c r="Z44" s="39"/>
      <c r="AA44" s="1" t="s">
        <v>85</v>
      </c>
      <c r="AB44" s="27" t="s">
        <v>304</v>
      </c>
    </row>
    <row r="45" spans="1:28" x14ac:dyDescent="0.3">
      <c r="A45" s="1" t="s">
        <v>105</v>
      </c>
      <c r="B45" s="1" t="s">
        <v>84</v>
      </c>
      <c r="C45" s="26" t="s">
        <v>201</v>
      </c>
      <c r="D45" s="36">
        <v>1</v>
      </c>
      <c r="E45" s="26">
        <v>40</v>
      </c>
      <c r="F45" s="26">
        <v>9</v>
      </c>
      <c r="G45" s="26">
        <v>24</v>
      </c>
      <c r="H45" s="26"/>
      <c r="I45" s="26"/>
      <c r="J45" s="26">
        <v>3</v>
      </c>
      <c r="K45" s="26">
        <v>3</v>
      </c>
      <c r="L45" s="95"/>
      <c r="M45" s="26">
        <v>3</v>
      </c>
      <c r="N45" s="26">
        <f>SUM(L45:M45)</f>
        <v>3</v>
      </c>
      <c r="O45" s="37">
        <v>6</v>
      </c>
      <c r="P45" s="37">
        <v>4</v>
      </c>
      <c r="Q45" s="37">
        <v>4</v>
      </c>
      <c r="R45" s="37">
        <v>4</v>
      </c>
      <c r="S45" s="37"/>
      <c r="T45" s="26">
        <f t="shared" si="5"/>
        <v>21</v>
      </c>
      <c r="U45" s="38">
        <f t="shared" si="6"/>
        <v>0.9</v>
      </c>
      <c r="V45" s="22">
        <v>126</v>
      </c>
      <c r="W45" s="22" t="s">
        <v>63</v>
      </c>
      <c r="X45" s="22" t="s">
        <v>58</v>
      </c>
      <c r="Y45" s="78">
        <v>1754</v>
      </c>
      <c r="Z45" s="39"/>
      <c r="AA45" s="1" t="s">
        <v>85</v>
      </c>
      <c r="AB45" s="27" t="s">
        <v>304</v>
      </c>
    </row>
    <row r="46" spans="1:28" x14ac:dyDescent="0.3">
      <c r="A46" s="1" t="s">
        <v>105</v>
      </c>
      <c r="B46" s="1" t="s">
        <v>84</v>
      </c>
      <c r="C46" s="26" t="s">
        <v>470</v>
      </c>
      <c r="D46" s="36">
        <v>30</v>
      </c>
      <c r="E46" s="26">
        <v>7</v>
      </c>
      <c r="F46" s="26">
        <v>0</v>
      </c>
      <c r="G46" s="26">
        <v>0</v>
      </c>
      <c r="H46" s="26"/>
      <c r="I46" s="26"/>
      <c r="J46" s="26">
        <v>0</v>
      </c>
      <c r="K46" s="26">
        <v>0</v>
      </c>
      <c r="L46" s="95"/>
      <c r="M46" s="26">
        <v>1</v>
      </c>
      <c r="N46" s="26">
        <f>SUM(L46:M46)</f>
        <v>1</v>
      </c>
      <c r="O46" s="37">
        <v>0</v>
      </c>
      <c r="P46" s="37">
        <v>0</v>
      </c>
      <c r="Q46" s="37">
        <v>0</v>
      </c>
      <c r="R46" s="37">
        <v>1</v>
      </c>
      <c r="S46" s="37"/>
      <c r="T46" s="26">
        <f t="shared" si="5"/>
        <v>0</v>
      </c>
      <c r="U46" s="38">
        <f t="shared" si="6"/>
        <v>0</v>
      </c>
      <c r="V46" s="22">
        <v>126</v>
      </c>
      <c r="W46" s="22" t="s">
        <v>63</v>
      </c>
      <c r="X46" s="22" t="s">
        <v>58</v>
      </c>
      <c r="Y46" s="78">
        <v>1754</v>
      </c>
      <c r="Z46" s="39"/>
      <c r="AA46" s="1" t="s">
        <v>85</v>
      </c>
      <c r="AB46" s="27" t="s">
        <v>304</v>
      </c>
    </row>
    <row r="47" spans="1:28" x14ac:dyDescent="0.3">
      <c r="A47" s="1" t="s">
        <v>105</v>
      </c>
      <c r="B47" s="1" t="s">
        <v>84</v>
      </c>
      <c r="C47" s="26" t="s">
        <v>418</v>
      </c>
      <c r="D47" s="36">
        <v>15</v>
      </c>
      <c r="E47" s="26">
        <v>2</v>
      </c>
      <c r="F47" s="26">
        <v>0</v>
      </c>
      <c r="G47" s="26">
        <v>1</v>
      </c>
      <c r="H47" s="26"/>
      <c r="I47" s="26"/>
      <c r="J47" s="26">
        <v>0</v>
      </c>
      <c r="K47" s="26">
        <v>0</v>
      </c>
      <c r="L47" s="95"/>
      <c r="M47" s="26">
        <v>1</v>
      </c>
      <c r="N47" s="26">
        <f>SUM(L47:M47)</f>
        <v>1</v>
      </c>
      <c r="O47" s="37">
        <v>0</v>
      </c>
      <c r="P47" s="37">
        <v>0</v>
      </c>
      <c r="Q47" s="37">
        <v>0</v>
      </c>
      <c r="R47" s="37">
        <v>0</v>
      </c>
      <c r="S47" s="37"/>
      <c r="T47" s="26">
        <f t="shared" si="5"/>
        <v>0</v>
      </c>
      <c r="U47" s="38">
        <f>IFERROR(((T47+Q47+N47-R47)+(O47*2))/E47,"")</f>
        <v>0.5</v>
      </c>
      <c r="V47" s="22">
        <v>126</v>
      </c>
      <c r="W47" s="22" t="s">
        <v>63</v>
      </c>
      <c r="X47" s="22" t="s">
        <v>58</v>
      </c>
      <c r="Y47" s="78">
        <v>1754</v>
      </c>
      <c r="Z47" s="39"/>
      <c r="AA47" s="1" t="s">
        <v>85</v>
      </c>
      <c r="AB47" s="27" t="s">
        <v>304</v>
      </c>
    </row>
    <row r="48" spans="1:28" x14ac:dyDescent="0.3">
      <c r="A48" s="1" t="s">
        <v>105</v>
      </c>
      <c r="B48" s="1" t="s">
        <v>84</v>
      </c>
      <c r="C48" s="51" t="s">
        <v>39</v>
      </c>
      <c r="D48" s="1"/>
      <c r="E48" s="51"/>
      <c r="F48" s="41"/>
      <c r="G48" s="41"/>
      <c r="H48" s="41"/>
      <c r="I48" s="41"/>
      <c r="J48" s="41"/>
      <c r="K48" s="41"/>
      <c r="L48" s="51">
        <v>21</v>
      </c>
      <c r="M48" s="51">
        <v>-21</v>
      </c>
      <c r="N48" s="51"/>
      <c r="O48" s="41"/>
      <c r="P48" s="41"/>
      <c r="Q48" s="41"/>
      <c r="R48" s="41"/>
      <c r="S48" s="41"/>
      <c r="T48" s="51"/>
      <c r="U48" s="38" t="str">
        <f>_xlfn.IFNA("",((T48+Q48+N48-R48)+(O48*2))/E48)</f>
        <v/>
      </c>
      <c r="V48" s="22">
        <v>126</v>
      </c>
      <c r="W48" s="22" t="s">
        <v>63</v>
      </c>
      <c r="X48" s="22" t="s">
        <v>58</v>
      </c>
      <c r="Y48" s="78">
        <v>1754</v>
      </c>
      <c r="Z48" s="39"/>
      <c r="AA48" s="1" t="s">
        <v>85</v>
      </c>
      <c r="AB48" s="27" t="s">
        <v>304</v>
      </c>
    </row>
    <row r="49" spans="1:28" x14ac:dyDescent="0.3">
      <c r="A49" s="46" t="s">
        <v>105</v>
      </c>
      <c r="B49" s="46" t="s">
        <v>84</v>
      </c>
      <c r="C49" s="42" t="s">
        <v>40</v>
      </c>
      <c r="D49" s="46"/>
      <c r="E49" s="42">
        <f t="shared" ref="E49:T49" si="9">SUM(E35:E48)</f>
        <v>240</v>
      </c>
      <c r="F49" s="42">
        <f t="shared" si="9"/>
        <v>38</v>
      </c>
      <c r="G49" s="42">
        <f t="shared" si="9"/>
        <v>100</v>
      </c>
      <c r="H49" s="42">
        <f t="shared" si="9"/>
        <v>0</v>
      </c>
      <c r="I49" s="42">
        <f t="shared" si="9"/>
        <v>0</v>
      </c>
      <c r="J49" s="42">
        <f t="shared" si="9"/>
        <v>13</v>
      </c>
      <c r="K49" s="42">
        <f t="shared" si="9"/>
        <v>22</v>
      </c>
      <c r="L49" s="42">
        <f t="shared" si="9"/>
        <v>21</v>
      </c>
      <c r="M49" s="42">
        <f t="shared" si="9"/>
        <v>22</v>
      </c>
      <c r="N49" s="42">
        <f t="shared" si="9"/>
        <v>43</v>
      </c>
      <c r="O49" s="42">
        <f t="shared" si="9"/>
        <v>22</v>
      </c>
      <c r="P49" s="42">
        <f t="shared" si="9"/>
        <v>34</v>
      </c>
      <c r="Q49" s="42">
        <f t="shared" si="9"/>
        <v>16</v>
      </c>
      <c r="R49" s="42">
        <f t="shared" si="9"/>
        <v>27</v>
      </c>
      <c r="S49" s="42">
        <f t="shared" si="9"/>
        <v>2</v>
      </c>
      <c r="T49" s="42">
        <f t="shared" si="9"/>
        <v>89</v>
      </c>
      <c r="U49" s="43">
        <f>((T49+Q49+N49-R49)+(O49*2))/E49</f>
        <v>0.6875</v>
      </c>
      <c r="V49" s="44">
        <v>126</v>
      </c>
      <c r="W49" s="44" t="s">
        <v>63</v>
      </c>
      <c r="X49" s="44" t="s">
        <v>58</v>
      </c>
      <c r="Y49" s="82">
        <v>1754</v>
      </c>
      <c r="Z49" s="45"/>
      <c r="AA49" s="46" t="s">
        <v>85</v>
      </c>
      <c r="AB49" s="93" t="s">
        <v>304</v>
      </c>
    </row>
    <row r="50" spans="1:28" x14ac:dyDescent="0.3">
      <c r="A50" s="1"/>
      <c r="B50" s="1"/>
      <c r="C50" s="1"/>
      <c r="D50" s="1"/>
      <c r="F50" s="47" t="s">
        <v>41</v>
      </c>
      <c r="G50" s="77">
        <f>F49/G49</f>
        <v>0.38</v>
      </c>
      <c r="H50" s="47"/>
      <c r="I50" s="27"/>
      <c r="J50" s="47" t="s">
        <v>42</v>
      </c>
      <c r="K50" s="77">
        <f>J49/K49</f>
        <v>0.59090909090909094</v>
      </c>
      <c r="L50" s="1"/>
      <c r="M50" s="37" t="s">
        <v>43</v>
      </c>
      <c r="N50" s="49">
        <v>1</v>
      </c>
      <c r="P50" s="1"/>
      <c r="Q50" s="1"/>
      <c r="R50" s="1"/>
      <c r="S50" s="1"/>
      <c r="T50" s="1"/>
      <c r="U50" s="1"/>
      <c r="V50" s="22"/>
      <c r="W50" s="22"/>
      <c r="X50" s="22"/>
      <c r="Y50" s="40"/>
      <c r="Z50" s="39"/>
      <c r="AA50" s="1"/>
      <c r="AB50" s="27"/>
    </row>
    <row r="51" spans="1:28" x14ac:dyDescent="0.3">
      <c r="A51" s="1"/>
      <c r="B51" s="1"/>
      <c r="C51" s="5" t="s">
        <v>44</v>
      </c>
      <c r="V51" s="22"/>
      <c r="W51" s="22"/>
      <c r="X51" s="22"/>
      <c r="Y51" s="40"/>
      <c r="Z51" s="39"/>
      <c r="AA51" s="1"/>
      <c r="AB51" s="27"/>
    </row>
    <row r="52" spans="1:28" x14ac:dyDescent="0.3">
      <c r="A52" s="1"/>
      <c r="B52" s="1"/>
      <c r="C52" s="5"/>
      <c r="V52" s="22"/>
      <c r="W52" s="22"/>
      <c r="X52" s="22"/>
      <c r="Y52" s="40"/>
      <c r="Z52" s="39"/>
      <c r="AA52" s="1"/>
      <c r="AB52" s="27"/>
    </row>
  </sheetData>
  <sheetProtection sheet="1" objects="1" scenarios="1"/>
  <printOptions gridLines="1"/>
  <pageMargins left="0.25" right="0.25" top="0.75" bottom="0.75" header="0.3" footer="0.3"/>
  <pageSetup scale="6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8244F-D8A7-490E-824B-FF97DB40B6AD}">
  <sheetPr>
    <tabColor rgb="FFFF0000"/>
    <pageSetUpPr fitToPage="1"/>
  </sheetPr>
  <dimension ref="A1:AB49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80" t="s">
        <v>420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0" t="s">
        <v>432</v>
      </c>
    </row>
    <row r="3" spans="1:28" x14ac:dyDescent="0.3">
      <c r="B3" s="1"/>
      <c r="C3" s="6">
        <v>28948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227</v>
      </c>
      <c r="D4" s="7" t="s">
        <v>5</v>
      </c>
      <c r="E4" s="8"/>
      <c r="F4" s="5"/>
      <c r="G4" s="1"/>
      <c r="J4" s="15" t="s">
        <v>305</v>
      </c>
      <c r="K4" s="16" t="s">
        <v>106</v>
      </c>
      <c r="L4" s="17"/>
      <c r="M4" s="18"/>
      <c r="N4" s="19">
        <v>27</v>
      </c>
      <c r="O4" s="19">
        <v>24</v>
      </c>
      <c r="P4" s="19">
        <v>21</v>
      </c>
      <c r="Q4" s="19">
        <v>31</v>
      </c>
      <c r="R4" s="20"/>
      <c r="S4" s="21">
        <f>SUM(N4:R4)</f>
        <v>103</v>
      </c>
      <c r="T4" s="22">
        <v>128</v>
      </c>
    </row>
    <row r="5" spans="1:28" x14ac:dyDescent="0.3">
      <c r="B5" s="1"/>
      <c r="C5" s="6" t="s">
        <v>121</v>
      </c>
      <c r="D5" s="7" t="s">
        <v>6</v>
      </c>
      <c r="E5" s="1"/>
      <c r="F5" s="1"/>
      <c r="G5" s="1"/>
      <c r="J5" s="15" t="s">
        <v>306</v>
      </c>
      <c r="K5" s="16" t="s">
        <v>114</v>
      </c>
      <c r="L5" s="17"/>
      <c r="M5" s="18"/>
      <c r="N5" s="19">
        <v>22</v>
      </c>
      <c r="O5" s="19">
        <v>17</v>
      </c>
      <c r="P5" s="19">
        <v>23</v>
      </c>
      <c r="Q5" s="19">
        <v>14</v>
      </c>
      <c r="R5" s="20"/>
      <c r="S5" s="21">
        <f>SUM(N5:R5)</f>
        <v>76</v>
      </c>
      <c r="T5" s="22">
        <v>128</v>
      </c>
      <c r="U5" s="1"/>
      <c r="V5" s="1"/>
      <c r="W5" s="1"/>
    </row>
    <row r="6" spans="1:28" x14ac:dyDescent="0.3">
      <c r="C6" s="23">
        <v>987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4"/>
      <c r="D7" s="7" t="s">
        <v>8</v>
      </c>
      <c r="G7" s="1"/>
      <c r="S7" s="1"/>
      <c r="T7" s="25" t="s">
        <v>9</v>
      </c>
      <c r="U7" s="1"/>
      <c r="V7" s="83">
        <v>128</v>
      </c>
      <c r="W7" s="1"/>
    </row>
    <row r="8" spans="1:28" x14ac:dyDescent="0.3">
      <c r="B8" s="1"/>
      <c r="C8" s="84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31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33</v>
      </c>
      <c r="AB11" s="92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113</v>
      </c>
      <c r="B13" s="1" t="s">
        <v>105</v>
      </c>
      <c r="C13" s="26" t="s">
        <v>155</v>
      </c>
      <c r="D13" s="36">
        <v>11</v>
      </c>
      <c r="E13" s="95"/>
      <c r="F13" s="26">
        <v>4</v>
      </c>
      <c r="G13" s="95"/>
      <c r="H13" s="95"/>
      <c r="I13" s="95"/>
      <c r="J13" s="26">
        <v>3</v>
      </c>
      <c r="K13" s="26">
        <v>3</v>
      </c>
      <c r="L13" s="95"/>
      <c r="M13" s="95"/>
      <c r="N13" s="26">
        <f>SUM(L13:M13)</f>
        <v>0</v>
      </c>
      <c r="O13" s="106"/>
      <c r="P13" s="106"/>
      <c r="Q13" s="106"/>
      <c r="R13" s="106"/>
      <c r="S13" s="106"/>
      <c r="T13" s="26">
        <f t="shared" ref="T13:T24" si="0">+(F13*2)+J13</f>
        <v>11</v>
      </c>
      <c r="U13" s="38" t="str">
        <f>IFERROR(((T13+Q13+N13-R13)+(O13*2))/E13,"")</f>
        <v/>
      </c>
      <c r="V13" s="22">
        <v>128</v>
      </c>
      <c r="W13" s="22" t="s">
        <v>63</v>
      </c>
      <c r="X13" s="22" t="s">
        <v>64</v>
      </c>
      <c r="Y13" s="78">
        <v>987</v>
      </c>
      <c r="Z13" s="39"/>
      <c r="AA13" s="1" t="s">
        <v>110</v>
      </c>
      <c r="AB13" s="27" t="s">
        <v>307</v>
      </c>
    </row>
    <row r="14" spans="1:28" x14ac:dyDescent="0.3">
      <c r="A14" s="1" t="s">
        <v>113</v>
      </c>
      <c r="B14" s="1" t="s">
        <v>105</v>
      </c>
      <c r="C14" s="26" t="s">
        <v>156</v>
      </c>
      <c r="D14" s="36">
        <v>33</v>
      </c>
      <c r="E14" s="95"/>
      <c r="F14" s="26">
        <v>1</v>
      </c>
      <c r="G14" s="95"/>
      <c r="H14" s="95"/>
      <c r="I14" s="95"/>
      <c r="J14" s="26">
        <v>2</v>
      </c>
      <c r="K14" s="26">
        <v>3</v>
      </c>
      <c r="L14" s="95"/>
      <c r="M14" s="95"/>
      <c r="N14" s="26">
        <f t="shared" ref="N14:N19" si="1">SUM(L14:M14)</f>
        <v>0</v>
      </c>
      <c r="O14" s="106"/>
      <c r="P14" s="106"/>
      <c r="Q14" s="106"/>
      <c r="R14" s="106"/>
      <c r="S14" s="106"/>
      <c r="T14" s="26">
        <f t="shared" si="0"/>
        <v>4</v>
      </c>
      <c r="U14" s="38" t="str">
        <f t="shared" ref="U14:U24" si="2">IFERROR(((T14+Q14+N14-R14)+(O14*2))/E14,"")</f>
        <v/>
      </c>
      <c r="V14" s="22">
        <v>128</v>
      </c>
      <c r="W14" s="22" t="s">
        <v>63</v>
      </c>
      <c r="X14" s="22" t="s">
        <v>64</v>
      </c>
      <c r="Y14" s="78">
        <v>987</v>
      </c>
      <c r="Z14" s="39"/>
      <c r="AA14" s="1" t="s">
        <v>110</v>
      </c>
      <c r="AB14" s="27" t="s">
        <v>307</v>
      </c>
    </row>
    <row r="15" spans="1:28" x14ac:dyDescent="0.3">
      <c r="A15" s="1" t="s">
        <v>113</v>
      </c>
      <c r="B15" s="1" t="s">
        <v>105</v>
      </c>
      <c r="C15" s="26" t="s">
        <v>157</v>
      </c>
      <c r="D15" s="36">
        <v>24</v>
      </c>
      <c r="E15" s="95"/>
      <c r="F15" s="26">
        <v>10</v>
      </c>
      <c r="G15" s="95"/>
      <c r="H15" s="95"/>
      <c r="I15" s="95"/>
      <c r="J15" s="26">
        <v>1</v>
      </c>
      <c r="K15" s="26">
        <v>3</v>
      </c>
      <c r="L15" s="95"/>
      <c r="M15" s="95"/>
      <c r="N15" s="26">
        <f t="shared" si="1"/>
        <v>0</v>
      </c>
      <c r="O15" s="106"/>
      <c r="P15" s="106"/>
      <c r="Q15" s="106"/>
      <c r="R15" s="106"/>
      <c r="S15" s="106"/>
      <c r="T15" s="26">
        <f t="shared" si="0"/>
        <v>21</v>
      </c>
      <c r="U15" s="38" t="str">
        <f t="shared" si="2"/>
        <v/>
      </c>
      <c r="V15" s="22">
        <v>128</v>
      </c>
      <c r="W15" s="22" t="s">
        <v>63</v>
      </c>
      <c r="X15" s="22" t="s">
        <v>64</v>
      </c>
      <c r="Y15" s="78">
        <v>987</v>
      </c>
      <c r="Z15" s="39"/>
      <c r="AA15" s="1" t="s">
        <v>110</v>
      </c>
      <c r="AB15" s="27" t="s">
        <v>307</v>
      </c>
    </row>
    <row r="16" spans="1:28" x14ac:dyDescent="0.3">
      <c r="A16" s="1" t="s">
        <v>113</v>
      </c>
      <c r="B16" s="1" t="s">
        <v>105</v>
      </c>
      <c r="C16" s="26" t="s">
        <v>158</v>
      </c>
      <c r="D16" s="36">
        <v>22</v>
      </c>
      <c r="E16" s="95"/>
      <c r="F16" s="26">
        <v>1</v>
      </c>
      <c r="G16" s="95"/>
      <c r="H16" s="95"/>
      <c r="I16" s="95"/>
      <c r="J16" s="26">
        <v>0</v>
      </c>
      <c r="K16" s="26">
        <v>0</v>
      </c>
      <c r="L16" s="95"/>
      <c r="M16" s="95"/>
      <c r="N16" s="26">
        <f t="shared" si="1"/>
        <v>0</v>
      </c>
      <c r="O16" s="106"/>
      <c r="P16" s="106"/>
      <c r="Q16" s="106"/>
      <c r="R16" s="106"/>
      <c r="S16" s="106"/>
      <c r="T16" s="26">
        <f t="shared" si="0"/>
        <v>2</v>
      </c>
      <c r="U16" s="38" t="str">
        <f t="shared" si="2"/>
        <v/>
      </c>
      <c r="V16" s="22">
        <v>128</v>
      </c>
      <c r="W16" s="22" t="s">
        <v>63</v>
      </c>
      <c r="X16" s="22" t="s">
        <v>64</v>
      </c>
      <c r="Y16" s="78">
        <v>987</v>
      </c>
      <c r="Z16" s="39"/>
      <c r="AA16" s="1" t="s">
        <v>110</v>
      </c>
      <c r="AB16" s="27" t="s">
        <v>307</v>
      </c>
    </row>
    <row r="17" spans="1:28" x14ac:dyDescent="0.3">
      <c r="A17" s="1" t="s">
        <v>113</v>
      </c>
      <c r="B17" s="1" t="s">
        <v>105</v>
      </c>
      <c r="C17" s="26" t="s">
        <v>160</v>
      </c>
      <c r="D17" s="36">
        <v>20</v>
      </c>
      <c r="E17" s="95"/>
      <c r="F17" s="26">
        <v>2</v>
      </c>
      <c r="G17" s="95"/>
      <c r="H17" s="95"/>
      <c r="I17" s="95"/>
      <c r="J17" s="26">
        <v>2</v>
      </c>
      <c r="K17" s="26">
        <v>2</v>
      </c>
      <c r="L17" s="95"/>
      <c r="M17" s="95"/>
      <c r="N17" s="26">
        <f t="shared" si="1"/>
        <v>0</v>
      </c>
      <c r="O17" s="106"/>
      <c r="P17" s="106"/>
      <c r="Q17" s="106"/>
      <c r="R17" s="106"/>
      <c r="S17" s="106"/>
      <c r="T17" s="26">
        <f t="shared" si="0"/>
        <v>6</v>
      </c>
      <c r="U17" s="38" t="str">
        <f t="shared" si="2"/>
        <v/>
      </c>
      <c r="V17" s="22">
        <v>128</v>
      </c>
      <c r="W17" s="22" t="s">
        <v>63</v>
      </c>
      <c r="X17" s="22" t="s">
        <v>64</v>
      </c>
      <c r="Y17" s="78">
        <v>987</v>
      </c>
      <c r="Z17" s="39"/>
      <c r="AA17" s="1" t="s">
        <v>110</v>
      </c>
      <c r="AB17" s="27" t="s">
        <v>307</v>
      </c>
    </row>
    <row r="18" spans="1:28" x14ac:dyDescent="0.3">
      <c r="A18" s="1" t="s">
        <v>113</v>
      </c>
      <c r="B18" s="1" t="s">
        <v>105</v>
      </c>
      <c r="C18" s="26" t="s">
        <v>161</v>
      </c>
      <c r="D18" s="36">
        <v>45</v>
      </c>
      <c r="E18" s="95"/>
      <c r="F18" s="26">
        <v>6</v>
      </c>
      <c r="G18" s="95"/>
      <c r="H18" s="95"/>
      <c r="I18" s="95"/>
      <c r="J18" s="26">
        <v>3</v>
      </c>
      <c r="K18" s="26">
        <v>3</v>
      </c>
      <c r="L18" s="95"/>
      <c r="M18" s="106">
        <v>9</v>
      </c>
      <c r="N18" s="26">
        <f t="shared" si="1"/>
        <v>9</v>
      </c>
      <c r="O18" s="106"/>
      <c r="P18" s="107"/>
      <c r="Q18" s="106"/>
      <c r="R18" s="106"/>
      <c r="S18" s="106"/>
      <c r="T18" s="26">
        <f t="shared" si="0"/>
        <v>15</v>
      </c>
      <c r="U18" s="38" t="str">
        <f t="shared" si="2"/>
        <v/>
      </c>
      <c r="V18" s="22">
        <v>128</v>
      </c>
      <c r="W18" s="22" t="s">
        <v>63</v>
      </c>
      <c r="X18" s="22" t="s">
        <v>64</v>
      </c>
      <c r="Y18" s="78">
        <v>987</v>
      </c>
      <c r="Z18" s="39"/>
      <c r="AA18" s="1" t="s">
        <v>110</v>
      </c>
      <c r="AB18" s="27" t="s">
        <v>307</v>
      </c>
    </row>
    <row r="19" spans="1:28" x14ac:dyDescent="0.3">
      <c r="A19" s="1" t="s">
        <v>113</v>
      </c>
      <c r="B19" s="1" t="s">
        <v>105</v>
      </c>
      <c r="C19" s="26" t="s">
        <v>162</v>
      </c>
      <c r="D19" s="36">
        <v>23</v>
      </c>
      <c r="E19" s="95"/>
      <c r="F19" s="26">
        <v>2</v>
      </c>
      <c r="G19" s="95"/>
      <c r="H19" s="95"/>
      <c r="I19" s="95"/>
      <c r="J19" s="26">
        <v>2</v>
      </c>
      <c r="K19" s="26">
        <v>4</v>
      </c>
      <c r="L19" s="95"/>
      <c r="M19" s="95"/>
      <c r="N19" s="26">
        <f t="shared" si="1"/>
        <v>0</v>
      </c>
      <c r="O19" s="106"/>
      <c r="P19" s="106"/>
      <c r="Q19" s="106"/>
      <c r="R19" s="106"/>
      <c r="S19" s="106"/>
      <c r="T19" s="26">
        <f t="shared" si="0"/>
        <v>6</v>
      </c>
      <c r="U19" s="38" t="str">
        <f t="shared" si="2"/>
        <v/>
      </c>
      <c r="V19" s="22">
        <v>128</v>
      </c>
      <c r="W19" s="22" t="s">
        <v>63</v>
      </c>
      <c r="X19" s="22" t="s">
        <v>64</v>
      </c>
      <c r="Y19" s="78">
        <v>987</v>
      </c>
      <c r="Z19" s="39"/>
      <c r="AA19" s="1" t="s">
        <v>110</v>
      </c>
      <c r="AB19" s="27" t="s">
        <v>307</v>
      </c>
    </row>
    <row r="20" spans="1:28" x14ac:dyDescent="0.3">
      <c r="A20" s="1" t="s">
        <v>113</v>
      </c>
      <c r="B20" s="1" t="s">
        <v>105</v>
      </c>
      <c r="C20" s="26" t="s">
        <v>163</v>
      </c>
      <c r="D20" s="36">
        <v>40</v>
      </c>
      <c r="E20" s="95"/>
      <c r="F20" s="26">
        <v>4</v>
      </c>
      <c r="G20" s="95"/>
      <c r="H20" s="95"/>
      <c r="I20" s="95"/>
      <c r="J20" s="26">
        <v>4</v>
      </c>
      <c r="K20" s="26">
        <v>5</v>
      </c>
      <c r="L20" s="95"/>
      <c r="M20" s="95"/>
      <c r="N20" s="26">
        <f>SUM(L20:M20)</f>
        <v>0</v>
      </c>
      <c r="O20" s="106"/>
      <c r="P20" s="106"/>
      <c r="Q20" s="106"/>
      <c r="R20" s="106"/>
      <c r="S20" s="106"/>
      <c r="T20" s="26">
        <f t="shared" si="0"/>
        <v>12</v>
      </c>
      <c r="U20" s="38" t="str">
        <f t="shared" si="2"/>
        <v/>
      </c>
      <c r="V20" s="22">
        <v>128</v>
      </c>
      <c r="W20" s="22" t="s">
        <v>63</v>
      </c>
      <c r="X20" s="22" t="s">
        <v>64</v>
      </c>
      <c r="Y20" s="78">
        <v>987</v>
      </c>
      <c r="Z20" s="39"/>
      <c r="AA20" s="1" t="s">
        <v>110</v>
      </c>
      <c r="AB20" s="27" t="s">
        <v>307</v>
      </c>
    </row>
    <row r="21" spans="1:28" x14ac:dyDescent="0.3">
      <c r="A21" s="1" t="s">
        <v>113</v>
      </c>
      <c r="B21" s="1" t="s">
        <v>105</v>
      </c>
      <c r="C21" s="26" t="s">
        <v>164</v>
      </c>
      <c r="D21" s="36">
        <v>10</v>
      </c>
      <c r="E21" s="95"/>
      <c r="F21" s="26">
        <v>8</v>
      </c>
      <c r="G21" s="95"/>
      <c r="H21" s="95"/>
      <c r="I21" s="95"/>
      <c r="J21" s="26">
        <v>3</v>
      </c>
      <c r="K21" s="26">
        <v>5</v>
      </c>
      <c r="L21" s="95"/>
      <c r="M21" s="95"/>
      <c r="N21" s="26">
        <f>SUM(L21:M21)</f>
        <v>0</v>
      </c>
      <c r="O21" s="106"/>
      <c r="P21" s="106"/>
      <c r="Q21" s="106"/>
      <c r="R21" s="106"/>
      <c r="S21" s="106"/>
      <c r="T21" s="26">
        <f t="shared" si="0"/>
        <v>19</v>
      </c>
      <c r="U21" s="38" t="str">
        <f t="shared" si="2"/>
        <v/>
      </c>
      <c r="V21" s="22">
        <v>128</v>
      </c>
      <c r="W21" s="22" t="s">
        <v>63</v>
      </c>
      <c r="X21" s="22" t="s">
        <v>64</v>
      </c>
      <c r="Y21" s="78">
        <v>987</v>
      </c>
      <c r="Z21" s="39"/>
      <c r="AA21" s="1" t="s">
        <v>110</v>
      </c>
      <c r="AB21" s="27" t="s">
        <v>307</v>
      </c>
    </row>
    <row r="22" spans="1:28" x14ac:dyDescent="0.3">
      <c r="A22" s="1" t="s">
        <v>113</v>
      </c>
      <c r="B22" s="1" t="s">
        <v>105</v>
      </c>
      <c r="C22" s="26" t="s">
        <v>165</v>
      </c>
      <c r="D22" s="36">
        <v>14</v>
      </c>
      <c r="E22" s="95" t="s">
        <v>499</v>
      </c>
      <c r="F22" s="26"/>
      <c r="G22" s="95"/>
      <c r="H22" s="95"/>
      <c r="I22" s="95"/>
      <c r="J22" s="26"/>
      <c r="K22" s="26"/>
      <c r="L22" s="95"/>
      <c r="M22" s="95"/>
      <c r="N22" s="26"/>
      <c r="O22" s="106"/>
      <c r="P22" s="106"/>
      <c r="Q22" s="106"/>
      <c r="R22" s="106"/>
      <c r="S22" s="106"/>
      <c r="T22" s="26"/>
      <c r="U22" s="38"/>
      <c r="V22" s="22">
        <v>128</v>
      </c>
      <c r="W22" s="22" t="s">
        <v>63</v>
      </c>
      <c r="X22" s="22" t="s">
        <v>64</v>
      </c>
      <c r="Y22" s="78">
        <v>987</v>
      </c>
      <c r="Z22" s="39"/>
      <c r="AA22" s="1" t="s">
        <v>110</v>
      </c>
      <c r="AB22" s="27" t="s">
        <v>307</v>
      </c>
    </row>
    <row r="23" spans="1:28" x14ac:dyDescent="0.3">
      <c r="A23" s="1" t="s">
        <v>113</v>
      </c>
      <c r="B23" s="1" t="s">
        <v>105</v>
      </c>
      <c r="C23" s="26" t="s">
        <v>342</v>
      </c>
      <c r="D23" s="36">
        <v>25</v>
      </c>
      <c r="E23" s="26">
        <v>18</v>
      </c>
      <c r="F23" s="26">
        <v>1</v>
      </c>
      <c r="G23" s="26">
        <v>1</v>
      </c>
      <c r="H23" s="26"/>
      <c r="I23" s="26"/>
      <c r="J23" s="26">
        <v>0</v>
      </c>
      <c r="K23" s="26">
        <v>0</v>
      </c>
      <c r="L23" s="26">
        <v>0</v>
      </c>
      <c r="M23" s="26">
        <v>1</v>
      </c>
      <c r="N23" s="26">
        <f>SUM(L23:M23)</f>
        <v>1</v>
      </c>
      <c r="O23" s="37">
        <v>5</v>
      </c>
      <c r="P23" s="37">
        <v>0</v>
      </c>
      <c r="Q23" s="37">
        <v>1</v>
      </c>
      <c r="R23" s="37">
        <v>4</v>
      </c>
      <c r="S23" s="37">
        <v>0</v>
      </c>
      <c r="T23" s="26">
        <f t="shared" si="0"/>
        <v>2</v>
      </c>
      <c r="U23" s="38">
        <f t="shared" si="2"/>
        <v>0.55555555555555558</v>
      </c>
      <c r="V23" s="22">
        <v>128</v>
      </c>
      <c r="W23" s="22" t="s">
        <v>63</v>
      </c>
      <c r="X23" s="22" t="s">
        <v>64</v>
      </c>
      <c r="Y23" s="78">
        <v>987</v>
      </c>
      <c r="Z23" s="39"/>
      <c r="AA23" s="1" t="s">
        <v>110</v>
      </c>
      <c r="AB23" s="27" t="s">
        <v>307</v>
      </c>
    </row>
    <row r="24" spans="1:28" x14ac:dyDescent="0.3">
      <c r="A24" s="1" t="s">
        <v>113</v>
      </c>
      <c r="B24" s="1" t="s">
        <v>105</v>
      </c>
      <c r="C24" s="26" t="s">
        <v>166</v>
      </c>
      <c r="D24" s="36">
        <v>15</v>
      </c>
      <c r="E24" s="95"/>
      <c r="F24" s="26">
        <v>1</v>
      </c>
      <c r="G24" s="95"/>
      <c r="H24" s="95"/>
      <c r="I24" s="95"/>
      <c r="J24" s="26">
        <v>3</v>
      </c>
      <c r="K24" s="26">
        <v>4</v>
      </c>
      <c r="L24" s="95"/>
      <c r="M24" s="95"/>
      <c r="N24" s="26">
        <f>SUM(L24:M24)</f>
        <v>0</v>
      </c>
      <c r="O24" s="106"/>
      <c r="P24" s="106"/>
      <c r="Q24" s="106"/>
      <c r="R24" s="106"/>
      <c r="S24" s="106"/>
      <c r="T24" s="26">
        <f t="shared" si="0"/>
        <v>5</v>
      </c>
      <c r="U24" s="38" t="str">
        <f t="shared" si="2"/>
        <v/>
      </c>
      <c r="V24" s="22">
        <v>128</v>
      </c>
      <c r="W24" s="22" t="s">
        <v>63</v>
      </c>
      <c r="X24" s="22" t="s">
        <v>64</v>
      </c>
      <c r="Y24" s="78">
        <v>987</v>
      </c>
      <c r="Z24" s="39"/>
      <c r="AA24" s="1" t="s">
        <v>110</v>
      </c>
      <c r="AB24" s="27" t="s">
        <v>307</v>
      </c>
    </row>
    <row r="25" spans="1:28" x14ac:dyDescent="0.3">
      <c r="A25" s="1" t="s">
        <v>113</v>
      </c>
      <c r="B25" s="1" t="s">
        <v>105</v>
      </c>
      <c r="C25" s="51" t="s">
        <v>39</v>
      </c>
      <c r="D25" s="34"/>
      <c r="E25" s="51">
        <v>222</v>
      </c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>
        <v>15</v>
      </c>
      <c r="Q25" s="51"/>
      <c r="R25" s="41"/>
      <c r="S25" s="41"/>
      <c r="T25" s="41"/>
      <c r="U25" s="38" t="str">
        <f>_xlfn.IFNA("",((T25+Q25+N25-R25)+(O25*2))/E25)</f>
        <v/>
      </c>
      <c r="V25" s="22">
        <v>128</v>
      </c>
      <c r="W25" s="22" t="s">
        <v>63</v>
      </c>
      <c r="X25" s="22" t="s">
        <v>64</v>
      </c>
      <c r="Y25" s="78">
        <v>987</v>
      </c>
      <c r="Z25" s="39"/>
      <c r="AA25" s="1" t="s">
        <v>110</v>
      </c>
      <c r="AB25" s="27" t="s">
        <v>307</v>
      </c>
    </row>
    <row r="26" spans="1:28" x14ac:dyDescent="0.3">
      <c r="A26" s="46" t="s">
        <v>113</v>
      </c>
      <c r="B26" s="46" t="s">
        <v>105</v>
      </c>
      <c r="C26" s="42" t="s">
        <v>40</v>
      </c>
      <c r="D26" s="46"/>
      <c r="E26" s="42">
        <f t="shared" ref="E26:T26" si="3">SUM(E13:E25)</f>
        <v>240</v>
      </c>
      <c r="F26" s="42">
        <f t="shared" si="3"/>
        <v>40</v>
      </c>
      <c r="G26" s="42">
        <f t="shared" si="3"/>
        <v>1</v>
      </c>
      <c r="H26" s="42">
        <f t="shared" si="3"/>
        <v>0</v>
      </c>
      <c r="I26" s="42">
        <f t="shared" si="3"/>
        <v>0</v>
      </c>
      <c r="J26" s="42">
        <f t="shared" si="3"/>
        <v>23</v>
      </c>
      <c r="K26" s="42">
        <f t="shared" si="3"/>
        <v>32</v>
      </c>
      <c r="L26" s="42">
        <f t="shared" si="3"/>
        <v>0</v>
      </c>
      <c r="M26" s="42">
        <f t="shared" si="3"/>
        <v>10</v>
      </c>
      <c r="N26" s="42">
        <f t="shared" si="3"/>
        <v>10</v>
      </c>
      <c r="O26" s="42">
        <f t="shared" si="3"/>
        <v>5</v>
      </c>
      <c r="P26" s="42">
        <f t="shared" si="3"/>
        <v>15</v>
      </c>
      <c r="Q26" s="42">
        <f t="shared" si="3"/>
        <v>1</v>
      </c>
      <c r="R26" s="42">
        <f t="shared" si="3"/>
        <v>4</v>
      </c>
      <c r="S26" s="42">
        <f t="shared" si="3"/>
        <v>0</v>
      </c>
      <c r="T26" s="42">
        <f t="shared" si="3"/>
        <v>103</v>
      </c>
      <c r="U26" s="43">
        <f>((T26+Q26+N26-R26)+(O26*2))/E26</f>
        <v>0.5</v>
      </c>
      <c r="V26" s="44">
        <v>128</v>
      </c>
      <c r="W26" s="44" t="s">
        <v>63</v>
      </c>
      <c r="X26" s="44" t="s">
        <v>64</v>
      </c>
      <c r="Y26" s="79">
        <v>987</v>
      </c>
      <c r="Z26" s="45"/>
      <c r="AA26" s="46" t="s">
        <v>110</v>
      </c>
      <c r="AB26" s="93" t="s">
        <v>307</v>
      </c>
    </row>
    <row r="27" spans="1:28" x14ac:dyDescent="0.3">
      <c r="A27" s="1"/>
      <c r="B27" s="1"/>
      <c r="C27" s="1"/>
      <c r="D27" s="1"/>
      <c r="F27" s="47" t="s">
        <v>41</v>
      </c>
      <c r="G27" s="77">
        <f>F26/G26</f>
        <v>40</v>
      </c>
      <c r="H27" s="47"/>
      <c r="I27" s="27"/>
      <c r="J27" s="47" t="s">
        <v>42</v>
      </c>
      <c r="K27" s="77">
        <f>J26/K26</f>
        <v>0.71875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52" t="s">
        <v>114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34</v>
      </c>
      <c r="W33" s="1"/>
      <c r="X33" s="1"/>
      <c r="Y33" s="30"/>
      <c r="Z33" s="39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113</v>
      </c>
      <c r="C35" s="26" t="s">
        <v>321</v>
      </c>
      <c r="D35" s="36">
        <v>33</v>
      </c>
      <c r="E35" s="95"/>
      <c r="F35" s="26">
        <v>0</v>
      </c>
      <c r="G35" s="95"/>
      <c r="H35" s="95"/>
      <c r="I35" s="95"/>
      <c r="J35" s="26">
        <v>0</v>
      </c>
      <c r="K35" s="26">
        <v>0</v>
      </c>
      <c r="L35" s="95"/>
      <c r="M35" s="95"/>
      <c r="N35" s="26">
        <f>SUM(L35:M35)</f>
        <v>0</v>
      </c>
      <c r="O35" s="95"/>
      <c r="P35" s="106"/>
      <c r="Q35" s="95"/>
      <c r="R35" s="95"/>
      <c r="S35" s="95"/>
      <c r="T35" s="26">
        <f>+(F35*2)+J35</f>
        <v>0</v>
      </c>
      <c r="U35" s="38" t="str">
        <f>IFERROR(((T35+Q35+N35-R35)+(O35*2))/E35,"")</f>
        <v/>
      </c>
      <c r="V35" s="22">
        <v>128</v>
      </c>
      <c r="W35" s="22" t="s">
        <v>57</v>
      </c>
      <c r="X35" s="22" t="s">
        <v>58</v>
      </c>
      <c r="Y35" s="78">
        <v>987</v>
      </c>
      <c r="Z35" s="39"/>
      <c r="AA35" s="1" t="s">
        <v>308</v>
      </c>
      <c r="AB35" s="27" t="s">
        <v>129</v>
      </c>
    </row>
    <row r="36" spans="1:28" x14ac:dyDescent="0.3">
      <c r="A36" s="1" t="s">
        <v>105</v>
      </c>
      <c r="B36" s="1" t="s">
        <v>113</v>
      </c>
      <c r="C36" s="26" t="s">
        <v>351</v>
      </c>
      <c r="D36" s="36">
        <v>21</v>
      </c>
      <c r="E36" s="26">
        <v>35</v>
      </c>
      <c r="F36" s="26">
        <v>6</v>
      </c>
      <c r="G36" s="26">
        <v>17</v>
      </c>
      <c r="H36" s="26"/>
      <c r="I36" s="26"/>
      <c r="J36" s="26">
        <v>1</v>
      </c>
      <c r="K36" s="26">
        <v>1</v>
      </c>
      <c r="L36" s="26">
        <v>3</v>
      </c>
      <c r="M36" s="26">
        <v>3</v>
      </c>
      <c r="N36" s="26">
        <f t="shared" ref="N36:N43" si="4">SUM(L36:M36)</f>
        <v>6</v>
      </c>
      <c r="O36" s="37">
        <v>2</v>
      </c>
      <c r="P36" s="37">
        <v>3</v>
      </c>
      <c r="Q36" s="37">
        <v>3</v>
      </c>
      <c r="R36" s="37">
        <v>2</v>
      </c>
      <c r="S36" s="37">
        <v>0</v>
      </c>
      <c r="T36" s="26">
        <f t="shared" ref="T36:T45" si="5">+(F36*2)+J36</f>
        <v>13</v>
      </c>
      <c r="U36" s="38">
        <f t="shared" ref="U36:U45" si="6">IFERROR(((T36+Q36+N36-R36)+(O36*2))/E36,"")</f>
        <v>0.68571428571428572</v>
      </c>
      <c r="V36" s="22">
        <v>128</v>
      </c>
      <c r="W36" s="22" t="s">
        <v>57</v>
      </c>
      <c r="X36" s="22" t="s">
        <v>58</v>
      </c>
      <c r="Y36" s="78">
        <v>987</v>
      </c>
      <c r="Z36" s="39"/>
      <c r="AA36" s="1" t="s">
        <v>308</v>
      </c>
      <c r="AB36" s="27" t="s">
        <v>129</v>
      </c>
    </row>
    <row r="37" spans="1:28" x14ac:dyDescent="0.3">
      <c r="A37" s="1" t="s">
        <v>105</v>
      </c>
      <c r="B37" s="1" t="s">
        <v>113</v>
      </c>
      <c r="C37" s="26" t="s">
        <v>352</v>
      </c>
      <c r="D37" s="36">
        <v>32</v>
      </c>
      <c r="E37" s="95"/>
      <c r="F37" s="26">
        <v>3</v>
      </c>
      <c r="G37" s="95"/>
      <c r="H37" s="95"/>
      <c r="I37" s="95"/>
      <c r="J37" s="26">
        <v>0</v>
      </c>
      <c r="K37" s="26">
        <v>0</v>
      </c>
      <c r="L37" s="95"/>
      <c r="M37" s="95"/>
      <c r="N37" s="26">
        <f t="shared" si="4"/>
        <v>0</v>
      </c>
      <c r="O37" s="106"/>
      <c r="P37" s="106"/>
      <c r="Q37" s="106"/>
      <c r="R37" s="106"/>
      <c r="S37" s="106"/>
      <c r="T37" s="26">
        <f t="shared" si="5"/>
        <v>6</v>
      </c>
      <c r="U37" s="38" t="str">
        <f t="shared" si="6"/>
        <v/>
      </c>
      <c r="V37" s="22">
        <v>128</v>
      </c>
      <c r="W37" s="22" t="s">
        <v>57</v>
      </c>
      <c r="X37" s="22" t="s">
        <v>58</v>
      </c>
      <c r="Y37" s="78">
        <v>987</v>
      </c>
      <c r="Z37" s="39"/>
      <c r="AA37" s="1" t="s">
        <v>308</v>
      </c>
      <c r="AB37" s="27" t="s">
        <v>129</v>
      </c>
    </row>
    <row r="38" spans="1:28" x14ac:dyDescent="0.3">
      <c r="A38" s="1" t="s">
        <v>105</v>
      </c>
      <c r="B38" s="1" t="s">
        <v>113</v>
      </c>
      <c r="C38" s="26" t="s">
        <v>180</v>
      </c>
      <c r="D38" s="36">
        <v>24</v>
      </c>
      <c r="E38" s="95"/>
      <c r="F38" s="26">
        <v>1</v>
      </c>
      <c r="G38" s="95"/>
      <c r="H38" s="95"/>
      <c r="I38" s="95"/>
      <c r="J38" s="26">
        <v>0</v>
      </c>
      <c r="K38" s="26">
        <v>0</v>
      </c>
      <c r="L38" s="95"/>
      <c r="M38" s="95"/>
      <c r="N38" s="26">
        <f t="shared" si="4"/>
        <v>0</v>
      </c>
      <c r="O38" s="106"/>
      <c r="P38" s="106"/>
      <c r="Q38" s="106"/>
      <c r="R38" s="106"/>
      <c r="S38" s="106"/>
      <c r="T38" s="26">
        <f t="shared" si="5"/>
        <v>2</v>
      </c>
      <c r="U38" s="38" t="str">
        <f t="shared" si="6"/>
        <v/>
      </c>
      <c r="V38" s="22">
        <v>128</v>
      </c>
      <c r="W38" s="22" t="s">
        <v>57</v>
      </c>
      <c r="X38" s="22" t="s">
        <v>58</v>
      </c>
      <c r="Y38" s="78">
        <v>987</v>
      </c>
      <c r="Z38" s="39"/>
      <c r="AA38" s="1" t="s">
        <v>308</v>
      </c>
      <c r="AB38" s="27" t="s">
        <v>129</v>
      </c>
    </row>
    <row r="39" spans="1:28" x14ac:dyDescent="0.3">
      <c r="A39" s="1" t="s">
        <v>105</v>
      </c>
      <c r="B39" s="1" t="s">
        <v>113</v>
      </c>
      <c r="C39" s="26" t="s">
        <v>203</v>
      </c>
      <c r="D39" s="36">
        <v>4</v>
      </c>
      <c r="E39" s="95" t="s">
        <v>416</v>
      </c>
      <c r="F39" s="26"/>
      <c r="G39" s="95"/>
      <c r="H39" s="95"/>
      <c r="I39" s="95"/>
      <c r="J39" s="26"/>
      <c r="K39" s="26"/>
      <c r="L39" s="95"/>
      <c r="M39" s="95"/>
      <c r="N39" s="26"/>
      <c r="O39" s="106"/>
      <c r="P39" s="106"/>
      <c r="Q39" s="106"/>
      <c r="R39" s="106"/>
      <c r="S39" s="106"/>
      <c r="T39" s="26"/>
      <c r="U39" s="38"/>
      <c r="V39" s="22">
        <v>128</v>
      </c>
      <c r="W39" s="22" t="s">
        <v>57</v>
      </c>
      <c r="X39" s="22" t="s">
        <v>58</v>
      </c>
      <c r="Y39" s="78">
        <v>987</v>
      </c>
      <c r="Z39" s="39"/>
      <c r="AA39" s="1" t="s">
        <v>308</v>
      </c>
      <c r="AB39" s="27" t="s">
        <v>129</v>
      </c>
    </row>
    <row r="40" spans="1:28" x14ac:dyDescent="0.3">
      <c r="A40" s="1" t="s">
        <v>105</v>
      </c>
      <c r="B40" s="1" t="s">
        <v>113</v>
      </c>
      <c r="C40" s="26" t="s">
        <v>215</v>
      </c>
      <c r="D40" s="36">
        <v>13</v>
      </c>
      <c r="E40" s="95" t="s">
        <v>416</v>
      </c>
      <c r="F40" s="26"/>
      <c r="G40" s="95"/>
      <c r="H40" s="95"/>
      <c r="I40" s="95"/>
      <c r="J40" s="26"/>
      <c r="K40" s="26"/>
      <c r="L40" s="95"/>
      <c r="M40" s="95"/>
      <c r="N40" s="26"/>
      <c r="O40" s="106"/>
      <c r="P40" s="106"/>
      <c r="Q40" s="106"/>
      <c r="R40" s="106"/>
      <c r="S40" s="106"/>
      <c r="T40" s="26"/>
      <c r="U40" s="38"/>
      <c r="V40" s="22">
        <v>128</v>
      </c>
      <c r="W40" s="22" t="s">
        <v>57</v>
      </c>
      <c r="X40" s="22" t="s">
        <v>58</v>
      </c>
      <c r="Y40" s="78">
        <v>987</v>
      </c>
      <c r="Z40" s="39"/>
      <c r="AA40" s="1" t="s">
        <v>308</v>
      </c>
      <c r="AB40" s="27" t="s">
        <v>129</v>
      </c>
    </row>
    <row r="41" spans="1:28" x14ac:dyDescent="0.3">
      <c r="A41" s="1" t="s">
        <v>105</v>
      </c>
      <c r="B41" s="1" t="s">
        <v>113</v>
      </c>
      <c r="C41" s="26" t="s">
        <v>199</v>
      </c>
      <c r="D41" s="36">
        <v>45</v>
      </c>
      <c r="E41" s="26">
        <v>37</v>
      </c>
      <c r="F41" s="26">
        <v>2</v>
      </c>
      <c r="G41" s="26">
        <v>14</v>
      </c>
      <c r="H41" s="26"/>
      <c r="I41" s="26"/>
      <c r="J41" s="26">
        <v>2</v>
      </c>
      <c r="K41" s="26">
        <v>3</v>
      </c>
      <c r="L41" s="26">
        <v>2</v>
      </c>
      <c r="M41" s="26">
        <v>4</v>
      </c>
      <c r="N41" s="26">
        <f t="shared" si="4"/>
        <v>6</v>
      </c>
      <c r="O41" s="37">
        <v>4</v>
      </c>
      <c r="P41" s="37">
        <v>3</v>
      </c>
      <c r="Q41" s="37">
        <v>1</v>
      </c>
      <c r="R41" s="37">
        <v>1</v>
      </c>
      <c r="S41" s="37">
        <v>1</v>
      </c>
      <c r="T41" s="26">
        <f t="shared" si="5"/>
        <v>6</v>
      </c>
      <c r="U41" s="38">
        <f t="shared" si="6"/>
        <v>0.54054054054054057</v>
      </c>
      <c r="V41" s="22">
        <v>128</v>
      </c>
      <c r="W41" s="22" t="s">
        <v>57</v>
      </c>
      <c r="X41" s="22" t="s">
        <v>58</v>
      </c>
      <c r="Y41" s="78">
        <v>987</v>
      </c>
      <c r="Z41" s="39"/>
      <c r="AA41" s="1" t="s">
        <v>308</v>
      </c>
      <c r="AB41" s="27" t="s">
        <v>129</v>
      </c>
    </row>
    <row r="42" spans="1:28" x14ac:dyDescent="0.3">
      <c r="A42" s="1" t="s">
        <v>105</v>
      </c>
      <c r="B42" s="1" t="s">
        <v>113</v>
      </c>
      <c r="C42" s="26" t="s">
        <v>182</v>
      </c>
      <c r="D42" s="36">
        <v>42</v>
      </c>
      <c r="E42" s="95"/>
      <c r="F42" s="26">
        <v>9</v>
      </c>
      <c r="G42" s="95"/>
      <c r="H42" s="95"/>
      <c r="I42" s="95"/>
      <c r="J42" s="26">
        <v>1</v>
      </c>
      <c r="K42" s="26">
        <v>2</v>
      </c>
      <c r="L42" s="95"/>
      <c r="M42" s="95">
        <v>12</v>
      </c>
      <c r="N42" s="26">
        <f t="shared" si="4"/>
        <v>12</v>
      </c>
      <c r="O42" s="106"/>
      <c r="P42" s="51">
        <v>6</v>
      </c>
      <c r="Q42" s="106"/>
      <c r="R42" s="106"/>
      <c r="S42" s="106"/>
      <c r="T42" s="26">
        <f t="shared" si="5"/>
        <v>19</v>
      </c>
      <c r="U42" s="38" t="str">
        <f t="shared" si="6"/>
        <v/>
      </c>
      <c r="V42" s="22">
        <v>128</v>
      </c>
      <c r="W42" s="22" t="s">
        <v>57</v>
      </c>
      <c r="X42" s="22" t="s">
        <v>58</v>
      </c>
      <c r="Y42" s="78">
        <v>987</v>
      </c>
      <c r="Z42" s="39"/>
      <c r="AA42" s="1" t="s">
        <v>308</v>
      </c>
      <c r="AB42" s="27" t="s">
        <v>129</v>
      </c>
    </row>
    <row r="43" spans="1:28" x14ac:dyDescent="0.3">
      <c r="A43" s="1" t="s">
        <v>105</v>
      </c>
      <c r="B43" s="1" t="s">
        <v>113</v>
      </c>
      <c r="C43" s="26" t="s">
        <v>200</v>
      </c>
      <c r="D43" s="36">
        <v>10</v>
      </c>
      <c r="E43" s="95"/>
      <c r="F43" s="26">
        <v>4</v>
      </c>
      <c r="G43" s="95"/>
      <c r="H43" s="95"/>
      <c r="I43" s="95"/>
      <c r="J43" s="26">
        <v>2</v>
      </c>
      <c r="K43" s="26">
        <v>3</v>
      </c>
      <c r="L43" s="95"/>
      <c r="M43" s="95"/>
      <c r="N43" s="26">
        <f t="shared" si="4"/>
        <v>0</v>
      </c>
      <c r="O43" s="106"/>
      <c r="P43" s="106"/>
      <c r="Q43" s="106"/>
      <c r="R43" s="106"/>
      <c r="S43" s="106"/>
      <c r="T43" s="26">
        <f t="shared" si="5"/>
        <v>10</v>
      </c>
      <c r="U43" s="38" t="str">
        <f t="shared" si="6"/>
        <v/>
      </c>
      <c r="V43" s="22">
        <v>128</v>
      </c>
      <c r="W43" s="22" t="s">
        <v>57</v>
      </c>
      <c r="X43" s="22" t="s">
        <v>58</v>
      </c>
      <c r="Y43" s="78">
        <v>987</v>
      </c>
      <c r="Z43" s="39"/>
      <c r="AA43" s="1" t="s">
        <v>308</v>
      </c>
      <c r="AB43" s="27" t="s">
        <v>129</v>
      </c>
    </row>
    <row r="44" spans="1:28" x14ac:dyDescent="0.3">
      <c r="A44" s="1" t="s">
        <v>105</v>
      </c>
      <c r="B44" s="1" t="s">
        <v>113</v>
      </c>
      <c r="C44" s="26" t="s">
        <v>176</v>
      </c>
      <c r="D44" s="36">
        <v>14</v>
      </c>
      <c r="E44" s="26">
        <v>3</v>
      </c>
      <c r="F44" s="26">
        <v>0</v>
      </c>
      <c r="G44" s="26">
        <v>2</v>
      </c>
      <c r="H44" s="26"/>
      <c r="I44" s="26"/>
      <c r="J44" s="26">
        <v>0</v>
      </c>
      <c r="K44" s="26">
        <v>0</v>
      </c>
      <c r="L44" s="26">
        <v>0</v>
      </c>
      <c r="M44" s="26">
        <v>0</v>
      </c>
      <c r="N44" s="26">
        <f>SUM(L44:M44)</f>
        <v>0</v>
      </c>
      <c r="O44" s="37">
        <v>0</v>
      </c>
      <c r="P44" s="37">
        <v>1</v>
      </c>
      <c r="Q44" s="37">
        <v>0</v>
      </c>
      <c r="R44" s="37">
        <v>1</v>
      </c>
      <c r="S44" s="37">
        <v>0</v>
      </c>
      <c r="T44" s="26">
        <f t="shared" si="5"/>
        <v>0</v>
      </c>
      <c r="U44" s="111">
        <f t="shared" si="6"/>
        <v>-0.33333333333333331</v>
      </c>
      <c r="V44" s="22">
        <v>128</v>
      </c>
      <c r="W44" s="22" t="s">
        <v>57</v>
      </c>
      <c r="X44" s="22" t="s">
        <v>58</v>
      </c>
      <c r="Y44" s="78">
        <v>987</v>
      </c>
      <c r="Z44" s="39"/>
      <c r="AA44" s="1" t="s">
        <v>308</v>
      </c>
      <c r="AB44" s="27" t="s">
        <v>129</v>
      </c>
    </row>
    <row r="45" spans="1:28" x14ac:dyDescent="0.3">
      <c r="A45" s="1" t="s">
        <v>105</v>
      </c>
      <c r="B45" s="1" t="s">
        <v>113</v>
      </c>
      <c r="C45" s="26" t="s">
        <v>187</v>
      </c>
      <c r="D45" s="36">
        <v>11</v>
      </c>
      <c r="E45" s="95"/>
      <c r="F45" s="26">
        <v>10</v>
      </c>
      <c r="G45" s="95"/>
      <c r="H45" s="95"/>
      <c r="I45" s="95"/>
      <c r="J45" s="26">
        <v>0</v>
      </c>
      <c r="K45" s="26">
        <v>0</v>
      </c>
      <c r="L45" s="95"/>
      <c r="M45" s="95"/>
      <c r="N45" s="26">
        <f>SUM(L45:M45)</f>
        <v>0</v>
      </c>
      <c r="O45" s="106"/>
      <c r="P45" s="106"/>
      <c r="Q45" s="106"/>
      <c r="R45" s="106"/>
      <c r="S45" s="106"/>
      <c r="T45" s="26">
        <f t="shared" si="5"/>
        <v>20</v>
      </c>
      <c r="U45" s="38" t="str">
        <f t="shared" si="6"/>
        <v/>
      </c>
      <c r="V45" s="22">
        <v>128</v>
      </c>
      <c r="W45" s="22" t="s">
        <v>57</v>
      </c>
      <c r="X45" s="22" t="s">
        <v>58</v>
      </c>
      <c r="Y45" s="78">
        <v>987</v>
      </c>
      <c r="Z45" s="39"/>
      <c r="AA45" s="1" t="s">
        <v>308</v>
      </c>
      <c r="AB45" s="27" t="s">
        <v>129</v>
      </c>
    </row>
    <row r="46" spans="1:28" x14ac:dyDescent="0.3">
      <c r="A46" s="1" t="s">
        <v>105</v>
      </c>
      <c r="B46" s="1" t="s">
        <v>113</v>
      </c>
      <c r="C46" s="51" t="s">
        <v>39</v>
      </c>
      <c r="D46" s="34"/>
      <c r="E46" s="51">
        <v>165</v>
      </c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>
        <v>11</v>
      </c>
      <c r="Q46" s="51"/>
      <c r="R46" s="51"/>
      <c r="S46" s="41"/>
      <c r="T46" s="41"/>
      <c r="U46" s="38" t="str">
        <f>_xlfn.IFNA("",((T46+Q46+N46-R46)+(O46*2))/E46)</f>
        <v/>
      </c>
      <c r="V46" s="22">
        <v>128</v>
      </c>
      <c r="W46" s="22" t="s">
        <v>57</v>
      </c>
      <c r="X46" s="22" t="s">
        <v>58</v>
      </c>
      <c r="Y46" s="78">
        <v>987</v>
      </c>
      <c r="Z46" s="39"/>
      <c r="AA46" s="1" t="s">
        <v>308</v>
      </c>
      <c r="AB46" s="27" t="s">
        <v>129</v>
      </c>
    </row>
    <row r="47" spans="1:28" x14ac:dyDescent="0.3">
      <c r="A47" s="46" t="s">
        <v>105</v>
      </c>
      <c r="B47" s="46" t="s">
        <v>113</v>
      </c>
      <c r="C47" s="42" t="s">
        <v>40</v>
      </c>
      <c r="D47" s="46"/>
      <c r="E47" s="42">
        <f t="shared" ref="E47:T47" si="7">SUM(E35:E46)</f>
        <v>240</v>
      </c>
      <c r="F47" s="42">
        <f t="shared" si="7"/>
        <v>35</v>
      </c>
      <c r="G47" s="42">
        <f t="shared" si="7"/>
        <v>33</v>
      </c>
      <c r="H47" s="42">
        <f t="shared" si="7"/>
        <v>0</v>
      </c>
      <c r="I47" s="42">
        <f t="shared" si="7"/>
        <v>0</v>
      </c>
      <c r="J47" s="42">
        <f t="shared" si="7"/>
        <v>6</v>
      </c>
      <c r="K47" s="42">
        <f t="shared" si="7"/>
        <v>9</v>
      </c>
      <c r="L47" s="42">
        <f t="shared" si="7"/>
        <v>5</v>
      </c>
      <c r="M47" s="42">
        <f t="shared" si="7"/>
        <v>19</v>
      </c>
      <c r="N47" s="42">
        <f t="shared" si="7"/>
        <v>24</v>
      </c>
      <c r="O47" s="42">
        <f t="shared" si="7"/>
        <v>6</v>
      </c>
      <c r="P47" s="42">
        <f t="shared" si="7"/>
        <v>24</v>
      </c>
      <c r="Q47" s="42">
        <f t="shared" si="7"/>
        <v>4</v>
      </c>
      <c r="R47" s="42">
        <f t="shared" si="7"/>
        <v>4</v>
      </c>
      <c r="S47" s="42">
        <f t="shared" si="7"/>
        <v>1</v>
      </c>
      <c r="T47" s="42">
        <f t="shared" si="7"/>
        <v>76</v>
      </c>
      <c r="U47" s="43">
        <f>((T47+Q47+N47-R47)+(O47*2))/E47</f>
        <v>0.46666666666666667</v>
      </c>
      <c r="V47" s="44">
        <v>128</v>
      </c>
      <c r="W47" s="44" t="s">
        <v>57</v>
      </c>
      <c r="X47" s="44" t="s">
        <v>58</v>
      </c>
      <c r="Y47" s="79">
        <v>987</v>
      </c>
      <c r="Z47" s="45"/>
      <c r="AA47" s="46" t="s">
        <v>308</v>
      </c>
      <c r="AB47" s="93" t="s">
        <v>129</v>
      </c>
    </row>
    <row r="48" spans="1:28" x14ac:dyDescent="0.3">
      <c r="A48" s="1"/>
      <c r="B48" s="1"/>
      <c r="C48" s="1"/>
      <c r="D48" s="1"/>
      <c r="F48" s="47" t="s">
        <v>41</v>
      </c>
      <c r="G48" s="77">
        <f>F47/G47</f>
        <v>1.0606060606060606</v>
      </c>
      <c r="H48" s="47"/>
      <c r="I48" s="27"/>
      <c r="J48" s="47" t="s">
        <v>42</v>
      </c>
      <c r="K48" s="77">
        <f>J47/K47</f>
        <v>0.66666666666666663</v>
      </c>
      <c r="L48" s="1"/>
      <c r="M48" s="37" t="s">
        <v>43</v>
      </c>
      <c r="N48" s="49"/>
      <c r="P48" s="1"/>
      <c r="Q48" s="1"/>
      <c r="R48" s="1"/>
      <c r="S48" s="1"/>
      <c r="T48" s="1"/>
      <c r="U48" s="1"/>
      <c r="V48" s="22"/>
      <c r="W48" s="22"/>
      <c r="X48" s="22"/>
      <c r="Y48" s="40"/>
      <c r="Z48" s="39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0"/>
      <c r="Z49" s="39"/>
      <c r="AA49" s="1"/>
      <c r="AB49" s="27"/>
    </row>
  </sheetData>
  <sheetProtection sheet="1" objects="1" scenarios="1"/>
  <sortState xmlns:xlrd2="http://schemas.microsoft.com/office/spreadsheetml/2017/richdata2" ref="C35:D43">
    <sortCondition ref="C35:C43"/>
  </sortState>
  <pageMargins left="0.25" right="0.25" top="0.75" bottom="0.75" header="0.3" footer="0.3"/>
  <pageSetup scale="68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18038-ED70-4B3A-B3B4-3B224B0BEA7C}">
  <sheetPr>
    <tabColor rgb="FFFF0000"/>
    <pageSetUpPr fitToPage="1"/>
  </sheetPr>
  <dimension ref="A1:AB53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8.88671875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80" t="s">
        <v>409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6" t="s">
        <v>476</v>
      </c>
    </row>
    <row r="3" spans="1:28" x14ac:dyDescent="0.3">
      <c r="B3" s="1"/>
      <c r="C3" s="6">
        <v>28951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93</v>
      </c>
      <c r="D4" s="7" t="s">
        <v>5</v>
      </c>
      <c r="E4" s="8"/>
      <c r="F4" s="5"/>
      <c r="G4" s="1"/>
      <c r="J4" s="15" t="s">
        <v>152</v>
      </c>
      <c r="K4" s="16" t="s">
        <v>106</v>
      </c>
      <c r="L4" s="17"/>
      <c r="M4" s="18"/>
      <c r="N4" s="19">
        <v>36</v>
      </c>
      <c r="O4" s="19">
        <v>17</v>
      </c>
      <c r="P4" s="114"/>
      <c r="Q4" s="114">
        <v>33</v>
      </c>
      <c r="R4" s="20"/>
      <c r="S4" s="21">
        <f>SUM(N4:R4)</f>
        <v>86</v>
      </c>
      <c r="T4" s="22">
        <v>132</v>
      </c>
    </row>
    <row r="5" spans="1:28" x14ac:dyDescent="0.3">
      <c r="B5" s="1"/>
      <c r="C5" s="6" t="s">
        <v>408</v>
      </c>
      <c r="D5" s="7" t="s">
        <v>6</v>
      </c>
      <c r="E5" s="1"/>
      <c r="F5" s="1"/>
      <c r="G5" s="1"/>
      <c r="J5" s="15" t="s">
        <v>151</v>
      </c>
      <c r="K5" s="16" t="s">
        <v>45</v>
      </c>
      <c r="L5" s="17"/>
      <c r="M5" s="18"/>
      <c r="N5" s="19">
        <v>15</v>
      </c>
      <c r="O5" s="19">
        <v>26</v>
      </c>
      <c r="P5" s="114"/>
      <c r="Q5" s="114">
        <v>41</v>
      </c>
      <c r="R5" s="20"/>
      <c r="S5" s="21">
        <f>SUM(N5:R5)</f>
        <v>82</v>
      </c>
      <c r="T5" s="22">
        <v>132</v>
      </c>
      <c r="U5" s="1"/>
      <c r="V5" s="1"/>
      <c r="W5" s="1"/>
    </row>
    <row r="6" spans="1:28" x14ac:dyDescent="0.3">
      <c r="C6" s="89"/>
      <c r="D6" s="7" t="s">
        <v>7</v>
      </c>
      <c r="F6" s="1"/>
      <c r="L6" s="87" t="s">
        <v>410</v>
      </c>
      <c r="T6" s="1"/>
      <c r="U6" s="1"/>
      <c r="V6" s="1"/>
      <c r="W6" s="1"/>
    </row>
    <row r="7" spans="1:28" x14ac:dyDescent="0.3">
      <c r="B7" s="1"/>
      <c r="C7" s="84"/>
      <c r="D7" s="7" t="s">
        <v>8</v>
      </c>
      <c r="G7" s="1"/>
      <c r="S7" s="1"/>
      <c r="T7" s="25" t="s">
        <v>9</v>
      </c>
      <c r="U7" s="1"/>
      <c r="V7" s="83">
        <v>132</v>
      </c>
      <c r="W7" s="1"/>
    </row>
    <row r="8" spans="1:28" x14ac:dyDescent="0.3">
      <c r="B8" s="1"/>
      <c r="C8" s="84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31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34</v>
      </c>
      <c r="AB11" s="92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46</v>
      </c>
      <c r="B13" s="1" t="s">
        <v>105</v>
      </c>
      <c r="C13" s="26" t="s">
        <v>155</v>
      </c>
      <c r="D13" s="36">
        <v>11</v>
      </c>
      <c r="E13" s="95"/>
      <c r="F13" s="26">
        <v>3</v>
      </c>
      <c r="G13" s="95"/>
      <c r="H13" s="26"/>
      <c r="I13" s="26"/>
      <c r="J13" s="26">
        <v>6</v>
      </c>
      <c r="K13" s="26">
        <v>7</v>
      </c>
      <c r="L13" s="95"/>
      <c r="M13" s="95"/>
      <c r="N13" s="26">
        <f>SUM(L13:M13)</f>
        <v>0</v>
      </c>
      <c r="O13" s="106"/>
      <c r="P13" s="106"/>
      <c r="Q13" s="106"/>
      <c r="R13" s="106"/>
      <c r="S13" s="106"/>
      <c r="T13" s="26">
        <v>11</v>
      </c>
      <c r="U13" s="38" t="str">
        <f>IFERROR(((T13+Q13+N13-R13)+(O13*2))/E13,"")</f>
        <v/>
      </c>
      <c r="V13" s="22">
        <v>132</v>
      </c>
      <c r="W13" s="22" t="s">
        <v>57</v>
      </c>
      <c r="X13" s="22" t="s">
        <v>64</v>
      </c>
      <c r="Y13" s="78" t="s">
        <v>429</v>
      </c>
      <c r="Z13" s="39"/>
      <c r="AA13" s="1" t="s">
        <v>110</v>
      </c>
      <c r="AB13" s="27" t="s">
        <v>154</v>
      </c>
    </row>
    <row r="14" spans="1:28" x14ac:dyDescent="0.3">
      <c r="A14" s="1" t="s">
        <v>46</v>
      </c>
      <c r="B14" s="1" t="s">
        <v>105</v>
      </c>
      <c r="C14" s="26" t="s">
        <v>156</v>
      </c>
      <c r="D14" s="36">
        <v>33</v>
      </c>
      <c r="E14" s="95" t="s">
        <v>499</v>
      </c>
      <c r="F14" s="26"/>
      <c r="G14" s="95"/>
      <c r="H14" s="26"/>
      <c r="I14" s="26"/>
      <c r="J14" s="26"/>
      <c r="K14" s="26"/>
      <c r="L14" s="95"/>
      <c r="M14" s="95"/>
      <c r="N14" s="26">
        <f>SUM(L14:M14)</f>
        <v>0</v>
      </c>
      <c r="O14" s="106"/>
      <c r="P14" s="106"/>
      <c r="Q14" s="106"/>
      <c r="R14" s="106"/>
      <c r="S14" s="106"/>
      <c r="T14" s="26">
        <v>0</v>
      </c>
      <c r="U14" s="38" t="str">
        <f>IFERROR(((T14+Q14+N14-R14)+(O14*2))/E14,"")</f>
        <v/>
      </c>
      <c r="V14" s="22">
        <v>132</v>
      </c>
      <c r="W14" s="22" t="s">
        <v>57</v>
      </c>
      <c r="X14" s="22" t="s">
        <v>64</v>
      </c>
      <c r="Y14" s="78" t="s">
        <v>429</v>
      </c>
      <c r="Z14" s="39"/>
      <c r="AA14" s="1" t="s">
        <v>110</v>
      </c>
      <c r="AB14" s="27" t="s">
        <v>154</v>
      </c>
    </row>
    <row r="15" spans="1:28" x14ac:dyDescent="0.3">
      <c r="A15" s="1" t="s">
        <v>46</v>
      </c>
      <c r="B15" s="1" t="s">
        <v>105</v>
      </c>
      <c r="C15" s="26" t="s">
        <v>157</v>
      </c>
      <c r="D15" s="36">
        <v>24</v>
      </c>
      <c r="E15" s="95"/>
      <c r="F15" s="26">
        <v>5</v>
      </c>
      <c r="G15" s="95"/>
      <c r="H15" s="26"/>
      <c r="I15" s="26"/>
      <c r="J15" s="26">
        <v>0</v>
      </c>
      <c r="K15" s="26">
        <v>0</v>
      </c>
      <c r="L15" s="95"/>
      <c r="M15" s="95"/>
      <c r="N15" s="26">
        <f t="shared" ref="N15:N19" si="0">SUM(L15:M15)</f>
        <v>0</v>
      </c>
      <c r="O15" s="106"/>
      <c r="P15" s="106"/>
      <c r="Q15" s="106"/>
      <c r="R15" s="106"/>
      <c r="S15" s="106"/>
      <c r="T15" s="26">
        <v>11</v>
      </c>
      <c r="U15" s="38" t="str">
        <f t="shared" ref="U15:U24" si="1">IFERROR(((T15+Q15+N15-R15)+(O15*2))/E15,"")</f>
        <v/>
      </c>
      <c r="V15" s="22">
        <v>132</v>
      </c>
      <c r="W15" s="22" t="s">
        <v>57</v>
      </c>
      <c r="X15" s="22" t="s">
        <v>64</v>
      </c>
      <c r="Y15" s="78" t="s">
        <v>429</v>
      </c>
      <c r="Z15" s="39"/>
      <c r="AA15" s="1" t="s">
        <v>110</v>
      </c>
      <c r="AB15" s="27" t="s">
        <v>154</v>
      </c>
    </row>
    <row r="16" spans="1:28" x14ac:dyDescent="0.3">
      <c r="A16" s="1" t="s">
        <v>46</v>
      </c>
      <c r="B16" s="1" t="s">
        <v>105</v>
      </c>
      <c r="C16" s="26" t="s">
        <v>158</v>
      </c>
      <c r="D16" s="36">
        <v>22</v>
      </c>
      <c r="E16" s="95"/>
      <c r="F16" s="26">
        <v>4</v>
      </c>
      <c r="G16" s="95"/>
      <c r="H16" s="26"/>
      <c r="I16" s="26"/>
      <c r="J16" s="26">
        <v>2</v>
      </c>
      <c r="K16" s="26">
        <v>2</v>
      </c>
      <c r="L16" s="95"/>
      <c r="M16" s="95"/>
      <c r="N16" s="26">
        <f t="shared" si="0"/>
        <v>0</v>
      </c>
      <c r="O16" s="106"/>
      <c r="P16" s="106"/>
      <c r="Q16" s="106"/>
      <c r="R16" s="106"/>
      <c r="S16" s="106"/>
      <c r="T16" s="26">
        <f t="shared" ref="T16:T24" si="2">+(F16*2)+J16</f>
        <v>10</v>
      </c>
      <c r="U16" s="38" t="str">
        <f t="shared" si="1"/>
        <v/>
      </c>
      <c r="V16" s="22">
        <v>132</v>
      </c>
      <c r="W16" s="22" t="s">
        <v>57</v>
      </c>
      <c r="X16" s="22" t="s">
        <v>64</v>
      </c>
      <c r="Y16" s="78" t="s">
        <v>429</v>
      </c>
      <c r="Z16" s="39"/>
      <c r="AA16" s="1" t="s">
        <v>110</v>
      </c>
      <c r="AB16" s="27" t="s">
        <v>154</v>
      </c>
    </row>
    <row r="17" spans="1:28" x14ac:dyDescent="0.3">
      <c r="A17" s="1" t="s">
        <v>46</v>
      </c>
      <c r="B17" s="1" t="s">
        <v>105</v>
      </c>
      <c r="C17" s="26" t="s">
        <v>160</v>
      </c>
      <c r="D17" s="36">
        <v>20</v>
      </c>
      <c r="E17" s="95"/>
      <c r="F17" s="26">
        <v>2</v>
      </c>
      <c r="G17" s="95"/>
      <c r="H17" s="26"/>
      <c r="I17" s="26"/>
      <c r="J17" s="26">
        <v>0</v>
      </c>
      <c r="K17" s="26">
        <v>0</v>
      </c>
      <c r="L17" s="95"/>
      <c r="M17" s="95"/>
      <c r="N17" s="26">
        <f t="shared" si="0"/>
        <v>0</v>
      </c>
      <c r="O17" s="106"/>
      <c r="P17" s="106"/>
      <c r="Q17" s="106"/>
      <c r="R17" s="106"/>
      <c r="S17" s="106"/>
      <c r="T17" s="26">
        <f t="shared" si="2"/>
        <v>4</v>
      </c>
      <c r="U17" s="38" t="str">
        <f t="shared" si="1"/>
        <v/>
      </c>
      <c r="V17" s="22">
        <v>132</v>
      </c>
      <c r="W17" s="22" t="s">
        <v>57</v>
      </c>
      <c r="X17" s="22" t="s">
        <v>64</v>
      </c>
      <c r="Y17" s="78" t="s">
        <v>429</v>
      </c>
      <c r="Z17" s="39"/>
      <c r="AA17" s="1" t="s">
        <v>110</v>
      </c>
      <c r="AB17" s="27" t="s">
        <v>154</v>
      </c>
    </row>
    <row r="18" spans="1:28" x14ac:dyDescent="0.3">
      <c r="A18" s="1" t="s">
        <v>46</v>
      </c>
      <c r="B18" s="1" t="s">
        <v>105</v>
      </c>
      <c r="C18" s="26" t="s">
        <v>161</v>
      </c>
      <c r="D18" s="36">
        <v>45</v>
      </c>
      <c r="E18" s="95"/>
      <c r="F18" s="26">
        <v>4</v>
      </c>
      <c r="G18" s="95"/>
      <c r="H18" s="26"/>
      <c r="I18" s="26"/>
      <c r="J18" s="26">
        <v>7</v>
      </c>
      <c r="K18" s="26">
        <v>10</v>
      </c>
      <c r="L18" s="95"/>
      <c r="M18" s="26">
        <v>9</v>
      </c>
      <c r="N18" s="26">
        <f t="shared" si="0"/>
        <v>9</v>
      </c>
      <c r="O18" s="106"/>
      <c r="P18" s="107"/>
      <c r="Q18" s="106"/>
      <c r="R18" s="106"/>
      <c r="S18" s="106"/>
      <c r="T18" s="26">
        <v>15</v>
      </c>
      <c r="U18" s="38" t="str">
        <f t="shared" si="1"/>
        <v/>
      </c>
      <c r="V18" s="22">
        <v>132</v>
      </c>
      <c r="W18" s="22" t="s">
        <v>57</v>
      </c>
      <c r="X18" s="22" t="s">
        <v>64</v>
      </c>
      <c r="Y18" s="78" t="s">
        <v>429</v>
      </c>
      <c r="Z18" s="39"/>
      <c r="AA18" s="1" t="s">
        <v>110</v>
      </c>
      <c r="AB18" s="27" t="s">
        <v>154</v>
      </c>
    </row>
    <row r="19" spans="1:28" x14ac:dyDescent="0.3">
      <c r="A19" s="1" t="s">
        <v>46</v>
      </c>
      <c r="B19" s="1" t="s">
        <v>105</v>
      </c>
      <c r="C19" s="26" t="s">
        <v>162</v>
      </c>
      <c r="D19" s="36">
        <v>23</v>
      </c>
      <c r="E19" s="95"/>
      <c r="F19" s="26">
        <v>6</v>
      </c>
      <c r="G19" s="95"/>
      <c r="H19" s="26"/>
      <c r="I19" s="26"/>
      <c r="J19" s="26">
        <v>0</v>
      </c>
      <c r="K19" s="26">
        <v>0</v>
      </c>
      <c r="L19" s="95"/>
      <c r="M19" s="95"/>
      <c r="N19" s="26">
        <f t="shared" si="0"/>
        <v>0</v>
      </c>
      <c r="O19" s="106"/>
      <c r="P19" s="106"/>
      <c r="Q19" s="106"/>
      <c r="R19" s="106"/>
      <c r="S19" s="106"/>
      <c r="T19" s="26">
        <f t="shared" si="2"/>
        <v>12</v>
      </c>
      <c r="U19" s="38" t="str">
        <f t="shared" si="1"/>
        <v/>
      </c>
      <c r="V19" s="22">
        <v>132</v>
      </c>
      <c r="W19" s="22" t="s">
        <v>57</v>
      </c>
      <c r="X19" s="22" t="s">
        <v>64</v>
      </c>
      <c r="Y19" s="78" t="s">
        <v>429</v>
      </c>
      <c r="Z19" s="39"/>
      <c r="AA19" s="1" t="s">
        <v>110</v>
      </c>
      <c r="AB19" s="27" t="s">
        <v>154</v>
      </c>
    </row>
    <row r="20" spans="1:28" x14ac:dyDescent="0.3">
      <c r="A20" s="1" t="s">
        <v>46</v>
      </c>
      <c r="B20" s="1" t="s">
        <v>105</v>
      </c>
      <c r="C20" s="26" t="s">
        <v>163</v>
      </c>
      <c r="D20" s="36">
        <v>40</v>
      </c>
      <c r="E20" s="95"/>
      <c r="F20" s="26">
        <v>1</v>
      </c>
      <c r="G20" s="95"/>
      <c r="H20" s="26"/>
      <c r="I20" s="26"/>
      <c r="J20" s="26">
        <v>2</v>
      </c>
      <c r="K20" s="26">
        <v>2</v>
      </c>
      <c r="L20" s="95"/>
      <c r="M20" s="95"/>
      <c r="N20" s="26">
        <f>SUM(L20:M20)</f>
        <v>0</v>
      </c>
      <c r="O20" s="106"/>
      <c r="P20" s="106"/>
      <c r="Q20" s="106"/>
      <c r="R20" s="106"/>
      <c r="S20" s="106"/>
      <c r="T20" s="26">
        <f t="shared" si="2"/>
        <v>4</v>
      </c>
      <c r="U20" s="38" t="str">
        <f t="shared" si="1"/>
        <v/>
      </c>
      <c r="V20" s="22">
        <v>132</v>
      </c>
      <c r="W20" s="22" t="s">
        <v>57</v>
      </c>
      <c r="X20" s="22" t="s">
        <v>64</v>
      </c>
      <c r="Y20" s="78" t="s">
        <v>429</v>
      </c>
      <c r="Z20" s="39"/>
      <c r="AA20" s="1" t="s">
        <v>110</v>
      </c>
      <c r="AB20" s="27" t="s">
        <v>154</v>
      </c>
    </row>
    <row r="21" spans="1:28" x14ac:dyDescent="0.3">
      <c r="A21" s="1" t="s">
        <v>46</v>
      </c>
      <c r="B21" s="1" t="s">
        <v>105</v>
      </c>
      <c r="C21" s="26" t="s">
        <v>164</v>
      </c>
      <c r="D21" s="36">
        <v>10</v>
      </c>
      <c r="E21" s="95"/>
      <c r="F21" s="26">
        <v>4</v>
      </c>
      <c r="G21" s="95"/>
      <c r="H21" s="26"/>
      <c r="I21" s="26"/>
      <c r="J21" s="26">
        <v>0</v>
      </c>
      <c r="K21" s="26">
        <v>0</v>
      </c>
      <c r="L21" s="95"/>
      <c r="M21" s="95"/>
      <c r="N21" s="26">
        <f>SUM(L21:M21)</f>
        <v>0</v>
      </c>
      <c r="O21" s="106"/>
      <c r="P21" s="106"/>
      <c r="Q21" s="106"/>
      <c r="R21" s="106"/>
      <c r="S21" s="106"/>
      <c r="T21" s="26">
        <f t="shared" si="2"/>
        <v>8</v>
      </c>
      <c r="U21" s="38" t="str">
        <f t="shared" si="1"/>
        <v/>
      </c>
      <c r="V21" s="22">
        <v>132</v>
      </c>
      <c r="W21" s="22" t="s">
        <v>57</v>
      </c>
      <c r="X21" s="22" t="s">
        <v>64</v>
      </c>
      <c r="Y21" s="78" t="s">
        <v>429</v>
      </c>
      <c r="Z21" s="39"/>
      <c r="AA21" s="1" t="s">
        <v>110</v>
      </c>
      <c r="AB21" s="27" t="s">
        <v>154</v>
      </c>
    </row>
    <row r="22" spans="1:28" x14ac:dyDescent="0.3">
      <c r="A22" s="1" t="s">
        <v>46</v>
      </c>
      <c r="B22" s="1" t="s">
        <v>105</v>
      </c>
      <c r="C22" s="26" t="s">
        <v>165</v>
      </c>
      <c r="D22" s="36">
        <v>14</v>
      </c>
      <c r="E22" s="95" t="s">
        <v>499</v>
      </c>
      <c r="F22" s="26"/>
      <c r="G22" s="95"/>
      <c r="H22" s="26"/>
      <c r="I22" s="26"/>
      <c r="J22" s="26"/>
      <c r="K22" s="26"/>
      <c r="L22" s="95"/>
      <c r="M22" s="95"/>
      <c r="N22" s="26"/>
      <c r="O22" s="106"/>
      <c r="P22" s="106"/>
      <c r="Q22" s="106"/>
      <c r="R22" s="106"/>
      <c r="S22" s="106"/>
      <c r="T22" s="26"/>
      <c r="U22" s="38"/>
      <c r="V22" s="22">
        <v>132</v>
      </c>
      <c r="W22" s="22" t="s">
        <v>57</v>
      </c>
      <c r="X22" s="22" t="s">
        <v>64</v>
      </c>
      <c r="Y22" s="78" t="s">
        <v>429</v>
      </c>
      <c r="Z22" s="39"/>
      <c r="AA22" s="1" t="s">
        <v>110</v>
      </c>
      <c r="AB22" s="27" t="s">
        <v>154</v>
      </c>
    </row>
    <row r="23" spans="1:28" x14ac:dyDescent="0.3">
      <c r="A23" s="1" t="s">
        <v>46</v>
      </c>
      <c r="B23" s="1" t="s">
        <v>105</v>
      </c>
      <c r="C23" s="26" t="s">
        <v>342</v>
      </c>
      <c r="D23" s="36">
        <v>25</v>
      </c>
      <c r="E23" s="95"/>
      <c r="F23" s="26">
        <v>1</v>
      </c>
      <c r="G23" s="95"/>
      <c r="H23" s="26"/>
      <c r="I23" s="26"/>
      <c r="J23" s="26">
        <v>2</v>
      </c>
      <c r="K23" s="26">
        <v>2</v>
      </c>
      <c r="L23" s="95"/>
      <c r="M23" s="95"/>
      <c r="N23" s="26">
        <f>SUM(L23:M23)</f>
        <v>0</v>
      </c>
      <c r="O23" s="106"/>
      <c r="P23" s="106"/>
      <c r="Q23" s="106"/>
      <c r="R23" s="106"/>
      <c r="S23" s="106"/>
      <c r="T23" s="26">
        <f t="shared" si="2"/>
        <v>4</v>
      </c>
      <c r="U23" s="38" t="str">
        <f t="shared" si="1"/>
        <v/>
      </c>
      <c r="V23" s="22">
        <v>132</v>
      </c>
      <c r="W23" s="22" t="s">
        <v>57</v>
      </c>
      <c r="X23" s="22" t="s">
        <v>64</v>
      </c>
      <c r="Y23" s="78" t="s">
        <v>429</v>
      </c>
      <c r="Z23" s="39"/>
      <c r="AA23" s="1" t="s">
        <v>110</v>
      </c>
      <c r="AB23" s="27" t="s">
        <v>154</v>
      </c>
    </row>
    <row r="24" spans="1:28" x14ac:dyDescent="0.3">
      <c r="A24" s="1" t="s">
        <v>46</v>
      </c>
      <c r="B24" s="1" t="s">
        <v>105</v>
      </c>
      <c r="C24" s="26" t="s">
        <v>166</v>
      </c>
      <c r="D24" s="36">
        <v>15</v>
      </c>
      <c r="E24" s="95"/>
      <c r="F24" s="26">
        <v>2</v>
      </c>
      <c r="G24" s="95"/>
      <c r="H24" s="26"/>
      <c r="I24" s="26"/>
      <c r="J24" s="26">
        <v>3</v>
      </c>
      <c r="K24" s="26">
        <v>4</v>
      </c>
      <c r="L24" s="95"/>
      <c r="M24" s="95"/>
      <c r="N24" s="26">
        <f>SUM(L24:M24)</f>
        <v>0</v>
      </c>
      <c r="O24" s="106"/>
      <c r="P24" s="106"/>
      <c r="Q24" s="106"/>
      <c r="R24" s="106"/>
      <c r="S24" s="106"/>
      <c r="T24" s="26">
        <f t="shared" si="2"/>
        <v>7</v>
      </c>
      <c r="U24" s="38" t="str">
        <f t="shared" si="1"/>
        <v/>
      </c>
      <c r="V24" s="22">
        <v>132</v>
      </c>
      <c r="W24" s="22" t="s">
        <v>57</v>
      </c>
      <c r="X24" s="22" t="s">
        <v>64</v>
      </c>
      <c r="Y24" s="78" t="s">
        <v>429</v>
      </c>
      <c r="Z24" s="39"/>
      <c r="AA24" s="1" t="s">
        <v>110</v>
      </c>
      <c r="AB24" s="27" t="s">
        <v>154</v>
      </c>
    </row>
    <row r="25" spans="1:28" x14ac:dyDescent="0.3">
      <c r="A25" s="1" t="s">
        <v>46</v>
      </c>
      <c r="B25" s="1" t="s">
        <v>105</v>
      </c>
      <c r="C25" s="51" t="s">
        <v>39</v>
      </c>
      <c r="D25" s="1"/>
      <c r="E25" s="51">
        <v>240</v>
      </c>
      <c r="F25" s="41"/>
      <c r="G25" s="41"/>
      <c r="H25" s="41"/>
      <c r="I25" s="41"/>
      <c r="J25" s="41"/>
      <c r="K25" s="41"/>
      <c r="L25" s="41"/>
      <c r="M25" s="41"/>
      <c r="N25" s="51">
        <v>32</v>
      </c>
      <c r="O25" s="41"/>
      <c r="P25" s="41"/>
      <c r="Q25" s="41"/>
      <c r="R25" s="41"/>
      <c r="S25" s="41"/>
      <c r="T25" s="51"/>
      <c r="U25" s="38" t="str">
        <f>_xlfn.IFNA("",((T25+Q25+N25-R25)+(O25*2))/E25)</f>
        <v/>
      </c>
      <c r="V25" s="22">
        <v>132</v>
      </c>
      <c r="W25" s="22" t="s">
        <v>57</v>
      </c>
      <c r="X25" s="22" t="s">
        <v>64</v>
      </c>
      <c r="Y25" s="78" t="s">
        <v>429</v>
      </c>
      <c r="Z25" s="39"/>
      <c r="AA25" s="1" t="s">
        <v>110</v>
      </c>
      <c r="AB25" s="27" t="s">
        <v>154</v>
      </c>
    </row>
    <row r="26" spans="1:28" x14ac:dyDescent="0.3">
      <c r="A26" s="46" t="s">
        <v>46</v>
      </c>
      <c r="B26" s="46" t="s">
        <v>105</v>
      </c>
      <c r="C26" s="42" t="s">
        <v>40</v>
      </c>
      <c r="D26" s="46"/>
      <c r="E26" s="42">
        <f t="shared" ref="E26:T26" si="3">SUM(E13:E25)</f>
        <v>240</v>
      </c>
      <c r="F26" s="42">
        <f t="shared" si="3"/>
        <v>32</v>
      </c>
      <c r="G26" s="42">
        <f t="shared" si="3"/>
        <v>0</v>
      </c>
      <c r="H26" s="42">
        <f t="shared" si="3"/>
        <v>0</v>
      </c>
      <c r="I26" s="42">
        <f t="shared" si="3"/>
        <v>0</v>
      </c>
      <c r="J26" s="42">
        <f t="shared" si="3"/>
        <v>22</v>
      </c>
      <c r="K26" s="42">
        <f t="shared" si="3"/>
        <v>27</v>
      </c>
      <c r="L26" s="42">
        <f t="shared" si="3"/>
        <v>0</v>
      </c>
      <c r="M26" s="42">
        <f t="shared" si="3"/>
        <v>9</v>
      </c>
      <c r="N26" s="42">
        <f t="shared" si="3"/>
        <v>41</v>
      </c>
      <c r="O26" s="42">
        <f t="shared" si="3"/>
        <v>0</v>
      </c>
      <c r="P26" s="42">
        <f t="shared" si="3"/>
        <v>0</v>
      </c>
      <c r="Q26" s="42">
        <f t="shared" si="3"/>
        <v>0</v>
      </c>
      <c r="R26" s="42">
        <f t="shared" si="3"/>
        <v>0</v>
      </c>
      <c r="S26" s="42">
        <f t="shared" si="3"/>
        <v>0</v>
      </c>
      <c r="T26" s="42">
        <f t="shared" si="3"/>
        <v>86</v>
      </c>
      <c r="U26" s="43">
        <f>((T26+Q26+N26-R26)+(O26*2))/E26</f>
        <v>0.52916666666666667</v>
      </c>
      <c r="V26" s="44">
        <v>132</v>
      </c>
      <c r="W26" s="44" t="s">
        <v>57</v>
      </c>
      <c r="X26" s="44" t="s">
        <v>64</v>
      </c>
      <c r="Y26" s="79" t="s">
        <v>429</v>
      </c>
      <c r="Z26" s="45"/>
      <c r="AA26" s="46" t="s">
        <v>110</v>
      </c>
      <c r="AB26" s="93" t="s">
        <v>154</v>
      </c>
    </row>
    <row r="27" spans="1:28" x14ac:dyDescent="0.3">
      <c r="A27" s="1"/>
      <c r="B27" s="1"/>
      <c r="C27" s="1"/>
      <c r="D27" s="1"/>
      <c r="F27" s="47" t="s">
        <v>41</v>
      </c>
      <c r="G27" s="77" t="e">
        <f>F26/G26</f>
        <v>#DIV/0!</v>
      </c>
      <c r="H27" s="47"/>
      <c r="I27" s="27"/>
      <c r="J27" s="47" t="s">
        <v>42</v>
      </c>
      <c r="K27" s="77">
        <f>J26/K26</f>
        <v>0.81481481481481477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52" t="s">
        <v>45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33</v>
      </c>
      <c r="W33" s="1"/>
      <c r="X33" s="1"/>
      <c r="Y33" s="30"/>
      <c r="Z33" s="39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46</v>
      </c>
      <c r="C35" s="26" t="s">
        <v>348</v>
      </c>
      <c r="D35" s="36">
        <v>13</v>
      </c>
      <c r="E35" s="95" t="s">
        <v>499</v>
      </c>
      <c r="F35" s="26"/>
      <c r="G35" s="95"/>
      <c r="H35" s="26"/>
      <c r="I35" s="26"/>
      <c r="J35" s="26"/>
      <c r="K35" s="26"/>
      <c r="L35" s="95"/>
      <c r="M35" s="95"/>
      <c r="N35" s="26">
        <f>SUM(L35:M35)</f>
        <v>0</v>
      </c>
      <c r="O35" s="95"/>
      <c r="P35" s="106"/>
      <c r="Q35" s="95"/>
      <c r="R35" s="95"/>
      <c r="S35" s="95"/>
      <c r="T35" s="26">
        <f>+(F35*2)+J35</f>
        <v>0</v>
      </c>
      <c r="U35" s="38" t="str">
        <f>IFERROR(((T35+Q35+N35-R35)+(O35*2))/E35,"")</f>
        <v/>
      </c>
      <c r="V35" s="22">
        <v>132</v>
      </c>
      <c r="W35" s="22" t="s">
        <v>63</v>
      </c>
      <c r="X35" s="22" t="s">
        <v>58</v>
      </c>
      <c r="Y35" s="78" t="s">
        <v>429</v>
      </c>
      <c r="Z35" s="39"/>
      <c r="AA35" s="1" t="s">
        <v>83</v>
      </c>
      <c r="AB35" s="27" t="s">
        <v>153</v>
      </c>
    </row>
    <row r="36" spans="1:28" x14ac:dyDescent="0.3">
      <c r="A36" s="1" t="s">
        <v>105</v>
      </c>
      <c r="B36" s="1" t="s">
        <v>46</v>
      </c>
      <c r="C36" s="26" t="s">
        <v>53</v>
      </c>
      <c r="D36" s="36">
        <v>23</v>
      </c>
      <c r="E36" s="95"/>
      <c r="F36" s="26">
        <v>1</v>
      </c>
      <c r="G36" s="95"/>
      <c r="H36" s="26"/>
      <c r="I36" s="26"/>
      <c r="J36" s="26">
        <v>0</v>
      </c>
      <c r="K36" s="26">
        <v>0</v>
      </c>
      <c r="L36" s="95"/>
      <c r="M36" s="95"/>
      <c r="N36" s="26">
        <f t="shared" ref="N36:N41" si="4">SUM(L36:M36)</f>
        <v>0</v>
      </c>
      <c r="O36" s="106"/>
      <c r="P36" s="106"/>
      <c r="Q36" s="106"/>
      <c r="R36" s="106"/>
      <c r="S36" s="106"/>
      <c r="T36" s="26">
        <f t="shared" ref="T36:T46" si="5">+(F36*2)+J36</f>
        <v>2</v>
      </c>
      <c r="U36" s="38" t="str">
        <f t="shared" ref="U36:U44" si="6">IFERROR(((T36+Q36+N36-R36)+(O36*2))/E36,"")</f>
        <v/>
      </c>
      <c r="V36" s="22">
        <v>132</v>
      </c>
      <c r="W36" s="22" t="s">
        <v>63</v>
      </c>
      <c r="X36" s="22" t="s">
        <v>58</v>
      </c>
      <c r="Y36" s="78" t="s">
        <v>429</v>
      </c>
      <c r="Z36" s="39"/>
      <c r="AA36" s="1" t="s">
        <v>83</v>
      </c>
      <c r="AB36" s="27" t="s">
        <v>153</v>
      </c>
    </row>
    <row r="37" spans="1:28" x14ac:dyDescent="0.3">
      <c r="A37" s="1" t="s">
        <v>105</v>
      </c>
      <c r="B37" s="1" t="s">
        <v>46</v>
      </c>
      <c r="C37" s="26" t="s">
        <v>54</v>
      </c>
      <c r="D37" s="36">
        <v>30</v>
      </c>
      <c r="E37" s="95"/>
      <c r="F37" s="26">
        <v>0</v>
      </c>
      <c r="G37" s="95"/>
      <c r="H37" s="26"/>
      <c r="I37" s="26"/>
      <c r="J37" s="26">
        <v>2</v>
      </c>
      <c r="K37" s="26">
        <v>2</v>
      </c>
      <c r="L37" s="95"/>
      <c r="M37" s="95"/>
      <c r="N37" s="26">
        <f t="shared" si="4"/>
        <v>0</v>
      </c>
      <c r="O37" s="106"/>
      <c r="P37" s="106"/>
      <c r="Q37" s="106"/>
      <c r="R37" s="106"/>
      <c r="S37" s="106"/>
      <c r="T37" s="26">
        <f t="shared" si="5"/>
        <v>2</v>
      </c>
      <c r="U37" s="38" t="str">
        <f t="shared" si="6"/>
        <v/>
      </c>
      <c r="V37" s="22">
        <v>132</v>
      </c>
      <c r="W37" s="22" t="s">
        <v>63</v>
      </c>
      <c r="X37" s="22" t="s">
        <v>58</v>
      </c>
      <c r="Y37" s="78" t="s">
        <v>429</v>
      </c>
      <c r="Z37" s="39"/>
      <c r="AA37" s="1" t="s">
        <v>83</v>
      </c>
      <c r="AB37" s="27" t="s">
        <v>153</v>
      </c>
    </row>
    <row r="38" spans="1:28" x14ac:dyDescent="0.3">
      <c r="A38" s="1" t="s">
        <v>105</v>
      </c>
      <c r="B38" s="1" t="s">
        <v>46</v>
      </c>
      <c r="C38" s="26" t="s">
        <v>52</v>
      </c>
      <c r="D38" s="36">
        <v>21</v>
      </c>
      <c r="E38" s="95" t="s">
        <v>499</v>
      </c>
      <c r="F38" s="26"/>
      <c r="G38" s="95"/>
      <c r="H38" s="26"/>
      <c r="I38" s="26"/>
      <c r="J38" s="26"/>
      <c r="K38" s="26"/>
      <c r="L38" s="95"/>
      <c r="M38" s="95"/>
      <c r="N38" s="26">
        <f t="shared" si="4"/>
        <v>0</v>
      </c>
      <c r="O38" s="106"/>
      <c r="P38" s="106"/>
      <c r="Q38" s="106"/>
      <c r="R38" s="106"/>
      <c r="S38" s="106"/>
      <c r="T38" s="26">
        <f t="shared" si="5"/>
        <v>0</v>
      </c>
      <c r="U38" s="38" t="str">
        <f t="shared" si="6"/>
        <v/>
      </c>
      <c r="V38" s="22">
        <v>132</v>
      </c>
      <c r="W38" s="22" t="s">
        <v>63</v>
      </c>
      <c r="X38" s="22" t="s">
        <v>58</v>
      </c>
      <c r="Y38" s="78" t="s">
        <v>429</v>
      </c>
      <c r="Z38" s="39"/>
      <c r="AA38" s="1" t="s">
        <v>83</v>
      </c>
      <c r="AB38" s="27" t="s">
        <v>153</v>
      </c>
    </row>
    <row r="39" spans="1:28" x14ac:dyDescent="0.3">
      <c r="A39" s="1" t="s">
        <v>105</v>
      </c>
      <c r="B39" s="1" t="s">
        <v>46</v>
      </c>
      <c r="C39" s="26" t="s">
        <v>61</v>
      </c>
      <c r="D39" s="36">
        <v>12</v>
      </c>
      <c r="E39" s="95" t="s">
        <v>499</v>
      </c>
      <c r="F39" s="26"/>
      <c r="G39" s="95"/>
      <c r="H39" s="26"/>
      <c r="I39" s="26"/>
      <c r="J39" s="26"/>
      <c r="K39" s="26"/>
      <c r="L39" s="95"/>
      <c r="M39" s="95"/>
      <c r="N39" s="26">
        <f t="shared" si="4"/>
        <v>0</v>
      </c>
      <c r="O39" s="106"/>
      <c r="P39" s="106"/>
      <c r="Q39" s="106"/>
      <c r="R39" s="106"/>
      <c r="S39" s="106"/>
      <c r="T39" s="26">
        <f t="shared" si="5"/>
        <v>0</v>
      </c>
      <c r="U39" s="38" t="str">
        <f t="shared" si="6"/>
        <v/>
      </c>
      <c r="V39" s="22">
        <v>132</v>
      </c>
      <c r="W39" s="22" t="s">
        <v>63</v>
      </c>
      <c r="X39" s="22" t="s">
        <v>58</v>
      </c>
      <c r="Y39" s="78" t="s">
        <v>429</v>
      </c>
      <c r="Z39" s="39"/>
      <c r="AA39" s="1" t="s">
        <v>83</v>
      </c>
      <c r="AB39" s="27" t="s">
        <v>153</v>
      </c>
    </row>
    <row r="40" spans="1:28" x14ac:dyDescent="0.3">
      <c r="A40" s="1" t="s">
        <v>105</v>
      </c>
      <c r="B40" s="1" t="s">
        <v>46</v>
      </c>
      <c r="C40" s="26" t="s">
        <v>50</v>
      </c>
      <c r="D40" s="36">
        <v>31</v>
      </c>
      <c r="E40" s="95"/>
      <c r="F40" s="26">
        <v>9</v>
      </c>
      <c r="G40" s="95"/>
      <c r="H40" s="26"/>
      <c r="I40" s="26"/>
      <c r="J40" s="26">
        <v>1</v>
      </c>
      <c r="K40" s="26">
        <v>3</v>
      </c>
      <c r="L40" s="95"/>
      <c r="M40" s="26">
        <v>11</v>
      </c>
      <c r="N40" s="26">
        <f t="shared" si="4"/>
        <v>11</v>
      </c>
      <c r="O40" s="106"/>
      <c r="P40" s="106"/>
      <c r="Q40" s="106"/>
      <c r="R40" s="106"/>
      <c r="S40" s="106"/>
      <c r="T40" s="26">
        <v>19</v>
      </c>
      <c r="U40" s="38" t="str">
        <f t="shared" si="6"/>
        <v/>
      </c>
      <c r="V40" s="22">
        <v>132</v>
      </c>
      <c r="W40" s="22" t="s">
        <v>63</v>
      </c>
      <c r="X40" s="22" t="s">
        <v>58</v>
      </c>
      <c r="Y40" s="78" t="s">
        <v>429</v>
      </c>
      <c r="Z40" s="39"/>
      <c r="AA40" s="1" t="s">
        <v>83</v>
      </c>
      <c r="AB40" s="27" t="s">
        <v>153</v>
      </c>
    </row>
    <row r="41" spans="1:28" x14ac:dyDescent="0.3">
      <c r="A41" s="1" t="s">
        <v>105</v>
      </c>
      <c r="B41" s="1" t="s">
        <v>46</v>
      </c>
      <c r="C41" s="26" t="s">
        <v>47</v>
      </c>
      <c r="D41" s="36">
        <v>24</v>
      </c>
      <c r="E41" s="95"/>
      <c r="F41" s="26">
        <v>5</v>
      </c>
      <c r="G41" s="95"/>
      <c r="H41" s="26"/>
      <c r="I41" s="26"/>
      <c r="J41" s="26">
        <v>2</v>
      </c>
      <c r="K41" s="26">
        <v>2</v>
      </c>
      <c r="L41" s="95"/>
      <c r="M41" s="26">
        <v>11</v>
      </c>
      <c r="N41" s="26">
        <f t="shared" si="4"/>
        <v>11</v>
      </c>
      <c r="O41" s="106"/>
      <c r="P41" s="106"/>
      <c r="Q41" s="106"/>
      <c r="R41" s="106"/>
      <c r="S41" s="106"/>
      <c r="T41" s="26">
        <f t="shared" si="5"/>
        <v>12</v>
      </c>
      <c r="U41" s="38" t="str">
        <f t="shared" si="6"/>
        <v/>
      </c>
      <c r="V41" s="22">
        <v>132</v>
      </c>
      <c r="W41" s="22" t="s">
        <v>63</v>
      </c>
      <c r="X41" s="22" t="s">
        <v>58</v>
      </c>
      <c r="Y41" s="78" t="s">
        <v>429</v>
      </c>
      <c r="Z41" s="39"/>
      <c r="AA41" s="1" t="s">
        <v>83</v>
      </c>
      <c r="AB41" s="27" t="s">
        <v>153</v>
      </c>
    </row>
    <row r="42" spans="1:28" x14ac:dyDescent="0.3">
      <c r="A42" s="1" t="s">
        <v>105</v>
      </c>
      <c r="B42" s="1" t="s">
        <v>46</v>
      </c>
      <c r="C42" s="26" t="s">
        <v>345</v>
      </c>
      <c r="D42" s="36">
        <v>25</v>
      </c>
      <c r="E42" s="95"/>
      <c r="F42" s="26">
        <v>4</v>
      </c>
      <c r="G42" s="95"/>
      <c r="H42" s="26"/>
      <c r="I42" s="26"/>
      <c r="J42" s="26">
        <v>4</v>
      </c>
      <c r="K42" s="26">
        <v>5</v>
      </c>
      <c r="L42" s="95"/>
      <c r="M42" s="95"/>
      <c r="N42" s="26">
        <f>SUM(L42:M42)</f>
        <v>0</v>
      </c>
      <c r="O42" s="106"/>
      <c r="P42" s="106"/>
      <c r="Q42" s="106"/>
      <c r="R42" s="106"/>
      <c r="S42" s="106"/>
      <c r="T42" s="26">
        <f t="shared" si="5"/>
        <v>12</v>
      </c>
      <c r="U42" s="38" t="str">
        <f t="shared" si="6"/>
        <v/>
      </c>
      <c r="V42" s="22">
        <v>132</v>
      </c>
      <c r="W42" s="22" t="s">
        <v>63</v>
      </c>
      <c r="X42" s="22" t="s">
        <v>58</v>
      </c>
      <c r="Y42" s="78" t="s">
        <v>429</v>
      </c>
      <c r="Z42" s="39"/>
      <c r="AA42" s="1" t="s">
        <v>83</v>
      </c>
      <c r="AB42" s="27" t="s">
        <v>153</v>
      </c>
    </row>
    <row r="43" spans="1:28" x14ac:dyDescent="0.3">
      <c r="A43" s="1" t="s">
        <v>105</v>
      </c>
      <c r="B43" s="1" t="s">
        <v>46</v>
      </c>
      <c r="C43" s="26" t="s">
        <v>51</v>
      </c>
      <c r="D43" s="36">
        <v>10</v>
      </c>
      <c r="E43" s="95"/>
      <c r="F43" s="26">
        <v>10</v>
      </c>
      <c r="G43" s="95"/>
      <c r="H43" s="26"/>
      <c r="I43" s="26"/>
      <c r="J43" s="26">
        <v>1</v>
      </c>
      <c r="K43" s="26">
        <v>1</v>
      </c>
      <c r="L43" s="95"/>
      <c r="M43" s="95"/>
      <c r="N43" s="26">
        <f>SUM(L43:M43)</f>
        <v>0</v>
      </c>
      <c r="O43" s="106"/>
      <c r="P43" s="106"/>
      <c r="Q43" s="106"/>
      <c r="R43" s="106"/>
      <c r="S43" s="106"/>
      <c r="T43" s="26">
        <f t="shared" si="5"/>
        <v>21</v>
      </c>
      <c r="U43" s="38" t="str">
        <f t="shared" si="6"/>
        <v/>
      </c>
      <c r="V43" s="22">
        <v>132</v>
      </c>
      <c r="W43" s="22" t="s">
        <v>63</v>
      </c>
      <c r="X43" s="22" t="s">
        <v>58</v>
      </c>
      <c r="Y43" s="78" t="s">
        <v>429</v>
      </c>
      <c r="Z43" s="39"/>
      <c r="AA43" s="1" t="s">
        <v>83</v>
      </c>
      <c r="AB43" s="27" t="s">
        <v>153</v>
      </c>
    </row>
    <row r="44" spans="1:28" x14ac:dyDescent="0.3">
      <c r="A44" s="1" t="s">
        <v>105</v>
      </c>
      <c r="B44" s="1" t="s">
        <v>46</v>
      </c>
      <c r="C44" s="26" t="s">
        <v>49</v>
      </c>
      <c r="D44" s="36">
        <v>22</v>
      </c>
      <c r="E44" s="95" t="s">
        <v>499</v>
      </c>
      <c r="F44" s="26"/>
      <c r="G44" s="95"/>
      <c r="H44" s="26"/>
      <c r="I44" s="26"/>
      <c r="J44" s="26"/>
      <c r="K44" s="26"/>
      <c r="L44" s="95"/>
      <c r="M44" s="95"/>
      <c r="N44" s="26">
        <f>SUM(L44:M44)</f>
        <v>0</v>
      </c>
      <c r="O44" s="106"/>
      <c r="P44" s="106"/>
      <c r="Q44" s="106"/>
      <c r="R44" s="106"/>
      <c r="S44" s="106"/>
      <c r="T44" s="26">
        <f t="shared" si="5"/>
        <v>0</v>
      </c>
      <c r="U44" s="38" t="str">
        <f t="shared" si="6"/>
        <v/>
      </c>
      <c r="V44" s="22">
        <v>132</v>
      </c>
      <c r="W44" s="22" t="s">
        <v>63</v>
      </c>
      <c r="X44" s="22" t="s">
        <v>58</v>
      </c>
      <c r="Y44" s="78" t="s">
        <v>429</v>
      </c>
      <c r="Z44" s="39"/>
      <c r="AA44" s="1" t="s">
        <v>83</v>
      </c>
      <c r="AB44" s="27" t="s">
        <v>153</v>
      </c>
    </row>
    <row r="45" spans="1:28" x14ac:dyDescent="0.3">
      <c r="A45" s="1" t="s">
        <v>105</v>
      </c>
      <c r="B45" s="1" t="s">
        <v>46</v>
      </c>
      <c r="C45" s="26" t="s">
        <v>48</v>
      </c>
      <c r="D45" s="36">
        <v>20</v>
      </c>
      <c r="E45" s="95"/>
      <c r="F45" s="26">
        <v>2</v>
      </c>
      <c r="G45" s="95"/>
      <c r="H45" s="26"/>
      <c r="I45" s="26"/>
      <c r="J45" s="26">
        <v>0</v>
      </c>
      <c r="K45" s="26">
        <v>0</v>
      </c>
      <c r="L45" s="95"/>
      <c r="M45" s="95"/>
      <c r="N45" s="26">
        <f>SUM(L45:M45)</f>
        <v>0</v>
      </c>
      <c r="O45" s="106"/>
      <c r="P45" s="106"/>
      <c r="Q45" s="106"/>
      <c r="R45" s="106"/>
      <c r="S45" s="106"/>
      <c r="T45" s="26">
        <f t="shared" si="5"/>
        <v>4</v>
      </c>
      <c r="U45" s="38" t="str">
        <f>IFERROR(((T45+Q45+N45-R45)+(O45*2))/E45,"")</f>
        <v/>
      </c>
      <c r="V45" s="22">
        <v>132</v>
      </c>
      <c r="W45" s="22" t="s">
        <v>63</v>
      </c>
      <c r="X45" s="22" t="s">
        <v>58</v>
      </c>
      <c r="Y45" s="78" t="s">
        <v>429</v>
      </c>
      <c r="Z45" s="39"/>
      <c r="AA45" s="1" t="s">
        <v>83</v>
      </c>
      <c r="AB45" s="27" t="s">
        <v>153</v>
      </c>
    </row>
    <row r="46" spans="1:28" x14ac:dyDescent="0.3">
      <c r="A46" s="1" t="s">
        <v>105</v>
      </c>
      <c r="B46" s="1" t="s">
        <v>46</v>
      </c>
      <c r="C46" s="51" t="s">
        <v>39</v>
      </c>
      <c r="D46" s="1"/>
      <c r="E46" s="51">
        <v>240</v>
      </c>
      <c r="F46" s="51">
        <v>4</v>
      </c>
      <c r="G46" s="41"/>
      <c r="H46" s="41"/>
      <c r="I46" s="41"/>
      <c r="J46" s="51">
        <v>2</v>
      </c>
      <c r="K46" s="51">
        <v>2</v>
      </c>
      <c r="L46" s="41"/>
      <c r="M46" s="41"/>
      <c r="N46" s="51">
        <v>29</v>
      </c>
      <c r="O46" s="41"/>
      <c r="P46" s="41"/>
      <c r="Q46" s="41"/>
      <c r="R46" s="41"/>
      <c r="S46" s="41"/>
      <c r="T46" s="51">
        <f t="shared" si="5"/>
        <v>10</v>
      </c>
      <c r="U46" s="38" t="str">
        <f>_xlfn.IFNA("",((T46+Q46+N46-R46)+(O46*2))/E46)</f>
        <v/>
      </c>
      <c r="V46" s="22">
        <v>132</v>
      </c>
      <c r="W46" s="22" t="s">
        <v>63</v>
      </c>
      <c r="X46" s="22" t="s">
        <v>58</v>
      </c>
      <c r="Y46" s="78" t="s">
        <v>429</v>
      </c>
      <c r="Z46" s="39"/>
      <c r="AA46" s="1" t="s">
        <v>83</v>
      </c>
      <c r="AB46" s="27" t="s">
        <v>153</v>
      </c>
    </row>
    <row r="47" spans="1:28" x14ac:dyDescent="0.3">
      <c r="A47" s="46" t="s">
        <v>105</v>
      </c>
      <c r="B47" s="46" t="s">
        <v>46</v>
      </c>
      <c r="C47" s="42" t="s">
        <v>40</v>
      </c>
      <c r="D47" s="46"/>
      <c r="E47" s="42">
        <f t="shared" ref="E47:T47" si="7">SUM(E35:E46)</f>
        <v>240</v>
      </c>
      <c r="F47" s="42">
        <f t="shared" si="7"/>
        <v>35</v>
      </c>
      <c r="G47" s="42">
        <f t="shared" si="7"/>
        <v>0</v>
      </c>
      <c r="H47" s="42">
        <f t="shared" si="7"/>
        <v>0</v>
      </c>
      <c r="I47" s="42">
        <f t="shared" si="7"/>
        <v>0</v>
      </c>
      <c r="J47" s="42">
        <f t="shared" si="7"/>
        <v>12</v>
      </c>
      <c r="K47" s="42">
        <f t="shared" si="7"/>
        <v>15</v>
      </c>
      <c r="L47" s="42">
        <f t="shared" si="7"/>
        <v>0</v>
      </c>
      <c r="M47" s="42">
        <f t="shared" si="7"/>
        <v>22</v>
      </c>
      <c r="N47" s="42">
        <f t="shared" si="7"/>
        <v>51</v>
      </c>
      <c r="O47" s="42">
        <f t="shared" si="7"/>
        <v>0</v>
      </c>
      <c r="P47" s="42">
        <f t="shared" si="7"/>
        <v>0</v>
      </c>
      <c r="Q47" s="42">
        <f t="shared" si="7"/>
        <v>0</v>
      </c>
      <c r="R47" s="42">
        <f t="shared" si="7"/>
        <v>0</v>
      </c>
      <c r="S47" s="42">
        <f t="shared" si="7"/>
        <v>0</v>
      </c>
      <c r="T47" s="42">
        <f t="shared" si="7"/>
        <v>82</v>
      </c>
      <c r="U47" s="43">
        <f>((T47+Q47+N47-R47)+(O47*2))/E47</f>
        <v>0.5541666666666667</v>
      </c>
      <c r="V47" s="44">
        <v>132</v>
      </c>
      <c r="W47" s="44" t="s">
        <v>63</v>
      </c>
      <c r="X47" s="44" t="s">
        <v>58</v>
      </c>
      <c r="Y47" s="79" t="s">
        <v>429</v>
      </c>
      <c r="Z47" s="45"/>
      <c r="AA47" s="46" t="s">
        <v>83</v>
      </c>
      <c r="AB47" s="93" t="s">
        <v>153</v>
      </c>
    </row>
    <row r="48" spans="1:28" x14ac:dyDescent="0.3">
      <c r="A48" s="1"/>
      <c r="B48" s="1"/>
      <c r="C48" s="1"/>
      <c r="D48" s="1"/>
      <c r="F48" s="47" t="s">
        <v>41</v>
      </c>
      <c r="G48" s="77" t="e">
        <f>F47/G47</f>
        <v>#DIV/0!</v>
      </c>
      <c r="H48" s="47"/>
      <c r="I48" s="27"/>
      <c r="J48" s="47" t="s">
        <v>42</v>
      </c>
      <c r="K48" s="77">
        <f>J47/K47</f>
        <v>0.8</v>
      </c>
      <c r="L48" s="1"/>
      <c r="M48" s="37" t="s">
        <v>43</v>
      </c>
      <c r="N48" s="49"/>
      <c r="P48" s="1"/>
      <c r="Q48" s="1"/>
      <c r="R48" s="1"/>
      <c r="S48" s="1"/>
      <c r="T48" s="1"/>
      <c r="U48" s="1"/>
      <c r="V48" s="22"/>
      <c r="W48" s="22"/>
      <c r="X48" s="22"/>
      <c r="Y48" s="40"/>
      <c r="Z48" s="39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1"/>
      <c r="D50" s="1"/>
      <c r="F50" s="47"/>
      <c r="G50" s="108"/>
      <c r="H50" s="47"/>
      <c r="I50" s="27"/>
      <c r="J50" s="47"/>
      <c r="K50" s="108"/>
      <c r="L50" s="1"/>
      <c r="M50" s="37"/>
      <c r="N50" s="109"/>
      <c r="P50" s="1"/>
      <c r="Q50" s="1"/>
      <c r="R50" s="1"/>
      <c r="S50" s="1"/>
      <c r="T50" s="1"/>
      <c r="U50" s="1"/>
      <c r="V50" s="22"/>
      <c r="W50" s="22"/>
      <c r="X50" s="22"/>
      <c r="Y50" s="40"/>
      <c r="Z50" s="39"/>
      <c r="AA50" s="1"/>
      <c r="AB50" s="27"/>
    </row>
    <row r="51" spans="1:28" x14ac:dyDescent="0.3">
      <c r="A51" s="1"/>
      <c r="B51" s="1"/>
      <c r="C51" s="5"/>
      <c r="V51" s="22"/>
      <c r="W51" s="22"/>
      <c r="X51" s="22"/>
      <c r="Y51" s="40"/>
      <c r="Z51" s="39"/>
      <c r="AA51" s="1"/>
      <c r="AB51" s="27"/>
    </row>
    <row r="52" spans="1:28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0"/>
      <c r="Z52" s="39"/>
      <c r="AA52" s="1"/>
      <c r="AB52" s="27"/>
    </row>
    <row r="53" spans="1:28" x14ac:dyDescent="0.3">
      <c r="AB53" s="92"/>
    </row>
  </sheetData>
  <sheetProtection sheet="1" objects="1" scenarios="1"/>
  <printOptions gridLines="1"/>
  <pageMargins left="0.25" right="0.25" top="0.75" bottom="0.75" header="0.3" footer="0.3"/>
  <pageSetup scale="68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1AE97-D6B7-4693-B2A6-59191179DC1A}">
  <sheetPr>
    <tabColor rgb="FFFF0000"/>
    <pageSetUpPr fitToPage="1"/>
  </sheetPr>
  <dimension ref="A1:AB49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109375" customWidth="1"/>
    <col min="5" max="6" width="5.88671875" customWidth="1"/>
    <col min="7" max="7" width="6.5546875" bestFit="1" customWidth="1"/>
    <col min="8" max="9" width="0" hidden="1" customWidth="1"/>
    <col min="10" max="10" width="5.88671875" customWidth="1"/>
    <col min="11" max="11" width="6.5546875" customWidth="1"/>
    <col min="12" max="19" width="5.88671875" customWidth="1"/>
    <col min="20" max="20" width="6.5546875" customWidth="1"/>
    <col min="21" max="21" width="7.33203125" customWidth="1"/>
    <col min="22" max="22" width="4.88671875" customWidth="1"/>
    <col min="23" max="23" width="4.33203125" customWidth="1"/>
    <col min="24" max="24" width="4.109375" customWidth="1"/>
    <col min="25" max="25" width="6.5546875" customWidth="1"/>
    <col min="26" max="26" width="20.33203125" customWidth="1"/>
    <col min="27" max="27" width="15.5546875" customWidth="1"/>
  </cols>
  <sheetData>
    <row r="1" spans="1:28" x14ac:dyDescent="0.3">
      <c r="Z1" s="80" t="s">
        <v>413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28956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363</v>
      </c>
    </row>
    <row r="4" spans="1:28" x14ac:dyDescent="0.3">
      <c r="B4" s="1"/>
      <c r="C4" s="6" t="s">
        <v>133</v>
      </c>
      <c r="D4" s="7" t="s">
        <v>5</v>
      </c>
      <c r="E4" s="8"/>
      <c r="F4" s="5"/>
      <c r="G4" s="1"/>
      <c r="J4" s="15" t="s">
        <v>222</v>
      </c>
      <c r="K4" s="16" t="s">
        <v>106</v>
      </c>
      <c r="L4" s="17"/>
      <c r="M4" s="18"/>
      <c r="N4" s="19">
        <v>17</v>
      </c>
      <c r="O4" s="19">
        <v>28</v>
      </c>
      <c r="P4" s="19">
        <v>22</v>
      </c>
      <c r="Q4" s="19">
        <v>30</v>
      </c>
      <c r="R4" s="20"/>
      <c r="S4" s="21">
        <f>SUM(N4:R4)</f>
        <v>97</v>
      </c>
      <c r="T4" s="22" t="s">
        <v>387</v>
      </c>
    </row>
    <row r="5" spans="1:28" x14ac:dyDescent="0.3">
      <c r="B5" s="1"/>
      <c r="C5" s="6" t="s">
        <v>364</v>
      </c>
      <c r="D5" s="7" t="s">
        <v>6</v>
      </c>
      <c r="E5" s="1"/>
      <c r="F5" s="1"/>
      <c r="G5" s="1"/>
      <c r="J5" s="15" t="s">
        <v>78</v>
      </c>
      <c r="K5" s="16" t="s">
        <v>45</v>
      </c>
      <c r="L5" s="17"/>
      <c r="M5" s="18"/>
      <c r="N5" s="19">
        <v>22</v>
      </c>
      <c r="O5" s="19">
        <v>26</v>
      </c>
      <c r="P5" s="19">
        <v>29</v>
      </c>
      <c r="Q5" s="19">
        <v>14</v>
      </c>
      <c r="R5" s="20"/>
      <c r="S5" s="21">
        <f>SUM(N5:R5)</f>
        <v>91</v>
      </c>
      <c r="T5" s="22" t="s">
        <v>387</v>
      </c>
      <c r="U5" s="1"/>
      <c r="V5" s="1"/>
      <c r="W5" s="1"/>
    </row>
    <row r="6" spans="1:28" x14ac:dyDescent="0.3">
      <c r="C6" s="75">
        <v>808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4"/>
      <c r="D7" s="7" t="s">
        <v>8</v>
      </c>
      <c r="G7" s="1"/>
      <c r="S7" s="1"/>
      <c r="T7" s="25" t="s">
        <v>365</v>
      </c>
      <c r="U7" s="1"/>
      <c r="V7" s="83">
        <v>2</v>
      </c>
      <c r="W7" s="1"/>
    </row>
    <row r="8" spans="1:28" x14ac:dyDescent="0.3">
      <c r="B8" s="1"/>
      <c r="C8" s="84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31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 t="s">
        <v>388</v>
      </c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366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46</v>
      </c>
      <c r="B13" s="1" t="s">
        <v>105</v>
      </c>
      <c r="C13" s="26" t="s">
        <v>155</v>
      </c>
      <c r="D13" s="36">
        <v>11</v>
      </c>
      <c r="E13" s="95"/>
      <c r="F13" s="26">
        <v>4</v>
      </c>
      <c r="G13" s="95"/>
      <c r="H13" s="95"/>
      <c r="I13" s="95"/>
      <c r="J13" s="26">
        <v>2</v>
      </c>
      <c r="K13" s="26">
        <v>2</v>
      </c>
      <c r="L13" s="95"/>
      <c r="M13" s="95"/>
      <c r="N13" s="26">
        <f>SUM(L13:M13)</f>
        <v>0</v>
      </c>
      <c r="O13" s="106"/>
      <c r="P13" s="106"/>
      <c r="Q13" s="106"/>
      <c r="R13" s="106"/>
      <c r="S13" s="106"/>
      <c r="T13" s="26">
        <f t="shared" ref="T13:T24" si="0">+(F13*2)+J13</f>
        <v>10</v>
      </c>
      <c r="U13" s="38" t="str">
        <f>IFERROR(((T13+Q13+N13-R13)+(O13*2))/E13,"")</f>
        <v/>
      </c>
      <c r="V13" s="22" t="s">
        <v>387</v>
      </c>
      <c r="W13" s="22" t="s">
        <v>57</v>
      </c>
      <c r="X13" s="22" t="s">
        <v>64</v>
      </c>
      <c r="Y13" s="78">
        <v>808</v>
      </c>
      <c r="Z13" s="39"/>
      <c r="AA13" s="1" t="s">
        <v>110</v>
      </c>
      <c r="AB13" s="27" t="s">
        <v>126</v>
      </c>
    </row>
    <row r="14" spans="1:28" x14ac:dyDescent="0.3">
      <c r="A14" s="1" t="s">
        <v>46</v>
      </c>
      <c r="B14" s="1" t="s">
        <v>105</v>
      </c>
      <c r="C14" s="26" t="s">
        <v>156</v>
      </c>
      <c r="D14" s="36">
        <v>33</v>
      </c>
      <c r="E14" s="95" t="s">
        <v>499</v>
      </c>
      <c r="F14" s="26"/>
      <c r="G14" s="95"/>
      <c r="H14" s="95"/>
      <c r="I14" s="95"/>
      <c r="J14" s="26"/>
      <c r="K14" s="26"/>
      <c r="L14" s="95"/>
      <c r="M14" s="95"/>
      <c r="N14" s="26">
        <f>SUM(L14:M14)</f>
        <v>0</v>
      </c>
      <c r="O14" s="106"/>
      <c r="P14" s="106"/>
      <c r="Q14" s="106"/>
      <c r="R14" s="106"/>
      <c r="S14" s="106"/>
      <c r="T14" s="26">
        <f t="shared" ref="T14" si="1">+(F14*2)+J14</f>
        <v>0</v>
      </c>
      <c r="U14" s="38" t="str">
        <f>IFERROR(((T14+Q14+N14-R14)+(O14*2))/E14,"")</f>
        <v/>
      </c>
      <c r="V14" s="22" t="s">
        <v>387</v>
      </c>
      <c r="W14" s="22" t="s">
        <v>57</v>
      </c>
      <c r="X14" s="22" t="s">
        <v>64</v>
      </c>
      <c r="Y14" s="78">
        <v>808</v>
      </c>
      <c r="Z14" s="39"/>
      <c r="AA14" s="1" t="s">
        <v>110</v>
      </c>
      <c r="AB14" s="27" t="s">
        <v>126</v>
      </c>
    </row>
    <row r="15" spans="1:28" x14ac:dyDescent="0.3">
      <c r="A15" s="1" t="s">
        <v>46</v>
      </c>
      <c r="B15" s="1" t="s">
        <v>105</v>
      </c>
      <c r="C15" s="26" t="s">
        <v>157</v>
      </c>
      <c r="D15" s="36">
        <v>24</v>
      </c>
      <c r="E15" s="26">
        <v>18</v>
      </c>
      <c r="F15" s="26">
        <v>5</v>
      </c>
      <c r="G15" s="95"/>
      <c r="H15" s="95"/>
      <c r="I15" s="95"/>
      <c r="J15" s="26">
        <v>1</v>
      </c>
      <c r="K15" s="26">
        <v>3</v>
      </c>
      <c r="L15" s="95"/>
      <c r="M15" s="47">
        <v>1</v>
      </c>
      <c r="N15" s="26">
        <f t="shared" ref="N15:N19" si="2">SUM(L15:M15)</f>
        <v>1</v>
      </c>
      <c r="O15" s="106"/>
      <c r="P15" s="106"/>
      <c r="Q15" s="106"/>
      <c r="R15" s="106"/>
      <c r="S15" s="106"/>
      <c r="T15" s="26">
        <f t="shared" si="0"/>
        <v>11</v>
      </c>
      <c r="U15" s="38">
        <f t="shared" ref="U15:U24" si="3">IFERROR(((T15+Q15+N15-R15)+(O15*2))/E15,"")</f>
        <v>0.66666666666666663</v>
      </c>
      <c r="V15" s="22" t="s">
        <v>387</v>
      </c>
      <c r="W15" s="22" t="s">
        <v>57</v>
      </c>
      <c r="X15" s="22" t="s">
        <v>64</v>
      </c>
      <c r="Y15" s="78">
        <v>808</v>
      </c>
      <c r="Z15" s="39"/>
      <c r="AA15" s="1" t="s">
        <v>110</v>
      </c>
      <c r="AB15" s="27" t="s">
        <v>126</v>
      </c>
    </row>
    <row r="16" spans="1:28" x14ac:dyDescent="0.3">
      <c r="A16" s="1" t="s">
        <v>46</v>
      </c>
      <c r="B16" s="1" t="s">
        <v>105</v>
      </c>
      <c r="C16" s="26" t="s">
        <v>158</v>
      </c>
      <c r="D16" s="36">
        <v>22</v>
      </c>
      <c r="E16" s="95"/>
      <c r="F16" s="26">
        <v>6</v>
      </c>
      <c r="G16" s="95"/>
      <c r="H16" s="95"/>
      <c r="I16" s="95"/>
      <c r="J16" s="26">
        <v>4</v>
      </c>
      <c r="K16" s="26">
        <v>5</v>
      </c>
      <c r="L16" s="95"/>
      <c r="M16" s="47">
        <v>8</v>
      </c>
      <c r="N16" s="26">
        <f t="shared" si="2"/>
        <v>8</v>
      </c>
      <c r="O16" s="106"/>
      <c r="P16" s="106"/>
      <c r="Q16" s="106"/>
      <c r="R16" s="106"/>
      <c r="S16" s="106"/>
      <c r="T16" s="26">
        <f t="shared" si="0"/>
        <v>16</v>
      </c>
      <c r="U16" s="38" t="str">
        <f t="shared" si="3"/>
        <v/>
      </c>
      <c r="V16" s="22" t="s">
        <v>387</v>
      </c>
      <c r="W16" s="22" t="s">
        <v>57</v>
      </c>
      <c r="X16" s="22" t="s">
        <v>64</v>
      </c>
      <c r="Y16" s="78">
        <v>808</v>
      </c>
      <c r="Z16" s="39"/>
      <c r="AA16" s="1" t="s">
        <v>110</v>
      </c>
      <c r="AB16" s="27" t="s">
        <v>126</v>
      </c>
    </row>
    <row r="17" spans="1:28" x14ac:dyDescent="0.3">
      <c r="A17" s="1" t="s">
        <v>46</v>
      </c>
      <c r="B17" s="1" t="s">
        <v>105</v>
      </c>
      <c r="C17" s="26" t="s">
        <v>160</v>
      </c>
      <c r="D17" s="36">
        <v>20</v>
      </c>
      <c r="E17" s="95"/>
      <c r="F17" s="26">
        <v>2</v>
      </c>
      <c r="G17" s="95"/>
      <c r="H17" s="95"/>
      <c r="I17" s="95"/>
      <c r="J17" s="26">
        <v>0</v>
      </c>
      <c r="K17" s="26">
        <v>0</v>
      </c>
      <c r="L17" s="95"/>
      <c r="M17" s="95"/>
      <c r="N17" s="26">
        <f t="shared" si="2"/>
        <v>0</v>
      </c>
      <c r="O17" s="106"/>
      <c r="P17" s="106"/>
      <c r="Q17" s="106"/>
      <c r="R17" s="106"/>
      <c r="S17" s="106"/>
      <c r="T17" s="26">
        <f t="shared" si="0"/>
        <v>4</v>
      </c>
      <c r="U17" s="38" t="str">
        <f t="shared" si="3"/>
        <v/>
      </c>
      <c r="V17" s="22" t="s">
        <v>387</v>
      </c>
      <c r="W17" s="22" t="s">
        <v>57</v>
      </c>
      <c r="X17" s="22" t="s">
        <v>64</v>
      </c>
      <c r="Y17" s="78">
        <v>808</v>
      </c>
      <c r="Z17" s="39"/>
      <c r="AA17" s="1" t="s">
        <v>110</v>
      </c>
      <c r="AB17" s="27" t="s">
        <v>126</v>
      </c>
    </row>
    <row r="18" spans="1:28" x14ac:dyDescent="0.3">
      <c r="A18" s="1" t="s">
        <v>46</v>
      </c>
      <c r="B18" s="1" t="s">
        <v>105</v>
      </c>
      <c r="C18" s="26" t="s">
        <v>161</v>
      </c>
      <c r="D18" s="36">
        <v>45</v>
      </c>
      <c r="E18" s="95"/>
      <c r="F18" s="26">
        <v>2</v>
      </c>
      <c r="G18" s="95"/>
      <c r="H18" s="95"/>
      <c r="I18" s="95"/>
      <c r="J18" s="26">
        <v>0</v>
      </c>
      <c r="K18" s="26">
        <v>0</v>
      </c>
      <c r="L18" s="95"/>
      <c r="M18" s="95"/>
      <c r="N18" s="26">
        <f t="shared" si="2"/>
        <v>0</v>
      </c>
      <c r="O18" s="106"/>
      <c r="P18" s="107"/>
      <c r="Q18" s="106"/>
      <c r="R18" s="106"/>
      <c r="S18" s="106"/>
      <c r="T18" s="26">
        <f t="shared" si="0"/>
        <v>4</v>
      </c>
      <c r="U18" s="38" t="str">
        <f t="shared" si="3"/>
        <v/>
      </c>
      <c r="V18" s="22" t="s">
        <v>387</v>
      </c>
      <c r="W18" s="22" t="s">
        <v>57</v>
      </c>
      <c r="X18" s="22" t="s">
        <v>64</v>
      </c>
      <c r="Y18" s="78">
        <v>808</v>
      </c>
      <c r="Z18" s="39"/>
      <c r="AA18" s="1" t="s">
        <v>110</v>
      </c>
      <c r="AB18" s="27" t="s">
        <v>126</v>
      </c>
    </row>
    <row r="19" spans="1:28" x14ac:dyDescent="0.3">
      <c r="A19" s="1" t="s">
        <v>46</v>
      </c>
      <c r="B19" s="1" t="s">
        <v>105</v>
      </c>
      <c r="C19" s="26" t="s">
        <v>162</v>
      </c>
      <c r="D19" s="36">
        <v>23</v>
      </c>
      <c r="E19" s="95"/>
      <c r="F19" s="26">
        <v>9</v>
      </c>
      <c r="G19" s="95"/>
      <c r="H19" s="95"/>
      <c r="I19" s="95"/>
      <c r="J19" s="26">
        <v>1</v>
      </c>
      <c r="K19" s="26">
        <v>1</v>
      </c>
      <c r="L19" s="95"/>
      <c r="M19" s="95"/>
      <c r="N19" s="26">
        <f t="shared" si="2"/>
        <v>0</v>
      </c>
      <c r="O19" s="106"/>
      <c r="P19" s="106"/>
      <c r="Q19" s="106"/>
      <c r="R19" s="106"/>
      <c r="S19" s="106"/>
      <c r="T19" s="26">
        <f t="shared" si="0"/>
        <v>19</v>
      </c>
      <c r="U19" s="38" t="str">
        <f t="shared" si="3"/>
        <v/>
      </c>
      <c r="V19" s="22" t="s">
        <v>387</v>
      </c>
      <c r="W19" s="22" t="s">
        <v>57</v>
      </c>
      <c r="X19" s="22" t="s">
        <v>64</v>
      </c>
      <c r="Y19" s="78">
        <v>808</v>
      </c>
      <c r="Z19" s="39"/>
      <c r="AA19" s="1" t="s">
        <v>110</v>
      </c>
      <c r="AB19" s="27" t="s">
        <v>126</v>
      </c>
    </row>
    <row r="20" spans="1:28" x14ac:dyDescent="0.3">
      <c r="A20" s="1" t="s">
        <v>46</v>
      </c>
      <c r="B20" s="1" t="s">
        <v>105</v>
      </c>
      <c r="C20" s="26" t="s">
        <v>163</v>
      </c>
      <c r="D20" s="36">
        <v>40</v>
      </c>
      <c r="E20" s="95"/>
      <c r="F20" s="26">
        <v>5</v>
      </c>
      <c r="G20" s="95"/>
      <c r="H20" s="95"/>
      <c r="I20" s="95"/>
      <c r="J20" s="26">
        <v>3</v>
      </c>
      <c r="K20" s="26">
        <v>5</v>
      </c>
      <c r="L20" s="95"/>
      <c r="M20" s="95"/>
      <c r="N20" s="26">
        <f>SUM(L20:M20)</f>
        <v>0</v>
      </c>
      <c r="O20" s="106"/>
      <c r="P20" s="106"/>
      <c r="Q20" s="106"/>
      <c r="R20" s="106"/>
      <c r="S20" s="106"/>
      <c r="T20" s="26">
        <f t="shared" si="0"/>
        <v>13</v>
      </c>
      <c r="U20" s="38" t="str">
        <f t="shared" si="3"/>
        <v/>
      </c>
      <c r="V20" s="22" t="s">
        <v>387</v>
      </c>
      <c r="W20" s="22" t="s">
        <v>57</v>
      </c>
      <c r="X20" s="22" t="s">
        <v>64</v>
      </c>
      <c r="Y20" s="78">
        <v>808</v>
      </c>
      <c r="Z20" s="39"/>
      <c r="AA20" s="1" t="s">
        <v>110</v>
      </c>
      <c r="AB20" s="27" t="s">
        <v>126</v>
      </c>
    </row>
    <row r="21" spans="1:28" x14ac:dyDescent="0.3">
      <c r="A21" s="1" t="s">
        <v>46</v>
      </c>
      <c r="B21" s="1" t="s">
        <v>105</v>
      </c>
      <c r="C21" s="26" t="s">
        <v>164</v>
      </c>
      <c r="D21" s="36">
        <v>10</v>
      </c>
      <c r="E21" s="95"/>
      <c r="F21" s="26">
        <v>4</v>
      </c>
      <c r="G21" s="95"/>
      <c r="H21" s="95"/>
      <c r="I21" s="95"/>
      <c r="J21" s="26">
        <v>3</v>
      </c>
      <c r="K21" s="26">
        <v>4</v>
      </c>
      <c r="L21" s="95"/>
      <c r="M21" s="95"/>
      <c r="N21" s="26">
        <f>SUM(L21:M21)</f>
        <v>0</v>
      </c>
      <c r="O21" s="106"/>
      <c r="P21" s="106"/>
      <c r="Q21" s="106"/>
      <c r="R21" s="106"/>
      <c r="S21" s="106"/>
      <c r="T21" s="26">
        <f t="shared" si="0"/>
        <v>11</v>
      </c>
      <c r="U21" s="38" t="str">
        <f t="shared" si="3"/>
        <v/>
      </c>
      <c r="V21" s="22" t="s">
        <v>387</v>
      </c>
      <c r="W21" s="22" t="s">
        <v>57</v>
      </c>
      <c r="X21" s="22" t="s">
        <v>64</v>
      </c>
      <c r="Y21" s="78">
        <v>808</v>
      </c>
      <c r="Z21" s="39"/>
      <c r="AA21" s="1" t="s">
        <v>110</v>
      </c>
      <c r="AB21" s="27" t="s">
        <v>126</v>
      </c>
    </row>
    <row r="22" spans="1:28" x14ac:dyDescent="0.3">
      <c r="A22" s="1" t="s">
        <v>46</v>
      </c>
      <c r="B22" s="1" t="s">
        <v>105</v>
      </c>
      <c r="C22" s="26" t="s">
        <v>165</v>
      </c>
      <c r="D22" s="36">
        <v>14</v>
      </c>
      <c r="E22" s="95" t="s">
        <v>499</v>
      </c>
      <c r="F22" s="26"/>
      <c r="G22" s="95"/>
      <c r="H22" s="95"/>
      <c r="I22" s="95"/>
      <c r="J22" s="26"/>
      <c r="K22" s="26"/>
      <c r="L22" s="95"/>
      <c r="M22" s="95"/>
      <c r="N22" s="26"/>
      <c r="O22" s="106"/>
      <c r="P22" s="106"/>
      <c r="Q22" s="106"/>
      <c r="R22" s="106"/>
      <c r="S22" s="106"/>
      <c r="T22" s="26"/>
      <c r="U22" s="38"/>
      <c r="V22" s="22" t="s">
        <v>387</v>
      </c>
      <c r="W22" s="22" t="s">
        <v>57</v>
      </c>
      <c r="X22" s="22" t="s">
        <v>64</v>
      </c>
      <c r="Y22" s="78">
        <v>808</v>
      </c>
      <c r="Z22" s="39"/>
      <c r="AA22" s="1" t="s">
        <v>110</v>
      </c>
      <c r="AB22" s="27" t="s">
        <v>126</v>
      </c>
    </row>
    <row r="23" spans="1:28" x14ac:dyDescent="0.3">
      <c r="A23" s="1" t="s">
        <v>46</v>
      </c>
      <c r="B23" s="1" t="s">
        <v>105</v>
      </c>
      <c r="C23" s="26" t="s">
        <v>342</v>
      </c>
      <c r="D23" s="36">
        <v>25</v>
      </c>
      <c r="E23" s="95"/>
      <c r="F23" s="26">
        <v>1</v>
      </c>
      <c r="G23" s="95"/>
      <c r="H23" s="95"/>
      <c r="I23" s="95"/>
      <c r="J23" s="26">
        <v>0</v>
      </c>
      <c r="K23" s="26">
        <v>0</v>
      </c>
      <c r="L23" s="95"/>
      <c r="M23" s="95"/>
      <c r="N23" s="26">
        <f>SUM(L23:M23)</f>
        <v>0</v>
      </c>
      <c r="O23" s="106"/>
      <c r="P23" s="106"/>
      <c r="Q23" s="106"/>
      <c r="R23" s="106"/>
      <c r="S23" s="106"/>
      <c r="T23" s="26">
        <f t="shared" si="0"/>
        <v>2</v>
      </c>
      <c r="U23" s="38" t="str">
        <f t="shared" si="3"/>
        <v/>
      </c>
      <c r="V23" s="22" t="s">
        <v>387</v>
      </c>
      <c r="W23" s="22" t="s">
        <v>57</v>
      </c>
      <c r="X23" s="22" t="s">
        <v>64</v>
      </c>
      <c r="Y23" s="78">
        <v>808</v>
      </c>
      <c r="Z23" s="39"/>
      <c r="AA23" s="1" t="s">
        <v>110</v>
      </c>
      <c r="AB23" s="27" t="s">
        <v>126</v>
      </c>
    </row>
    <row r="24" spans="1:28" x14ac:dyDescent="0.3">
      <c r="A24" s="1" t="s">
        <v>46</v>
      </c>
      <c r="B24" s="1" t="s">
        <v>105</v>
      </c>
      <c r="C24" s="26" t="s">
        <v>166</v>
      </c>
      <c r="D24" s="36">
        <v>15</v>
      </c>
      <c r="E24" s="95"/>
      <c r="F24" s="26">
        <v>3</v>
      </c>
      <c r="G24" s="95"/>
      <c r="H24" s="95"/>
      <c r="I24" s="95"/>
      <c r="J24" s="26">
        <v>1</v>
      </c>
      <c r="K24" s="26">
        <v>2</v>
      </c>
      <c r="L24" s="95"/>
      <c r="M24" s="95"/>
      <c r="N24" s="26">
        <f>SUM(L24:M24)</f>
        <v>0</v>
      </c>
      <c r="O24" s="106"/>
      <c r="P24" s="106"/>
      <c r="Q24" s="106"/>
      <c r="R24" s="106"/>
      <c r="S24" s="106"/>
      <c r="T24" s="26">
        <f t="shared" si="0"/>
        <v>7</v>
      </c>
      <c r="U24" s="38" t="str">
        <f t="shared" si="3"/>
        <v/>
      </c>
      <c r="V24" s="22" t="s">
        <v>387</v>
      </c>
      <c r="W24" s="22" t="s">
        <v>57</v>
      </c>
      <c r="X24" s="22" t="s">
        <v>64</v>
      </c>
      <c r="Y24" s="78">
        <v>808</v>
      </c>
      <c r="Z24" s="39"/>
      <c r="AA24" s="1" t="s">
        <v>110</v>
      </c>
      <c r="AB24" s="27" t="s">
        <v>126</v>
      </c>
    </row>
    <row r="25" spans="1:28" x14ac:dyDescent="0.3">
      <c r="A25" s="1" t="s">
        <v>46</v>
      </c>
      <c r="B25" s="1" t="s">
        <v>105</v>
      </c>
      <c r="C25" s="51" t="s">
        <v>39</v>
      </c>
      <c r="D25" s="1"/>
      <c r="E25" s="51">
        <v>222</v>
      </c>
      <c r="F25" s="51"/>
      <c r="G25" s="51">
        <v>78</v>
      </c>
      <c r="H25" s="51"/>
      <c r="I25" s="51"/>
      <c r="J25" s="51"/>
      <c r="K25" s="51"/>
      <c r="L25" s="51"/>
      <c r="M25" s="51">
        <v>30</v>
      </c>
      <c r="N25" s="51"/>
      <c r="O25" s="51"/>
      <c r="P25" s="51">
        <v>17</v>
      </c>
      <c r="Q25" s="51"/>
      <c r="R25" s="51"/>
      <c r="S25" s="41"/>
      <c r="T25" s="41"/>
      <c r="U25" s="38" t="str">
        <f>_xlfn.IFNA("",((T25+Q25+N25-R25)+(O25*2))/E25)</f>
        <v/>
      </c>
      <c r="V25" s="22" t="s">
        <v>387</v>
      </c>
      <c r="W25" s="22" t="s">
        <v>57</v>
      </c>
      <c r="X25" s="22" t="s">
        <v>64</v>
      </c>
      <c r="Y25" s="78">
        <v>808</v>
      </c>
      <c r="Z25" s="39"/>
      <c r="AA25" s="1" t="s">
        <v>110</v>
      </c>
      <c r="AB25" s="27" t="s">
        <v>126</v>
      </c>
    </row>
    <row r="26" spans="1:28" x14ac:dyDescent="0.3">
      <c r="A26" s="46" t="s">
        <v>46</v>
      </c>
      <c r="B26" s="46" t="s">
        <v>105</v>
      </c>
      <c r="C26" s="42" t="s">
        <v>40</v>
      </c>
      <c r="D26" s="46"/>
      <c r="E26" s="42">
        <f t="shared" ref="E26:T26" si="4">SUM(E13:E25)</f>
        <v>240</v>
      </c>
      <c r="F26" s="42">
        <f t="shared" si="4"/>
        <v>41</v>
      </c>
      <c r="G26" s="42">
        <f t="shared" si="4"/>
        <v>78</v>
      </c>
      <c r="H26" s="42">
        <f t="shared" si="4"/>
        <v>0</v>
      </c>
      <c r="I26" s="42">
        <f t="shared" si="4"/>
        <v>0</v>
      </c>
      <c r="J26" s="42">
        <f t="shared" si="4"/>
        <v>15</v>
      </c>
      <c r="K26" s="42">
        <f t="shared" si="4"/>
        <v>22</v>
      </c>
      <c r="L26" s="42">
        <f t="shared" si="4"/>
        <v>0</v>
      </c>
      <c r="M26" s="42">
        <f t="shared" si="4"/>
        <v>39</v>
      </c>
      <c r="N26" s="42">
        <f t="shared" si="4"/>
        <v>9</v>
      </c>
      <c r="O26" s="42">
        <f t="shared" si="4"/>
        <v>0</v>
      </c>
      <c r="P26" s="42">
        <f t="shared" si="4"/>
        <v>17</v>
      </c>
      <c r="Q26" s="42">
        <f t="shared" si="4"/>
        <v>0</v>
      </c>
      <c r="R26" s="42">
        <f t="shared" si="4"/>
        <v>0</v>
      </c>
      <c r="S26" s="42">
        <f t="shared" si="4"/>
        <v>0</v>
      </c>
      <c r="T26" s="42">
        <f t="shared" si="4"/>
        <v>97</v>
      </c>
      <c r="U26" s="43">
        <f>((T26+Q26+N26-R26)+(O26*2))/E26</f>
        <v>0.44166666666666665</v>
      </c>
      <c r="V26" s="44" t="s">
        <v>387</v>
      </c>
      <c r="W26" s="44" t="s">
        <v>57</v>
      </c>
      <c r="X26" s="44" t="s">
        <v>64</v>
      </c>
      <c r="Y26" s="79">
        <v>808</v>
      </c>
      <c r="Z26" s="45"/>
      <c r="AA26" s="46" t="s">
        <v>110</v>
      </c>
      <c r="AB26" s="93" t="s">
        <v>126</v>
      </c>
    </row>
    <row r="27" spans="1:28" x14ac:dyDescent="0.3">
      <c r="A27" s="1"/>
      <c r="B27" s="1"/>
      <c r="C27" s="1"/>
      <c r="D27" s="1"/>
      <c r="F27" s="47" t="s">
        <v>41</v>
      </c>
      <c r="G27" s="77">
        <f>F26/G26</f>
        <v>0.52564102564102566</v>
      </c>
      <c r="H27" s="47"/>
      <c r="I27" s="27"/>
      <c r="J27" s="47" t="s">
        <v>42</v>
      </c>
      <c r="K27" s="77">
        <f>J26/K26</f>
        <v>0.68181818181818177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1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52" t="s">
        <v>45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 t="s">
        <v>388</v>
      </c>
      <c r="W33" s="1"/>
      <c r="X33" s="1"/>
      <c r="Y33" s="30"/>
      <c r="Z33" s="39"/>
      <c r="AA33" s="1"/>
      <c r="AB33" s="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366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46</v>
      </c>
      <c r="C35" s="26" t="s">
        <v>348</v>
      </c>
      <c r="D35" s="36">
        <v>13</v>
      </c>
      <c r="E35" s="95" t="s">
        <v>499</v>
      </c>
      <c r="F35" s="26"/>
      <c r="G35" s="95"/>
      <c r="H35" s="95"/>
      <c r="I35" s="95"/>
      <c r="J35" s="26"/>
      <c r="K35" s="26"/>
      <c r="L35" s="95"/>
      <c r="M35" s="95"/>
      <c r="N35" s="26">
        <f>SUM(L35:M35)</f>
        <v>0</v>
      </c>
      <c r="O35" s="95"/>
      <c r="P35" s="106"/>
      <c r="Q35" s="95"/>
      <c r="R35" s="95"/>
      <c r="S35" s="95"/>
      <c r="T35" s="26">
        <f>+(F35*2)+J35</f>
        <v>0</v>
      </c>
      <c r="U35" s="38" t="str">
        <f>IFERROR(((T35+Q35+N35-R35)+(O35*2))/E35,"")</f>
        <v/>
      </c>
      <c r="V35" s="22" t="s">
        <v>387</v>
      </c>
      <c r="W35" s="22" t="s">
        <v>63</v>
      </c>
      <c r="X35" s="22" t="s">
        <v>58</v>
      </c>
      <c r="Y35" s="78">
        <v>808</v>
      </c>
      <c r="Z35" s="39"/>
      <c r="AA35" s="1" t="s">
        <v>83</v>
      </c>
      <c r="AB35" s="27" t="s">
        <v>59</v>
      </c>
    </row>
    <row r="36" spans="1:28" x14ac:dyDescent="0.3">
      <c r="A36" s="1" t="s">
        <v>105</v>
      </c>
      <c r="B36" s="1" t="s">
        <v>46</v>
      </c>
      <c r="C36" s="26" t="s">
        <v>53</v>
      </c>
      <c r="D36" s="36">
        <v>23</v>
      </c>
      <c r="E36" s="95" t="s">
        <v>499</v>
      </c>
      <c r="F36" s="26"/>
      <c r="G36" s="95"/>
      <c r="H36" s="95"/>
      <c r="I36" s="95"/>
      <c r="J36" s="26"/>
      <c r="K36" s="26"/>
      <c r="L36" s="95"/>
      <c r="M36" s="95"/>
      <c r="N36" s="26">
        <f t="shared" ref="N36:N42" si="5">SUM(L36:M36)</f>
        <v>0</v>
      </c>
      <c r="O36" s="106"/>
      <c r="P36" s="106"/>
      <c r="Q36" s="106"/>
      <c r="R36" s="106"/>
      <c r="S36" s="106"/>
      <c r="T36" s="26">
        <f t="shared" ref="T36:T45" si="6">+(F36*2)+J36</f>
        <v>0</v>
      </c>
      <c r="U36" s="38" t="str">
        <f t="shared" ref="U36:U45" si="7">IFERROR(((T36+Q36+N36-R36)+(O36*2))/E36,"")</f>
        <v/>
      </c>
      <c r="V36" s="22" t="s">
        <v>387</v>
      </c>
      <c r="W36" s="22" t="s">
        <v>63</v>
      </c>
      <c r="X36" s="22" t="s">
        <v>58</v>
      </c>
      <c r="Y36" s="78">
        <v>808</v>
      </c>
      <c r="Z36" s="39"/>
      <c r="AA36" s="1" t="s">
        <v>83</v>
      </c>
      <c r="AB36" s="27" t="s">
        <v>59</v>
      </c>
    </row>
    <row r="37" spans="1:28" x14ac:dyDescent="0.3">
      <c r="A37" s="1" t="s">
        <v>105</v>
      </c>
      <c r="B37" s="1" t="s">
        <v>46</v>
      </c>
      <c r="C37" s="26" t="s">
        <v>54</v>
      </c>
      <c r="D37" s="36">
        <v>30</v>
      </c>
      <c r="E37" s="95" t="s">
        <v>499</v>
      </c>
      <c r="F37" s="26"/>
      <c r="G37" s="95"/>
      <c r="H37" s="95"/>
      <c r="I37" s="95"/>
      <c r="J37" s="26"/>
      <c r="K37" s="26"/>
      <c r="L37" s="95"/>
      <c r="M37" s="95"/>
      <c r="N37" s="26">
        <f t="shared" si="5"/>
        <v>0</v>
      </c>
      <c r="O37" s="106"/>
      <c r="P37" s="106"/>
      <c r="Q37" s="106"/>
      <c r="R37" s="106"/>
      <c r="S37" s="106"/>
      <c r="T37" s="26">
        <f t="shared" si="6"/>
        <v>0</v>
      </c>
      <c r="U37" s="38" t="str">
        <f t="shared" si="7"/>
        <v/>
      </c>
      <c r="V37" s="22" t="s">
        <v>387</v>
      </c>
      <c r="W37" s="22" t="s">
        <v>63</v>
      </c>
      <c r="X37" s="22" t="s">
        <v>58</v>
      </c>
      <c r="Y37" s="78">
        <v>808</v>
      </c>
      <c r="Z37" s="39"/>
      <c r="AA37" s="1" t="s">
        <v>83</v>
      </c>
      <c r="AB37" s="27" t="s">
        <v>59</v>
      </c>
    </row>
    <row r="38" spans="1:28" x14ac:dyDescent="0.3">
      <c r="A38" s="1" t="s">
        <v>105</v>
      </c>
      <c r="B38" s="1" t="s">
        <v>46</v>
      </c>
      <c r="C38" s="26" t="s">
        <v>52</v>
      </c>
      <c r="D38" s="36">
        <v>21</v>
      </c>
      <c r="E38" s="95"/>
      <c r="F38" s="26">
        <v>4</v>
      </c>
      <c r="G38" s="95"/>
      <c r="H38" s="95"/>
      <c r="I38" s="95"/>
      <c r="J38" s="26">
        <v>0</v>
      </c>
      <c r="K38" s="26">
        <v>0</v>
      </c>
      <c r="L38" s="95"/>
      <c r="M38" s="95"/>
      <c r="N38" s="26">
        <f t="shared" si="5"/>
        <v>0</v>
      </c>
      <c r="O38" s="106"/>
      <c r="P38" s="106"/>
      <c r="Q38" s="106"/>
      <c r="R38" s="106"/>
      <c r="S38" s="106"/>
      <c r="T38" s="26">
        <f t="shared" si="6"/>
        <v>8</v>
      </c>
      <c r="U38" s="38" t="str">
        <f t="shared" si="7"/>
        <v/>
      </c>
      <c r="V38" s="22" t="s">
        <v>387</v>
      </c>
      <c r="W38" s="22" t="s">
        <v>63</v>
      </c>
      <c r="X38" s="22" t="s">
        <v>58</v>
      </c>
      <c r="Y38" s="78">
        <v>808</v>
      </c>
      <c r="Z38" s="39"/>
      <c r="AA38" s="1" t="s">
        <v>83</v>
      </c>
      <c r="AB38" s="27" t="s">
        <v>59</v>
      </c>
    </row>
    <row r="39" spans="1:28" x14ac:dyDescent="0.3">
      <c r="A39" s="1" t="s">
        <v>105</v>
      </c>
      <c r="B39" s="1" t="s">
        <v>46</v>
      </c>
      <c r="C39" s="26" t="s">
        <v>61</v>
      </c>
      <c r="D39" s="36">
        <v>12</v>
      </c>
      <c r="E39" s="95" t="s">
        <v>499</v>
      </c>
      <c r="F39" s="26"/>
      <c r="G39" s="95"/>
      <c r="H39" s="95"/>
      <c r="I39" s="95"/>
      <c r="J39" s="26"/>
      <c r="K39" s="26"/>
      <c r="L39" s="95"/>
      <c r="M39" s="95"/>
      <c r="N39" s="26"/>
      <c r="O39" s="106"/>
      <c r="P39" s="106"/>
      <c r="Q39" s="106"/>
      <c r="R39" s="106"/>
      <c r="S39" s="106"/>
      <c r="T39" s="26"/>
      <c r="U39" s="38"/>
      <c r="V39" s="22" t="s">
        <v>387</v>
      </c>
      <c r="W39" s="22" t="s">
        <v>63</v>
      </c>
      <c r="X39" s="22" t="s">
        <v>58</v>
      </c>
      <c r="Y39" s="78">
        <v>808</v>
      </c>
      <c r="Z39" s="39"/>
      <c r="AA39" s="1" t="s">
        <v>83</v>
      </c>
      <c r="AB39" s="27" t="s">
        <v>59</v>
      </c>
    </row>
    <row r="40" spans="1:28" x14ac:dyDescent="0.3">
      <c r="A40" s="1" t="s">
        <v>105</v>
      </c>
      <c r="B40" s="1" t="s">
        <v>46</v>
      </c>
      <c r="C40" s="26" t="s">
        <v>50</v>
      </c>
      <c r="D40" s="36">
        <v>31</v>
      </c>
      <c r="E40" s="95"/>
      <c r="F40" s="26">
        <v>12</v>
      </c>
      <c r="G40" s="95"/>
      <c r="H40" s="95"/>
      <c r="I40" s="95"/>
      <c r="J40" s="26">
        <v>11</v>
      </c>
      <c r="K40" s="26">
        <v>12</v>
      </c>
      <c r="L40" s="95"/>
      <c r="M40" s="47">
        <v>22</v>
      </c>
      <c r="N40" s="26">
        <f t="shared" si="5"/>
        <v>22</v>
      </c>
      <c r="O40" s="106"/>
      <c r="P40" s="106"/>
      <c r="Q40" s="106"/>
      <c r="R40" s="106"/>
      <c r="S40" s="106"/>
      <c r="T40" s="26">
        <f t="shared" si="6"/>
        <v>35</v>
      </c>
      <c r="U40" s="38" t="str">
        <f t="shared" si="7"/>
        <v/>
      </c>
      <c r="V40" s="22" t="s">
        <v>387</v>
      </c>
      <c r="W40" s="22" t="s">
        <v>63</v>
      </c>
      <c r="X40" s="22" t="s">
        <v>58</v>
      </c>
      <c r="Y40" s="78">
        <v>808</v>
      </c>
      <c r="Z40" s="39"/>
      <c r="AA40" s="1" t="s">
        <v>83</v>
      </c>
      <c r="AB40" s="27" t="s">
        <v>59</v>
      </c>
    </row>
    <row r="41" spans="1:28" x14ac:dyDescent="0.3">
      <c r="A41" s="1" t="s">
        <v>105</v>
      </c>
      <c r="B41" s="1" t="s">
        <v>46</v>
      </c>
      <c r="C41" s="26" t="s">
        <v>47</v>
      </c>
      <c r="D41" s="36">
        <v>24</v>
      </c>
      <c r="E41" s="95"/>
      <c r="F41" s="26">
        <v>2</v>
      </c>
      <c r="G41" s="95"/>
      <c r="H41" s="95"/>
      <c r="I41" s="95"/>
      <c r="J41" s="26">
        <v>0</v>
      </c>
      <c r="K41" s="26">
        <v>2</v>
      </c>
      <c r="L41" s="95"/>
      <c r="M41" s="95"/>
      <c r="N41" s="26">
        <f t="shared" si="5"/>
        <v>0</v>
      </c>
      <c r="O41" s="106"/>
      <c r="P41" s="106"/>
      <c r="Q41" s="106"/>
      <c r="R41" s="106"/>
      <c r="S41" s="106"/>
      <c r="T41" s="26">
        <f t="shared" si="6"/>
        <v>4</v>
      </c>
      <c r="U41" s="38" t="str">
        <f t="shared" si="7"/>
        <v/>
      </c>
      <c r="V41" s="22" t="s">
        <v>387</v>
      </c>
      <c r="W41" s="22" t="s">
        <v>63</v>
      </c>
      <c r="X41" s="22" t="s">
        <v>58</v>
      </c>
      <c r="Y41" s="78">
        <v>808</v>
      </c>
      <c r="Z41" s="39"/>
      <c r="AA41" s="1" t="s">
        <v>83</v>
      </c>
      <c r="AB41" s="27" t="s">
        <v>59</v>
      </c>
    </row>
    <row r="42" spans="1:28" x14ac:dyDescent="0.3">
      <c r="A42" s="1" t="s">
        <v>105</v>
      </c>
      <c r="B42" s="1" t="s">
        <v>46</v>
      </c>
      <c r="C42" s="26" t="s">
        <v>345</v>
      </c>
      <c r="D42" s="36">
        <v>25</v>
      </c>
      <c r="E42" s="95" t="s">
        <v>499</v>
      </c>
      <c r="F42" s="26"/>
      <c r="G42" s="95"/>
      <c r="H42" s="95"/>
      <c r="I42" s="95"/>
      <c r="J42" s="26"/>
      <c r="K42" s="26"/>
      <c r="L42" s="95"/>
      <c r="M42" s="95"/>
      <c r="N42" s="26">
        <f t="shared" si="5"/>
        <v>0</v>
      </c>
      <c r="O42" s="106"/>
      <c r="P42" s="106"/>
      <c r="Q42" s="106"/>
      <c r="R42" s="106"/>
      <c r="S42" s="106"/>
      <c r="T42" s="26">
        <f t="shared" si="6"/>
        <v>0</v>
      </c>
      <c r="U42" s="38" t="str">
        <f t="shared" si="7"/>
        <v/>
      </c>
      <c r="V42" s="22" t="s">
        <v>387</v>
      </c>
      <c r="W42" s="22" t="s">
        <v>63</v>
      </c>
      <c r="X42" s="22" t="s">
        <v>58</v>
      </c>
      <c r="Y42" s="78">
        <v>808</v>
      </c>
      <c r="Z42" s="39"/>
      <c r="AA42" s="1" t="s">
        <v>83</v>
      </c>
      <c r="AB42" s="27" t="s">
        <v>59</v>
      </c>
    </row>
    <row r="43" spans="1:28" x14ac:dyDescent="0.3">
      <c r="A43" s="1" t="s">
        <v>105</v>
      </c>
      <c r="B43" s="1" t="s">
        <v>46</v>
      </c>
      <c r="C43" s="26" t="s">
        <v>51</v>
      </c>
      <c r="D43" s="36">
        <v>10</v>
      </c>
      <c r="E43" s="95"/>
      <c r="F43" s="26">
        <v>10</v>
      </c>
      <c r="G43" s="95"/>
      <c r="H43" s="95"/>
      <c r="I43" s="95"/>
      <c r="J43" s="26">
        <v>4</v>
      </c>
      <c r="K43" s="26">
        <v>4</v>
      </c>
      <c r="L43" s="95"/>
      <c r="M43" s="95"/>
      <c r="N43" s="26">
        <f>SUM(L43:M43)</f>
        <v>0</v>
      </c>
      <c r="O43" s="37">
        <v>7</v>
      </c>
      <c r="P43" s="106"/>
      <c r="Q43" s="106"/>
      <c r="R43" s="106"/>
      <c r="S43" s="106"/>
      <c r="T43" s="26">
        <f t="shared" si="6"/>
        <v>24</v>
      </c>
      <c r="U43" s="38" t="str">
        <f t="shared" si="7"/>
        <v/>
      </c>
      <c r="V43" s="22" t="s">
        <v>387</v>
      </c>
      <c r="W43" s="22" t="s">
        <v>63</v>
      </c>
      <c r="X43" s="22" t="s">
        <v>58</v>
      </c>
      <c r="Y43" s="78">
        <v>808</v>
      </c>
      <c r="Z43" s="39"/>
      <c r="AA43" s="1" t="s">
        <v>83</v>
      </c>
      <c r="AB43" s="27" t="s">
        <v>59</v>
      </c>
    </row>
    <row r="44" spans="1:28" x14ac:dyDescent="0.3">
      <c r="A44" s="1" t="s">
        <v>105</v>
      </c>
      <c r="B44" s="1" t="s">
        <v>46</v>
      </c>
      <c r="C44" s="26" t="s">
        <v>49</v>
      </c>
      <c r="D44" s="36">
        <v>22</v>
      </c>
      <c r="E44" s="95"/>
      <c r="F44" s="26">
        <v>6</v>
      </c>
      <c r="G44" s="95"/>
      <c r="H44" s="95"/>
      <c r="I44" s="95"/>
      <c r="J44" s="26">
        <v>0</v>
      </c>
      <c r="K44" s="26">
        <v>4</v>
      </c>
      <c r="L44" s="95"/>
      <c r="M44" s="95"/>
      <c r="N44" s="26">
        <f>SUM(L44:M44)</f>
        <v>0</v>
      </c>
      <c r="O44" s="106"/>
      <c r="P44" s="106"/>
      <c r="Q44" s="106"/>
      <c r="R44" s="106"/>
      <c r="S44" s="106"/>
      <c r="T44" s="26">
        <f t="shared" si="6"/>
        <v>12</v>
      </c>
      <c r="U44" s="38" t="str">
        <f t="shared" si="7"/>
        <v/>
      </c>
      <c r="V44" s="22" t="s">
        <v>387</v>
      </c>
      <c r="W44" s="22" t="s">
        <v>63</v>
      </c>
      <c r="X44" s="22" t="s">
        <v>58</v>
      </c>
      <c r="Y44" s="78">
        <v>808</v>
      </c>
      <c r="Z44" s="39"/>
      <c r="AA44" s="1" t="s">
        <v>83</v>
      </c>
      <c r="AB44" s="27" t="s">
        <v>59</v>
      </c>
    </row>
    <row r="45" spans="1:28" x14ac:dyDescent="0.3">
      <c r="A45" s="1" t="s">
        <v>105</v>
      </c>
      <c r="B45" s="1" t="s">
        <v>46</v>
      </c>
      <c r="C45" s="26" t="s">
        <v>48</v>
      </c>
      <c r="D45" s="36">
        <v>20</v>
      </c>
      <c r="E45" s="95"/>
      <c r="F45" s="26">
        <v>4</v>
      </c>
      <c r="G45" s="106"/>
      <c r="H45" s="95"/>
      <c r="I45" s="95"/>
      <c r="J45" s="26">
        <v>0</v>
      </c>
      <c r="K45" s="26">
        <v>1</v>
      </c>
      <c r="L45" s="95"/>
      <c r="M45" s="95"/>
      <c r="N45" s="26">
        <f>SUM(L45:M45)</f>
        <v>0</v>
      </c>
      <c r="O45" s="106"/>
      <c r="P45" s="106"/>
      <c r="Q45" s="106"/>
      <c r="R45" s="106"/>
      <c r="S45" s="106"/>
      <c r="T45" s="26">
        <f t="shared" si="6"/>
        <v>8</v>
      </c>
      <c r="U45" s="38" t="str">
        <f t="shared" si="7"/>
        <v/>
      </c>
      <c r="V45" s="22" t="s">
        <v>387</v>
      </c>
      <c r="W45" s="22" t="s">
        <v>63</v>
      </c>
      <c r="X45" s="22" t="s">
        <v>58</v>
      </c>
      <c r="Y45" s="78">
        <v>808</v>
      </c>
      <c r="Z45" s="39"/>
      <c r="AA45" s="1" t="s">
        <v>83</v>
      </c>
      <c r="AB45" s="27" t="s">
        <v>59</v>
      </c>
    </row>
    <row r="46" spans="1:28" x14ac:dyDescent="0.3">
      <c r="A46" s="1" t="s">
        <v>105</v>
      </c>
      <c r="B46" s="1" t="s">
        <v>46</v>
      </c>
      <c r="C46" s="51" t="s">
        <v>39</v>
      </c>
      <c r="D46" s="1"/>
      <c r="E46" s="51">
        <v>240</v>
      </c>
      <c r="F46" s="41"/>
      <c r="G46" s="51">
        <v>97</v>
      </c>
      <c r="H46" s="51"/>
      <c r="I46" s="51"/>
      <c r="J46" s="51"/>
      <c r="K46" s="51"/>
      <c r="L46" s="51"/>
      <c r="M46" s="51">
        <v>22</v>
      </c>
      <c r="N46" s="51"/>
      <c r="O46" s="51"/>
      <c r="P46" s="51">
        <v>24</v>
      </c>
      <c r="Q46" s="41"/>
      <c r="R46" s="41"/>
      <c r="S46" s="41"/>
      <c r="T46" s="41"/>
      <c r="U46" s="38" t="str">
        <f>_xlfn.IFNA("",((T46+Q46+N46-R46)+(O46*2))/E46)</f>
        <v/>
      </c>
      <c r="V46" s="22" t="s">
        <v>387</v>
      </c>
      <c r="W46" s="22" t="s">
        <v>63</v>
      </c>
      <c r="X46" s="22" t="s">
        <v>58</v>
      </c>
      <c r="Y46" s="78">
        <v>808</v>
      </c>
      <c r="Z46" s="39"/>
      <c r="AA46" s="1" t="s">
        <v>83</v>
      </c>
      <c r="AB46" s="27" t="s">
        <v>59</v>
      </c>
    </row>
    <row r="47" spans="1:28" x14ac:dyDescent="0.3">
      <c r="A47" s="46" t="s">
        <v>105</v>
      </c>
      <c r="B47" s="46" t="s">
        <v>46</v>
      </c>
      <c r="C47" s="42" t="s">
        <v>40</v>
      </c>
      <c r="D47" s="46"/>
      <c r="E47" s="42">
        <f t="shared" ref="E47:T47" si="8">SUM(E35:E46)</f>
        <v>240</v>
      </c>
      <c r="F47" s="42">
        <f t="shared" si="8"/>
        <v>38</v>
      </c>
      <c r="G47" s="42">
        <f t="shared" si="8"/>
        <v>97</v>
      </c>
      <c r="H47" s="42">
        <f t="shared" si="8"/>
        <v>0</v>
      </c>
      <c r="I47" s="42">
        <f t="shared" si="8"/>
        <v>0</v>
      </c>
      <c r="J47" s="42">
        <f t="shared" si="8"/>
        <v>15</v>
      </c>
      <c r="K47" s="42">
        <f t="shared" si="8"/>
        <v>23</v>
      </c>
      <c r="L47" s="42">
        <f t="shared" si="8"/>
        <v>0</v>
      </c>
      <c r="M47" s="42">
        <f t="shared" si="8"/>
        <v>44</v>
      </c>
      <c r="N47" s="42">
        <f t="shared" si="8"/>
        <v>22</v>
      </c>
      <c r="O47" s="42">
        <f t="shared" si="8"/>
        <v>7</v>
      </c>
      <c r="P47" s="42">
        <f t="shared" si="8"/>
        <v>24</v>
      </c>
      <c r="Q47" s="42">
        <f t="shared" si="8"/>
        <v>0</v>
      </c>
      <c r="R47" s="42">
        <f t="shared" si="8"/>
        <v>0</v>
      </c>
      <c r="S47" s="42">
        <f t="shared" si="8"/>
        <v>0</v>
      </c>
      <c r="T47" s="42">
        <f t="shared" si="8"/>
        <v>91</v>
      </c>
      <c r="U47" s="43">
        <f>((T47+Q47+N47-R47)+(O47*2))/E47</f>
        <v>0.52916666666666667</v>
      </c>
      <c r="V47" s="76" t="s">
        <v>387</v>
      </c>
      <c r="W47" s="44" t="s">
        <v>367</v>
      </c>
      <c r="X47" s="44" t="s">
        <v>58</v>
      </c>
      <c r="Y47" s="79">
        <v>808</v>
      </c>
      <c r="Z47" s="45"/>
      <c r="AA47" s="46" t="s">
        <v>83</v>
      </c>
      <c r="AB47" s="93" t="s">
        <v>59</v>
      </c>
    </row>
    <row r="48" spans="1:28" x14ac:dyDescent="0.3">
      <c r="A48" s="1"/>
      <c r="B48" s="1"/>
      <c r="C48" s="1"/>
      <c r="D48" s="1"/>
      <c r="F48" s="47" t="s">
        <v>41</v>
      </c>
      <c r="G48" s="77">
        <f>F47/G47</f>
        <v>0.39175257731958762</v>
      </c>
      <c r="H48" s="47"/>
      <c r="I48" s="27"/>
      <c r="J48" s="47" t="s">
        <v>42</v>
      </c>
      <c r="K48" s="77">
        <f>J47/K47</f>
        <v>0.65217391304347827</v>
      </c>
      <c r="L48" s="1"/>
      <c r="M48" s="37" t="s">
        <v>43</v>
      </c>
      <c r="N48" s="49"/>
      <c r="P48" s="1"/>
      <c r="Q48" s="1"/>
      <c r="R48" s="1"/>
      <c r="S48" s="1"/>
      <c r="T48" s="1"/>
      <c r="U48" s="1"/>
      <c r="V48" s="22"/>
      <c r="W48" s="22"/>
      <c r="X48" s="22"/>
      <c r="Y48" s="40"/>
      <c r="Z48" s="39"/>
      <c r="AA48" s="1"/>
      <c r="AB48" s="1"/>
    </row>
    <row r="49" spans="1:28" x14ac:dyDescent="0.3">
      <c r="A49" s="1"/>
      <c r="B49" s="1"/>
      <c r="C49" s="5" t="s">
        <v>44</v>
      </c>
      <c r="V49" s="22"/>
      <c r="W49" s="22"/>
      <c r="X49" s="22"/>
      <c r="Y49" s="40"/>
      <c r="Z49" s="39"/>
      <c r="AA49" s="1"/>
      <c r="AB49" s="1"/>
    </row>
  </sheetData>
  <sheetProtection sheet="1" objects="1" scenarios="1"/>
  <pageMargins left="0" right="0" top="1" bottom="0" header="0.3" footer="0.3"/>
  <pageSetup scale="77" orientation="landscape" horizontalDpi="0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46393-9689-449D-82E9-1732BDF34AE7}">
  <sheetPr>
    <tabColor rgb="FFFF0000"/>
    <pageSetUpPr fitToPage="1"/>
  </sheetPr>
  <dimension ref="A1:AB50"/>
  <sheetViews>
    <sheetView topLeftCell="A4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109375" customWidth="1"/>
    <col min="5" max="6" width="5.88671875" customWidth="1"/>
    <col min="7" max="7" width="6.5546875" bestFit="1" customWidth="1"/>
    <col min="8" max="9" width="8.88671875" hidden="1" customWidth="1"/>
    <col min="10" max="10" width="5.88671875" customWidth="1"/>
    <col min="11" max="11" width="6.5546875" customWidth="1"/>
    <col min="12" max="19" width="5.88671875" customWidth="1"/>
    <col min="20" max="20" width="6.5546875" customWidth="1"/>
    <col min="21" max="21" width="7.33203125" customWidth="1"/>
    <col min="22" max="22" width="4.88671875" customWidth="1"/>
    <col min="23" max="23" width="4.33203125" customWidth="1"/>
    <col min="24" max="24" width="4.109375" customWidth="1"/>
    <col min="25" max="25" width="7.109375" bestFit="1" customWidth="1"/>
    <col min="26" max="26" width="20.33203125" customWidth="1"/>
    <col min="27" max="27" width="15.5546875" customWidth="1"/>
  </cols>
  <sheetData>
    <row r="1" spans="1:28" x14ac:dyDescent="0.3">
      <c r="Z1" s="80" t="s">
        <v>413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28958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366</v>
      </c>
    </row>
    <row r="4" spans="1:28" x14ac:dyDescent="0.3">
      <c r="B4" s="1"/>
      <c r="C4" s="6" t="s">
        <v>93</v>
      </c>
      <c r="D4" s="7" t="s">
        <v>5</v>
      </c>
      <c r="E4" s="8"/>
      <c r="F4" s="5"/>
      <c r="G4" s="1"/>
      <c r="J4" s="15" t="s">
        <v>79</v>
      </c>
      <c r="K4" s="16" t="s">
        <v>106</v>
      </c>
      <c r="L4" s="17"/>
      <c r="M4" s="18"/>
      <c r="N4" s="19">
        <v>26</v>
      </c>
      <c r="O4" s="19">
        <v>21</v>
      </c>
      <c r="P4" s="19">
        <v>25</v>
      </c>
      <c r="Q4" s="19">
        <v>21</v>
      </c>
      <c r="R4" s="20"/>
      <c r="S4" s="21">
        <f>SUM(N4:R4)</f>
        <v>93</v>
      </c>
      <c r="T4" s="22" t="s">
        <v>390</v>
      </c>
    </row>
    <row r="5" spans="1:28" x14ac:dyDescent="0.3">
      <c r="B5" s="1"/>
      <c r="C5" s="6" t="s">
        <v>121</v>
      </c>
      <c r="D5" s="7" t="s">
        <v>6</v>
      </c>
      <c r="E5" s="1"/>
      <c r="F5" s="1"/>
      <c r="G5" s="1"/>
      <c r="J5" s="15" t="s">
        <v>90</v>
      </c>
      <c r="K5" s="16" t="s">
        <v>45</v>
      </c>
      <c r="L5" s="17"/>
      <c r="M5" s="18"/>
      <c r="N5" s="19">
        <v>25</v>
      </c>
      <c r="O5" s="19">
        <v>14</v>
      </c>
      <c r="P5" s="19">
        <v>20</v>
      </c>
      <c r="Q5" s="19">
        <v>25</v>
      </c>
      <c r="R5" s="20"/>
      <c r="S5" s="21">
        <f>SUM(N5:R5)</f>
        <v>84</v>
      </c>
      <c r="T5" s="22" t="s">
        <v>390</v>
      </c>
      <c r="U5" s="1"/>
      <c r="V5" s="1"/>
      <c r="W5" s="1"/>
    </row>
    <row r="6" spans="1:28" x14ac:dyDescent="0.3">
      <c r="C6" s="75">
        <v>1157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4"/>
      <c r="D7" s="7" t="s">
        <v>8</v>
      </c>
      <c r="G7" s="1"/>
      <c r="S7" s="1"/>
      <c r="T7" s="25" t="s">
        <v>365</v>
      </c>
      <c r="U7" s="1"/>
      <c r="V7" s="83">
        <v>4</v>
      </c>
      <c r="W7" s="1"/>
    </row>
    <row r="8" spans="1:28" x14ac:dyDescent="0.3">
      <c r="B8" s="1"/>
      <c r="C8" s="84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31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 t="s">
        <v>387</v>
      </c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366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46</v>
      </c>
      <c r="B13" s="1" t="s">
        <v>105</v>
      </c>
      <c r="C13" s="26" t="s">
        <v>155</v>
      </c>
      <c r="D13" s="36">
        <v>11</v>
      </c>
      <c r="E13" s="95"/>
      <c r="F13" s="26">
        <v>3</v>
      </c>
      <c r="G13" s="95"/>
      <c r="H13" s="95"/>
      <c r="I13" s="95"/>
      <c r="J13" s="26">
        <v>9</v>
      </c>
      <c r="K13" s="26">
        <v>10</v>
      </c>
      <c r="L13" s="95"/>
      <c r="M13" s="95"/>
      <c r="N13" s="26">
        <f>SUM(L13:M13)</f>
        <v>0</v>
      </c>
      <c r="O13" s="106"/>
      <c r="P13" s="106"/>
      <c r="Q13" s="106"/>
      <c r="R13" s="106"/>
      <c r="S13" s="106"/>
      <c r="T13" s="26">
        <f t="shared" ref="T13:T24" si="0">+(F13*2)+J13</f>
        <v>15</v>
      </c>
      <c r="U13" s="38" t="str">
        <f>IFERROR(((T13+Q13+N13-R13)+(O13*2))/E13,"")</f>
        <v/>
      </c>
      <c r="V13" s="22" t="s">
        <v>390</v>
      </c>
      <c r="W13" s="22" t="s">
        <v>63</v>
      </c>
      <c r="X13" s="22" t="s">
        <v>64</v>
      </c>
      <c r="Y13" s="78">
        <v>1157</v>
      </c>
      <c r="Z13" s="39"/>
      <c r="AA13" s="1" t="s">
        <v>110</v>
      </c>
      <c r="AB13" s="27" t="s">
        <v>66</v>
      </c>
    </row>
    <row r="14" spans="1:28" x14ac:dyDescent="0.3">
      <c r="A14" s="1" t="s">
        <v>46</v>
      </c>
      <c r="B14" s="1" t="s">
        <v>105</v>
      </c>
      <c r="C14" s="26" t="s">
        <v>156</v>
      </c>
      <c r="D14" s="36">
        <v>33</v>
      </c>
      <c r="E14" s="95" t="s">
        <v>499</v>
      </c>
      <c r="F14" s="26"/>
      <c r="G14" s="95"/>
      <c r="H14" s="95"/>
      <c r="I14" s="95"/>
      <c r="J14" s="26"/>
      <c r="K14" s="26"/>
      <c r="L14" s="95"/>
      <c r="M14" s="95"/>
      <c r="N14" s="26">
        <f>SUM(L14:M14)</f>
        <v>0</v>
      </c>
      <c r="O14" s="106"/>
      <c r="P14" s="106"/>
      <c r="Q14" s="106"/>
      <c r="R14" s="106"/>
      <c r="S14" s="106"/>
      <c r="T14" s="26">
        <f t="shared" ref="T14" si="1">+(F14*2)+J14</f>
        <v>0</v>
      </c>
      <c r="U14" s="38" t="str">
        <f>IFERROR(((T14+Q14+N14-R14)+(O14*2))/E14,"")</f>
        <v/>
      </c>
      <c r="V14" s="22" t="s">
        <v>390</v>
      </c>
      <c r="W14" s="22" t="s">
        <v>63</v>
      </c>
      <c r="X14" s="22" t="s">
        <v>64</v>
      </c>
      <c r="Y14" s="78">
        <v>1157</v>
      </c>
      <c r="Z14" s="39"/>
      <c r="AA14" s="1" t="s">
        <v>110</v>
      </c>
      <c r="AB14" s="27" t="s">
        <v>66</v>
      </c>
    </row>
    <row r="15" spans="1:28" x14ac:dyDescent="0.3">
      <c r="A15" s="1" t="s">
        <v>46</v>
      </c>
      <c r="B15" s="1" t="s">
        <v>105</v>
      </c>
      <c r="C15" s="26" t="s">
        <v>157</v>
      </c>
      <c r="D15" s="36">
        <v>24</v>
      </c>
      <c r="E15" s="95"/>
      <c r="F15" s="26">
        <v>4</v>
      </c>
      <c r="G15" s="95"/>
      <c r="H15" s="95"/>
      <c r="I15" s="95"/>
      <c r="J15" s="26">
        <v>5</v>
      </c>
      <c r="K15" s="26">
        <v>9</v>
      </c>
      <c r="L15" s="95"/>
      <c r="M15" s="95"/>
      <c r="N15" s="26">
        <f t="shared" ref="N15:N19" si="2">SUM(L15:M15)</f>
        <v>0</v>
      </c>
      <c r="O15" s="106"/>
      <c r="P15" s="106"/>
      <c r="Q15" s="106"/>
      <c r="R15" s="106"/>
      <c r="S15" s="106"/>
      <c r="T15" s="26">
        <f t="shared" si="0"/>
        <v>13</v>
      </c>
      <c r="U15" s="38" t="str">
        <f t="shared" ref="U15:U24" si="3">IFERROR(((T15+Q15+N15-R15)+(O15*2))/E15,"")</f>
        <v/>
      </c>
      <c r="V15" s="22" t="s">
        <v>390</v>
      </c>
      <c r="W15" s="22" t="s">
        <v>63</v>
      </c>
      <c r="X15" s="22" t="s">
        <v>64</v>
      </c>
      <c r="Y15" s="78">
        <v>1157</v>
      </c>
      <c r="Z15" s="39"/>
      <c r="AA15" s="1" t="s">
        <v>110</v>
      </c>
      <c r="AB15" s="27" t="s">
        <v>66</v>
      </c>
    </row>
    <row r="16" spans="1:28" x14ac:dyDescent="0.3">
      <c r="A16" s="1" t="s">
        <v>46</v>
      </c>
      <c r="B16" s="1" t="s">
        <v>105</v>
      </c>
      <c r="C16" s="26" t="s">
        <v>158</v>
      </c>
      <c r="D16" s="36">
        <v>22</v>
      </c>
      <c r="E16" s="95"/>
      <c r="F16" s="26">
        <v>7</v>
      </c>
      <c r="G16" s="95"/>
      <c r="H16" s="95"/>
      <c r="I16" s="95"/>
      <c r="J16" s="26">
        <v>8</v>
      </c>
      <c r="K16" s="26">
        <v>12</v>
      </c>
      <c r="L16" s="95"/>
      <c r="M16" s="47">
        <v>13</v>
      </c>
      <c r="N16" s="26">
        <f t="shared" si="2"/>
        <v>13</v>
      </c>
      <c r="O16" s="106"/>
      <c r="P16" s="106"/>
      <c r="Q16" s="106"/>
      <c r="R16" s="106"/>
      <c r="S16" s="106"/>
      <c r="T16" s="26">
        <f t="shared" si="0"/>
        <v>22</v>
      </c>
      <c r="U16" s="38" t="str">
        <f t="shared" si="3"/>
        <v/>
      </c>
      <c r="V16" s="22" t="s">
        <v>390</v>
      </c>
      <c r="W16" s="22" t="s">
        <v>63</v>
      </c>
      <c r="X16" s="22" t="s">
        <v>64</v>
      </c>
      <c r="Y16" s="78">
        <v>1157</v>
      </c>
      <c r="Z16" s="39"/>
      <c r="AA16" s="1" t="s">
        <v>110</v>
      </c>
      <c r="AB16" s="27" t="s">
        <v>66</v>
      </c>
    </row>
    <row r="17" spans="1:28" x14ac:dyDescent="0.3">
      <c r="A17" s="1" t="s">
        <v>46</v>
      </c>
      <c r="B17" s="1" t="s">
        <v>105</v>
      </c>
      <c r="C17" s="26" t="s">
        <v>160</v>
      </c>
      <c r="D17" s="36">
        <v>20</v>
      </c>
      <c r="E17" s="95"/>
      <c r="F17" s="26">
        <v>1</v>
      </c>
      <c r="G17" s="95"/>
      <c r="H17" s="95"/>
      <c r="I17" s="95"/>
      <c r="J17" s="26">
        <v>0</v>
      </c>
      <c r="K17" s="26">
        <v>0</v>
      </c>
      <c r="L17" s="95"/>
      <c r="M17" s="95"/>
      <c r="N17" s="26">
        <f t="shared" si="2"/>
        <v>0</v>
      </c>
      <c r="O17" s="106"/>
      <c r="P17" s="106"/>
      <c r="Q17" s="106"/>
      <c r="R17" s="106"/>
      <c r="S17" s="106"/>
      <c r="T17" s="26">
        <f t="shared" si="0"/>
        <v>2</v>
      </c>
      <c r="U17" s="38" t="str">
        <f t="shared" si="3"/>
        <v/>
      </c>
      <c r="V17" s="22" t="s">
        <v>390</v>
      </c>
      <c r="W17" s="22" t="s">
        <v>63</v>
      </c>
      <c r="X17" s="22" t="s">
        <v>64</v>
      </c>
      <c r="Y17" s="78">
        <v>1157</v>
      </c>
      <c r="Z17" s="39"/>
      <c r="AA17" s="1" t="s">
        <v>110</v>
      </c>
      <c r="AB17" s="27" t="s">
        <v>66</v>
      </c>
    </row>
    <row r="18" spans="1:28" x14ac:dyDescent="0.3">
      <c r="A18" s="1" t="s">
        <v>46</v>
      </c>
      <c r="B18" s="1" t="s">
        <v>105</v>
      </c>
      <c r="C18" s="26" t="s">
        <v>161</v>
      </c>
      <c r="D18" s="36">
        <v>45</v>
      </c>
      <c r="E18" s="95"/>
      <c r="F18" s="26">
        <v>3</v>
      </c>
      <c r="G18" s="95"/>
      <c r="H18" s="95"/>
      <c r="I18" s="95"/>
      <c r="J18" s="26">
        <v>4</v>
      </c>
      <c r="K18" s="26">
        <v>6</v>
      </c>
      <c r="L18" s="95"/>
      <c r="M18" s="95"/>
      <c r="N18" s="26">
        <f t="shared" si="2"/>
        <v>0</v>
      </c>
      <c r="O18" s="106"/>
      <c r="P18" s="107"/>
      <c r="Q18" s="106"/>
      <c r="R18" s="106"/>
      <c r="S18" s="106"/>
      <c r="T18" s="26">
        <f t="shared" si="0"/>
        <v>10</v>
      </c>
      <c r="U18" s="38" t="str">
        <f t="shared" si="3"/>
        <v/>
      </c>
      <c r="V18" s="22" t="s">
        <v>390</v>
      </c>
      <c r="W18" s="22" t="s">
        <v>63</v>
      </c>
      <c r="X18" s="22" t="s">
        <v>64</v>
      </c>
      <c r="Y18" s="78">
        <v>1157</v>
      </c>
      <c r="Z18" s="39"/>
      <c r="AA18" s="1" t="s">
        <v>110</v>
      </c>
      <c r="AB18" s="27" t="s">
        <v>66</v>
      </c>
    </row>
    <row r="19" spans="1:28" x14ac:dyDescent="0.3">
      <c r="A19" s="1" t="s">
        <v>46</v>
      </c>
      <c r="B19" s="1" t="s">
        <v>105</v>
      </c>
      <c r="C19" s="26" t="s">
        <v>162</v>
      </c>
      <c r="D19" s="36">
        <v>23</v>
      </c>
      <c r="E19" s="95"/>
      <c r="F19" s="26">
        <v>3</v>
      </c>
      <c r="G19" s="95"/>
      <c r="H19" s="95"/>
      <c r="I19" s="95"/>
      <c r="J19" s="26">
        <v>3</v>
      </c>
      <c r="K19" s="26">
        <v>4</v>
      </c>
      <c r="L19" s="95"/>
      <c r="M19" s="95"/>
      <c r="N19" s="26">
        <f t="shared" si="2"/>
        <v>0</v>
      </c>
      <c r="O19" s="106"/>
      <c r="P19" s="106"/>
      <c r="Q19" s="106"/>
      <c r="R19" s="106"/>
      <c r="S19" s="106"/>
      <c r="T19" s="26">
        <f t="shared" si="0"/>
        <v>9</v>
      </c>
      <c r="U19" s="38" t="str">
        <f t="shared" si="3"/>
        <v/>
      </c>
      <c r="V19" s="22" t="s">
        <v>390</v>
      </c>
      <c r="W19" s="22" t="s">
        <v>63</v>
      </c>
      <c r="X19" s="22" t="s">
        <v>64</v>
      </c>
      <c r="Y19" s="78">
        <v>1157</v>
      </c>
      <c r="Z19" s="39"/>
      <c r="AA19" s="1" t="s">
        <v>110</v>
      </c>
      <c r="AB19" s="27" t="s">
        <v>66</v>
      </c>
    </row>
    <row r="20" spans="1:28" x14ac:dyDescent="0.3">
      <c r="A20" s="1" t="s">
        <v>46</v>
      </c>
      <c r="B20" s="1" t="s">
        <v>105</v>
      </c>
      <c r="C20" s="26" t="s">
        <v>163</v>
      </c>
      <c r="D20" s="36">
        <v>40</v>
      </c>
      <c r="E20" s="95"/>
      <c r="F20" s="26">
        <v>3</v>
      </c>
      <c r="G20" s="95"/>
      <c r="H20" s="95"/>
      <c r="I20" s="95"/>
      <c r="J20" s="26">
        <v>0</v>
      </c>
      <c r="K20" s="26">
        <v>0</v>
      </c>
      <c r="L20" s="95"/>
      <c r="M20" s="95"/>
      <c r="N20" s="26">
        <f>SUM(L20:M20)</f>
        <v>0</v>
      </c>
      <c r="O20" s="106"/>
      <c r="P20" s="106"/>
      <c r="Q20" s="106"/>
      <c r="R20" s="106"/>
      <c r="S20" s="106"/>
      <c r="T20" s="26">
        <f t="shared" si="0"/>
        <v>6</v>
      </c>
      <c r="U20" s="38" t="str">
        <f t="shared" si="3"/>
        <v/>
      </c>
      <c r="V20" s="22" t="s">
        <v>390</v>
      </c>
      <c r="W20" s="22" t="s">
        <v>63</v>
      </c>
      <c r="X20" s="22" t="s">
        <v>64</v>
      </c>
      <c r="Y20" s="78">
        <v>1157</v>
      </c>
      <c r="Z20" s="39"/>
      <c r="AA20" s="1" t="s">
        <v>110</v>
      </c>
      <c r="AB20" s="27" t="s">
        <v>66</v>
      </c>
    </row>
    <row r="21" spans="1:28" x14ac:dyDescent="0.3">
      <c r="A21" s="1" t="s">
        <v>46</v>
      </c>
      <c r="B21" s="1" t="s">
        <v>105</v>
      </c>
      <c r="C21" s="26" t="s">
        <v>164</v>
      </c>
      <c r="D21" s="36">
        <v>10</v>
      </c>
      <c r="E21" s="95"/>
      <c r="F21" s="26">
        <v>4</v>
      </c>
      <c r="G21" s="95"/>
      <c r="H21" s="95"/>
      <c r="I21" s="95"/>
      <c r="J21" s="26">
        <v>4</v>
      </c>
      <c r="K21" s="26">
        <v>6</v>
      </c>
      <c r="L21" s="95"/>
      <c r="M21" s="95"/>
      <c r="N21" s="26">
        <f>SUM(L21:M21)</f>
        <v>0</v>
      </c>
      <c r="O21" s="106"/>
      <c r="P21" s="106"/>
      <c r="Q21" s="106"/>
      <c r="R21" s="106"/>
      <c r="S21" s="106"/>
      <c r="T21" s="26">
        <f t="shared" si="0"/>
        <v>12</v>
      </c>
      <c r="U21" s="38" t="str">
        <f t="shared" si="3"/>
        <v/>
      </c>
      <c r="V21" s="22" t="s">
        <v>390</v>
      </c>
      <c r="W21" s="22" t="s">
        <v>63</v>
      </c>
      <c r="X21" s="22" t="s">
        <v>64</v>
      </c>
      <c r="Y21" s="78">
        <v>1157</v>
      </c>
      <c r="Z21" s="39"/>
      <c r="AA21" s="1" t="s">
        <v>110</v>
      </c>
      <c r="AB21" s="27" t="s">
        <v>66</v>
      </c>
    </row>
    <row r="22" spans="1:28" x14ac:dyDescent="0.3">
      <c r="A22" s="1" t="s">
        <v>46</v>
      </c>
      <c r="B22" s="1" t="s">
        <v>105</v>
      </c>
      <c r="C22" s="26" t="s">
        <v>165</v>
      </c>
      <c r="D22" s="36">
        <v>14</v>
      </c>
      <c r="E22" s="95" t="s">
        <v>499</v>
      </c>
      <c r="F22" s="26"/>
      <c r="G22" s="95"/>
      <c r="H22" s="95"/>
      <c r="I22" s="95"/>
      <c r="J22" s="26"/>
      <c r="K22" s="26"/>
      <c r="L22" s="95"/>
      <c r="M22" s="95"/>
      <c r="N22" s="26"/>
      <c r="O22" s="106"/>
      <c r="P22" s="106"/>
      <c r="Q22" s="106"/>
      <c r="R22" s="106"/>
      <c r="S22" s="106"/>
      <c r="T22" s="26"/>
      <c r="U22" s="38"/>
      <c r="V22" s="22" t="s">
        <v>390</v>
      </c>
      <c r="W22" s="22" t="s">
        <v>63</v>
      </c>
      <c r="X22" s="22" t="s">
        <v>64</v>
      </c>
      <c r="Y22" s="78">
        <v>1157</v>
      </c>
      <c r="Z22" s="39"/>
      <c r="AA22" s="1" t="s">
        <v>110</v>
      </c>
      <c r="AB22" s="27" t="s">
        <v>66</v>
      </c>
    </row>
    <row r="23" spans="1:28" x14ac:dyDescent="0.3">
      <c r="A23" s="1" t="s">
        <v>46</v>
      </c>
      <c r="B23" s="1" t="s">
        <v>105</v>
      </c>
      <c r="C23" s="26" t="s">
        <v>342</v>
      </c>
      <c r="D23" s="36">
        <v>25</v>
      </c>
      <c r="E23" s="95"/>
      <c r="F23" s="26">
        <v>0</v>
      </c>
      <c r="G23" s="95"/>
      <c r="H23" s="95"/>
      <c r="I23" s="95"/>
      <c r="J23" s="26">
        <v>0</v>
      </c>
      <c r="K23" s="26">
        <v>0</v>
      </c>
      <c r="L23" s="95"/>
      <c r="M23" s="95"/>
      <c r="N23" s="26">
        <f>SUM(L23:M23)</f>
        <v>0</v>
      </c>
      <c r="O23" s="106"/>
      <c r="P23" s="106"/>
      <c r="Q23" s="106"/>
      <c r="R23" s="106"/>
      <c r="S23" s="106"/>
      <c r="T23" s="26">
        <f t="shared" si="0"/>
        <v>0</v>
      </c>
      <c r="U23" s="38" t="str">
        <f t="shared" si="3"/>
        <v/>
      </c>
      <c r="V23" s="22" t="s">
        <v>390</v>
      </c>
      <c r="W23" s="22" t="s">
        <v>63</v>
      </c>
      <c r="X23" s="22" t="s">
        <v>64</v>
      </c>
      <c r="Y23" s="78">
        <v>1157</v>
      </c>
      <c r="Z23" s="39"/>
      <c r="AA23" s="1" t="s">
        <v>110</v>
      </c>
      <c r="AB23" s="27" t="s">
        <v>66</v>
      </c>
    </row>
    <row r="24" spans="1:28" x14ac:dyDescent="0.3">
      <c r="A24" s="1" t="s">
        <v>46</v>
      </c>
      <c r="B24" s="1" t="s">
        <v>105</v>
      </c>
      <c r="C24" s="26" t="s">
        <v>166</v>
      </c>
      <c r="D24" s="36">
        <v>15</v>
      </c>
      <c r="E24" s="95"/>
      <c r="F24" s="26">
        <v>2</v>
      </c>
      <c r="G24" s="95"/>
      <c r="H24" s="95"/>
      <c r="I24" s="95"/>
      <c r="J24" s="26">
        <v>0</v>
      </c>
      <c r="K24" s="26">
        <v>2</v>
      </c>
      <c r="L24" s="95"/>
      <c r="M24" s="95"/>
      <c r="N24" s="26">
        <f>SUM(L24:M24)</f>
        <v>0</v>
      </c>
      <c r="O24" s="106"/>
      <c r="P24" s="106"/>
      <c r="Q24" s="106"/>
      <c r="R24" s="106"/>
      <c r="S24" s="106"/>
      <c r="T24" s="26">
        <f t="shared" si="0"/>
        <v>4</v>
      </c>
      <c r="U24" s="38" t="str">
        <f t="shared" si="3"/>
        <v/>
      </c>
      <c r="V24" s="22" t="s">
        <v>390</v>
      </c>
      <c r="W24" s="22" t="s">
        <v>63</v>
      </c>
      <c r="X24" s="22" t="s">
        <v>64</v>
      </c>
      <c r="Y24" s="78">
        <v>1157</v>
      </c>
      <c r="Z24" s="39"/>
      <c r="AA24" s="1" t="s">
        <v>110</v>
      </c>
      <c r="AB24" s="27" t="s">
        <v>66</v>
      </c>
    </row>
    <row r="25" spans="1:28" x14ac:dyDescent="0.3">
      <c r="A25" s="1" t="s">
        <v>46</v>
      </c>
      <c r="B25" s="1" t="s">
        <v>105</v>
      </c>
      <c r="C25" s="51" t="s">
        <v>39</v>
      </c>
      <c r="D25" s="1"/>
      <c r="E25" s="51">
        <v>240</v>
      </c>
      <c r="F25" s="51"/>
      <c r="G25" s="51">
        <v>77</v>
      </c>
      <c r="H25" s="51"/>
      <c r="I25" s="51"/>
      <c r="J25" s="51"/>
      <c r="K25" s="51"/>
      <c r="L25" s="51"/>
      <c r="M25" s="51"/>
      <c r="N25" s="51"/>
      <c r="O25" s="51"/>
      <c r="P25" s="51">
        <v>24</v>
      </c>
      <c r="Q25" s="41"/>
      <c r="R25" s="41"/>
      <c r="S25" s="41"/>
      <c r="T25" s="41"/>
      <c r="U25" s="38" t="str">
        <f>_xlfn.IFNA("",((T25+Q25+N25-R25)+(O25*2))/E25)</f>
        <v/>
      </c>
      <c r="V25" s="22" t="s">
        <v>390</v>
      </c>
      <c r="W25" s="22" t="s">
        <v>63</v>
      </c>
      <c r="X25" s="22" t="s">
        <v>64</v>
      </c>
      <c r="Y25" s="78">
        <v>1157</v>
      </c>
      <c r="Z25" s="39"/>
      <c r="AA25" s="1" t="s">
        <v>110</v>
      </c>
      <c r="AB25" s="27" t="s">
        <v>66</v>
      </c>
    </row>
    <row r="26" spans="1:28" x14ac:dyDescent="0.3">
      <c r="A26" s="46" t="s">
        <v>46</v>
      </c>
      <c r="B26" s="46" t="s">
        <v>105</v>
      </c>
      <c r="C26" s="42" t="s">
        <v>40</v>
      </c>
      <c r="D26" s="46"/>
      <c r="E26" s="42">
        <f t="shared" ref="E26:T26" si="4">SUM(E13:E25)</f>
        <v>240</v>
      </c>
      <c r="F26" s="42">
        <f t="shared" si="4"/>
        <v>30</v>
      </c>
      <c r="G26" s="42">
        <f t="shared" si="4"/>
        <v>77</v>
      </c>
      <c r="H26" s="42">
        <f t="shared" si="4"/>
        <v>0</v>
      </c>
      <c r="I26" s="42">
        <f t="shared" si="4"/>
        <v>0</v>
      </c>
      <c r="J26" s="42">
        <f t="shared" si="4"/>
        <v>33</v>
      </c>
      <c r="K26" s="42">
        <f t="shared" si="4"/>
        <v>49</v>
      </c>
      <c r="L26" s="42">
        <f t="shared" si="4"/>
        <v>0</v>
      </c>
      <c r="M26" s="42">
        <f t="shared" si="4"/>
        <v>13</v>
      </c>
      <c r="N26" s="42">
        <f t="shared" si="4"/>
        <v>13</v>
      </c>
      <c r="O26" s="42">
        <f t="shared" si="4"/>
        <v>0</v>
      </c>
      <c r="P26" s="42">
        <f t="shared" si="4"/>
        <v>24</v>
      </c>
      <c r="Q26" s="42">
        <f t="shared" si="4"/>
        <v>0</v>
      </c>
      <c r="R26" s="42">
        <f t="shared" si="4"/>
        <v>0</v>
      </c>
      <c r="S26" s="42">
        <f t="shared" si="4"/>
        <v>0</v>
      </c>
      <c r="T26" s="42">
        <f t="shared" si="4"/>
        <v>93</v>
      </c>
      <c r="U26" s="43">
        <f>((T26+Q26+N26-R26)+(O26*2))/E26</f>
        <v>0.44166666666666665</v>
      </c>
      <c r="V26" s="44" t="s">
        <v>390</v>
      </c>
      <c r="W26" s="44" t="s">
        <v>63</v>
      </c>
      <c r="X26" s="44" t="s">
        <v>64</v>
      </c>
      <c r="Y26" s="79">
        <v>1157</v>
      </c>
      <c r="Z26" s="45"/>
      <c r="AA26" s="46" t="s">
        <v>110</v>
      </c>
      <c r="AB26" s="93" t="s">
        <v>66</v>
      </c>
    </row>
    <row r="27" spans="1:28" x14ac:dyDescent="0.3">
      <c r="A27" s="1"/>
      <c r="B27" s="1"/>
      <c r="C27" s="1"/>
      <c r="D27" s="1"/>
      <c r="F27" s="47" t="s">
        <v>41</v>
      </c>
      <c r="G27" s="77">
        <f>F26/G26</f>
        <v>0.38961038961038963</v>
      </c>
      <c r="H27" s="47"/>
      <c r="I27" s="27"/>
      <c r="J27" s="47" t="s">
        <v>42</v>
      </c>
      <c r="K27" s="77">
        <f>J26/K26</f>
        <v>0.67346938775510201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1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52" t="s">
        <v>45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 t="s">
        <v>387</v>
      </c>
      <c r="W33" s="1"/>
      <c r="X33" s="1"/>
      <c r="Y33" s="30"/>
      <c r="Z33" s="39"/>
      <c r="AA33" s="1"/>
      <c r="AB33" s="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366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46</v>
      </c>
      <c r="C35" s="26" t="s">
        <v>348</v>
      </c>
      <c r="D35" s="36">
        <v>13</v>
      </c>
      <c r="E35" s="95" t="s">
        <v>499</v>
      </c>
      <c r="F35" s="26"/>
      <c r="G35" s="95"/>
      <c r="H35" s="95"/>
      <c r="I35" s="95"/>
      <c r="J35" s="26"/>
      <c r="K35" s="26"/>
      <c r="L35" s="95"/>
      <c r="M35" s="95"/>
      <c r="N35" s="26">
        <f>SUM(L35:M35)</f>
        <v>0</v>
      </c>
      <c r="O35" s="95"/>
      <c r="P35" s="106"/>
      <c r="Q35" s="95"/>
      <c r="R35" s="95"/>
      <c r="S35" s="95"/>
      <c r="T35" s="26">
        <f>+(F35*2)+J35</f>
        <v>0</v>
      </c>
      <c r="U35" s="38" t="str">
        <f>IFERROR(((T35+Q35+N35-R35)+(O35*2))/E35,"")</f>
        <v/>
      </c>
      <c r="V35" s="22" t="s">
        <v>390</v>
      </c>
      <c r="W35" s="22" t="s">
        <v>57</v>
      </c>
      <c r="X35" s="22" t="s">
        <v>58</v>
      </c>
      <c r="Y35" s="78">
        <v>1157</v>
      </c>
      <c r="Z35" s="39"/>
      <c r="AA35" s="1" t="s">
        <v>83</v>
      </c>
      <c r="AB35" s="27" t="s">
        <v>91</v>
      </c>
    </row>
    <row r="36" spans="1:28" x14ac:dyDescent="0.3">
      <c r="A36" s="1" t="s">
        <v>105</v>
      </c>
      <c r="B36" s="1" t="s">
        <v>46</v>
      </c>
      <c r="C36" s="26" t="s">
        <v>53</v>
      </c>
      <c r="D36" s="36">
        <v>23</v>
      </c>
      <c r="E36" s="95" t="s">
        <v>499</v>
      </c>
      <c r="F36" s="26"/>
      <c r="G36" s="95"/>
      <c r="H36" s="95"/>
      <c r="I36" s="95"/>
      <c r="J36" s="26"/>
      <c r="K36" s="26"/>
      <c r="L36" s="95"/>
      <c r="M36" s="95"/>
      <c r="N36" s="26">
        <f t="shared" ref="N36:N42" si="5">SUM(L36:M36)</f>
        <v>0</v>
      </c>
      <c r="O36" s="106"/>
      <c r="P36" s="106"/>
      <c r="Q36" s="106"/>
      <c r="R36" s="106"/>
      <c r="S36" s="106"/>
      <c r="T36" s="26">
        <f t="shared" ref="T36:T45" si="6">+(F36*2)+J36</f>
        <v>0</v>
      </c>
      <c r="U36" s="38" t="str">
        <f t="shared" ref="U36:U45" si="7">IFERROR(((T36+Q36+N36-R36)+(O36*2))/E36,"")</f>
        <v/>
      </c>
      <c r="V36" s="22" t="s">
        <v>390</v>
      </c>
      <c r="W36" s="22" t="s">
        <v>57</v>
      </c>
      <c r="X36" s="22" t="s">
        <v>58</v>
      </c>
      <c r="Y36" s="78">
        <v>1157</v>
      </c>
      <c r="Z36" s="39"/>
      <c r="AA36" s="1" t="s">
        <v>83</v>
      </c>
      <c r="AB36" s="27" t="s">
        <v>91</v>
      </c>
    </row>
    <row r="37" spans="1:28" x14ac:dyDescent="0.3">
      <c r="A37" s="1" t="s">
        <v>105</v>
      </c>
      <c r="B37" s="1" t="s">
        <v>46</v>
      </c>
      <c r="C37" s="26" t="s">
        <v>54</v>
      </c>
      <c r="D37" s="36">
        <v>30</v>
      </c>
      <c r="E37" s="95"/>
      <c r="F37" s="26">
        <v>0</v>
      </c>
      <c r="G37" s="95"/>
      <c r="H37" s="95"/>
      <c r="I37" s="95"/>
      <c r="J37" s="26">
        <v>4</v>
      </c>
      <c r="K37" s="26">
        <v>5</v>
      </c>
      <c r="L37" s="95"/>
      <c r="M37" s="95"/>
      <c r="N37" s="26">
        <f t="shared" si="5"/>
        <v>0</v>
      </c>
      <c r="O37" s="106"/>
      <c r="P37" s="106"/>
      <c r="Q37" s="106"/>
      <c r="R37" s="106"/>
      <c r="S37" s="106"/>
      <c r="T37" s="26">
        <f t="shared" si="6"/>
        <v>4</v>
      </c>
      <c r="U37" s="38" t="str">
        <f t="shared" si="7"/>
        <v/>
      </c>
      <c r="V37" s="22" t="s">
        <v>390</v>
      </c>
      <c r="W37" s="22" t="s">
        <v>57</v>
      </c>
      <c r="X37" s="22" t="s">
        <v>58</v>
      </c>
      <c r="Y37" s="78">
        <v>1157</v>
      </c>
      <c r="Z37" s="39"/>
      <c r="AA37" s="1" t="s">
        <v>83</v>
      </c>
      <c r="AB37" s="27" t="s">
        <v>91</v>
      </c>
    </row>
    <row r="38" spans="1:28" x14ac:dyDescent="0.3">
      <c r="A38" s="1" t="s">
        <v>105</v>
      </c>
      <c r="B38" s="1" t="s">
        <v>46</v>
      </c>
      <c r="C38" s="26" t="s">
        <v>52</v>
      </c>
      <c r="D38" s="36">
        <v>21</v>
      </c>
      <c r="E38" s="95"/>
      <c r="F38" s="26">
        <v>5</v>
      </c>
      <c r="G38" s="95"/>
      <c r="H38" s="95"/>
      <c r="I38" s="95"/>
      <c r="J38" s="26">
        <v>0</v>
      </c>
      <c r="K38" s="26">
        <v>0</v>
      </c>
      <c r="L38" s="95"/>
      <c r="M38" s="95"/>
      <c r="N38" s="26">
        <f t="shared" si="5"/>
        <v>0</v>
      </c>
      <c r="O38" s="106"/>
      <c r="P38" s="106"/>
      <c r="Q38" s="106"/>
      <c r="R38" s="106"/>
      <c r="S38" s="106"/>
      <c r="T38" s="26">
        <f t="shared" si="6"/>
        <v>10</v>
      </c>
      <c r="U38" s="38" t="str">
        <f t="shared" si="7"/>
        <v/>
      </c>
      <c r="V38" s="22" t="s">
        <v>390</v>
      </c>
      <c r="W38" s="22" t="s">
        <v>57</v>
      </c>
      <c r="X38" s="22" t="s">
        <v>58</v>
      </c>
      <c r="Y38" s="78">
        <v>1157</v>
      </c>
      <c r="Z38" s="39"/>
      <c r="AA38" s="1" t="s">
        <v>83</v>
      </c>
      <c r="AB38" s="27" t="s">
        <v>91</v>
      </c>
    </row>
    <row r="39" spans="1:28" x14ac:dyDescent="0.3">
      <c r="A39" s="1" t="s">
        <v>105</v>
      </c>
      <c r="B39" s="1" t="s">
        <v>46</v>
      </c>
      <c r="C39" s="26" t="s">
        <v>61</v>
      </c>
      <c r="D39" s="36">
        <v>12</v>
      </c>
      <c r="E39" s="95" t="s">
        <v>499</v>
      </c>
      <c r="F39" s="26"/>
      <c r="G39" s="95"/>
      <c r="H39" s="95"/>
      <c r="I39" s="95"/>
      <c r="J39" s="26"/>
      <c r="K39" s="26"/>
      <c r="L39" s="95"/>
      <c r="M39" s="95"/>
      <c r="N39" s="26"/>
      <c r="O39" s="106"/>
      <c r="P39" s="106"/>
      <c r="Q39" s="106"/>
      <c r="R39" s="106"/>
      <c r="S39" s="106"/>
      <c r="T39" s="26"/>
      <c r="U39" s="38"/>
      <c r="V39" s="22" t="s">
        <v>390</v>
      </c>
      <c r="W39" s="22" t="s">
        <v>57</v>
      </c>
      <c r="X39" s="22" t="s">
        <v>58</v>
      </c>
      <c r="Y39" s="78">
        <v>1157</v>
      </c>
      <c r="Z39" s="39"/>
      <c r="AA39" s="1" t="s">
        <v>83</v>
      </c>
      <c r="AB39" s="27" t="s">
        <v>91</v>
      </c>
    </row>
    <row r="40" spans="1:28" x14ac:dyDescent="0.3">
      <c r="A40" s="1" t="s">
        <v>105</v>
      </c>
      <c r="B40" s="1" t="s">
        <v>46</v>
      </c>
      <c r="C40" s="26" t="s">
        <v>50</v>
      </c>
      <c r="D40" s="36">
        <v>31</v>
      </c>
      <c r="E40" s="95"/>
      <c r="F40" s="26">
        <v>16</v>
      </c>
      <c r="G40" s="26">
        <v>24</v>
      </c>
      <c r="H40" s="95"/>
      <c r="I40" s="95"/>
      <c r="J40" s="26">
        <v>6</v>
      </c>
      <c r="K40" s="26">
        <v>6</v>
      </c>
      <c r="L40" s="95"/>
      <c r="M40" s="47">
        <v>19</v>
      </c>
      <c r="N40" s="26">
        <f t="shared" si="5"/>
        <v>19</v>
      </c>
      <c r="O40" s="106"/>
      <c r="P40" s="106"/>
      <c r="Q40" s="106"/>
      <c r="R40" s="106"/>
      <c r="S40" s="106"/>
      <c r="T40" s="26">
        <f t="shared" si="6"/>
        <v>38</v>
      </c>
      <c r="U40" s="38" t="str">
        <f t="shared" si="7"/>
        <v/>
      </c>
      <c r="V40" s="22" t="s">
        <v>390</v>
      </c>
      <c r="W40" s="22" t="s">
        <v>57</v>
      </c>
      <c r="X40" s="22" t="s">
        <v>58</v>
      </c>
      <c r="Y40" s="78">
        <v>1157</v>
      </c>
      <c r="Z40" s="39"/>
      <c r="AA40" s="1" t="s">
        <v>83</v>
      </c>
      <c r="AB40" s="27" t="s">
        <v>91</v>
      </c>
    </row>
    <row r="41" spans="1:28" x14ac:dyDescent="0.3">
      <c r="A41" s="1" t="s">
        <v>105</v>
      </c>
      <c r="B41" s="1" t="s">
        <v>46</v>
      </c>
      <c r="C41" s="26" t="s">
        <v>47</v>
      </c>
      <c r="D41" s="36">
        <v>24</v>
      </c>
      <c r="E41" s="95" t="s">
        <v>499</v>
      </c>
      <c r="F41" s="26"/>
      <c r="G41" s="95"/>
      <c r="H41" s="95"/>
      <c r="I41" s="95"/>
      <c r="J41" s="26"/>
      <c r="K41" s="26"/>
      <c r="L41" s="95"/>
      <c r="M41" s="95"/>
      <c r="N41" s="26">
        <f t="shared" si="5"/>
        <v>0</v>
      </c>
      <c r="O41" s="106"/>
      <c r="P41" s="106"/>
      <c r="Q41" s="106"/>
      <c r="R41" s="106"/>
      <c r="S41" s="106"/>
      <c r="T41" s="26">
        <f t="shared" si="6"/>
        <v>0</v>
      </c>
      <c r="U41" s="38" t="str">
        <f t="shared" si="7"/>
        <v/>
      </c>
      <c r="V41" s="22" t="s">
        <v>390</v>
      </c>
      <c r="W41" s="22" t="s">
        <v>57</v>
      </c>
      <c r="X41" s="22" t="s">
        <v>58</v>
      </c>
      <c r="Y41" s="78">
        <v>1157</v>
      </c>
      <c r="Z41" s="39"/>
      <c r="AA41" s="1" t="s">
        <v>83</v>
      </c>
      <c r="AB41" s="27" t="s">
        <v>91</v>
      </c>
    </row>
    <row r="42" spans="1:28" x14ac:dyDescent="0.3">
      <c r="A42" s="1" t="s">
        <v>105</v>
      </c>
      <c r="B42" s="1" t="s">
        <v>46</v>
      </c>
      <c r="C42" s="26" t="s">
        <v>345</v>
      </c>
      <c r="D42" s="36">
        <v>25</v>
      </c>
      <c r="E42" s="95"/>
      <c r="F42" s="26">
        <v>1</v>
      </c>
      <c r="G42" s="95"/>
      <c r="H42" s="95"/>
      <c r="I42" s="95"/>
      <c r="J42" s="26">
        <v>3</v>
      </c>
      <c r="K42" s="26">
        <v>4</v>
      </c>
      <c r="L42" s="95"/>
      <c r="M42" s="95"/>
      <c r="N42" s="26">
        <f t="shared" si="5"/>
        <v>0</v>
      </c>
      <c r="O42" s="106"/>
      <c r="P42" s="106"/>
      <c r="Q42" s="106"/>
      <c r="R42" s="106"/>
      <c r="S42" s="106"/>
      <c r="T42" s="26">
        <f t="shared" si="6"/>
        <v>5</v>
      </c>
      <c r="U42" s="38" t="str">
        <f t="shared" si="7"/>
        <v/>
      </c>
      <c r="V42" s="22" t="s">
        <v>390</v>
      </c>
      <c r="W42" s="22" t="s">
        <v>57</v>
      </c>
      <c r="X42" s="22" t="s">
        <v>58</v>
      </c>
      <c r="Y42" s="78">
        <v>1157</v>
      </c>
      <c r="Z42" s="39"/>
      <c r="AA42" s="1" t="s">
        <v>83</v>
      </c>
      <c r="AB42" s="27" t="s">
        <v>91</v>
      </c>
    </row>
    <row r="43" spans="1:28" x14ac:dyDescent="0.3">
      <c r="A43" s="1" t="s">
        <v>105</v>
      </c>
      <c r="B43" s="1" t="s">
        <v>46</v>
      </c>
      <c r="C43" s="26" t="s">
        <v>51</v>
      </c>
      <c r="D43" s="36">
        <v>10</v>
      </c>
      <c r="E43" s="95"/>
      <c r="F43" s="26">
        <v>6</v>
      </c>
      <c r="G43" s="95"/>
      <c r="H43" s="95"/>
      <c r="I43" s="95"/>
      <c r="J43" s="26">
        <v>5</v>
      </c>
      <c r="K43" s="26">
        <v>7</v>
      </c>
      <c r="L43" s="95"/>
      <c r="M43" s="95"/>
      <c r="N43" s="26">
        <f>SUM(L43:M43)</f>
        <v>0</v>
      </c>
      <c r="O43" s="106"/>
      <c r="P43" s="51">
        <v>6</v>
      </c>
      <c r="Q43" s="106"/>
      <c r="R43" s="106"/>
      <c r="S43" s="106"/>
      <c r="T43" s="26">
        <f t="shared" si="6"/>
        <v>17</v>
      </c>
      <c r="U43" s="38" t="str">
        <f t="shared" si="7"/>
        <v/>
      </c>
      <c r="V43" s="22" t="s">
        <v>390</v>
      </c>
      <c r="W43" s="22" t="s">
        <v>57</v>
      </c>
      <c r="X43" s="22" t="s">
        <v>58</v>
      </c>
      <c r="Y43" s="78">
        <v>1157</v>
      </c>
      <c r="Z43" s="39"/>
      <c r="AA43" s="1" t="s">
        <v>83</v>
      </c>
      <c r="AB43" s="27" t="s">
        <v>91</v>
      </c>
    </row>
    <row r="44" spans="1:28" x14ac:dyDescent="0.3">
      <c r="A44" s="1" t="s">
        <v>105</v>
      </c>
      <c r="B44" s="1" t="s">
        <v>46</v>
      </c>
      <c r="C44" s="26" t="s">
        <v>49</v>
      </c>
      <c r="D44" s="36">
        <v>22</v>
      </c>
      <c r="E44" s="95"/>
      <c r="F44" s="26">
        <v>1</v>
      </c>
      <c r="G44" s="95"/>
      <c r="H44" s="95"/>
      <c r="I44" s="95"/>
      <c r="J44" s="26">
        <v>0</v>
      </c>
      <c r="K44" s="26">
        <v>0</v>
      </c>
      <c r="L44" s="95"/>
      <c r="M44" s="95"/>
      <c r="N44" s="26">
        <f>SUM(L44:M44)</f>
        <v>0</v>
      </c>
      <c r="O44" s="106"/>
      <c r="P44" s="106"/>
      <c r="Q44" s="106"/>
      <c r="R44" s="106"/>
      <c r="S44" s="106"/>
      <c r="T44" s="26">
        <f t="shared" si="6"/>
        <v>2</v>
      </c>
      <c r="U44" s="38" t="str">
        <f t="shared" si="7"/>
        <v/>
      </c>
      <c r="V44" s="22" t="s">
        <v>390</v>
      </c>
      <c r="W44" s="22" t="s">
        <v>57</v>
      </c>
      <c r="X44" s="22" t="s">
        <v>58</v>
      </c>
      <c r="Y44" s="78">
        <v>1157</v>
      </c>
      <c r="Z44" s="39"/>
      <c r="AA44" s="1" t="s">
        <v>83</v>
      </c>
      <c r="AB44" s="27" t="s">
        <v>91</v>
      </c>
    </row>
    <row r="45" spans="1:28" x14ac:dyDescent="0.3">
      <c r="A45" s="1" t="s">
        <v>105</v>
      </c>
      <c r="B45" s="1" t="s">
        <v>46</v>
      </c>
      <c r="C45" s="26" t="s">
        <v>48</v>
      </c>
      <c r="D45" s="36">
        <v>20</v>
      </c>
      <c r="E45" s="95"/>
      <c r="F45" s="26">
        <v>4</v>
      </c>
      <c r="G45" s="106"/>
      <c r="H45" s="95"/>
      <c r="I45" s="95"/>
      <c r="J45" s="26">
        <v>0</v>
      </c>
      <c r="K45" s="26">
        <v>2</v>
      </c>
      <c r="L45" s="95"/>
      <c r="M45" s="95"/>
      <c r="N45" s="26">
        <f>SUM(L45:M45)</f>
        <v>0</v>
      </c>
      <c r="O45" s="106"/>
      <c r="P45" s="106"/>
      <c r="Q45" s="106"/>
      <c r="R45" s="106"/>
      <c r="S45" s="106"/>
      <c r="T45" s="26">
        <f t="shared" si="6"/>
        <v>8</v>
      </c>
      <c r="U45" s="38" t="str">
        <f t="shared" si="7"/>
        <v/>
      </c>
      <c r="V45" s="22" t="s">
        <v>390</v>
      </c>
      <c r="W45" s="22" t="s">
        <v>57</v>
      </c>
      <c r="X45" s="22" t="s">
        <v>58</v>
      </c>
      <c r="Y45" s="78">
        <v>1157</v>
      </c>
      <c r="Z45" s="39"/>
      <c r="AA45" s="1" t="s">
        <v>83</v>
      </c>
      <c r="AB45" s="27" t="s">
        <v>91</v>
      </c>
    </row>
    <row r="46" spans="1:28" x14ac:dyDescent="0.3">
      <c r="A46" s="1" t="s">
        <v>105</v>
      </c>
      <c r="B46" s="1" t="s">
        <v>46</v>
      </c>
      <c r="C46" s="51" t="s">
        <v>39</v>
      </c>
      <c r="D46" s="1"/>
      <c r="E46" s="51">
        <v>240</v>
      </c>
      <c r="F46" s="51"/>
      <c r="G46" s="51">
        <v>67</v>
      </c>
      <c r="H46" s="41"/>
      <c r="I46" s="41"/>
      <c r="J46" s="41"/>
      <c r="K46" s="41"/>
      <c r="L46" s="41"/>
      <c r="M46" s="41"/>
      <c r="N46" s="41"/>
      <c r="O46" s="41"/>
      <c r="P46" s="51">
        <v>22</v>
      </c>
      <c r="Q46" s="41"/>
      <c r="R46" s="41"/>
      <c r="S46" s="41"/>
      <c r="T46" s="41"/>
      <c r="U46" s="38" t="str">
        <f>_xlfn.IFNA("",((T46+Q46+N46-R46)+(O46*2))/E46)</f>
        <v/>
      </c>
      <c r="V46" s="22" t="s">
        <v>390</v>
      </c>
      <c r="W46" s="22" t="s">
        <v>57</v>
      </c>
      <c r="X46" s="22" t="s">
        <v>58</v>
      </c>
      <c r="Y46" s="78">
        <v>1157</v>
      </c>
      <c r="Z46" s="39"/>
      <c r="AA46" s="1" t="s">
        <v>83</v>
      </c>
      <c r="AB46" s="27" t="s">
        <v>91</v>
      </c>
    </row>
    <row r="47" spans="1:28" x14ac:dyDescent="0.3">
      <c r="A47" s="46" t="s">
        <v>105</v>
      </c>
      <c r="B47" s="46" t="s">
        <v>46</v>
      </c>
      <c r="C47" s="42" t="s">
        <v>40</v>
      </c>
      <c r="D47" s="46"/>
      <c r="E47" s="42">
        <f t="shared" ref="E47:T47" si="8">SUM(E35:E46)</f>
        <v>240</v>
      </c>
      <c r="F47" s="42">
        <f t="shared" si="8"/>
        <v>33</v>
      </c>
      <c r="G47" s="42">
        <f t="shared" si="8"/>
        <v>91</v>
      </c>
      <c r="H47" s="42">
        <f t="shared" si="8"/>
        <v>0</v>
      </c>
      <c r="I47" s="42">
        <f t="shared" si="8"/>
        <v>0</v>
      </c>
      <c r="J47" s="42">
        <f t="shared" si="8"/>
        <v>18</v>
      </c>
      <c r="K47" s="42">
        <f t="shared" si="8"/>
        <v>24</v>
      </c>
      <c r="L47" s="42">
        <f t="shared" si="8"/>
        <v>0</v>
      </c>
      <c r="M47" s="42">
        <f t="shared" si="8"/>
        <v>19</v>
      </c>
      <c r="N47" s="42">
        <f t="shared" si="8"/>
        <v>19</v>
      </c>
      <c r="O47" s="42">
        <f t="shared" si="8"/>
        <v>0</v>
      </c>
      <c r="P47" s="42">
        <f t="shared" si="8"/>
        <v>28</v>
      </c>
      <c r="Q47" s="42">
        <f t="shared" si="8"/>
        <v>0</v>
      </c>
      <c r="R47" s="42">
        <f t="shared" si="8"/>
        <v>0</v>
      </c>
      <c r="S47" s="42">
        <f t="shared" si="8"/>
        <v>0</v>
      </c>
      <c r="T47" s="42">
        <f t="shared" si="8"/>
        <v>84</v>
      </c>
      <c r="U47" s="43">
        <f>((T47+Q47+N47-R47)+(O47*2))/E47</f>
        <v>0.42916666666666664</v>
      </c>
      <c r="V47" s="44" t="s">
        <v>390</v>
      </c>
      <c r="W47" s="44" t="s">
        <v>57</v>
      </c>
      <c r="X47" s="44" t="s">
        <v>58</v>
      </c>
      <c r="Y47" s="79">
        <v>1157</v>
      </c>
      <c r="Z47" s="45"/>
      <c r="AA47" s="46" t="s">
        <v>83</v>
      </c>
      <c r="AB47" s="93" t="s">
        <v>91</v>
      </c>
    </row>
    <row r="48" spans="1:28" x14ac:dyDescent="0.3">
      <c r="A48" s="1"/>
      <c r="B48" s="1"/>
      <c r="C48" s="1"/>
      <c r="D48" s="1"/>
      <c r="F48" s="47" t="s">
        <v>41</v>
      </c>
      <c r="G48" s="77">
        <f>F47/G47</f>
        <v>0.36263736263736263</v>
      </c>
      <c r="H48" s="47"/>
      <c r="I48" s="27"/>
      <c r="J48" s="47" t="s">
        <v>42</v>
      </c>
      <c r="K48" s="77">
        <f>J47/K47</f>
        <v>0.75</v>
      </c>
      <c r="L48" s="1"/>
      <c r="M48" s="37" t="s">
        <v>43</v>
      </c>
      <c r="N48" s="49"/>
      <c r="P48" s="1"/>
      <c r="Q48" s="1"/>
      <c r="R48" s="1"/>
      <c r="S48" s="1"/>
      <c r="T48" s="1"/>
      <c r="U48" s="1"/>
      <c r="V48" s="22"/>
      <c r="W48" s="22"/>
      <c r="X48" s="22"/>
      <c r="Y48" s="40"/>
      <c r="Z48" s="39"/>
      <c r="AA48" s="1"/>
      <c r="AB48" s="1"/>
    </row>
    <row r="49" spans="1:28" x14ac:dyDescent="0.3">
      <c r="A49" s="1"/>
      <c r="B49" s="1"/>
      <c r="C49" s="5" t="s">
        <v>44</v>
      </c>
      <c r="V49" s="22"/>
      <c r="W49" s="22"/>
      <c r="X49" s="22"/>
      <c r="Y49" s="40"/>
      <c r="Z49" s="39"/>
      <c r="AA49" s="1"/>
      <c r="AB49" s="1"/>
    </row>
    <row r="50" spans="1:28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0"/>
      <c r="Z50" s="39"/>
      <c r="AA50" s="1"/>
      <c r="AB50" s="1"/>
    </row>
  </sheetData>
  <sheetProtection sheet="1" objects="1" scenarios="1"/>
  <pageMargins left="0" right="0" top="1" bottom="0" header="0.3" footer="0.3"/>
  <pageSetup scale="77" orientation="landscape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97D28-A123-49C7-A6F5-213E2297D331}">
  <sheetPr>
    <tabColor theme="9" tint="0.39997558519241921"/>
  </sheetPr>
  <dimension ref="A1:AB49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109375" customWidth="1"/>
    <col min="5" max="6" width="5.88671875" customWidth="1"/>
    <col min="7" max="7" width="6.5546875" bestFit="1" customWidth="1"/>
    <col min="8" max="9" width="0" hidden="1" customWidth="1"/>
    <col min="10" max="10" width="5.88671875" customWidth="1"/>
    <col min="11" max="11" width="6.5546875" customWidth="1"/>
    <col min="12" max="19" width="5.88671875" customWidth="1"/>
    <col min="20" max="20" width="6.5546875" customWidth="1"/>
    <col min="21" max="21" width="7.33203125" customWidth="1"/>
    <col min="22" max="22" width="4.88671875" customWidth="1"/>
    <col min="23" max="23" width="4.33203125" customWidth="1"/>
    <col min="24" max="24" width="4.109375" customWidth="1"/>
    <col min="25" max="25" width="7.109375" bestFit="1" customWidth="1"/>
    <col min="26" max="26" width="20.33203125" customWidth="1"/>
    <col min="27" max="27" width="15.5546875" customWidth="1"/>
  </cols>
  <sheetData>
    <row r="1" spans="1:28" x14ac:dyDescent="0.3">
      <c r="Z1" s="80" t="s">
        <v>405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28962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366</v>
      </c>
    </row>
    <row r="4" spans="1:28" x14ac:dyDescent="0.3">
      <c r="B4" s="1"/>
      <c r="C4" s="6" t="s">
        <v>227</v>
      </c>
      <c r="D4" s="7" t="s">
        <v>5</v>
      </c>
      <c r="E4" s="8"/>
      <c r="F4" s="5"/>
      <c r="G4" s="1"/>
      <c r="J4" s="15" t="s">
        <v>391</v>
      </c>
      <c r="K4" s="16" t="s">
        <v>106</v>
      </c>
      <c r="L4" s="17"/>
      <c r="M4" s="18"/>
      <c r="N4" s="19">
        <v>26</v>
      </c>
      <c r="O4" s="19">
        <v>22</v>
      </c>
      <c r="P4" s="19">
        <v>23</v>
      </c>
      <c r="Q4" s="19">
        <v>18</v>
      </c>
      <c r="R4" s="20"/>
      <c r="S4" s="21">
        <f>SUM(N4:R4)</f>
        <v>89</v>
      </c>
      <c r="T4" s="22" t="s">
        <v>392</v>
      </c>
    </row>
    <row r="5" spans="1:28" x14ac:dyDescent="0.3">
      <c r="B5" s="1"/>
      <c r="C5" s="6" t="s">
        <v>121</v>
      </c>
      <c r="D5" s="7" t="s">
        <v>6</v>
      </c>
      <c r="E5" s="1"/>
      <c r="F5" s="1"/>
      <c r="G5" s="1"/>
      <c r="J5" s="15" t="s">
        <v>224</v>
      </c>
      <c r="K5" s="16" t="s">
        <v>89</v>
      </c>
      <c r="L5" s="17"/>
      <c r="M5" s="18"/>
      <c r="N5" s="19">
        <v>24</v>
      </c>
      <c r="O5" s="19">
        <v>19</v>
      </c>
      <c r="P5" s="19">
        <v>17</v>
      </c>
      <c r="Q5" s="19">
        <v>25</v>
      </c>
      <c r="R5" s="20"/>
      <c r="S5" s="21">
        <f>SUM(N5:R5)</f>
        <v>85</v>
      </c>
      <c r="T5" s="22" t="s">
        <v>392</v>
      </c>
      <c r="U5" s="1"/>
      <c r="V5" s="1"/>
      <c r="W5" s="1"/>
    </row>
    <row r="6" spans="1:28" x14ac:dyDescent="0.3">
      <c r="C6" s="75">
        <v>1106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168</v>
      </c>
      <c r="D7" s="7" t="s">
        <v>8</v>
      </c>
      <c r="G7" s="1"/>
      <c r="S7" s="1"/>
      <c r="T7" s="25" t="s">
        <v>365</v>
      </c>
      <c r="U7" s="1"/>
      <c r="V7" s="83">
        <v>6</v>
      </c>
      <c r="W7" s="1"/>
    </row>
    <row r="8" spans="1:28" x14ac:dyDescent="0.3">
      <c r="B8" s="1"/>
      <c r="C8" s="24" t="s">
        <v>368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8">
        <v>0.10069444444444443</v>
      </c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31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 t="s">
        <v>393</v>
      </c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366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88</v>
      </c>
      <c r="B13" s="1" t="s">
        <v>105</v>
      </c>
      <c r="C13" s="26" t="s">
        <v>155</v>
      </c>
      <c r="D13" s="36">
        <v>11</v>
      </c>
      <c r="E13" s="26">
        <v>39</v>
      </c>
      <c r="F13" s="26">
        <v>3</v>
      </c>
      <c r="G13" s="26">
        <v>9</v>
      </c>
      <c r="H13" s="26"/>
      <c r="I13" s="26"/>
      <c r="J13" s="26">
        <v>5</v>
      </c>
      <c r="K13" s="26">
        <v>5</v>
      </c>
      <c r="L13" s="26">
        <v>1</v>
      </c>
      <c r="M13" s="26">
        <v>5</v>
      </c>
      <c r="N13" s="26">
        <f>SUM(L13:M13)</f>
        <v>6</v>
      </c>
      <c r="O13" s="26">
        <v>5</v>
      </c>
      <c r="P13" s="37">
        <v>5</v>
      </c>
      <c r="Q13" s="26">
        <v>2</v>
      </c>
      <c r="R13" s="26">
        <v>4</v>
      </c>
      <c r="S13" s="26">
        <v>0</v>
      </c>
      <c r="T13" s="26">
        <f t="shared" ref="T13:T24" si="0">+(F13*2)+J13</f>
        <v>11</v>
      </c>
      <c r="U13" s="38">
        <f>IFERROR(((T13+Q13+N13-R13)+(O13*2))/E13,"")</f>
        <v>0.64102564102564108</v>
      </c>
      <c r="V13" s="22" t="s">
        <v>392</v>
      </c>
      <c r="W13" s="22" t="s">
        <v>63</v>
      </c>
      <c r="X13" s="22" t="s">
        <v>64</v>
      </c>
      <c r="Y13" s="78">
        <v>1106</v>
      </c>
      <c r="Z13" s="39"/>
      <c r="AA13" s="1" t="s">
        <v>110</v>
      </c>
      <c r="AB13" s="27" t="s">
        <v>369</v>
      </c>
    </row>
    <row r="14" spans="1:28" x14ac:dyDescent="0.3">
      <c r="A14" s="1" t="s">
        <v>88</v>
      </c>
      <c r="B14" s="1" t="s">
        <v>105</v>
      </c>
      <c r="C14" s="26" t="s">
        <v>156</v>
      </c>
      <c r="D14" s="36">
        <v>33</v>
      </c>
      <c r="E14" s="26" t="s">
        <v>499</v>
      </c>
      <c r="F14" s="26"/>
      <c r="G14" s="26"/>
      <c r="H14" s="26"/>
      <c r="I14" s="26"/>
      <c r="J14" s="26"/>
      <c r="K14" s="26"/>
      <c r="L14" s="26"/>
      <c r="M14" s="26"/>
      <c r="N14" s="26">
        <f>SUM(L14:M14)</f>
        <v>0</v>
      </c>
      <c r="O14" s="26"/>
      <c r="P14" s="26"/>
      <c r="Q14" s="26"/>
      <c r="R14" s="26"/>
      <c r="S14" s="26"/>
      <c r="T14" s="26">
        <f t="shared" ref="T14" si="1">+(F14*2)+J14</f>
        <v>0</v>
      </c>
      <c r="U14" s="38" t="str">
        <f t="shared" ref="U14" si="2">IFERROR(((T14+Q14+N14-R14)+(O14*2))/E14,"")</f>
        <v/>
      </c>
      <c r="V14" s="22" t="s">
        <v>392</v>
      </c>
      <c r="W14" s="22" t="s">
        <v>63</v>
      </c>
      <c r="X14" s="22" t="s">
        <v>64</v>
      </c>
      <c r="Y14" s="78">
        <v>1106</v>
      </c>
      <c r="Z14" s="39"/>
      <c r="AA14" s="1" t="s">
        <v>110</v>
      </c>
      <c r="AB14" s="27" t="s">
        <v>369</v>
      </c>
    </row>
    <row r="15" spans="1:28" x14ac:dyDescent="0.3">
      <c r="A15" s="1" t="s">
        <v>88</v>
      </c>
      <c r="B15" s="1" t="s">
        <v>105</v>
      </c>
      <c r="C15" s="26" t="s">
        <v>157</v>
      </c>
      <c r="D15" s="36">
        <v>24</v>
      </c>
      <c r="E15" s="26">
        <v>43</v>
      </c>
      <c r="F15" s="26">
        <v>5</v>
      </c>
      <c r="G15" s="26">
        <v>13</v>
      </c>
      <c r="H15" s="26"/>
      <c r="I15" s="26"/>
      <c r="J15" s="26">
        <v>10</v>
      </c>
      <c r="K15" s="26">
        <v>14</v>
      </c>
      <c r="L15" s="26">
        <v>7</v>
      </c>
      <c r="M15" s="26">
        <v>9</v>
      </c>
      <c r="N15" s="26">
        <f t="shared" ref="N15:N19" si="3">SUM(L15:M15)</f>
        <v>16</v>
      </c>
      <c r="O15" s="26">
        <v>0</v>
      </c>
      <c r="P15" s="26">
        <v>1</v>
      </c>
      <c r="Q15" s="26">
        <v>0</v>
      </c>
      <c r="R15" s="26">
        <v>3</v>
      </c>
      <c r="S15" s="26">
        <v>2</v>
      </c>
      <c r="T15" s="26">
        <f t="shared" si="0"/>
        <v>20</v>
      </c>
      <c r="U15" s="38">
        <f t="shared" ref="U15:U24" si="4">IFERROR(((T15+Q15+N15-R15)+(O15*2))/E15,"")</f>
        <v>0.76744186046511631</v>
      </c>
      <c r="V15" s="22" t="s">
        <v>392</v>
      </c>
      <c r="W15" s="22" t="s">
        <v>63</v>
      </c>
      <c r="X15" s="22" t="s">
        <v>64</v>
      </c>
      <c r="Y15" s="78">
        <v>1106</v>
      </c>
      <c r="Z15" s="39"/>
      <c r="AA15" s="1" t="s">
        <v>110</v>
      </c>
      <c r="AB15" s="27" t="s">
        <v>369</v>
      </c>
    </row>
    <row r="16" spans="1:28" x14ac:dyDescent="0.3">
      <c r="A16" s="1" t="s">
        <v>88</v>
      </c>
      <c r="B16" s="1" t="s">
        <v>105</v>
      </c>
      <c r="C16" s="26" t="s">
        <v>158</v>
      </c>
      <c r="D16" s="36">
        <v>22</v>
      </c>
      <c r="E16" s="26">
        <v>25</v>
      </c>
      <c r="F16" s="26">
        <v>6</v>
      </c>
      <c r="G16" s="26">
        <v>14</v>
      </c>
      <c r="H16" s="26"/>
      <c r="I16" s="26"/>
      <c r="J16" s="26">
        <v>1</v>
      </c>
      <c r="K16" s="26">
        <v>2</v>
      </c>
      <c r="L16" s="26">
        <v>1</v>
      </c>
      <c r="M16" s="26">
        <v>2</v>
      </c>
      <c r="N16" s="26">
        <f t="shared" si="3"/>
        <v>3</v>
      </c>
      <c r="O16" s="26">
        <v>1</v>
      </c>
      <c r="P16" s="26">
        <v>2</v>
      </c>
      <c r="Q16" s="26">
        <v>3</v>
      </c>
      <c r="R16" s="26">
        <v>3</v>
      </c>
      <c r="S16" s="26">
        <v>1</v>
      </c>
      <c r="T16" s="26">
        <f t="shared" si="0"/>
        <v>13</v>
      </c>
      <c r="U16" s="38">
        <f t="shared" si="4"/>
        <v>0.72</v>
      </c>
      <c r="V16" s="22" t="s">
        <v>392</v>
      </c>
      <c r="W16" s="22" t="s">
        <v>63</v>
      </c>
      <c r="X16" s="22" t="s">
        <v>64</v>
      </c>
      <c r="Y16" s="78">
        <v>1106</v>
      </c>
      <c r="Z16" s="39"/>
      <c r="AA16" s="1" t="s">
        <v>110</v>
      </c>
      <c r="AB16" s="27" t="s">
        <v>369</v>
      </c>
    </row>
    <row r="17" spans="1:28" x14ac:dyDescent="0.3">
      <c r="A17" s="1" t="s">
        <v>88</v>
      </c>
      <c r="B17" s="1" t="s">
        <v>105</v>
      </c>
      <c r="C17" s="26" t="s">
        <v>160</v>
      </c>
      <c r="D17" s="36">
        <v>20</v>
      </c>
      <c r="E17" s="26">
        <v>13</v>
      </c>
      <c r="F17" s="26">
        <v>1</v>
      </c>
      <c r="G17" s="26">
        <v>3</v>
      </c>
      <c r="H17" s="26"/>
      <c r="I17" s="26"/>
      <c r="J17" s="26">
        <v>0</v>
      </c>
      <c r="K17" s="26">
        <v>0</v>
      </c>
      <c r="L17" s="26">
        <v>0</v>
      </c>
      <c r="M17" s="26">
        <v>0</v>
      </c>
      <c r="N17" s="26">
        <f t="shared" si="3"/>
        <v>0</v>
      </c>
      <c r="O17" s="26">
        <v>2</v>
      </c>
      <c r="P17" s="26">
        <v>3</v>
      </c>
      <c r="Q17" s="26">
        <v>0</v>
      </c>
      <c r="R17" s="26">
        <v>2</v>
      </c>
      <c r="S17" s="26">
        <v>0</v>
      </c>
      <c r="T17" s="26">
        <f t="shared" si="0"/>
        <v>2</v>
      </c>
      <c r="U17" s="38">
        <f t="shared" si="4"/>
        <v>0.30769230769230771</v>
      </c>
      <c r="V17" s="22" t="s">
        <v>392</v>
      </c>
      <c r="W17" s="22" t="s">
        <v>63</v>
      </c>
      <c r="X17" s="22" t="s">
        <v>64</v>
      </c>
      <c r="Y17" s="78">
        <v>1106</v>
      </c>
      <c r="Z17" s="39"/>
      <c r="AA17" s="1" t="s">
        <v>110</v>
      </c>
      <c r="AB17" s="27" t="s">
        <v>369</v>
      </c>
    </row>
    <row r="18" spans="1:28" x14ac:dyDescent="0.3">
      <c r="A18" s="1" t="s">
        <v>88</v>
      </c>
      <c r="B18" s="1" t="s">
        <v>105</v>
      </c>
      <c r="C18" s="26" t="s">
        <v>161</v>
      </c>
      <c r="D18" s="36">
        <v>45</v>
      </c>
      <c r="E18" s="26">
        <v>24</v>
      </c>
      <c r="F18" s="26">
        <v>7</v>
      </c>
      <c r="G18" s="26">
        <v>14</v>
      </c>
      <c r="H18" s="26"/>
      <c r="I18" s="26"/>
      <c r="J18" s="26">
        <v>9</v>
      </c>
      <c r="K18" s="26">
        <v>12</v>
      </c>
      <c r="L18" s="26">
        <v>4</v>
      </c>
      <c r="M18" s="26">
        <v>4</v>
      </c>
      <c r="N18" s="26">
        <f t="shared" si="3"/>
        <v>8</v>
      </c>
      <c r="O18" s="26">
        <v>2</v>
      </c>
      <c r="P18" s="26">
        <v>5</v>
      </c>
      <c r="Q18" s="26">
        <v>4</v>
      </c>
      <c r="R18" s="26">
        <v>4</v>
      </c>
      <c r="S18" s="26">
        <v>2</v>
      </c>
      <c r="T18" s="26">
        <f t="shared" si="0"/>
        <v>23</v>
      </c>
      <c r="U18" s="38">
        <f t="shared" si="4"/>
        <v>1.4583333333333333</v>
      </c>
      <c r="V18" s="22" t="s">
        <v>392</v>
      </c>
      <c r="W18" s="22" t="s">
        <v>63</v>
      </c>
      <c r="X18" s="22" t="s">
        <v>64</v>
      </c>
      <c r="Y18" s="78">
        <v>1106</v>
      </c>
      <c r="Z18" s="39"/>
      <c r="AA18" s="1" t="s">
        <v>110</v>
      </c>
      <c r="AB18" s="27" t="s">
        <v>369</v>
      </c>
    </row>
    <row r="19" spans="1:28" x14ac:dyDescent="0.3">
      <c r="A19" s="1" t="s">
        <v>88</v>
      </c>
      <c r="B19" s="1" t="s">
        <v>105</v>
      </c>
      <c r="C19" s="26" t="s">
        <v>162</v>
      </c>
      <c r="D19" s="36">
        <v>23</v>
      </c>
      <c r="E19" s="26">
        <v>42</v>
      </c>
      <c r="F19" s="26">
        <v>2</v>
      </c>
      <c r="G19" s="26">
        <v>9</v>
      </c>
      <c r="H19" s="26"/>
      <c r="I19" s="26"/>
      <c r="J19" s="26">
        <v>4</v>
      </c>
      <c r="K19" s="26">
        <v>4</v>
      </c>
      <c r="L19" s="26">
        <v>1</v>
      </c>
      <c r="M19" s="26">
        <v>3</v>
      </c>
      <c r="N19" s="26">
        <f t="shared" si="3"/>
        <v>4</v>
      </c>
      <c r="O19" s="26">
        <v>5</v>
      </c>
      <c r="P19" s="26">
        <v>1</v>
      </c>
      <c r="Q19" s="26">
        <v>3</v>
      </c>
      <c r="R19" s="26">
        <v>8</v>
      </c>
      <c r="S19" s="26">
        <v>0</v>
      </c>
      <c r="T19" s="26">
        <f t="shared" si="0"/>
        <v>8</v>
      </c>
      <c r="U19" s="38">
        <f t="shared" si="4"/>
        <v>0.40476190476190477</v>
      </c>
      <c r="V19" s="22" t="s">
        <v>392</v>
      </c>
      <c r="W19" s="22" t="s">
        <v>63</v>
      </c>
      <c r="X19" s="22" t="s">
        <v>64</v>
      </c>
      <c r="Y19" s="78">
        <v>1106</v>
      </c>
      <c r="Z19" s="39"/>
      <c r="AA19" s="1" t="s">
        <v>110</v>
      </c>
      <c r="AB19" s="27" t="s">
        <v>369</v>
      </c>
    </row>
    <row r="20" spans="1:28" x14ac:dyDescent="0.3">
      <c r="A20" s="1" t="s">
        <v>88</v>
      </c>
      <c r="B20" s="1" t="s">
        <v>105</v>
      </c>
      <c r="C20" s="26" t="s">
        <v>163</v>
      </c>
      <c r="D20" s="36">
        <v>40</v>
      </c>
      <c r="E20" s="26">
        <v>9</v>
      </c>
      <c r="F20" s="26">
        <v>0</v>
      </c>
      <c r="G20" s="26">
        <v>1</v>
      </c>
      <c r="H20" s="26"/>
      <c r="I20" s="26"/>
      <c r="J20" s="26">
        <v>1</v>
      </c>
      <c r="K20" s="26">
        <v>1</v>
      </c>
      <c r="L20" s="26">
        <v>1</v>
      </c>
      <c r="M20" s="26">
        <v>2</v>
      </c>
      <c r="N20" s="26">
        <f>SUM(L20:M20)</f>
        <v>3</v>
      </c>
      <c r="O20" s="26">
        <v>1</v>
      </c>
      <c r="P20" s="26">
        <v>3</v>
      </c>
      <c r="Q20" s="26">
        <v>0</v>
      </c>
      <c r="R20" s="26">
        <v>2</v>
      </c>
      <c r="S20" s="26">
        <v>0</v>
      </c>
      <c r="T20" s="26">
        <f t="shared" si="0"/>
        <v>1</v>
      </c>
      <c r="U20" s="38">
        <f t="shared" si="4"/>
        <v>0.44444444444444442</v>
      </c>
      <c r="V20" s="22" t="s">
        <v>392</v>
      </c>
      <c r="W20" s="22" t="s">
        <v>63</v>
      </c>
      <c r="X20" s="22" t="s">
        <v>64</v>
      </c>
      <c r="Y20" s="78">
        <v>1106</v>
      </c>
      <c r="Z20" s="39"/>
      <c r="AA20" s="1" t="s">
        <v>110</v>
      </c>
      <c r="AB20" s="27" t="s">
        <v>369</v>
      </c>
    </row>
    <row r="21" spans="1:28" x14ac:dyDescent="0.3">
      <c r="A21" s="1" t="s">
        <v>88</v>
      </c>
      <c r="B21" s="1" t="s">
        <v>105</v>
      </c>
      <c r="C21" s="26" t="s">
        <v>164</v>
      </c>
      <c r="D21" s="36">
        <v>10</v>
      </c>
      <c r="E21" s="26">
        <v>30</v>
      </c>
      <c r="F21" s="26">
        <v>3</v>
      </c>
      <c r="G21" s="26">
        <v>8</v>
      </c>
      <c r="H21" s="26"/>
      <c r="I21" s="26"/>
      <c r="J21" s="26">
        <v>1</v>
      </c>
      <c r="K21" s="26">
        <v>2</v>
      </c>
      <c r="L21" s="26">
        <v>2</v>
      </c>
      <c r="M21" s="26">
        <v>12</v>
      </c>
      <c r="N21" s="26">
        <f>SUM(L21:M21)</f>
        <v>14</v>
      </c>
      <c r="O21" s="26">
        <v>3</v>
      </c>
      <c r="P21" s="26">
        <v>4</v>
      </c>
      <c r="Q21" s="26">
        <v>2</v>
      </c>
      <c r="R21" s="26">
        <v>4</v>
      </c>
      <c r="S21" s="26">
        <v>0</v>
      </c>
      <c r="T21" s="26">
        <f t="shared" si="0"/>
        <v>7</v>
      </c>
      <c r="U21" s="38">
        <f t="shared" si="4"/>
        <v>0.83333333333333337</v>
      </c>
      <c r="V21" s="22" t="s">
        <v>392</v>
      </c>
      <c r="W21" s="22" t="s">
        <v>63</v>
      </c>
      <c r="X21" s="22" t="s">
        <v>64</v>
      </c>
      <c r="Y21" s="78">
        <v>1106</v>
      </c>
      <c r="Z21" s="39"/>
      <c r="AA21" s="1" t="s">
        <v>110</v>
      </c>
      <c r="AB21" s="27" t="s">
        <v>369</v>
      </c>
    </row>
    <row r="22" spans="1:28" x14ac:dyDescent="0.3">
      <c r="A22" s="1" t="s">
        <v>88</v>
      </c>
      <c r="B22" s="1" t="s">
        <v>105</v>
      </c>
      <c r="C22" s="26" t="s">
        <v>165</v>
      </c>
      <c r="D22" s="36">
        <v>14</v>
      </c>
      <c r="E22" s="26" t="s">
        <v>499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38"/>
      <c r="V22" s="22" t="s">
        <v>392</v>
      </c>
      <c r="W22" s="22" t="s">
        <v>63</v>
      </c>
      <c r="X22" s="22" t="s">
        <v>64</v>
      </c>
      <c r="Y22" s="78">
        <v>1106</v>
      </c>
      <c r="Z22" s="39"/>
      <c r="AA22" s="1" t="s">
        <v>110</v>
      </c>
      <c r="AB22" s="27" t="s">
        <v>369</v>
      </c>
    </row>
    <row r="23" spans="1:28" x14ac:dyDescent="0.3">
      <c r="A23" s="1" t="s">
        <v>88</v>
      </c>
      <c r="B23" s="1" t="s">
        <v>105</v>
      </c>
      <c r="C23" s="26" t="s">
        <v>342</v>
      </c>
      <c r="D23" s="36">
        <v>25</v>
      </c>
      <c r="E23" s="26" t="s">
        <v>499</v>
      </c>
      <c r="F23" s="26"/>
      <c r="G23" s="26"/>
      <c r="H23" s="26"/>
      <c r="I23" s="26"/>
      <c r="J23" s="26"/>
      <c r="K23" s="26"/>
      <c r="L23" s="26"/>
      <c r="M23" s="26"/>
      <c r="N23" s="26">
        <f>SUM(L23:M23)</f>
        <v>0</v>
      </c>
      <c r="O23" s="26"/>
      <c r="P23" s="26"/>
      <c r="Q23" s="26"/>
      <c r="R23" s="26"/>
      <c r="S23" s="26"/>
      <c r="T23" s="26">
        <f t="shared" si="0"/>
        <v>0</v>
      </c>
      <c r="U23" s="38" t="str">
        <f t="shared" si="4"/>
        <v/>
      </c>
      <c r="V23" s="22" t="s">
        <v>392</v>
      </c>
      <c r="W23" s="22" t="s">
        <v>63</v>
      </c>
      <c r="X23" s="22" t="s">
        <v>64</v>
      </c>
      <c r="Y23" s="78">
        <v>1106</v>
      </c>
      <c r="Z23" s="39"/>
      <c r="AA23" s="1" t="s">
        <v>110</v>
      </c>
      <c r="AB23" s="27" t="s">
        <v>369</v>
      </c>
    </row>
    <row r="24" spans="1:28" x14ac:dyDescent="0.3">
      <c r="A24" s="1" t="s">
        <v>88</v>
      </c>
      <c r="B24" s="1" t="s">
        <v>105</v>
      </c>
      <c r="C24" s="26" t="s">
        <v>166</v>
      </c>
      <c r="D24" s="36">
        <v>15</v>
      </c>
      <c r="E24" s="26">
        <v>15</v>
      </c>
      <c r="F24" s="26">
        <v>2</v>
      </c>
      <c r="G24" s="26">
        <v>3</v>
      </c>
      <c r="H24" s="26"/>
      <c r="I24" s="26"/>
      <c r="J24" s="26">
        <v>0</v>
      </c>
      <c r="K24" s="26">
        <v>2</v>
      </c>
      <c r="L24" s="26">
        <v>0</v>
      </c>
      <c r="M24" s="26">
        <v>0</v>
      </c>
      <c r="N24" s="26">
        <f>SUM(L24:M24)</f>
        <v>0</v>
      </c>
      <c r="O24" s="26">
        <v>1</v>
      </c>
      <c r="P24" s="26">
        <v>1</v>
      </c>
      <c r="Q24" s="26">
        <v>2</v>
      </c>
      <c r="R24" s="26">
        <v>1</v>
      </c>
      <c r="S24" s="26">
        <v>0</v>
      </c>
      <c r="T24" s="26">
        <f t="shared" si="0"/>
        <v>4</v>
      </c>
      <c r="U24" s="38">
        <f t="shared" si="4"/>
        <v>0.46666666666666667</v>
      </c>
      <c r="V24" s="22" t="s">
        <v>392</v>
      </c>
      <c r="W24" s="22" t="s">
        <v>63</v>
      </c>
      <c r="X24" s="22" t="s">
        <v>64</v>
      </c>
      <c r="Y24" s="78">
        <v>1106</v>
      </c>
      <c r="Z24" s="39"/>
      <c r="AA24" s="1" t="s">
        <v>110</v>
      </c>
      <c r="AB24" s="27" t="s">
        <v>369</v>
      </c>
    </row>
    <row r="25" spans="1:28" x14ac:dyDescent="0.3">
      <c r="A25" s="46" t="s">
        <v>88</v>
      </c>
      <c r="B25" s="46" t="s">
        <v>105</v>
      </c>
      <c r="C25" s="42" t="s">
        <v>40</v>
      </c>
      <c r="D25" s="46"/>
      <c r="E25" s="42">
        <f t="shared" ref="E25:T25" si="5">SUM(E13:E24)</f>
        <v>240</v>
      </c>
      <c r="F25" s="42">
        <f t="shared" si="5"/>
        <v>29</v>
      </c>
      <c r="G25" s="42">
        <f t="shared" si="5"/>
        <v>74</v>
      </c>
      <c r="H25" s="42">
        <f t="shared" si="5"/>
        <v>0</v>
      </c>
      <c r="I25" s="42">
        <f t="shared" si="5"/>
        <v>0</v>
      </c>
      <c r="J25" s="42">
        <f t="shared" si="5"/>
        <v>31</v>
      </c>
      <c r="K25" s="42">
        <f t="shared" si="5"/>
        <v>42</v>
      </c>
      <c r="L25" s="42">
        <f t="shared" si="5"/>
        <v>17</v>
      </c>
      <c r="M25" s="42">
        <f t="shared" si="5"/>
        <v>37</v>
      </c>
      <c r="N25" s="42">
        <f t="shared" si="5"/>
        <v>54</v>
      </c>
      <c r="O25" s="42">
        <f t="shared" si="5"/>
        <v>20</v>
      </c>
      <c r="P25" s="42">
        <f t="shared" si="5"/>
        <v>25</v>
      </c>
      <c r="Q25" s="42">
        <f t="shared" si="5"/>
        <v>16</v>
      </c>
      <c r="R25" s="42">
        <f t="shared" si="5"/>
        <v>31</v>
      </c>
      <c r="S25" s="42">
        <f t="shared" si="5"/>
        <v>5</v>
      </c>
      <c r="T25" s="42">
        <f t="shared" si="5"/>
        <v>89</v>
      </c>
      <c r="U25" s="43">
        <f>((T25+Q25+N25-R25)+(O25*2))/E25</f>
        <v>0.7</v>
      </c>
      <c r="V25" s="44" t="s">
        <v>392</v>
      </c>
      <c r="W25" s="44" t="s">
        <v>63</v>
      </c>
      <c r="X25" s="44" t="s">
        <v>64</v>
      </c>
      <c r="Y25" s="79">
        <v>1106</v>
      </c>
      <c r="Z25" s="45"/>
      <c r="AA25" s="46" t="s">
        <v>110</v>
      </c>
      <c r="AB25" s="93" t="s">
        <v>369</v>
      </c>
    </row>
    <row r="26" spans="1:28" x14ac:dyDescent="0.3">
      <c r="A26" s="1"/>
      <c r="B26" s="1"/>
      <c r="C26" s="1"/>
      <c r="D26" s="1"/>
      <c r="F26" s="47" t="s">
        <v>41</v>
      </c>
      <c r="G26" s="77">
        <f>F25/G25</f>
        <v>0.39189189189189189</v>
      </c>
      <c r="H26" s="47"/>
      <c r="I26" s="27"/>
      <c r="J26" s="47" t="s">
        <v>42</v>
      </c>
      <c r="K26" s="77">
        <f>J25/K25</f>
        <v>0.73809523809523814</v>
      </c>
      <c r="L26" s="1"/>
      <c r="M26" s="37" t="s">
        <v>43</v>
      </c>
      <c r="N26" s="49">
        <v>15</v>
      </c>
      <c r="P26" s="1"/>
      <c r="Q26" s="1"/>
      <c r="R26" s="1"/>
      <c r="S26" s="1"/>
      <c r="T26" s="1"/>
      <c r="U26" s="1"/>
      <c r="V26" s="22"/>
      <c r="W26" s="22"/>
      <c r="X26" s="22"/>
      <c r="Y26" s="40"/>
      <c r="Z26" s="39"/>
      <c r="AA26" s="1"/>
      <c r="AB26" s="1"/>
    </row>
    <row r="27" spans="1:28" x14ac:dyDescent="0.3">
      <c r="A27" s="1"/>
      <c r="B27" s="1"/>
      <c r="C27" s="5" t="s">
        <v>44</v>
      </c>
      <c r="V27" s="22"/>
      <c r="W27" s="22"/>
      <c r="X27" s="22"/>
      <c r="Y27" s="40"/>
      <c r="Z27" s="39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52" t="s">
        <v>89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 t="s">
        <v>390</v>
      </c>
      <c r="W33" s="1"/>
      <c r="X33" s="1"/>
      <c r="Y33" s="30"/>
      <c r="Z33" s="39"/>
      <c r="AA33" s="1"/>
      <c r="AB33" s="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366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88</v>
      </c>
      <c r="C35" s="26" t="s">
        <v>212</v>
      </c>
      <c r="D35" s="36">
        <v>30</v>
      </c>
      <c r="E35" s="26">
        <v>32</v>
      </c>
      <c r="F35" s="26">
        <v>5</v>
      </c>
      <c r="G35" s="26">
        <v>13</v>
      </c>
      <c r="H35" s="26"/>
      <c r="I35" s="26"/>
      <c r="J35" s="26">
        <v>6</v>
      </c>
      <c r="K35" s="26">
        <v>8</v>
      </c>
      <c r="L35" s="26">
        <v>0</v>
      </c>
      <c r="M35" s="26">
        <v>1</v>
      </c>
      <c r="N35" s="26">
        <f>SUM(L35:M35)</f>
        <v>1</v>
      </c>
      <c r="O35" s="26">
        <v>2</v>
      </c>
      <c r="P35" s="26">
        <v>4</v>
      </c>
      <c r="Q35" s="26">
        <v>2</v>
      </c>
      <c r="R35" s="26">
        <v>7</v>
      </c>
      <c r="S35" s="26">
        <v>0</v>
      </c>
      <c r="T35" s="26">
        <f>+(F35*2)+J35</f>
        <v>16</v>
      </c>
      <c r="U35" s="38">
        <f>IFERROR(((T35+Q35+N35-R35)+(O35*2))/E35,"")</f>
        <v>0.5</v>
      </c>
      <c r="V35" s="22" t="s">
        <v>392</v>
      </c>
      <c r="W35" s="22" t="s">
        <v>57</v>
      </c>
      <c r="X35" s="22" t="s">
        <v>58</v>
      </c>
      <c r="Y35" s="78">
        <v>1106</v>
      </c>
      <c r="Z35" s="39"/>
      <c r="AA35" s="1" t="s">
        <v>128</v>
      </c>
      <c r="AB35" s="27" t="s">
        <v>370</v>
      </c>
    </row>
    <row r="36" spans="1:28" x14ac:dyDescent="0.3">
      <c r="A36" s="1" t="s">
        <v>105</v>
      </c>
      <c r="B36" s="1" t="s">
        <v>88</v>
      </c>
      <c r="C36" s="26" t="s">
        <v>371</v>
      </c>
      <c r="D36" s="36">
        <v>24</v>
      </c>
      <c r="E36" s="26" t="s">
        <v>389</v>
      </c>
      <c r="F36" s="26"/>
      <c r="G36" s="26"/>
      <c r="H36" s="26"/>
      <c r="I36" s="26"/>
      <c r="J36" s="26"/>
      <c r="K36" s="26"/>
      <c r="L36" s="26"/>
      <c r="M36" s="26"/>
      <c r="N36" s="26">
        <f t="shared" ref="N36:N41" si="6">SUM(L36:M36)</f>
        <v>0</v>
      </c>
      <c r="O36" s="26"/>
      <c r="P36" s="26"/>
      <c r="Q36" s="26"/>
      <c r="R36" s="26"/>
      <c r="S36" s="26"/>
      <c r="T36" s="26">
        <f t="shared" ref="T36:T46" si="7">+(F36*2)+J36</f>
        <v>0</v>
      </c>
      <c r="U36" s="38" t="str">
        <f t="shared" ref="U36:U44" si="8">IFERROR(((T36+Q36+N36-R36)+(O36*2))/E36,"")</f>
        <v/>
      </c>
      <c r="V36" s="22" t="s">
        <v>392</v>
      </c>
      <c r="W36" s="22" t="s">
        <v>57</v>
      </c>
      <c r="X36" s="22" t="s">
        <v>58</v>
      </c>
      <c r="Y36" s="78">
        <v>1106</v>
      </c>
      <c r="Z36" s="39"/>
      <c r="AA36" s="1" t="s">
        <v>128</v>
      </c>
      <c r="AB36" s="27" t="s">
        <v>370</v>
      </c>
    </row>
    <row r="37" spans="1:28" x14ac:dyDescent="0.3">
      <c r="A37" s="1" t="s">
        <v>105</v>
      </c>
      <c r="B37" s="1" t="s">
        <v>88</v>
      </c>
      <c r="C37" s="26" t="s">
        <v>213</v>
      </c>
      <c r="D37" s="36">
        <v>50</v>
      </c>
      <c r="E37" s="26">
        <v>38</v>
      </c>
      <c r="F37" s="26">
        <v>2</v>
      </c>
      <c r="G37" s="26">
        <v>9</v>
      </c>
      <c r="H37" s="26"/>
      <c r="I37" s="26"/>
      <c r="J37" s="26">
        <v>4</v>
      </c>
      <c r="K37" s="26">
        <v>6</v>
      </c>
      <c r="L37" s="26">
        <v>1</v>
      </c>
      <c r="M37" s="26">
        <v>5</v>
      </c>
      <c r="N37" s="26">
        <f t="shared" si="6"/>
        <v>6</v>
      </c>
      <c r="O37" s="26">
        <v>0</v>
      </c>
      <c r="P37" s="26">
        <v>3</v>
      </c>
      <c r="Q37" s="26">
        <v>0</v>
      </c>
      <c r="R37" s="26">
        <v>0</v>
      </c>
      <c r="S37" s="26">
        <v>0</v>
      </c>
      <c r="T37" s="26">
        <f t="shared" si="7"/>
        <v>8</v>
      </c>
      <c r="U37" s="38">
        <f t="shared" si="8"/>
        <v>0.36842105263157893</v>
      </c>
      <c r="V37" s="22" t="s">
        <v>392</v>
      </c>
      <c r="W37" s="22" t="s">
        <v>57</v>
      </c>
      <c r="X37" s="22" t="s">
        <v>58</v>
      </c>
      <c r="Y37" s="78">
        <v>1106</v>
      </c>
      <c r="Z37" s="39"/>
      <c r="AA37" s="1" t="s">
        <v>128</v>
      </c>
      <c r="AB37" s="27" t="s">
        <v>370</v>
      </c>
    </row>
    <row r="38" spans="1:28" x14ac:dyDescent="0.3">
      <c r="A38" s="1" t="s">
        <v>105</v>
      </c>
      <c r="B38" s="1" t="s">
        <v>88</v>
      </c>
      <c r="C38" s="26" t="s">
        <v>361</v>
      </c>
      <c r="D38" s="36">
        <v>12</v>
      </c>
      <c r="E38" s="26">
        <v>4</v>
      </c>
      <c r="F38" s="26">
        <v>0</v>
      </c>
      <c r="G38" s="37">
        <v>1</v>
      </c>
      <c r="H38" s="26"/>
      <c r="I38" s="26"/>
      <c r="J38" s="26">
        <v>0</v>
      </c>
      <c r="K38" s="26">
        <v>0</v>
      </c>
      <c r="L38" s="26">
        <v>0</v>
      </c>
      <c r="M38" s="26">
        <v>0</v>
      </c>
      <c r="N38" s="26">
        <f t="shared" si="6"/>
        <v>0</v>
      </c>
      <c r="O38" s="26">
        <v>0</v>
      </c>
      <c r="P38" s="26">
        <v>0</v>
      </c>
      <c r="Q38" s="26">
        <v>0</v>
      </c>
      <c r="R38" s="26">
        <v>2</v>
      </c>
      <c r="S38" s="26">
        <v>0</v>
      </c>
      <c r="T38" s="26">
        <f t="shared" si="7"/>
        <v>0</v>
      </c>
      <c r="U38" s="38">
        <f t="shared" si="8"/>
        <v>-0.5</v>
      </c>
      <c r="V38" s="22" t="s">
        <v>392</v>
      </c>
      <c r="W38" s="22" t="s">
        <v>57</v>
      </c>
      <c r="X38" s="22" t="s">
        <v>58</v>
      </c>
      <c r="Y38" s="78">
        <v>1106</v>
      </c>
      <c r="Z38" s="39"/>
      <c r="AA38" s="1" t="s">
        <v>128</v>
      </c>
      <c r="AB38" s="27" t="s">
        <v>370</v>
      </c>
    </row>
    <row r="39" spans="1:28" x14ac:dyDescent="0.3">
      <c r="A39" s="1" t="s">
        <v>105</v>
      </c>
      <c r="B39" s="1" t="s">
        <v>88</v>
      </c>
      <c r="C39" s="26" t="s">
        <v>216</v>
      </c>
      <c r="D39" s="36">
        <v>44</v>
      </c>
      <c r="E39" s="26">
        <v>32</v>
      </c>
      <c r="F39" s="26">
        <v>3</v>
      </c>
      <c r="G39" s="26">
        <v>6</v>
      </c>
      <c r="H39" s="26"/>
      <c r="I39" s="26"/>
      <c r="J39" s="26">
        <v>3</v>
      </c>
      <c r="K39" s="26">
        <v>7</v>
      </c>
      <c r="L39" s="26">
        <v>5</v>
      </c>
      <c r="M39" s="26">
        <v>7</v>
      </c>
      <c r="N39" s="26">
        <f t="shared" si="6"/>
        <v>12</v>
      </c>
      <c r="O39" s="26">
        <v>0</v>
      </c>
      <c r="P39" s="26">
        <v>3</v>
      </c>
      <c r="Q39" s="26">
        <v>4</v>
      </c>
      <c r="R39" s="26">
        <v>3</v>
      </c>
      <c r="S39" s="26">
        <v>2</v>
      </c>
      <c r="T39" s="26">
        <f t="shared" si="7"/>
        <v>9</v>
      </c>
      <c r="U39" s="38">
        <f t="shared" si="8"/>
        <v>0.6875</v>
      </c>
      <c r="V39" s="22" t="s">
        <v>392</v>
      </c>
      <c r="W39" s="22" t="s">
        <v>57</v>
      </c>
      <c r="X39" s="22" t="s">
        <v>58</v>
      </c>
      <c r="Y39" s="78">
        <v>1106</v>
      </c>
      <c r="Z39" s="39"/>
      <c r="AA39" s="1" t="s">
        <v>128</v>
      </c>
      <c r="AB39" s="27" t="s">
        <v>370</v>
      </c>
    </row>
    <row r="40" spans="1:28" x14ac:dyDescent="0.3">
      <c r="A40" s="1" t="s">
        <v>105</v>
      </c>
      <c r="B40" s="1" t="s">
        <v>88</v>
      </c>
      <c r="C40" s="26" t="s">
        <v>217</v>
      </c>
      <c r="D40" s="36">
        <v>32</v>
      </c>
      <c r="E40" s="26">
        <v>3</v>
      </c>
      <c r="F40" s="26">
        <v>0</v>
      </c>
      <c r="G40" s="26">
        <v>3</v>
      </c>
      <c r="H40" s="26"/>
      <c r="I40" s="26"/>
      <c r="J40" s="26">
        <v>0</v>
      </c>
      <c r="K40" s="26">
        <v>0</v>
      </c>
      <c r="L40" s="26">
        <v>0</v>
      </c>
      <c r="M40" s="26">
        <v>0</v>
      </c>
      <c r="N40" s="26">
        <f t="shared" si="6"/>
        <v>0</v>
      </c>
      <c r="O40" s="26">
        <v>2</v>
      </c>
      <c r="P40" s="37">
        <v>0</v>
      </c>
      <c r="Q40" s="26">
        <v>0</v>
      </c>
      <c r="R40" s="26">
        <v>2</v>
      </c>
      <c r="S40" s="26">
        <v>0</v>
      </c>
      <c r="T40" s="26">
        <f t="shared" si="7"/>
        <v>0</v>
      </c>
      <c r="U40" s="38">
        <f t="shared" si="8"/>
        <v>0.66666666666666663</v>
      </c>
      <c r="V40" s="22" t="s">
        <v>392</v>
      </c>
      <c r="W40" s="22" t="s">
        <v>57</v>
      </c>
      <c r="X40" s="22" t="s">
        <v>58</v>
      </c>
      <c r="Y40" s="78">
        <v>1106</v>
      </c>
      <c r="Z40" s="39"/>
      <c r="AA40" s="1" t="s">
        <v>128</v>
      </c>
      <c r="AB40" s="27" t="s">
        <v>370</v>
      </c>
    </row>
    <row r="41" spans="1:28" x14ac:dyDescent="0.3">
      <c r="A41" s="1" t="s">
        <v>105</v>
      </c>
      <c r="B41" s="1" t="s">
        <v>88</v>
      </c>
      <c r="C41" s="26" t="s">
        <v>218</v>
      </c>
      <c r="D41" s="36">
        <v>34</v>
      </c>
      <c r="E41" s="26">
        <v>7</v>
      </c>
      <c r="F41" s="26">
        <v>0</v>
      </c>
      <c r="G41" s="26">
        <v>2</v>
      </c>
      <c r="H41" s="26"/>
      <c r="I41" s="26"/>
      <c r="J41" s="26">
        <v>0</v>
      </c>
      <c r="K41" s="26">
        <v>0</v>
      </c>
      <c r="L41" s="26">
        <v>0</v>
      </c>
      <c r="M41" s="26">
        <v>1</v>
      </c>
      <c r="N41" s="26">
        <f t="shared" si="6"/>
        <v>1</v>
      </c>
      <c r="O41" s="26">
        <v>0</v>
      </c>
      <c r="P41" s="26">
        <v>2</v>
      </c>
      <c r="Q41" s="26">
        <v>0</v>
      </c>
      <c r="R41" s="26">
        <v>0</v>
      </c>
      <c r="S41" s="26">
        <v>0</v>
      </c>
      <c r="T41" s="26">
        <f t="shared" si="7"/>
        <v>0</v>
      </c>
      <c r="U41" s="38">
        <f t="shared" si="8"/>
        <v>0.14285714285714285</v>
      </c>
      <c r="V41" s="22" t="s">
        <v>392</v>
      </c>
      <c r="W41" s="22" t="s">
        <v>57</v>
      </c>
      <c r="X41" s="22" t="s">
        <v>58</v>
      </c>
      <c r="Y41" s="78">
        <v>1106</v>
      </c>
      <c r="Z41" s="39"/>
      <c r="AA41" s="1" t="s">
        <v>128</v>
      </c>
      <c r="AB41" s="27" t="s">
        <v>370</v>
      </c>
    </row>
    <row r="42" spans="1:28" x14ac:dyDescent="0.3">
      <c r="A42" s="1" t="s">
        <v>105</v>
      </c>
      <c r="B42" s="1" t="s">
        <v>88</v>
      </c>
      <c r="C42" s="26" t="s">
        <v>372</v>
      </c>
      <c r="D42" s="36">
        <v>54</v>
      </c>
      <c r="E42" s="26" t="s">
        <v>389</v>
      </c>
      <c r="F42" s="26"/>
      <c r="G42" s="26"/>
      <c r="H42" s="26"/>
      <c r="I42" s="26"/>
      <c r="J42" s="26"/>
      <c r="K42" s="26"/>
      <c r="L42" s="26"/>
      <c r="M42" s="26"/>
      <c r="N42" s="26">
        <f>SUM(L42:M42)</f>
        <v>0</v>
      </c>
      <c r="O42" s="26"/>
      <c r="P42" s="26"/>
      <c r="Q42" s="26"/>
      <c r="R42" s="26"/>
      <c r="S42" s="26"/>
      <c r="T42" s="26">
        <f t="shared" si="7"/>
        <v>0</v>
      </c>
      <c r="U42" s="38" t="str">
        <f t="shared" si="8"/>
        <v/>
      </c>
      <c r="V42" s="22" t="s">
        <v>392</v>
      </c>
      <c r="W42" s="22" t="s">
        <v>57</v>
      </c>
      <c r="X42" s="22" t="s">
        <v>58</v>
      </c>
      <c r="Y42" s="78">
        <v>1106</v>
      </c>
      <c r="Z42" s="39"/>
      <c r="AA42" s="1" t="s">
        <v>128</v>
      </c>
      <c r="AB42" s="27" t="s">
        <v>370</v>
      </c>
    </row>
    <row r="43" spans="1:28" x14ac:dyDescent="0.3">
      <c r="A43" s="1" t="s">
        <v>105</v>
      </c>
      <c r="B43" s="1" t="s">
        <v>88</v>
      </c>
      <c r="C43" s="26" t="s">
        <v>219</v>
      </c>
      <c r="D43" s="36">
        <v>20</v>
      </c>
      <c r="E43" s="26">
        <v>36</v>
      </c>
      <c r="F43" s="26">
        <v>13</v>
      </c>
      <c r="G43" s="26">
        <v>19</v>
      </c>
      <c r="H43" s="26"/>
      <c r="I43" s="26"/>
      <c r="J43" s="26">
        <v>2</v>
      </c>
      <c r="K43" s="26">
        <v>4</v>
      </c>
      <c r="L43" s="26">
        <v>2</v>
      </c>
      <c r="M43" s="26">
        <v>4</v>
      </c>
      <c r="N43" s="26">
        <f>SUM(L43:M43)</f>
        <v>6</v>
      </c>
      <c r="O43" s="26">
        <v>3</v>
      </c>
      <c r="P43" s="51">
        <v>6</v>
      </c>
      <c r="Q43" s="26">
        <v>1</v>
      </c>
      <c r="R43" s="26">
        <v>7</v>
      </c>
      <c r="S43" s="26">
        <v>0</v>
      </c>
      <c r="T43" s="26">
        <f t="shared" si="7"/>
        <v>28</v>
      </c>
      <c r="U43" s="38">
        <f t="shared" si="8"/>
        <v>0.94444444444444442</v>
      </c>
      <c r="V43" s="22" t="s">
        <v>392</v>
      </c>
      <c r="W43" s="22" t="s">
        <v>57</v>
      </c>
      <c r="X43" s="22" t="s">
        <v>58</v>
      </c>
      <c r="Y43" s="78">
        <v>1106</v>
      </c>
      <c r="Z43" s="39"/>
      <c r="AA43" s="1" t="s">
        <v>128</v>
      </c>
      <c r="AB43" s="27" t="s">
        <v>370</v>
      </c>
    </row>
    <row r="44" spans="1:28" x14ac:dyDescent="0.3">
      <c r="A44" s="1" t="s">
        <v>105</v>
      </c>
      <c r="B44" s="1" t="s">
        <v>88</v>
      </c>
      <c r="C44" s="26" t="s">
        <v>220</v>
      </c>
      <c r="D44" s="36">
        <v>40</v>
      </c>
      <c r="E44" s="26">
        <v>25</v>
      </c>
      <c r="F44" s="26">
        <v>3</v>
      </c>
      <c r="G44" s="26">
        <v>12</v>
      </c>
      <c r="H44" s="26"/>
      <c r="I44" s="26"/>
      <c r="J44" s="26">
        <v>3</v>
      </c>
      <c r="K44" s="26">
        <v>3</v>
      </c>
      <c r="L44" s="26">
        <v>2</v>
      </c>
      <c r="M44" s="26">
        <v>0</v>
      </c>
      <c r="N44" s="26">
        <f>SUM(L44:M44)</f>
        <v>2</v>
      </c>
      <c r="O44" s="26">
        <v>0</v>
      </c>
      <c r="P44" s="26">
        <v>4</v>
      </c>
      <c r="Q44" s="26">
        <v>1</v>
      </c>
      <c r="R44" s="26">
        <v>0</v>
      </c>
      <c r="S44" s="26">
        <v>0</v>
      </c>
      <c r="T44" s="26">
        <f t="shared" si="7"/>
        <v>9</v>
      </c>
      <c r="U44" s="38">
        <f t="shared" si="8"/>
        <v>0.48</v>
      </c>
      <c r="V44" s="22" t="s">
        <v>392</v>
      </c>
      <c r="W44" s="22" t="s">
        <v>57</v>
      </c>
      <c r="X44" s="22" t="s">
        <v>58</v>
      </c>
      <c r="Y44" s="78">
        <v>1106</v>
      </c>
      <c r="Z44" s="39"/>
      <c r="AA44" s="1" t="s">
        <v>128</v>
      </c>
      <c r="AB44" s="27" t="s">
        <v>370</v>
      </c>
    </row>
    <row r="45" spans="1:28" x14ac:dyDescent="0.3">
      <c r="A45" s="1" t="s">
        <v>105</v>
      </c>
      <c r="B45" s="1" t="s">
        <v>88</v>
      </c>
      <c r="C45" s="26" t="s">
        <v>221</v>
      </c>
      <c r="D45" s="36">
        <v>10</v>
      </c>
      <c r="E45" s="26">
        <v>44</v>
      </c>
      <c r="F45" s="5">
        <v>4</v>
      </c>
      <c r="G45" s="26">
        <v>9</v>
      </c>
      <c r="H45" s="26"/>
      <c r="I45" s="26"/>
      <c r="J45" s="26">
        <v>1</v>
      </c>
      <c r="K45" s="26">
        <v>2</v>
      </c>
      <c r="L45" s="26">
        <v>0</v>
      </c>
      <c r="M45" s="26">
        <v>2</v>
      </c>
      <c r="N45" s="26">
        <f>SUM(L45:M45)</f>
        <v>2</v>
      </c>
      <c r="O45" s="26">
        <v>7</v>
      </c>
      <c r="P45" s="37">
        <v>3</v>
      </c>
      <c r="Q45" s="26">
        <v>3</v>
      </c>
      <c r="R45" s="26">
        <v>7</v>
      </c>
      <c r="S45" s="26">
        <v>0</v>
      </c>
      <c r="T45" s="26">
        <f t="shared" si="7"/>
        <v>9</v>
      </c>
      <c r="U45" s="38">
        <f>IFERROR(((T45+Q45+N45-R45)+(O45*2))/E45,"")</f>
        <v>0.47727272727272729</v>
      </c>
      <c r="V45" s="22" t="s">
        <v>392</v>
      </c>
      <c r="W45" s="22" t="s">
        <v>57</v>
      </c>
      <c r="X45" s="22" t="s">
        <v>58</v>
      </c>
      <c r="Y45" s="78">
        <v>1106</v>
      </c>
      <c r="Z45" s="39"/>
      <c r="AA45" s="1" t="s">
        <v>128</v>
      </c>
      <c r="AB45" s="27" t="s">
        <v>370</v>
      </c>
    </row>
    <row r="46" spans="1:28" x14ac:dyDescent="0.3">
      <c r="A46" s="1" t="s">
        <v>105</v>
      </c>
      <c r="B46" s="1" t="s">
        <v>88</v>
      </c>
      <c r="C46" s="26" t="s">
        <v>346</v>
      </c>
      <c r="D46" s="36">
        <v>22</v>
      </c>
      <c r="E46" s="26">
        <v>19</v>
      </c>
      <c r="F46" s="26">
        <v>3</v>
      </c>
      <c r="G46" s="26">
        <v>6</v>
      </c>
      <c r="H46" s="26"/>
      <c r="I46" s="26"/>
      <c r="J46" s="26">
        <v>0</v>
      </c>
      <c r="K46" s="26">
        <v>0</v>
      </c>
      <c r="L46" s="26">
        <v>2</v>
      </c>
      <c r="M46" s="26">
        <v>6</v>
      </c>
      <c r="N46" s="26">
        <f>SUM(L46:M46)</f>
        <v>8</v>
      </c>
      <c r="O46" s="26">
        <v>2</v>
      </c>
      <c r="P46" s="26">
        <v>5</v>
      </c>
      <c r="Q46" s="26">
        <v>0</v>
      </c>
      <c r="R46" s="26">
        <v>2</v>
      </c>
      <c r="S46" s="26">
        <v>0</v>
      </c>
      <c r="T46" s="26">
        <f t="shared" si="7"/>
        <v>6</v>
      </c>
      <c r="U46" s="38">
        <f>IFERROR(((T46+Q46+N46-R46)+(O46*2))/E46,"")</f>
        <v>0.84210526315789469</v>
      </c>
      <c r="V46" s="22" t="s">
        <v>392</v>
      </c>
      <c r="W46" s="22" t="s">
        <v>57</v>
      </c>
      <c r="X46" s="22" t="s">
        <v>58</v>
      </c>
      <c r="Y46" s="78">
        <v>1106</v>
      </c>
      <c r="Z46" s="39"/>
      <c r="AA46" s="1" t="s">
        <v>128</v>
      </c>
      <c r="AB46" s="27" t="s">
        <v>370</v>
      </c>
    </row>
    <row r="47" spans="1:28" x14ac:dyDescent="0.3">
      <c r="A47" s="46" t="s">
        <v>105</v>
      </c>
      <c r="B47" s="46" t="s">
        <v>88</v>
      </c>
      <c r="C47" s="42" t="s">
        <v>40</v>
      </c>
      <c r="D47" s="46"/>
      <c r="E47" s="42">
        <f t="shared" ref="E47:T47" si="9">SUM(E35:E46)</f>
        <v>240</v>
      </c>
      <c r="F47" s="42">
        <f t="shared" si="9"/>
        <v>33</v>
      </c>
      <c r="G47" s="42">
        <f t="shared" si="9"/>
        <v>80</v>
      </c>
      <c r="H47" s="42">
        <f t="shared" si="9"/>
        <v>0</v>
      </c>
      <c r="I47" s="42">
        <f t="shared" si="9"/>
        <v>0</v>
      </c>
      <c r="J47" s="42">
        <f t="shared" si="9"/>
        <v>19</v>
      </c>
      <c r="K47" s="42">
        <f t="shared" si="9"/>
        <v>30</v>
      </c>
      <c r="L47" s="42">
        <f t="shared" si="9"/>
        <v>12</v>
      </c>
      <c r="M47" s="42">
        <f t="shared" si="9"/>
        <v>26</v>
      </c>
      <c r="N47" s="42">
        <f t="shared" si="9"/>
        <v>38</v>
      </c>
      <c r="O47" s="42">
        <f t="shared" si="9"/>
        <v>16</v>
      </c>
      <c r="P47" s="42">
        <f t="shared" si="9"/>
        <v>30</v>
      </c>
      <c r="Q47" s="42">
        <f t="shared" si="9"/>
        <v>11</v>
      </c>
      <c r="R47" s="42">
        <f t="shared" si="9"/>
        <v>30</v>
      </c>
      <c r="S47" s="42">
        <f t="shared" si="9"/>
        <v>2</v>
      </c>
      <c r="T47" s="42">
        <f t="shared" si="9"/>
        <v>85</v>
      </c>
      <c r="U47" s="43">
        <f>((T47+Q47+N47-R47)+(O47*2))/E47</f>
        <v>0.56666666666666665</v>
      </c>
      <c r="V47" s="44" t="s">
        <v>392</v>
      </c>
      <c r="W47" s="44" t="s">
        <v>57</v>
      </c>
      <c r="X47" s="44" t="s">
        <v>58</v>
      </c>
      <c r="Y47" s="79">
        <v>1106</v>
      </c>
      <c r="Z47" s="45"/>
      <c r="AA47" s="46" t="s">
        <v>128</v>
      </c>
      <c r="AB47" s="93" t="s">
        <v>370</v>
      </c>
    </row>
    <row r="48" spans="1:28" x14ac:dyDescent="0.3">
      <c r="A48" s="1"/>
      <c r="B48" s="1"/>
      <c r="C48" s="1"/>
      <c r="D48" s="1"/>
      <c r="F48" s="47" t="s">
        <v>41</v>
      </c>
      <c r="G48" s="77">
        <f>F47/G47</f>
        <v>0.41249999999999998</v>
      </c>
      <c r="H48" s="47"/>
      <c r="I48" s="27"/>
      <c r="J48" s="47" t="s">
        <v>42</v>
      </c>
      <c r="K48" s="77">
        <f>J47/K47</f>
        <v>0.6333333333333333</v>
      </c>
      <c r="L48" s="1"/>
      <c r="M48" s="37" t="s">
        <v>43</v>
      </c>
      <c r="N48" s="49">
        <v>12</v>
      </c>
      <c r="P48" s="1"/>
      <c r="Q48" s="1"/>
      <c r="R48" s="1"/>
      <c r="S48" s="1"/>
      <c r="T48" s="1"/>
      <c r="U48" s="1"/>
      <c r="V48" s="22"/>
      <c r="W48" s="22"/>
      <c r="X48" s="22"/>
      <c r="Y48" s="40"/>
      <c r="Z48" s="39"/>
      <c r="AA48" s="1"/>
      <c r="AB48" s="1"/>
    </row>
    <row r="49" spans="1:28" x14ac:dyDescent="0.3">
      <c r="A49" s="1"/>
      <c r="B49" s="1"/>
      <c r="C49" s="5" t="s">
        <v>44</v>
      </c>
      <c r="V49" s="22"/>
      <c r="W49" s="22"/>
      <c r="X49" s="22"/>
      <c r="Y49" s="40"/>
      <c r="Z49" s="39"/>
      <c r="AA49" s="1"/>
      <c r="AB49" s="1"/>
    </row>
  </sheetData>
  <sheetProtection sheet="1" objects="1" scenarios="1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7E21-4704-4B5E-B1A7-D79B71D59AB1}">
  <sheetPr>
    <tabColor theme="9" tint="0.39997558519241921"/>
  </sheetPr>
  <dimension ref="A1:AB49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109375" customWidth="1"/>
    <col min="5" max="6" width="5.88671875" customWidth="1"/>
    <col min="7" max="7" width="6.5546875" bestFit="1" customWidth="1"/>
    <col min="8" max="9" width="0" hidden="1" customWidth="1"/>
    <col min="10" max="10" width="5.88671875" customWidth="1"/>
    <col min="11" max="11" width="6.5546875" customWidth="1"/>
    <col min="12" max="19" width="5.88671875" customWidth="1"/>
    <col min="20" max="20" width="6.5546875" customWidth="1"/>
    <col min="21" max="21" width="7.33203125" customWidth="1"/>
    <col min="22" max="22" width="4.88671875" customWidth="1"/>
    <col min="23" max="23" width="4.33203125" customWidth="1"/>
    <col min="24" max="24" width="4.109375" customWidth="1"/>
    <col min="25" max="25" width="6.5546875" customWidth="1"/>
    <col min="26" max="26" width="20.33203125" customWidth="1"/>
    <col min="27" max="27" width="15.5546875" customWidth="1"/>
  </cols>
  <sheetData>
    <row r="1" spans="1:28" x14ac:dyDescent="0.3">
      <c r="Z1" s="80" t="s">
        <v>405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28965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366</v>
      </c>
    </row>
    <row r="4" spans="1:28" x14ac:dyDescent="0.3">
      <c r="B4" s="1"/>
      <c r="C4" s="6" t="s">
        <v>93</v>
      </c>
      <c r="D4" s="7" t="s">
        <v>5</v>
      </c>
      <c r="E4" s="8"/>
      <c r="F4" s="5"/>
      <c r="G4" s="1"/>
      <c r="J4" s="15" t="s">
        <v>394</v>
      </c>
      <c r="K4" s="16" t="s">
        <v>106</v>
      </c>
      <c r="L4" s="17"/>
      <c r="M4" s="18"/>
      <c r="N4" s="19">
        <v>25</v>
      </c>
      <c r="O4" s="19">
        <v>28</v>
      </c>
      <c r="P4" s="19">
        <v>23</v>
      </c>
      <c r="Q4" s="19">
        <v>26</v>
      </c>
      <c r="R4" s="20"/>
      <c r="S4" s="21">
        <f>SUM(N4:R4)</f>
        <v>102</v>
      </c>
      <c r="T4" s="22" t="s">
        <v>395</v>
      </c>
    </row>
    <row r="5" spans="1:28" x14ac:dyDescent="0.3">
      <c r="B5" s="1"/>
      <c r="C5" s="6" t="s">
        <v>121</v>
      </c>
      <c r="D5" s="7" t="s">
        <v>6</v>
      </c>
      <c r="E5" s="1"/>
      <c r="F5" s="1"/>
      <c r="G5" s="1"/>
      <c r="J5" s="15" t="s">
        <v>97</v>
      </c>
      <c r="K5" s="16" t="s">
        <v>89</v>
      </c>
      <c r="L5" s="17"/>
      <c r="M5" s="18"/>
      <c r="N5" s="19">
        <v>25</v>
      </c>
      <c r="O5" s="19">
        <v>25</v>
      </c>
      <c r="P5" s="19">
        <v>25</v>
      </c>
      <c r="Q5" s="19">
        <v>23</v>
      </c>
      <c r="R5" s="20"/>
      <c r="S5" s="21">
        <f>SUM(N5:R5)</f>
        <v>98</v>
      </c>
      <c r="T5" s="22" t="s">
        <v>395</v>
      </c>
      <c r="U5" s="1"/>
      <c r="V5" s="1"/>
      <c r="W5" s="1"/>
    </row>
    <row r="6" spans="1:28" x14ac:dyDescent="0.3">
      <c r="C6" s="75">
        <v>921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168</v>
      </c>
      <c r="D7" s="7" t="s">
        <v>8</v>
      </c>
      <c r="G7" s="1"/>
      <c r="S7" s="1"/>
      <c r="T7" s="25" t="s">
        <v>365</v>
      </c>
      <c r="U7" s="1"/>
      <c r="V7" s="83">
        <v>7</v>
      </c>
      <c r="W7" s="1"/>
    </row>
    <row r="8" spans="1:28" x14ac:dyDescent="0.3">
      <c r="B8" s="1"/>
      <c r="C8" s="24" t="s">
        <v>368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8">
        <v>9.7222222222222224E-2</v>
      </c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31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 t="s">
        <v>390</v>
      </c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366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88</v>
      </c>
      <c r="B13" s="1" t="s">
        <v>105</v>
      </c>
      <c r="C13" s="26" t="s">
        <v>155</v>
      </c>
      <c r="D13" s="36">
        <v>11</v>
      </c>
      <c r="E13" s="26">
        <v>42</v>
      </c>
      <c r="F13" s="26">
        <v>2</v>
      </c>
      <c r="G13" s="26">
        <v>9</v>
      </c>
      <c r="H13" s="26"/>
      <c r="I13" s="26"/>
      <c r="J13" s="26">
        <v>8</v>
      </c>
      <c r="K13" s="26">
        <v>8</v>
      </c>
      <c r="L13" s="26">
        <v>0</v>
      </c>
      <c r="M13" s="26">
        <v>5</v>
      </c>
      <c r="N13" s="26">
        <f>SUM(L13:M13)</f>
        <v>5</v>
      </c>
      <c r="O13" s="26">
        <v>7</v>
      </c>
      <c r="P13" s="51">
        <v>6</v>
      </c>
      <c r="Q13" s="26">
        <v>0</v>
      </c>
      <c r="R13" s="26">
        <v>3</v>
      </c>
      <c r="S13" s="26">
        <v>0</v>
      </c>
      <c r="T13" s="26">
        <f t="shared" ref="T13:T24" si="0">+(F13*2)+J13</f>
        <v>12</v>
      </c>
      <c r="U13" s="38">
        <f>IFERROR(((T13+Q13+N13-R13)+(O13*2))/E13,"")</f>
        <v>0.66666666666666663</v>
      </c>
      <c r="V13" s="22" t="s">
        <v>395</v>
      </c>
      <c r="W13" s="22" t="s">
        <v>63</v>
      </c>
      <c r="X13" s="22" t="s">
        <v>64</v>
      </c>
      <c r="Y13" s="78">
        <v>921</v>
      </c>
      <c r="Z13" s="39"/>
      <c r="AA13" s="1" t="s">
        <v>110</v>
      </c>
      <c r="AB13" s="27" t="s">
        <v>373</v>
      </c>
    </row>
    <row r="14" spans="1:28" x14ac:dyDescent="0.3">
      <c r="A14" s="1" t="s">
        <v>88</v>
      </c>
      <c r="B14" s="1" t="s">
        <v>105</v>
      </c>
      <c r="C14" s="26" t="s">
        <v>156</v>
      </c>
      <c r="D14" s="36">
        <v>33</v>
      </c>
      <c r="E14" s="26" t="s">
        <v>499</v>
      </c>
      <c r="F14" s="26"/>
      <c r="G14" s="26"/>
      <c r="H14" s="26"/>
      <c r="I14" s="26"/>
      <c r="J14" s="26"/>
      <c r="K14" s="26"/>
      <c r="L14" s="26"/>
      <c r="M14" s="26"/>
      <c r="N14" s="26">
        <f>SUM(L14:M14)</f>
        <v>0</v>
      </c>
      <c r="O14" s="26"/>
      <c r="P14" s="51"/>
      <c r="Q14" s="26"/>
      <c r="R14" s="26"/>
      <c r="S14" s="26"/>
      <c r="T14" s="26">
        <f t="shared" ref="T14" si="1">+(F14*2)+J14</f>
        <v>0</v>
      </c>
      <c r="U14" s="38" t="str">
        <f>IFERROR(((T14+Q14+N14-R14)+(O14*2))/E14,"")</f>
        <v/>
      </c>
      <c r="V14" s="22" t="s">
        <v>395</v>
      </c>
      <c r="W14" s="22" t="s">
        <v>63</v>
      </c>
      <c r="X14" s="22" t="s">
        <v>64</v>
      </c>
      <c r="Y14" s="78">
        <v>921</v>
      </c>
      <c r="Z14" s="39"/>
      <c r="AA14" s="1" t="s">
        <v>110</v>
      </c>
      <c r="AB14" s="27" t="s">
        <v>373</v>
      </c>
    </row>
    <row r="15" spans="1:28" x14ac:dyDescent="0.3">
      <c r="A15" s="1" t="s">
        <v>88</v>
      </c>
      <c r="B15" s="1" t="s">
        <v>105</v>
      </c>
      <c r="C15" s="26" t="s">
        <v>157</v>
      </c>
      <c r="D15" s="36">
        <v>24</v>
      </c>
      <c r="E15" s="26">
        <v>40</v>
      </c>
      <c r="F15" s="26">
        <v>4</v>
      </c>
      <c r="G15" s="26">
        <v>7</v>
      </c>
      <c r="H15" s="26"/>
      <c r="I15" s="26"/>
      <c r="J15" s="26">
        <v>2</v>
      </c>
      <c r="K15" s="26">
        <v>3</v>
      </c>
      <c r="L15" s="26">
        <v>2</v>
      </c>
      <c r="M15" s="26">
        <v>6</v>
      </c>
      <c r="N15" s="26">
        <f t="shared" ref="N15:N19" si="2">SUM(L15:M15)</f>
        <v>8</v>
      </c>
      <c r="O15" s="26">
        <v>0</v>
      </c>
      <c r="P15" s="26">
        <v>2</v>
      </c>
      <c r="Q15" s="26">
        <v>1</v>
      </c>
      <c r="R15" s="26">
        <v>4</v>
      </c>
      <c r="S15" s="26">
        <v>0</v>
      </c>
      <c r="T15" s="26">
        <f t="shared" si="0"/>
        <v>10</v>
      </c>
      <c r="U15" s="38">
        <f t="shared" ref="U15:U24" si="3">IFERROR(((T15+Q15+N15-R15)+(O15*2))/E15,"")</f>
        <v>0.375</v>
      </c>
      <c r="V15" s="22" t="s">
        <v>395</v>
      </c>
      <c r="W15" s="22" t="s">
        <v>63</v>
      </c>
      <c r="X15" s="22" t="s">
        <v>64</v>
      </c>
      <c r="Y15" s="78">
        <v>921</v>
      </c>
      <c r="Z15" s="39"/>
      <c r="AA15" s="1" t="s">
        <v>110</v>
      </c>
      <c r="AB15" s="27" t="s">
        <v>373</v>
      </c>
    </row>
    <row r="16" spans="1:28" x14ac:dyDescent="0.3">
      <c r="A16" s="1" t="s">
        <v>88</v>
      </c>
      <c r="B16" s="1" t="s">
        <v>105</v>
      </c>
      <c r="C16" s="26" t="s">
        <v>158</v>
      </c>
      <c r="D16" s="36">
        <v>22</v>
      </c>
      <c r="E16" s="26">
        <v>22</v>
      </c>
      <c r="F16" s="26">
        <v>4</v>
      </c>
      <c r="G16" s="26">
        <v>11</v>
      </c>
      <c r="H16" s="26"/>
      <c r="I16" s="26"/>
      <c r="J16" s="26">
        <v>4</v>
      </c>
      <c r="K16" s="26">
        <v>8</v>
      </c>
      <c r="L16" s="26">
        <v>3</v>
      </c>
      <c r="M16" s="26">
        <v>2</v>
      </c>
      <c r="N16" s="26">
        <f t="shared" si="2"/>
        <v>5</v>
      </c>
      <c r="O16" s="26">
        <v>1</v>
      </c>
      <c r="P16" s="26">
        <v>3</v>
      </c>
      <c r="Q16" s="26">
        <v>2</v>
      </c>
      <c r="R16" s="26">
        <v>0</v>
      </c>
      <c r="S16" s="26">
        <v>0</v>
      </c>
      <c r="T16" s="26">
        <f t="shared" si="0"/>
        <v>12</v>
      </c>
      <c r="U16" s="38">
        <f t="shared" si="3"/>
        <v>0.95454545454545459</v>
      </c>
      <c r="V16" s="22" t="s">
        <v>395</v>
      </c>
      <c r="W16" s="22" t="s">
        <v>63</v>
      </c>
      <c r="X16" s="22" t="s">
        <v>64</v>
      </c>
      <c r="Y16" s="78">
        <v>921</v>
      </c>
      <c r="Z16" s="39"/>
      <c r="AA16" s="1" t="s">
        <v>110</v>
      </c>
      <c r="AB16" s="27" t="s">
        <v>373</v>
      </c>
    </row>
    <row r="17" spans="1:28" x14ac:dyDescent="0.3">
      <c r="A17" s="1" t="s">
        <v>88</v>
      </c>
      <c r="B17" s="1" t="s">
        <v>105</v>
      </c>
      <c r="C17" s="26" t="s">
        <v>160</v>
      </c>
      <c r="D17" s="36">
        <v>20</v>
      </c>
      <c r="E17" s="26">
        <v>9</v>
      </c>
      <c r="F17" s="26">
        <v>1</v>
      </c>
      <c r="G17" s="26">
        <v>5</v>
      </c>
      <c r="H17" s="26"/>
      <c r="I17" s="26"/>
      <c r="J17" s="26">
        <v>0</v>
      </c>
      <c r="K17" s="26">
        <v>0</v>
      </c>
      <c r="L17" s="26">
        <v>1</v>
      </c>
      <c r="M17" s="26">
        <v>1</v>
      </c>
      <c r="N17" s="26">
        <f t="shared" si="2"/>
        <v>2</v>
      </c>
      <c r="O17" s="26">
        <v>1</v>
      </c>
      <c r="P17" s="26">
        <v>4</v>
      </c>
      <c r="Q17" s="26">
        <v>1</v>
      </c>
      <c r="R17" s="26">
        <v>1</v>
      </c>
      <c r="S17" s="26">
        <v>0</v>
      </c>
      <c r="T17" s="26">
        <f t="shared" si="0"/>
        <v>2</v>
      </c>
      <c r="U17" s="38">
        <f t="shared" si="3"/>
        <v>0.66666666666666663</v>
      </c>
      <c r="V17" s="22" t="s">
        <v>395</v>
      </c>
      <c r="W17" s="22" t="s">
        <v>63</v>
      </c>
      <c r="X17" s="22" t="s">
        <v>64</v>
      </c>
      <c r="Y17" s="78">
        <v>921</v>
      </c>
      <c r="Z17" s="39"/>
      <c r="AA17" s="1" t="s">
        <v>110</v>
      </c>
      <c r="AB17" s="27" t="s">
        <v>373</v>
      </c>
    </row>
    <row r="18" spans="1:28" x14ac:dyDescent="0.3">
      <c r="A18" s="1" t="s">
        <v>88</v>
      </c>
      <c r="B18" s="1" t="s">
        <v>105</v>
      </c>
      <c r="C18" s="26" t="s">
        <v>161</v>
      </c>
      <c r="D18" s="36">
        <v>45</v>
      </c>
      <c r="E18" s="26">
        <v>22</v>
      </c>
      <c r="F18" s="26">
        <v>4</v>
      </c>
      <c r="G18" s="26">
        <v>7</v>
      </c>
      <c r="H18" s="26"/>
      <c r="I18" s="26"/>
      <c r="J18" s="26">
        <v>4</v>
      </c>
      <c r="K18" s="26">
        <v>4</v>
      </c>
      <c r="L18" s="26">
        <v>1</v>
      </c>
      <c r="M18" s="26">
        <v>3</v>
      </c>
      <c r="N18" s="26">
        <f t="shared" si="2"/>
        <v>4</v>
      </c>
      <c r="O18" s="26">
        <v>1</v>
      </c>
      <c r="P18" s="26">
        <v>4</v>
      </c>
      <c r="Q18" s="26">
        <v>3</v>
      </c>
      <c r="R18" s="26">
        <v>1</v>
      </c>
      <c r="S18" s="26">
        <v>0</v>
      </c>
      <c r="T18" s="26">
        <f t="shared" si="0"/>
        <v>12</v>
      </c>
      <c r="U18" s="38">
        <f t="shared" si="3"/>
        <v>0.90909090909090906</v>
      </c>
      <c r="V18" s="22" t="s">
        <v>395</v>
      </c>
      <c r="W18" s="22" t="s">
        <v>63</v>
      </c>
      <c r="X18" s="22" t="s">
        <v>64</v>
      </c>
      <c r="Y18" s="78">
        <v>921</v>
      </c>
      <c r="Z18" s="39"/>
      <c r="AA18" s="1" t="s">
        <v>110</v>
      </c>
      <c r="AB18" s="27" t="s">
        <v>373</v>
      </c>
    </row>
    <row r="19" spans="1:28" x14ac:dyDescent="0.3">
      <c r="A19" s="1" t="s">
        <v>88</v>
      </c>
      <c r="B19" s="1" t="s">
        <v>105</v>
      </c>
      <c r="C19" s="26" t="s">
        <v>162</v>
      </c>
      <c r="D19" s="36">
        <v>23</v>
      </c>
      <c r="E19" s="26">
        <v>40</v>
      </c>
      <c r="F19" s="26">
        <v>7</v>
      </c>
      <c r="G19" s="26">
        <v>15</v>
      </c>
      <c r="H19" s="26"/>
      <c r="I19" s="26"/>
      <c r="J19" s="26">
        <v>0</v>
      </c>
      <c r="K19" s="26">
        <v>2</v>
      </c>
      <c r="L19" s="26">
        <v>1</v>
      </c>
      <c r="M19" s="26">
        <v>6</v>
      </c>
      <c r="N19" s="26">
        <f t="shared" si="2"/>
        <v>7</v>
      </c>
      <c r="O19" s="26">
        <v>2</v>
      </c>
      <c r="P19" s="26">
        <v>1</v>
      </c>
      <c r="Q19" s="26">
        <v>3</v>
      </c>
      <c r="R19" s="26">
        <v>4</v>
      </c>
      <c r="S19" s="26">
        <v>1</v>
      </c>
      <c r="T19" s="26">
        <f t="shared" si="0"/>
        <v>14</v>
      </c>
      <c r="U19" s="38">
        <f t="shared" si="3"/>
        <v>0.6</v>
      </c>
      <c r="V19" s="22" t="s">
        <v>395</v>
      </c>
      <c r="W19" s="22" t="s">
        <v>63</v>
      </c>
      <c r="X19" s="22" t="s">
        <v>64</v>
      </c>
      <c r="Y19" s="78">
        <v>921</v>
      </c>
      <c r="Z19" s="39"/>
      <c r="AA19" s="1" t="s">
        <v>110</v>
      </c>
      <c r="AB19" s="27" t="s">
        <v>373</v>
      </c>
    </row>
    <row r="20" spans="1:28" x14ac:dyDescent="0.3">
      <c r="A20" s="1" t="s">
        <v>88</v>
      </c>
      <c r="B20" s="1" t="s">
        <v>105</v>
      </c>
      <c r="C20" s="26" t="s">
        <v>163</v>
      </c>
      <c r="D20" s="36">
        <v>40</v>
      </c>
      <c r="E20" s="26">
        <v>7</v>
      </c>
      <c r="F20" s="26">
        <v>3</v>
      </c>
      <c r="G20" s="26">
        <v>6</v>
      </c>
      <c r="H20" s="26"/>
      <c r="I20" s="26"/>
      <c r="J20" s="26">
        <v>3</v>
      </c>
      <c r="K20" s="26">
        <v>5</v>
      </c>
      <c r="L20" s="26">
        <v>0</v>
      </c>
      <c r="M20" s="26">
        <v>4</v>
      </c>
      <c r="N20" s="26">
        <f>SUM(L20:M20)</f>
        <v>4</v>
      </c>
      <c r="O20" s="26">
        <v>0</v>
      </c>
      <c r="P20" s="26">
        <v>5</v>
      </c>
      <c r="Q20" s="26">
        <v>0</v>
      </c>
      <c r="R20" s="26">
        <v>1</v>
      </c>
      <c r="S20" s="26">
        <v>0</v>
      </c>
      <c r="T20" s="26">
        <f t="shared" si="0"/>
        <v>9</v>
      </c>
      <c r="U20" s="38">
        <f t="shared" si="3"/>
        <v>1.7142857142857142</v>
      </c>
      <c r="V20" s="22" t="s">
        <v>395</v>
      </c>
      <c r="W20" s="22" t="s">
        <v>63</v>
      </c>
      <c r="X20" s="22" t="s">
        <v>64</v>
      </c>
      <c r="Y20" s="78">
        <v>921</v>
      </c>
      <c r="Z20" s="39"/>
      <c r="AA20" s="1" t="s">
        <v>110</v>
      </c>
      <c r="AB20" s="27" t="s">
        <v>373</v>
      </c>
    </row>
    <row r="21" spans="1:28" x14ac:dyDescent="0.3">
      <c r="A21" s="1" t="s">
        <v>88</v>
      </c>
      <c r="B21" s="1" t="s">
        <v>105</v>
      </c>
      <c r="C21" s="26" t="s">
        <v>164</v>
      </c>
      <c r="D21" s="36">
        <v>10</v>
      </c>
      <c r="E21" s="26">
        <v>41</v>
      </c>
      <c r="F21" s="26">
        <v>10</v>
      </c>
      <c r="G21" s="26">
        <v>29</v>
      </c>
      <c r="H21" s="26"/>
      <c r="I21" s="26"/>
      <c r="J21" s="26">
        <v>5</v>
      </c>
      <c r="K21" s="26">
        <v>6</v>
      </c>
      <c r="L21" s="26">
        <v>7</v>
      </c>
      <c r="M21" s="26">
        <v>12</v>
      </c>
      <c r="N21" s="26">
        <f>SUM(L21:M21)</f>
        <v>19</v>
      </c>
      <c r="O21" s="26">
        <v>1</v>
      </c>
      <c r="P21" s="26">
        <v>3</v>
      </c>
      <c r="Q21" s="26">
        <v>2</v>
      </c>
      <c r="R21" s="26">
        <v>1</v>
      </c>
      <c r="S21" s="26">
        <v>0</v>
      </c>
      <c r="T21" s="26">
        <f t="shared" si="0"/>
        <v>25</v>
      </c>
      <c r="U21" s="38">
        <f t="shared" si="3"/>
        <v>1.1463414634146341</v>
      </c>
      <c r="V21" s="22" t="s">
        <v>395</v>
      </c>
      <c r="W21" s="22" t="s">
        <v>63</v>
      </c>
      <c r="X21" s="22" t="s">
        <v>64</v>
      </c>
      <c r="Y21" s="78">
        <v>921</v>
      </c>
      <c r="Z21" s="39"/>
      <c r="AA21" s="1" t="s">
        <v>110</v>
      </c>
      <c r="AB21" s="27" t="s">
        <v>373</v>
      </c>
    </row>
    <row r="22" spans="1:28" x14ac:dyDescent="0.3">
      <c r="A22" s="1" t="s">
        <v>88</v>
      </c>
      <c r="B22" s="1" t="s">
        <v>105</v>
      </c>
      <c r="C22" s="26" t="s">
        <v>165</v>
      </c>
      <c r="D22" s="36">
        <v>14</v>
      </c>
      <c r="E22" s="26" t="s">
        <v>499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38"/>
      <c r="V22" s="22"/>
      <c r="W22" s="22"/>
      <c r="X22" s="22"/>
      <c r="Y22" s="78"/>
      <c r="Z22" s="39"/>
      <c r="AA22" s="1"/>
      <c r="AB22" s="27"/>
    </row>
    <row r="23" spans="1:28" x14ac:dyDescent="0.3">
      <c r="A23" s="1" t="s">
        <v>88</v>
      </c>
      <c r="B23" s="1" t="s">
        <v>105</v>
      </c>
      <c r="C23" s="26" t="s">
        <v>342</v>
      </c>
      <c r="D23" s="36">
        <v>25</v>
      </c>
      <c r="E23" s="26">
        <v>5</v>
      </c>
      <c r="F23" s="37">
        <v>1</v>
      </c>
      <c r="G23" s="26">
        <v>2</v>
      </c>
      <c r="H23" s="26"/>
      <c r="I23" s="26"/>
      <c r="J23" s="26">
        <v>0</v>
      </c>
      <c r="K23" s="26">
        <v>0</v>
      </c>
      <c r="L23" s="26">
        <v>0</v>
      </c>
      <c r="M23" s="26">
        <v>1</v>
      </c>
      <c r="N23" s="26">
        <f>SUM(L23:M23)</f>
        <v>1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f t="shared" si="0"/>
        <v>2</v>
      </c>
      <c r="U23" s="38">
        <f t="shared" si="3"/>
        <v>0.6</v>
      </c>
      <c r="V23" s="22" t="s">
        <v>395</v>
      </c>
      <c r="W23" s="22" t="s">
        <v>63</v>
      </c>
      <c r="X23" s="22" t="s">
        <v>64</v>
      </c>
      <c r="Y23" s="78">
        <v>921</v>
      </c>
      <c r="Z23" s="39"/>
      <c r="AA23" s="1" t="s">
        <v>110</v>
      </c>
      <c r="AB23" s="27" t="s">
        <v>373</v>
      </c>
    </row>
    <row r="24" spans="1:28" x14ac:dyDescent="0.3">
      <c r="A24" s="1" t="s">
        <v>88</v>
      </c>
      <c r="B24" s="1" t="s">
        <v>105</v>
      </c>
      <c r="C24" s="26" t="s">
        <v>166</v>
      </c>
      <c r="D24" s="36">
        <v>15</v>
      </c>
      <c r="E24" s="26">
        <v>12</v>
      </c>
      <c r="F24" s="26">
        <v>0</v>
      </c>
      <c r="G24" s="26">
        <v>2</v>
      </c>
      <c r="H24" s="26"/>
      <c r="I24" s="26"/>
      <c r="J24" s="26">
        <v>4</v>
      </c>
      <c r="K24" s="26">
        <v>4</v>
      </c>
      <c r="L24" s="26">
        <v>0</v>
      </c>
      <c r="M24" s="26">
        <v>1</v>
      </c>
      <c r="N24" s="26">
        <f>SUM(L24:M24)</f>
        <v>1</v>
      </c>
      <c r="O24" s="26">
        <v>1</v>
      </c>
      <c r="P24" s="26">
        <v>0</v>
      </c>
      <c r="Q24" s="26">
        <v>1</v>
      </c>
      <c r="R24" s="26">
        <v>2</v>
      </c>
      <c r="S24" s="26">
        <v>0</v>
      </c>
      <c r="T24" s="26">
        <f t="shared" si="0"/>
        <v>4</v>
      </c>
      <c r="U24" s="38">
        <f t="shared" si="3"/>
        <v>0.5</v>
      </c>
      <c r="V24" s="22" t="s">
        <v>395</v>
      </c>
      <c r="W24" s="22" t="s">
        <v>63</v>
      </c>
      <c r="X24" s="22" t="s">
        <v>64</v>
      </c>
      <c r="Y24" s="78">
        <v>921</v>
      </c>
      <c r="Z24" s="39"/>
      <c r="AA24" s="1" t="s">
        <v>110</v>
      </c>
      <c r="AB24" s="27" t="s">
        <v>373</v>
      </c>
    </row>
    <row r="25" spans="1:28" x14ac:dyDescent="0.3">
      <c r="A25" s="46" t="s">
        <v>88</v>
      </c>
      <c r="B25" s="46" t="s">
        <v>105</v>
      </c>
      <c r="C25" s="42" t="s">
        <v>40</v>
      </c>
      <c r="D25" s="46"/>
      <c r="E25" s="42">
        <f t="shared" ref="E25:T25" si="4">SUM(E13:E24)</f>
        <v>240</v>
      </c>
      <c r="F25" s="42">
        <f t="shared" si="4"/>
        <v>36</v>
      </c>
      <c r="G25" s="42">
        <f t="shared" si="4"/>
        <v>93</v>
      </c>
      <c r="H25" s="42">
        <f t="shared" si="4"/>
        <v>0</v>
      </c>
      <c r="I25" s="42">
        <f t="shared" si="4"/>
        <v>0</v>
      </c>
      <c r="J25" s="42">
        <f t="shared" si="4"/>
        <v>30</v>
      </c>
      <c r="K25" s="42">
        <f t="shared" si="4"/>
        <v>40</v>
      </c>
      <c r="L25" s="42">
        <f t="shared" si="4"/>
        <v>15</v>
      </c>
      <c r="M25" s="42">
        <f t="shared" si="4"/>
        <v>41</v>
      </c>
      <c r="N25" s="42">
        <f t="shared" si="4"/>
        <v>56</v>
      </c>
      <c r="O25" s="42">
        <f t="shared" si="4"/>
        <v>14</v>
      </c>
      <c r="P25" s="42">
        <f t="shared" si="4"/>
        <v>28</v>
      </c>
      <c r="Q25" s="42">
        <f t="shared" si="4"/>
        <v>13</v>
      </c>
      <c r="R25" s="42">
        <f t="shared" si="4"/>
        <v>17</v>
      </c>
      <c r="S25" s="42">
        <f t="shared" si="4"/>
        <v>1</v>
      </c>
      <c r="T25" s="42">
        <f t="shared" si="4"/>
        <v>102</v>
      </c>
      <c r="U25" s="43">
        <f>((T25+Q25+N25-R25)+(O25*2))/E25</f>
        <v>0.7583333333333333</v>
      </c>
      <c r="V25" s="44" t="s">
        <v>395</v>
      </c>
      <c r="W25" s="44" t="s">
        <v>63</v>
      </c>
      <c r="X25" s="44" t="s">
        <v>64</v>
      </c>
      <c r="Y25" s="79">
        <v>921</v>
      </c>
      <c r="Z25" s="45"/>
      <c r="AA25" s="46" t="s">
        <v>110</v>
      </c>
      <c r="AB25" s="93" t="s">
        <v>373</v>
      </c>
    </row>
    <row r="26" spans="1:28" x14ac:dyDescent="0.3">
      <c r="A26" s="1"/>
      <c r="B26" s="1"/>
      <c r="C26" s="1"/>
      <c r="D26" s="1"/>
      <c r="F26" s="47" t="s">
        <v>41</v>
      </c>
      <c r="G26" s="77">
        <f>F25/G25</f>
        <v>0.38709677419354838</v>
      </c>
      <c r="H26" s="47"/>
      <c r="I26" s="27"/>
      <c r="J26" s="47" t="s">
        <v>42</v>
      </c>
      <c r="K26" s="77">
        <f>J25/K25</f>
        <v>0.75</v>
      </c>
      <c r="L26" s="1"/>
      <c r="M26" s="37" t="s">
        <v>43</v>
      </c>
      <c r="N26" s="49">
        <v>8</v>
      </c>
      <c r="P26" s="1"/>
      <c r="Q26" s="1"/>
      <c r="R26" s="1"/>
      <c r="S26" s="1"/>
      <c r="T26" s="1"/>
      <c r="U26" s="1"/>
      <c r="V26" s="22"/>
      <c r="W26" s="22"/>
      <c r="X26" s="22"/>
      <c r="Y26" s="40"/>
      <c r="Z26" s="39"/>
      <c r="AA26" s="1"/>
      <c r="AB26" s="1"/>
    </row>
    <row r="27" spans="1:28" x14ac:dyDescent="0.3">
      <c r="A27" s="1"/>
      <c r="B27" s="1"/>
      <c r="C27" s="5" t="s">
        <v>44</v>
      </c>
      <c r="V27" s="22"/>
      <c r="W27" s="22"/>
      <c r="X27" s="22"/>
      <c r="Y27" s="40"/>
      <c r="Z27" s="39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52" t="s">
        <v>89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5</v>
      </c>
      <c r="W33" s="1"/>
      <c r="X33" s="1"/>
      <c r="Y33" s="30"/>
      <c r="Z33" s="39"/>
      <c r="AA33" s="1"/>
      <c r="AB33" s="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366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88</v>
      </c>
      <c r="C35" s="26" t="s">
        <v>212</v>
      </c>
      <c r="D35" s="36">
        <v>30</v>
      </c>
      <c r="E35" s="26">
        <v>19</v>
      </c>
      <c r="F35" s="26">
        <v>1</v>
      </c>
      <c r="G35" s="26">
        <v>6</v>
      </c>
      <c r="H35" s="26"/>
      <c r="I35" s="26"/>
      <c r="J35" s="26">
        <v>4</v>
      </c>
      <c r="K35" s="26">
        <v>4</v>
      </c>
      <c r="L35" s="26">
        <v>0</v>
      </c>
      <c r="M35" s="26">
        <v>1</v>
      </c>
      <c r="N35" s="26">
        <f>SUM(L35:M35)</f>
        <v>1</v>
      </c>
      <c r="O35" s="26">
        <v>0</v>
      </c>
      <c r="P35" s="26">
        <v>3</v>
      </c>
      <c r="Q35" s="26">
        <v>3</v>
      </c>
      <c r="R35" s="26">
        <v>4</v>
      </c>
      <c r="S35" s="26">
        <v>0</v>
      </c>
      <c r="T35" s="26">
        <f>+(F35*2)+J35</f>
        <v>6</v>
      </c>
      <c r="U35" s="38">
        <f>IFERROR(((T35+Q35+N35-R35)+(O35*2))/E35,"")</f>
        <v>0.31578947368421051</v>
      </c>
      <c r="V35" s="22" t="s">
        <v>395</v>
      </c>
      <c r="W35" s="22" t="s">
        <v>57</v>
      </c>
      <c r="X35" s="22" t="s">
        <v>58</v>
      </c>
      <c r="Y35" s="78">
        <v>921</v>
      </c>
      <c r="Z35" s="39"/>
      <c r="AA35" s="1" t="s">
        <v>128</v>
      </c>
      <c r="AB35" s="27" t="s">
        <v>102</v>
      </c>
    </row>
    <row r="36" spans="1:28" x14ac:dyDescent="0.3">
      <c r="A36" s="1" t="s">
        <v>105</v>
      </c>
      <c r="B36" s="1" t="s">
        <v>88</v>
      </c>
      <c r="C36" s="26" t="s">
        <v>371</v>
      </c>
      <c r="D36" s="36">
        <v>24</v>
      </c>
      <c r="E36" s="26" t="s">
        <v>324</v>
      </c>
      <c r="F36" s="26"/>
      <c r="G36" s="26"/>
      <c r="H36" s="26"/>
      <c r="I36" s="26"/>
      <c r="J36" s="26"/>
      <c r="K36" s="26"/>
      <c r="L36" s="26"/>
      <c r="M36" s="26"/>
      <c r="N36" s="26">
        <f t="shared" ref="N36:N41" si="5">SUM(L36:M36)</f>
        <v>0</v>
      </c>
      <c r="O36" s="26"/>
      <c r="P36" s="26"/>
      <c r="Q36" s="26"/>
      <c r="R36" s="26"/>
      <c r="S36" s="26"/>
      <c r="T36" s="26">
        <f t="shared" ref="T36:T46" si="6">+(F36*2)+J36</f>
        <v>0</v>
      </c>
      <c r="U36" s="38" t="str">
        <f t="shared" ref="U36:U44" si="7">IFERROR(((T36+Q36+N36-R36)+(O36*2))/E36,"")</f>
        <v/>
      </c>
      <c r="V36" s="22" t="s">
        <v>395</v>
      </c>
      <c r="W36" s="22" t="s">
        <v>57</v>
      </c>
      <c r="X36" s="22" t="s">
        <v>58</v>
      </c>
      <c r="Y36" s="78">
        <v>921</v>
      </c>
      <c r="Z36" s="39"/>
      <c r="AA36" s="1" t="s">
        <v>128</v>
      </c>
      <c r="AB36" s="27" t="s">
        <v>102</v>
      </c>
    </row>
    <row r="37" spans="1:28" x14ac:dyDescent="0.3">
      <c r="A37" s="1" t="s">
        <v>105</v>
      </c>
      <c r="B37" s="1" t="s">
        <v>88</v>
      </c>
      <c r="C37" s="26" t="s">
        <v>213</v>
      </c>
      <c r="D37" s="36">
        <v>50</v>
      </c>
      <c r="E37" s="26">
        <v>31</v>
      </c>
      <c r="F37" s="26">
        <v>4</v>
      </c>
      <c r="G37" s="26">
        <v>6</v>
      </c>
      <c r="H37" s="26"/>
      <c r="I37" s="26"/>
      <c r="J37" s="26">
        <v>8</v>
      </c>
      <c r="K37" s="26">
        <v>10</v>
      </c>
      <c r="L37" s="26">
        <v>5</v>
      </c>
      <c r="M37" s="26">
        <v>13</v>
      </c>
      <c r="N37" s="26">
        <f t="shared" si="5"/>
        <v>18</v>
      </c>
      <c r="O37" s="26">
        <v>0</v>
      </c>
      <c r="P37" s="26">
        <v>4</v>
      </c>
      <c r="Q37" s="26">
        <v>1</v>
      </c>
      <c r="R37" s="26">
        <v>3</v>
      </c>
      <c r="S37" s="26">
        <v>0</v>
      </c>
      <c r="T37" s="26">
        <f t="shared" si="6"/>
        <v>16</v>
      </c>
      <c r="U37" s="38">
        <f t="shared" si="7"/>
        <v>1.032258064516129</v>
      </c>
      <c r="V37" s="22" t="s">
        <v>395</v>
      </c>
      <c r="W37" s="22" t="s">
        <v>57</v>
      </c>
      <c r="X37" s="22" t="s">
        <v>58</v>
      </c>
      <c r="Y37" s="78">
        <v>921</v>
      </c>
      <c r="Z37" s="39"/>
      <c r="AA37" s="1" t="s">
        <v>128</v>
      </c>
      <c r="AB37" s="27" t="s">
        <v>102</v>
      </c>
    </row>
    <row r="38" spans="1:28" x14ac:dyDescent="0.3">
      <c r="A38" s="1" t="s">
        <v>105</v>
      </c>
      <c r="B38" s="1" t="s">
        <v>88</v>
      </c>
      <c r="C38" s="26" t="s">
        <v>361</v>
      </c>
      <c r="D38" s="36">
        <v>12</v>
      </c>
      <c r="E38" s="26">
        <v>12</v>
      </c>
      <c r="F38" s="26">
        <v>1</v>
      </c>
      <c r="G38" s="37">
        <v>3</v>
      </c>
      <c r="H38" s="26"/>
      <c r="I38" s="26"/>
      <c r="J38" s="26">
        <v>2</v>
      </c>
      <c r="K38" s="26">
        <v>5</v>
      </c>
      <c r="L38" s="26">
        <v>1</v>
      </c>
      <c r="M38" s="26">
        <v>2</v>
      </c>
      <c r="N38" s="26">
        <f t="shared" si="5"/>
        <v>3</v>
      </c>
      <c r="O38" s="26">
        <v>2</v>
      </c>
      <c r="P38" s="26">
        <v>2</v>
      </c>
      <c r="Q38" s="26">
        <v>0</v>
      </c>
      <c r="R38" s="26">
        <v>2</v>
      </c>
      <c r="S38" s="26">
        <v>0</v>
      </c>
      <c r="T38" s="26">
        <f t="shared" si="6"/>
        <v>4</v>
      </c>
      <c r="U38" s="38">
        <f t="shared" si="7"/>
        <v>0.75</v>
      </c>
      <c r="V38" s="22" t="s">
        <v>395</v>
      </c>
      <c r="W38" s="22" t="s">
        <v>57</v>
      </c>
      <c r="X38" s="22" t="s">
        <v>58</v>
      </c>
      <c r="Y38" s="78">
        <v>921</v>
      </c>
      <c r="Z38" s="39"/>
      <c r="AA38" s="1" t="s">
        <v>128</v>
      </c>
      <c r="AB38" s="27" t="s">
        <v>102</v>
      </c>
    </row>
    <row r="39" spans="1:28" x14ac:dyDescent="0.3">
      <c r="A39" s="1" t="s">
        <v>105</v>
      </c>
      <c r="B39" s="1" t="s">
        <v>88</v>
      </c>
      <c r="C39" s="26" t="s">
        <v>216</v>
      </c>
      <c r="D39" s="36">
        <v>44</v>
      </c>
      <c r="E39" s="26">
        <v>17</v>
      </c>
      <c r="F39" s="26">
        <v>3</v>
      </c>
      <c r="G39" s="26">
        <v>6</v>
      </c>
      <c r="H39" s="26"/>
      <c r="I39" s="26"/>
      <c r="J39" s="26">
        <v>5</v>
      </c>
      <c r="K39" s="26">
        <v>7</v>
      </c>
      <c r="L39" s="26">
        <v>1</v>
      </c>
      <c r="M39" s="26">
        <v>3</v>
      </c>
      <c r="N39" s="26">
        <f t="shared" si="5"/>
        <v>4</v>
      </c>
      <c r="O39" s="26">
        <v>0</v>
      </c>
      <c r="P39" s="26">
        <v>5</v>
      </c>
      <c r="Q39" s="26">
        <v>0</v>
      </c>
      <c r="R39" s="26">
        <v>1</v>
      </c>
      <c r="S39" s="26">
        <v>2</v>
      </c>
      <c r="T39" s="26">
        <f t="shared" si="6"/>
        <v>11</v>
      </c>
      <c r="U39" s="38">
        <f t="shared" si="7"/>
        <v>0.82352941176470584</v>
      </c>
      <c r="V39" s="22" t="s">
        <v>395</v>
      </c>
      <c r="W39" s="22" t="s">
        <v>57</v>
      </c>
      <c r="X39" s="22" t="s">
        <v>58</v>
      </c>
      <c r="Y39" s="78">
        <v>921</v>
      </c>
      <c r="Z39" s="39"/>
      <c r="AA39" s="1" t="s">
        <v>128</v>
      </c>
      <c r="AB39" s="27" t="s">
        <v>102</v>
      </c>
    </row>
    <row r="40" spans="1:28" x14ac:dyDescent="0.3">
      <c r="A40" s="1" t="s">
        <v>105</v>
      </c>
      <c r="B40" s="1" t="s">
        <v>88</v>
      </c>
      <c r="C40" s="26" t="s">
        <v>217</v>
      </c>
      <c r="D40" s="36">
        <v>32</v>
      </c>
      <c r="E40" s="26">
        <v>10</v>
      </c>
      <c r="F40" s="26">
        <v>1</v>
      </c>
      <c r="G40" s="26">
        <v>4</v>
      </c>
      <c r="H40" s="26"/>
      <c r="I40" s="26"/>
      <c r="J40" s="26">
        <v>2</v>
      </c>
      <c r="K40" s="26">
        <v>2</v>
      </c>
      <c r="L40" s="26">
        <v>0</v>
      </c>
      <c r="M40" s="26">
        <v>0</v>
      </c>
      <c r="N40" s="26">
        <f t="shared" si="5"/>
        <v>0</v>
      </c>
      <c r="O40" s="26">
        <v>0</v>
      </c>
      <c r="P40" s="37">
        <v>1</v>
      </c>
      <c r="Q40" s="26">
        <v>0</v>
      </c>
      <c r="R40" s="26">
        <v>0</v>
      </c>
      <c r="S40" s="26">
        <v>0</v>
      </c>
      <c r="T40" s="26">
        <f t="shared" si="6"/>
        <v>4</v>
      </c>
      <c r="U40" s="38">
        <f t="shared" si="7"/>
        <v>0.4</v>
      </c>
      <c r="V40" s="22" t="s">
        <v>395</v>
      </c>
      <c r="W40" s="22" t="s">
        <v>57</v>
      </c>
      <c r="X40" s="22" t="s">
        <v>58</v>
      </c>
      <c r="Y40" s="78">
        <v>921</v>
      </c>
      <c r="Z40" s="39"/>
      <c r="AA40" s="1" t="s">
        <v>128</v>
      </c>
      <c r="AB40" s="27" t="s">
        <v>102</v>
      </c>
    </row>
    <row r="41" spans="1:28" x14ac:dyDescent="0.3">
      <c r="A41" s="1" t="s">
        <v>105</v>
      </c>
      <c r="B41" s="1" t="s">
        <v>88</v>
      </c>
      <c r="C41" s="26" t="s">
        <v>218</v>
      </c>
      <c r="D41" s="36">
        <v>34</v>
      </c>
      <c r="E41" s="26">
        <v>10</v>
      </c>
      <c r="F41" s="26">
        <v>1</v>
      </c>
      <c r="G41" s="26">
        <v>1</v>
      </c>
      <c r="H41" s="26"/>
      <c r="I41" s="26"/>
      <c r="J41" s="26">
        <v>2</v>
      </c>
      <c r="K41" s="26">
        <v>2</v>
      </c>
      <c r="L41" s="26">
        <v>0</v>
      </c>
      <c r="M41" s="26">
        <v>2</v>
      </c>
      <c r="N41" s="26">
        <f t="shared" si="5"/>
        <v>2</v>
      </c>
      <c r="O41" s="26">
        <v>0</v>
      </c>
      <c r="P41" s="26">
        <v>2</v>
      </c>
      <c r="Q41" s="26">
        <v>0</v>
      </c>
      <c r="R41" s="26">
        <v>0</v>
      </c>
      <c r="S41" s="26">
        <v>0</v>
      </c>
      <c r="T41" s="26">
        <f t="shared" si="6"/>
        <v>4</v>
      </c>
      <c r="U41" s="38">
        <f t="shared" si="7"/>
        <v>0.6</v>
      </c>
      <c r="V41" s="22" t="s">
        <v>395</v>
      </c>
      <c r="W41" s="22" t="s">
        <v>57</v>
      </c>
      <c r="X41" s="22" t="s">
        <v>58</v>
      </c>
      <c r="Y41" s="78">
        <v>921</v>
      </c>
      <c r="Z41" s="39"/>
      <c r="AA41" s="1" t="s">
        <v>128</v>
      </c>
      <c r="AB41" s="27" t="s">
        <v>102</v>
      </c>
    </row>
    <row r="42" spans="1:28" x14ac:dyDescent="0.3">
      <c r="A42" s="1" t="s">
        <v>105</v>
      </c>
      <c r="B42" s="1" t="s">
        <v>88</v>
      </c>
      <c r="C42" s="26" t="s">
        <v>372</v>
      </c>
      <c r="D42" s="36">
        <v>54</v>
      </c>
      <c r="E42" s="26" t="s">
        <v>324</v>
      </c>
      <c r="F42" s="26"/>
      <c r="G42" s="26"/>
      <c r="H42" s="26"/>
      <c r="I42" s="26"/>
      <c r="J42" s="26"/>
      <c r="K42" s="26"/>
      <c r="L42" s="26"/>
      <c r="M42" s="26"/>
      <c r="N42" s="26">
        <f>SUM(L42:M42)</f>
        <v>0</v>
      </c>
      <c r="O42" s="26"/>
      <c r="P42" s="26"/>
      <c r="Q42" s="26"/>
      <c r="R42" s="26"/>
      <c r="S42" s="26"/>
      <c r="T42" s="26">
        <f t="shared" si="6"/>
        <v>0</v>
      </c>
      <c r="U42" s="38" t="str">
        <f t="shared" si="7"/>
        <v/>
      </c>
      <c r="V42" s="22" t="s">
        <v>395</v>
      </c>
      <c r="W42" s="22" t="s">
        <v>57</v>
      </c>
      <c r="X42" s="22" t="s">
        <v>58</v>
      </c>
      <c r="Y42" s="78">
        <v>921</v>
      </c>
      <c r="Z42" s="39"/>
      <c r="AA42" s="1" t="s">
        <v>128</v>
      </c>
      <c r="AB42" s="27" t="s">
        <v>102</v>
      </c>
    </row>
    <row r="43" spans="1:28" x14ac:dyDescent="0.3">
      <c r="A43" s="1" t="s">
        <v>105</v>
      </c>
      <c r="B43" s="1" t="s">
        <v>88</v>
      </c>
      <c r="C43" s="26" t="s">
        <v>219</v>
      </c>
      <c r="D43" s="36">
        <v>20</v>
      </c>
      <c r="E43" s="26">
        <v>32</v>
      </c>
      <c r="F43" s="26">
        <v>9</v>
      </c>
      <c r="G43" s="26">
        <v>20</v>
      </c>
      <c r="H43" s="26"/>
      <c r="I43" s="26"/>
      <c r="J43" s="26">
        <v>3</v>
      </c>
      <c r="K43" s="26">
        <v>3</v>
      </c>
      <c r="L43" s="26">
        <v>2</v>
      </c>
      <c r="M43" s="26">
        <v>4</v>
      </c>
      <c r="N43" s="26">
        <f>SUM(L43:M43)</f>
        <v>6</v>
      </c>
      <c r="O43" s="26">
        <v>2</v>
      </c>
      <c r="P43" s="26">
        <v>4</v>
      </c>
      <c r="Q43" s="26">
        <v>1</v>
      </c>
      <c r="R43" s="26">
        <v>6</v>
      </c>
      <c r="S43" s="26">
        <v>0</v>
      </c>
      <c r="T43" s="26">
        <f t="shared" si="6"/>
        <v>21</v>
      </c>
      <c r="U43" s="38">
        <f t="shared" si="7"/>
        <v>0.8125</v>
      </c>
      <c r="V43" s="22" t="s">
        <v>395</v>
      </c>
      <c r="W43" s="22" t="s">
        <v>57</v>
      </c>
      <c r="X43" s="22" t="s">
        <v>58</v>
      </c>
      <c r="Y43" s="78">
        <v>921</v>
      </c>
      <c r="Z43" s="39"/>
      <c r="AA43" s="1" t="s">
        <v>128</v>
      </c>
      <c r="AB43" s="27" t="s">
        <v>102</v>
      </c>
    </row>
    <row r="44" spans="1:28" x14ac:dyDescent="0.3">
      <c r="A44" s="1" t="s">
        <v>105</v>
      </c>
      <c r="B44" s="1" t="s">
        <v>88</v>
      </c>
      <c r="C44" s="26" t="s">
        <v>220</v>
      </c>
      <c r="D44" s="36">
        <v>40</v>
      </c>
      <c r="E44" s="26">
        <v>36</v>
      </c>
      <c r="F44" s="26">
        <v>7</v>
      </c>
      <c r="G44" s="26">
        <v>17</v>
      </c>
      <c r="H44" s="26"/>
      <c r="I44" s="26"/>
      <c r="J44" s="26">
        <v>3</v>
      </c>
      <c r="K44" s="26">
        <v>6</v>
      </c>
      <c r="L44" s="26">
        <v>0</v>
      </c>
      <c r="M44" s="26">
        <v>2</v>
      </c>
      <c r="N44" s="26">
        <f>SUM(L44:M44)</f>
        <v>2</v>
      </c>
      <c r="O44" s="26">
        <v>3</v>
      </c>
      <c r="P44" s="26">
        <v>4</v>
      </c>
      <c r="Q44" s="26">
        <v>3</v>
      </c>
      <c r="R44" s="26">
        <v>3</v>
      </c>
      <c r="S44" s="26">
        <v>0</v>
      </c>
      <c r="T44" s="26">
        <f t="shared" si="6"/>
        <v>17</v>
      </c>
      <c r="U44" s="38">
        <f t="shared" si="7"/>
        <v>0.69444444444444442</v>
      </c>
      <c r="V44" s="22" t="s">
        <v>395</v>
      </c>
      <c r="W44" s="22" t="s">
        <v>57</v>
      </c>
      <c r="X44" s="22" t="s">
        <v>58</v>
      </c>
      <c r="Y44" s="78">
        <v>921</v>
      </c>
      <c r="Z44" s="39"/>
      <c r="AA44" s="1" t="s">
        <v>128</v>
      </c>
      <c r="AB44" s="27" t="s">
        <v>102</v>
      </c>
    </row>
    <row r="45" spans="1:28" x14ac:dyDescent="0.3">
      <c r="A45" s="1" t="s">
        <v>105</v>
      </c>
      <c r="B45" s="1" t="s">
        <v>88</v>
      </c>
      <c r="C45" s="26" t="s">
        <v>221</v>
      </c>
      <c r="D45" s="36">
        <v>10</v>
      </c>
      <c r="E45" s="26">
        <v>35</v>
      </c>
      <c r="F45" s="5">
        <v>4</v>
      </c>
      <c r="G45" s="26">
        <v>8</v>
      </c>
      <c r="H45" s="26"/>
      <c r="I45" s="26"/>
      <c r="J45" s="26">
        <v>0</v>
      </c>
      <c r="K45" s="26">
        <v>0</v>
      </c>
      <c r="L45" s="26">
        <v>1</v>
      </c>
      <c r="M45" s="26">
        <v>3</v>
      </c>
      <c r="N45" s="26">
        <f>SUM(L45:M45)</f>
        <v>4</v>
      </c>
      <c r="O45" s="26">
        <v>6</v>
      </c>
      <c r="P45" s="37">
        <v>0</v>
      </c>
      <c r="Q45" s="26">
        <v>2</v>
      </c>
      <c r="R45" s="26">
        <v>3</v>
      </c>
      <c r="S45" s="26">
        <v>0</v>
      </c>
      <c r="T45" s="26">
        <f t="shared" si="6"/>
        <v>8</v>
      </c>
      <c r="U45" s="38">
        <f>IFERROR(((T45+Q45+N45-R45)+(O45*2))/E45,"")</f>
        <v>0.65714285714285714</v>
      </c>
      <c r="V45" s="22" t="s">
        <v>395</v>
      </c>
      <c r="W45" s="22" t="s">
        <v>57</v>
      </c>
      <c r="X45" s="22" t="s">
        <v>58</v>
      </c>
      <c r="Y45" s="78">
        <v>921</v>
      </c>
      <c r="Z45" s="39"/>
      <c r="AA45" s="1" t="s">
        <v>128</v>
      </c>
      <c r="AB45" s="27" t="s">
        <v>102</v>
      </c>
    </row>
    <row r="46" spans="1:28" x14ac:dyDescent="0.3">
      <c r="A46" s="1" t="s">
        <v>105</v>
      </c>
      <c r="B46" s="1" t="s">
        <v>88</v>
      </c>
      <c r="C46" s="26" t="s">
        <v>346</v>
      </c>
      <c r="D46" s="36">
        <v>22</v>
      </c>
      <c r="E46" s="26">
        <v>38</v>
      </c>
      <c r="F46" s="26">
        <v>2</v>
      </c>
      <c r="G46" s="26">
        <v>5</v>
      </c>
      <c r="H46" s="26"/>
      <c r="I46" s="26"/>
      <c r="J46" s="26">
        <v>3</v>
      </c>
      <c r="K46" s="26">
        <v>5</v>
      </c>
      <c r="L46" s="26">
        <v>2</v>
      </c>
      <c r="M46" s="26">
        <v>4</v>
      </c>
      <c r="N46" s="26">
        <f>SUM(L46:M46)</f>
        <v>6</v>
      </c>
      <c r="O46" s="26">
        <v>0</v>
      </c>
      <c r="P46" s="26">
        <v>2</v>
      </c>
      <c r="Q46" s="26">
        <v>1</v>
      </c>
      <c r="R46" s="26">
        <v>2</v>
      </c>
      <c r="S46" s="26">
        <v>1</v>
      </c>
      <c r="T46" s="26">
        <f t="shared" si="6"/>
        <v>7</v>
      </c>
      <c r="U46" s="38">
        <f>IFERROR(((T46+Q46+N46-R46)+(O46*2))/E46,"")</f>
        <v>0.31578947368421051</v>
      </c>
      <c r="V46" s="22" t="s">
        <v>395</v>
      </c>
      <c r="W46" s="22" t="s">
        <v>57</v>
      </c>
      <c r="X46" s="22" t="s">
        <v>58</v>
      </c>
      <c r="Y46" s="78">
        <v>921</v>
      </c>
      <c r="Z46" s="39"/>
      <c r="AA46" s="1" t="s">
        <v>128</v>
      </c>
      <c r="AB46" s="27" t="s">
        <v>102</v>
      </c>
    </row>
    <row r="47" spans="1:28" x14ac:dyDescent="0.3">
      <c r="A47" s="46" t="s">
        <v>105</v>
      </c>
      <c r="B47" s="46" t="s">
        <v>88</v>
      </c>
      <c r="C47" s="42" t="s">
        <v>40</v>
      </c>
      <c r="D47" s="46"/>
      <c r="E47" s="42">
        <f t="shared" ref="E47:T47" si="8">SUM(E35:E46)</f>
        <v>240</v>
      </c>
      <c r="F47" s="42">
        <f t="shared" si="8"/>
        <v>33</v>
      </c>
      <c r="G47" s="42">
        <f t="shared" si="8"/>
        <v>76</v>
      </c>
      <c r="H47" s="42">
        <f t="shared" si="8"/>
        <v>0</v>
      </c>
      <c r="I47" s="42">
        <f t="shared" si="8"/>
        <v>0</v>
      </c>
      <c r="J47" s="42">
        <f t="shared" si="8"/>
        <v>32</v>
      </c>
      <c r="K47" s="42">
        <f t="shared" si="8"/>
        <v>44</v>
      </c>
      <c r="L47" s="42">
        <f t="shared" si="8"/>
        <v>12</v>
      </c>
      <c r="M47" s="42">
        <f t="shared" si="8"/>
        <v>34</v>
      </c>
      <c r="N47" s="42">
        <f t="shared" si="8"/>
        <v>46</v>
      </c>
      <c r="O47" s="42">
        <f t="shared" si="8"/>
        <v>13</v>
      </c>
      <c r="P47" s="42">
        <f t="shared" si="8"/>
        <v>27</v>
      </c>
      <c r="Q47" s="42">
        <f t="shared" si="8"/>
        <v>11</v>
      </c>
      <c r="R47" s="42">
        <f t="shared" si="8"/>
        <v>24</v>
      </c>
      <c r="S47" s="42">
        <f t="shared" si="8"/>
        <v>3</v>
      </c>
      <c r="T47" s="42">
        <f t="shared" si="8"/>
        <v>98</v>
      </c>
      <c r="U47" s="43">
        <f>((T47+Q47+N47-R47)+(O47*2))/E47</f>
        <v>0.65416666666666667</v>
      </c>
      <c r="V47" s="44" t="s">
        <v>395</v>
      </c>
      <c r="W47" s="44" t="s">
        <v>57</v>
      </c>
      <c r="X47" s="44" t="s">
        <v>58</v>
      </c>
      <c r="Y47" s="79">
        <v>921</v>
      </c>
      <c r="Z47" s="45"/>
      <c r="AA47" s="46" t="s">
        <v>128</v>
      </c>
      <c r="AB47" s="93" t="s">
        <v>102</v>
      </c>
    </row>
    <row r="48" spans="1:28" x14ac:dyDescent="0.3">
      <c r="A48" s="1"/>
      <c r="B48" s="1"/>
      <c r="C48" s="1"/>
      <c r="D48" s="1"/>
      <c r="F48" s="47" t="s">
        <v>41</v>
      </c>
      <c r="G48" s="115">
        <f>F47/G47</f>
        <v>0.43421052631578949</v>
      </c>
      <c r="H48" s="26"/>
      <c r="I48" s="1"/>
      <c r="J48" s="47" t="s">
        <v>42</v>
      </c>
      <c r="K48" s="48">
        <f>J47/K47</f>
        <v>0.72727272727272729</v>
      </c>
      <c r="L48" s="1"/>
      <c r="M48" s="37" t="s">
        <v>43</v>
      </c>
      <c r="N48" s="49">
        <v>9</v>
      </c>
      <c r="P48" s="1"/>
      <c r="Q48" s="1"/>
      <c r="R48" s="1"/>
      <c r="S48" s="1"/>
      <c r="T48" s="1"/>
      <c r="U48" s="1"/>
      <c r="V48" s="22"/>
      <c r="W48" s="22"/>
      <c r="X48" s="22"/>
      <c r="Y48" s="40"/>
      <c r="Z48" s="39"/>
      <c r="AA48" s="1"/>
      <c r="AB48" s="1"/>
    </row>
    <row r="49" spans="1:28" x14ac:dyDescent="0.3">
      <c r="A49" s="1"/>
      <c r="B49" s="1"/>
      <c r="C49" s="5" t="s">
        <v>44</v>
      </c>
      <c r="V49" s="22"/>
      <c r="W49" s="22"/>
      <c r="X49" s="22"/>
      <c r="Y49" s="40"/>
      <c r="Z49" s="39"/>
      <c r="AA49" s="1"/>
      <c r="AB49" s="1"/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01D89-38E8-4DB2-A74B-9AAE404B7CFA}">
  <sheetPr>
    <tabColor rgb="FFFF0000"/>
    <pageSetUpPr fitToPage="1"/>
  </sheetPr>
  <dimension ref="A1:AB54"/>
  <sheetViews>
    <sheetView topLeftCell="A2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554687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80" t="s">
        <v>415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0" t="s">
        <v>489</v>
      </c>
    </row>
    <row r="3" spans="1:28" x14ac:dyDescent="0.3">
      <c r="B3" s="1"/>
      <c r="C3" s="6">
        <v>28850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227</v>
      </c>
      <c r="D4" s="7" t="s">
        <v>5</v>
      </c>
      <c r="E4" s="8"/>
      <c r="F4" s="5"/>
      <c r="G4" s="1"/>
      <c r="J4" s="15" t="s">
        <v>228</v>
      </c>
      <c r="K4" s="16" t="s">
        <v>106</v>
      </c>
      <c r="L4" s="17"/>
      <c r="M4" s="18"/>
      <c r="N4" s="19">
        <v>21</v>
      </c>
      <c r="O4" s="19">
        <v>20</v>
      </c>
      <c r="P4" s="19">
        <v>21</v>
      </c>
      <c r="Q4" s="19">
        <v>34</v>
      </c>
      <c r="R4" s="20"/>
      <c r="S4" s="21">
        <f>SUM(N4:R4)</f>
        <v>96</v>
      </c>
      <c r="T4" s="22">
        <v>13</v>
      </c>
    </row>
    <row r="5" spans="1:28" x14ac:dyDescent="0.3">
      <c r="B5" s="1"/>
      <c r="C5" s="6" t="s">
        <v>121</v>
      </c>
      <c r="D5" s="7" t="s">
        <v>6</v>
      </c>
      <c r="E5" s="1"/>
      <c r="F5" s="1"/>
      <c r="G5" s="1"/>
      <c r="J5" s="15" t="s">
        <v>101</v>
      </c>
      <c r="K5" s="16" t="s">
        <v>80</v>
      </c>
      <c r="L5" s="17"/>
      <c r="M5" s="18"/>
      <c r="N5" s="19">
        <v>21</v>
      </c>
      <c r="O5" s="19">
        <v>26</v>
      </c>
      <c r="P5" s="19">
        <v>21</v>
      </c>
      <c r="Q5" s="19">
        <v>22</v>
      </c>
      <c r="R5" s="20"/>
      <c r="S5" s="21">
        <f>SUM(N5:R5)</f>
        <v>90</v>
      </c>
      <c r="T5" s="22">
        <v>13</v>
      </c>
      <c r="U5" s="1"/>
      <c r="V5" s="1"/>
      <c r="W5" s="1"/>
    </row>
    <row r="6" spans="1:28" x14ac:dyDescent="0.3">
      <c r="C6" s="23">
        <v>1514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322</v>
      </c>
      <c r="D7" s="7" t="s">
        <v>8</v>
      </c>
      <c r="G7" s="1"/>
      <c r="S7" s="1"/>
      <c r="T7" s="25" t="s">
        <v>9</v>
      </c>
      <c r="U7" s="1"/>
      <c r="V7" s="83">
        <v>13</v>
      </c>
      <c r="W7" s="1"/>
    </row>
    <row r="8" spans="1:28" x14ac:dyDescent="0.3">
      <c r="B8" s="1"/>
      <c r="C8" s="24" t="s">
        <v>323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92"/>
    </row>
    <row r="11" spans="1:28" x14ac:dyDescent="0.3">
      <c r="B11" s="1"/>
      <c r="C11" s="31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4</v>
      </c>
      <c r="AB11" s="92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84</v>
      </c>
      <c r="B13" s="1" t="s">
        <v>105</v>
      </c>
      <c r="C13" s="26" t="s">
        <v>155</v>
      </c>
      <c r="D13" s="36">
        <v>11</v>
      </c>
      <c r="E13" s="26">
        <v>29</v>
      </c>
      <c r="F13" s="26">
        <v>8</v>
      </c>
      <c r="G13" s="26">
        <v>14</v>
      </c>
      <c r="H13" s="26"/>
      <c r="I13" s="26"/>
      <c r="J13" s="26">
        <v>9</v>
      </c>
      <c r="K13" s="26">
        <v>13</v>
      </c>
      <c r="L13" s="95"/>
      <c r="M13" s="26">
        <v>8</v>
      </c>
      <c r="N13" s="26">
        <f>SUM(L13:M13)</f>
        <v>8</v>
      </c>
      <c r="O13" s="26">
        <v>7</v>
      </c>
      <c r="P13" s="26">
        <v>4</v>
      </c>
      <c r="Q13" s="37">
        <v>3</v>
      </c>
      <c r="R13" s="106"/>
      <c r="S13" s="37"/>
      <c r="T13" s="26">
        <f t="shared" ref="T13:T23" si="0">+(F13*2)+J13</f>
        <v>25</v>
      </c>
      <c r="U13" s="38">
        <f>IFERROR(((T13+Q13+N13-R13)+(O13*2))/E13,"")</f>
        <v>1.7241379310344827</v>
      </c>
      <c r="V13" s="22">
        <v>13</v>
      </c>
      <c r="W13" s="22" t="s">
        <v>63</v>
      </c>
      <c r="X13" s="22" t="s">
        <v>64</v>
      </c>
      <c r="Y13" s="78">
        <v>1514</v>
      </c>
      <c r="Z13" s="39"/>
      <c r="AA13" s="1" t="s">
        <v>110</v>
      </c>
      <c r="AB13" s="27" t="s">
        <v>131</v>
      </c>
    </row>
    <row r="14" spans="1:28" x14ac:dyDescent="0.3">
      <c r="A14" s="1" t="s">
        <v>84</v>
      </c>
      <c r="B14" s="1" t="s">
        <v>105</v>
      </c>
      <c r="C14" s="26" t="s">
        <v>309</v>
      </c>
      <c r="D14" s="36">
        <v>50</v>
      </c>
      <c r="E14" s="26" t="s">
        <v>499</v>
      </c>
      <c r="F14" s="26"/>
      <c r="G14" s="26"/>
      <c r="H14" s="26"/>
      <c r="I14" s="26"/>
      <c r="J14" s="26"/>
      <c r="K14" s="26"/>
      <c r="L14" s="95"/>
      <c r="M14" s="26"/>
      <c r="N14" s="26"/>
      <c r="O14" s="26"/>
      <c r="P14" s="26"/>
      <c r="Q14" s="37"/>
      <c r="R14" s="106"/>
      <c r="S14" s="37"/>
      <c r="T14" s="26"/>
      <c r="U14" s="38"/>
      <c r="V14" s="22">
        <v>13</v>
      </c>
      <c r="W14" s="22" t="s">
        <v>63</v>
      </c>
      <c r="X14" s="22" t="s">
        <v>64</v>
      </c>
      <c r="Y14" s="78">
        <v>1514</v>
      </c>
      <c r="Z14" s="39"/>
      <c r="AA14" s="1" t="s">
        <v>110</v>
      </c>
      <c r="AB14" s="27" t="s">
        <v>131</v>
      </c>
    </row>
    <row r="15" spans="1:28" x14ac:dyDescent="0.3">
      <c r="A15" s="1" t="s">
        <v>84</v>
      </c>
      <c r="B15" s="1" t="s">
        <v>105</v>
      </c>
      <c r="C15" s="26" t="s">
        <v>156</v>
      </c>
      <c r="D15" s="36">
        <v>33</v>
      </c>
      <c r="E15" s="26">
        <v>21</v>
      </c>
      <c r="F15" s="26">
        <v>0</v>
      </c>
      <c r="G15" s="26">
        <v>5</v>
      </c>
      <c r="H15" s="26"/>
      <c r="I15" s="26"/>
      <c r="J15" s="26">
        <v>2</v>
      </c>
      <c r="K15" s="26">
        <v>3</v>
      </c>
      <c r="L15" s="95"/>
      <c r="M15" s="26">
        <v>1</v>
      </c>
      <c r="N15" s="26">
        <f t="shared" ref="N15:N20" si="1">SUM(L15:M15)</f>
        <v>1</v>
      </c>
      <c r="O15" s="26">
        <v>0</v>
      </c>
      <c r="P15" s="26">
        <v>2</v>
      </c>
      <c r="Q15" s="37">
        <v>3</v>
      </c>
      <c r="R15" s="106"/>
      <c r="S15" s="37"/>
      <c r="T15" s="26">
        <f t="shared" si="0"/>
        <v>2</v>
      </c>
      <c r="U15" s="38">
        <f t="shared" ref="U15:U24" si="2">IFERROR(((T15+Q15+N15-R15)+(O15*2))/E15,"")</f>
        <v>0.2857142857142857</v>
      </c>
      <c r="V15" s="22">
        <v>13</v>
      </c>
      <c r="W15" s="22" t="s">
        <v>63</v>
      </c>
      <c r="X15" s="22" t="s">
        <v>64</v>
      </c>
      <c r="Y15" s="78">
        <v>1514</v>
      </c>
      <c r="Z15" s="39"/>
      <c r="AA15" s="1" t="s">
        <v>110</v>
      </c>
      <c r="AB15" s="27" t="s">
        <v>131</v>
      </c>
    </row>
    <row r="16" spans="1:28" x14ac:dyDescent="0.3">
      <c r="A16" s="1" t="s">
        <v>84</v>
      </c>
      <c r="B16" s="1" t="s">
        <v>105</v>
      </c>
      <c r="C16" s="26" t="s">
        <v>157</v>
      </c>
      <c r="D16" s="36">
        <v>24</v>
      </c>
      <c r="E16" s="26" t="s">
        <v>498</v>
      </c>
      <c r="F16" s="26"/>
      <c r="G16" s="26"/>
      <c r="H16" s="26"/>
      <c r="I16" s="26"/>
      <c r="J16" s="26"/>
      <c r="K16" s="26"/>
      <c r="L16" s="95"/>
      <c r="M16" s="26"/>
      <c r="N16" s="26"/>
      <c r="O16" s="26"/>
      <c r="P16" s="26"/>
      <c r="Q16" s="37"/>
      <c r="R16" s="106"/>
      <c r="S16" s="37"/>
      <c r="T16" s="26"/>
      <c r="U16" s="38" t="str">
        <f t="shared" si="2"/>
        <v/>
      </c>
      <c r="V16" s="22">
        <v>13</v>
      </c>
      <c r="W16" s="22" t="s">
        <v>63</v>
      </c>
      <c r="X16" s="22" t="s">
        <v>64</v>
      </c>
      <c r="Y16" s="78">
        <v>1514</v>
      </c>
      <c r="Z16" s="39"/>
      <c r="AA16" s="1" t="s">
        <v>110</v>
      </c>
      <c r="AB16" s="27" t="s">
        <v>131</v>
      </c>
    </row>
    <row r="17" spans="1:28" x14ac:dyDescent="0.3">
      <c r="A17" s="1" t="s">
        <v>84</v>
      </c>
      <c r="B17" s="1" t="s">
        <v>105</v>
      </c>
      <c r="C17" s="26" t="s">
        <v>158</v>
      </c>
      <c r="D17" s="36">
        <v>22</v>
      </c>
      <c r="E17" s="26">
        <v>22</v>
      </c>
      <c r="F17" s="26">
        <v>2</v>
      </c>
      <c r="G17" s="26">
        <v>6</v>
      </c>
      <c r="H17" s="26"/>
      <c r="I17" s="26"/>
      <c r="J17" s="26">
        <v>1</v>
      </c>
      <c r="K17" s="26">
        <v>3</v>
      </c>
      <c r="L17" s="95"/>
      <c r="M17" s="26">
        <v>2</v>
      </c>
      <c r="N17" s="26">
        <f t="shared" si="1"/>
        <v>2</v>
      </c>
      <c r="O17" s="26">
        <v>1</v>
      </c>
      <c r="P17" s="26">
        <v>2</v>
      </c>
      <c r="Q17" s="37">
        <v>4</v>
      </c>
      <c r="R17" s="106"/>
      <c r="S17" s="37"/>
      <c r="T17" s="26">
        <f t="shared" si="0"/>
        <v>5</v>
      </c>
      <c r="U17" s="38">
        <f t="shared" si="2"/>
        <v>0.59090909090909094</v>
      </c>
      <c r="V17" s="22">
        <v>13</v>
      </c>
      <c r="W17" s="22" t="s">
        <v>63</v>
      </c>
      <c r="X17" s="22" t="s">
        <v>64</v>
      </c>
      <c r="Y17" s="78">
        <v>1514</v>
      </c>
      <c r="Z17" s="39"/>
      <c r="AA17" s="1" t="s">
        <v>110</v>
      </c>
      <c r="AB17" s="27" t="s">
        <v>131</v>
      </c>
    </row>
    <row r="18" spans="1:28" x14ac:dyDescent="0.3">
      <c r="A18" s="1" t="s">
        <v>84</v>
      </c>
      <c r="B18" s="1" t="s">
        <v>105</v>
      </c>
      <c r="C18" s="26" t="s">
        <v>159</v>
      </c>
      <c r="D18" s="36">
        <v>25</v>
      </c>
      <c r="E18" s="26">
        <v>1</v>
      </c>
      <c r="F18" s="26">
        <v>0</v>
      </c>
      <c r="G18" s="26">
        <v>0</v>
      </c>
      <c r="H18" s="26"/>
      <c r="I18" s="26"/>
      <c r="J18" s="26">
        <v>0</v>
      </c>
      <c r="K18" s="26">
        <v>0</v>
      </c>
      <c r="L18" s="95"/>
      <c r="M18" s="26">
        <v>0</v>
      </c>
      <c r="N18" s="26">
        <f t="shared" si="1"/>
        <v>0</v>
      </c>
      <c r="O18" s="26">
        <v>1</v>
      </c>
      <c r="P18" s="26">
        <v>0</v>
      </c>
      <c r="Q18" s="37"/>
      <c r="R18" s="106"/>
      <c r="S18" s="37">
        <v>1</v>
      </c>
      <c r="T18" s="26">
        <f t="shared" si="0"/>
        <v>0</v>
      </c>
      <c r="U18" s="38">
        <f t="shared" si="2"/>
        <v>2</v>
      </c>
      <c r="V18" s="22">
        <v>13</v>
      </c>
      <c r="W18" s="22" t="s">
        <v>63</v>
      </c>
      <c r="X18" s="22" t="s">
        <v>64</v>
      </c>
      <c r="Y18" s="78">
        <v>1514</v>
      </c>
      <c r="Z18" s="39"/>
      <c r="AA18" s="1" t="s">
        <v>110</v>
      </c>
      <c r="AB18" s="27" t="s">
        <v>131</v>
      </c>
    </row>
    <row r="19" spans="1:28" x14ac:dyDescent="0.3">
      <c r="A19" s="1" t="s">
        <v>84</v>
      </c>
      <c r="B19" s="1" t="s">
        <v>105</v>
      </c>
      <c r="C19" s="26" t="s">
        <v>160</v>
      </c>
      <c r="D19" s="36">
        <v>20</v>
      </c>
      <c r="E19" s="26">
        <v>31</v>
      </c>
      <c r="F19" s="26">
        <v>5</v>
      </c>
      <c r="G19" s="26">
        <v>12</v>
      </c>
      <c r="H19" s="26"/>
      <c r="I19" s="26"/>
      <c r="J19" s="26">
        <v>1</v>
      </c>
      <c r="K19" s="26">
        <v>1</v>
      </c>
      <c r="L19" s="95"/>
      <c r="M19" s="26">
        <v>4</v>
      </c>
      <c r="N19" s="26">
        <f t="shared" si="1"/>
        <v>4</v>
      </c>
      <c r="O19" s="26">
        <v>3</v>
      </c>
      <c r="P19" s="37">
        <v>2</v>
      </c>
      <c r="Q19" s="37">
        <v>1</v>
      </c>
      <c r="R19" s="106"/>
      <c r="S19" s="37"/>
      <c r="T19" s="26">
        <f t="shared" si="0"/>
        <v>11</v>
      </c>
      <c r="U19" s="38">
        <f t="shared" si="2"/>
        <v>0.70967741935483875</v>
      </c>
      <c r="V19" s="22">
        <v>13</v>
      </c>
      <c r="W19" s="22" t="s">
        <v>63</v>
      </c>
      <c r="X19" s="22" t="s">
        <v>64</v>
      </c>
      <c r="Y19" s="78">
        <v>1514</v>
      </c>
      <c r="Z19" s="39"/>
      <c r="AA19" s="1" t="s">
        <v>110</v>
      </c>
      <c r="AB19" s="27" t="s">
        <v>131</v>
      </c>
    </row>
    <row r="20" spans="1:28" x14ac:dyDescent="0.3">
      <c r="A20" s="1" t="s">
        <v>84</v>
      </c>
      <c r="B20" s="1" t="s">
        <v>105</v>
      </c>
      <c r="C20" s="26" t="s">
        <v>161</v>
      </c>
      <c r="D20" s="36">
        <v>45</v>
      </c>
      <c r="E20" s="26">
        <v>19</v>
      </c>
      <c r="F20" s="26">
        <v>6</v>
      </c>
      <c r="G20" s="26">
        <v>12</v>
      </c>
      <c r="H20" s="26"/>
      <c r="I20" s="26"/>
      <c r="J20" s="26">
        <v>0</v>
      </c>
      <c r="K20" s="26">
        <v>2</v>
      </c>
      <c r="L20" s="95"/>
      <c r="M20" s="26">
        <v>4</v>
      </c>
      <c r="N20" s="26">
        <f t="shared" si="1"/>
        <v>4</v>
      </c>
      <c r="O20" s="26">
        <v>0</v>
      </c>
      <c r="P20" s="26">
        <v>3</v>
      </c>
      <c r="Q20" s="37">
        <v>1</v>
      </c>
      <c r="R20" s="106"/>
      <c r="S20" s="37"/>
      <c r="T20" s="26">
        <f t="shared" si="0"/>
        <v>12</v>
      </c>
      <c r="U20" s="38">
        <f t="shared" si="2"/>
        <v>0.89473684210526316</v>
      </c>
      <c r="V20" s="22">
        <v>13</v>
      </c>
      <c r="W20" s="22" t="s">
        <v>63</v>
      </c>
      <c r="X20" s="22" t="s">
        <v>64</v>
      </c>
      <c r="Y20" s="78">
        <v>1514</v>
      </c>
      <c r="Z20" s="39"/>
      <c r="AA20" s="1" t="s">
        <v>110</v>
      </c>
      <c r="AB20" s="27" t="s">
        <v>131</v>
      </c>
    </row>
    <row r="21" spans="1:28" x14ac:dyDescent="0.3">
      <c r="A21" s="1" t="s">
        <v>84</v>
      </c>
      <c r="B21" s="1" t="s">
        <v>105</v>
      </c>
      <c r="C21" s="26" t="s">
        <v>162</v>
      </c>
      <c r="D21" s="36">
        <v>23</v>
      </c>
      <c r="E21" s="26">
        <v>19</v>
      </c>
      <c r="F21" s="26">
        <v>2</v>
      </c>
      <c r="G21" s="26">
        <v>7</v>
      </c>
      <c r="H21" s="26"/>
      <c r="I21" s="26"/>
      <c r="J21" s="26">
        <v>0</v>
      </c>
      <c r="K21" s="26">
        <v>0</v>
      </c>
      <c r="L21" s="95"/>
      <c r="M21" s="26">
        <v>0</v>
      </c>
      <c r="N21" s="26">
        <f>SUM(L21:M21)</f>
        <v>0</v>
      </c>
      <c r="O21" s="26">
        <v>3</v>
      </c>
      <c r="P21" s="26">
        <v>3</v>
      </c>
      <c r="Q21" s="37"/>
      <c r="R21" s="106"/>
      <c r="S21" s="37"/>
      <c r="T21" s="26">
        <f t="shared" si="0"/>
        <v>4</v>
      </c>
      <c r="U21" s="38">
        <f t="shared" si="2"/>
        <v>0.52631578947368418</v>
      </c>
      <c r="V21" s="22">
        <v>13</v>
      </c>
      <c r="W21" s="22" t="s">
        <v>63</v>
      </c>
      <c r="X21" s="22" t="s">
        <v>64</v>
      </c>
      <c r="Y21" s="78">
        <v>1514</v>
      </c>
      <c r="Z21" s="39"/>
      <c r="AA21" s="1" t="s">
        <v>110</v>
      </c>
      <c r="AB21" s="27" t="s">
        <v>131</v>
      </c>
    </row>
    <row r="22" spans="1:28" x14ac:dyDescent="0.3">
      <c r="A22" s="1" t="s">
        <v>84</v>
      </c>
      <c r="B22" s="1" t="s">
        <v>105</v>
      </c>
      <c r="C22" s="26" t="s">
        <v>163</v>
      </c>
      <c r="D22" s="36">
        <v>40</v>
      </c>
      <c r="E22" s="26">
        <v>27</v>
      </c>
      <c r="F22" s="26">
        <v>4</v>
      </c>
      <c r="G22" s="26">
        <v>7</v>
      </c>
      <c r="H22" s="26"/>
      <c r="I22" s="26"/>
      <c r="J22" s="26">
        <v>0</v>
      </c>
      <c r="K22" s="26">
        <v>0</v>
      </c>
      <c r="L22" s="95"/>
      <c r="M22" s="26">
        <v>2</v>
      </c>
      <c r="N22" s="26">
        <f>SUM(L22:M22)</f>
        <v>2</v>
      </c>
      <c r="O22" s="26">
        <v>1</v>
      </c>
      <c r="P22" s="26">
        <v>5</v>
      </c>
      <c r="Q22" s="37">
        <v>3</v>
      </c>
      <c r="R22" s="106"/>
      <c r="S22" s="37"/>
      <c r="T22" s="26">
        <f t="shared" si="0"/>
        <v>8</v>
      </c>
      <c r="U22" s="38">
        <f t="shared" si="2"/>
        <v>0.55555555555555558</v>
      </c>
      <c r="V22" s="22">
        <v>13</v>
      </c>
      <c r="W22" s="22" t="s">
        <v>63</v>
      </c>
      <c r="X22" s="22" t="s">
        <v>64</v>
      </c>
      <c r="Y22" s="78">
        <v>1514</v>
      </c>
      <c r="Z22" s="39"/>
      <c r="AA22" s="1" t="s">
        <v>110</v>
      </c>
      <c r="AB22" s="27" t="s">
        <v>131</v>
      </c>
    </row>
    <row r="23" spans="1:28" x14ac:dyDescent="0.3">
      <c r="A23" s="1" t="s">
        <v>84</v>
      </c>
      <c r="B23" s="1" t="s">
        <v>105</v>
      </c>
      <c r="C23" s="26" t="s">
        <v>164</v>
      </c>
      <c r="D23" s="36">
        <v>10</v>
      </c>
      <c r="E23" s="26">
        <v>44</v>
      </c>
      <c r="F23" s="26">
        <v>9</v>
      </c>
      <c r="G23" s="26">
        <v>15</v>
      </c>
      <c r="H23" s="26"/>
      <c r="I23" s="26"/>
      <c r="J23" s="26">
        <v>5</v>
      </c>
      <c r="K23" s="26">
        <v>10</v>
      </c>
      <c r="L23" s="95"/>
      <c r="M23" s="26">
        <v>17</v>
      </c>
      <c r="N23" s="26">
        <f>SUM(L23:M23)</f>
        <v>17</v>
      </c>
      <c r="O23" s="26">
        <v>0</v>
      </c>
      <c r="P23" s="26">
        <v>4</v>
      </c>
      <c r="Q23" s="37">
        <v>4</v>
      </c>
      <c r="R23" s="106"/>
      <c r="S23" s="37"/>
      <c r="T23" s="26">
        <f t="shared" si="0"/>
        <v>23</v>
      </c>
      <c r="U23" s="38">
        <f t="shared" si="2"/>
        <v>1</v>
      </c>
      <c r="V23" s="22">
        <v>13</v>
      </c>
      <c r="W23" s="22" t="s">
        <v>63</v>
      </c>
      <c r="X23" s="22" t="s">
        <v>64</v>
      </c>
      <c r="Y23" s="78">
        <v>1514</v>
      </c>
      <c r="Z23" s="39"/>
      <c r="AA23" s="1" t="s">
        <v>110</v>
      </c>
      <c r="AB23" s="27" t="s">
        <v>131</v>
      </c>
    </row>
    <row r="24" spans="1:28" x14ac:dyDescent="0.3">
      <c r="A24" s="1" t="s">
        <v>84</v>
      </c>
      <c r="B24" s="1" t="s">
        <v>105</v>
      </c>
      <c r="C24" s="26" t="s">
        <v>165</v>
      </c>
      <c r="D24" s="36">
        <v>14</v>
      </c>
      <c r="E24" s="26" t="s">
        <v>499</v>
      </c>
      <c r="F24" s="26"/>
      <c r="G24" s="26"/>
      <c r="H24" s="26"/>
      <c r="I24" s="26"/>
      <c r="J24" s="26"/>
      <c r="K24" s="26"/>
      <c r="L24" s="95"/>
      <c r="M24" s="26"/>
      <c r="N24" s="26"/>
      <c r="O24" s="37"/>
      <c r="P24" s="37"/>
      <c r="Q24" s="37"/>
      <c r="R24" s="106"/>
      <c r="S24" s="37"/>
      <c r="T24" s="26"/>
      <c r="U24" s="38" t="str">
        <f t="shared" si="2"/>
        <v/>
      </c>
      <c r="V24" s="22">
        <v>13</v>
      </c>
      <c r="W24" s="22" t="s">
        <v>63</v>
      </c>
      <c r="X24" s="22" t="s">
        <v>64</v>
      </c>
      <c r="Y24" s="78">
        <v>1514</v>
      </c>
      <c r="Z24" s="39"/>
      <c r="AA24" s="1" t="s">
        <v>110</v>
      </c>
      <c r="AB24" s="27" t="s">
        <v>131</v>
      </c>
    </row>
    <row r="25" spans="1:28" x14ac:dyDescent="0.3">
      <c r="A25" s="1" t="s">
        <v>84</v>
      </c>
      <c r="B25" s="1" t="s">
        <v>105</v>
      </c>
      <c r="C25" s="26" t="s">
        <v>166</v>
      </c>
      <c r="D25" s="36">
        <v>15</v>
      </c>
      <c r="E25" s="26">
        <v>27</v>
      </c>
      <c r="F25" s="26">
        <v>1</v>
      </c>
      <c r="G25" s="26">
        <v>4</v>
      </c>
      <c r="H25" s="26"/>
      <c r="I25" s="26"/>
      <c r="J25" s="26">
        <v>4</v>
      </c>
      <c r="K25" s="26">
        <v>7</v>
      </c>
      <c r="L25" s="95"/>
      <c r="M25" s="26">
        <v>2</v>
      </c>
      <c r="N25" s="26">
        <f>SUM(L25:M25)</f>
        <v>2</v>
      </c>
      <c r="O25" s="26">
        <v>0</v>
      </c>
      <c r="P25" s="26">
        <v>1</v>
      </c>
      <c r="Q25" s="37">
        <v>2</v>
      </c>
      <c r="R25" s="106"/>
      <c r="S25" s="37"/>
      <c r="T25" s="37">
        <f>(H25*3)+((F25-H25)*2)+J25</f>
        <v>6</v>
      </c>
      <c r="U25" s="38">
        <f>IFERROR(((T25+Q25+N25-R25)+(O25*2))/E25,"")</f>
        <v>0.37037037037037035</v>
      </c>
      <c r="V25" s="22">
        <v>13</v>
      </c>
      <c r="W25" s="22" t="s">
        <v>63</v>
      </c>
      <c r="X25" s="22" t="s">
        <v>64</v>
      </c>
      <c r="Y25" s="78">
        <v>1514</v>
      </c>
      <c r="Z25" s="39"/>
      <c r="AA25" s="1" t="s">
        <v>110</v>
      </c>
      <c r="AB25" s="27" t="s">
        <v>131</v>
      </c>
    </row>
    <row r="26" spans="1:28" x14ac:dyDescent="0.3">
      <c r="A26" s="1" t="s">
        <v>84</v>
      </c>
      <c r="B26" s="1" t="s">
        <v>105</v>
      </c>
      <c r="C26" s="51" t="s">
        <v>39</v>
      </c>
      <c r="D26" s="1"/>
      <c r="E26" s="41"/>
      <c r="F26" s="41"/>
      <c r="G26" s="41"/>
      <c r="H26" s="41"/>
      <c r="I26" s="41"/>
      <c r="J26" s="41"/>
      <c r="K26" s="41"/>
      <c r="L26" s="51">
        <v>13</v>
      </c>
      <c r="M26" s="51">
        <v>-13</v>
      </c>
      <c r="N26" s="41"/>
      <c r="O26" s="41"/>
      <c r="P26" s="41"/>
      <c r="Q26" s="41"/>
      <c r="R26" s="51">
        <v>33</v>
      </c>
      <c r="S26" s="41"/>
      <c r="T26" s="41"/>
      <c r="U26" s="38" t="str">
        <f>_xlfn.IFNA("",((T26+Q26+N26-R26)+(O26*2))/E26)</f>
        <v/>
      </c>
      <c r="V26" s="22">
        <v>13</v>
      </c>
      <c r="W26" s="22" t="s">
        <v>63</v>
      </c>
      <c r="X26" s="22" t="s">
        <v>64</v>
      </c>
      <c r="Y26" s="78">
        <v>1514</v>
      </c>
      <c r="Z26" s="39"/>
      <c r="AA26" s="1" t="s">
        <v>110</v>
      </c>
      <c r="AB26" s="27" t="s">
        <v>131</v>
      </c>
    </row>
    <row r="27" spans="1:28" x14ac:dyDescent="0.3">
      <c r="A27" s="46" t="s">
        <v>84</v>
      </c>
      <c r="B27" s="46" t="s">
        <v>105</v>
      </c>
      <c r="C27" s="42" t="s">
        <v>40</v>
      </c>
      <c r="D27" s="46"/>
      <c r="E27" s="42">
        <f t="shared" ref="E27:T27" si="3">SUM(E13:E26)</f>
        <v>240</v>
      </c>
      <c r="F27" s="42">
        <f t="shared" si="3"/>
        <v>37</v>
      </c>
      <c r="G27" s="42">
        <f t="shared" si="3"/>
        <v>82</v>
      </c>
      <c r="H27" s="42">
        <f t="shared" si="3"/>
        <v>0</v>
      </c>
      <c r="I27" s="42">
        <f t="shared" si="3"/>
        <v>0</v>
      </c>
      <c r="J27" s="42">
        <f t="shared" si="3"/>
        <v>22</v>
      </c>
      <c r="K27" s="42">
        <f t="shared" si="3"/>
        <v>39</v>
      </c>
      <c r="L27" s="42">
        <f t="shared" si="3"/>
        <v>13</v>
      </c>
      <c r="M27" s="42">
        <f t="shared" si="3"/>
        <v>27</v>
      </c>
      <c r="N27" s="42">
        <f t="shared" si="3"/>
        <v>40</v>
      </c>
      <c r="O27" s="42">
        <f t="shared" si="3"/>
        <v>16</v>
      </c>
      <c r="P27" s="42">
        <f t="shared" si="3"/>
        <v>26</v>
      </c>
      <c r="Q27" s="42">
        <f t="shared" si="3"/>
        <v>21</v>
      </c>
      <c r="R27" s="42">
        <f t="shared" si="3"/>
        <v>33</v>
      </c>
      <c r="S27" s="42">
        <f t="shared" si="3"/>
        <v>1</v>
      </c>
      <c r="T27" s="42">
        <f t="shared" si="3"/>
        <v>96</v>
      </c>
      <c r="U27" s="43">
        <f>((T27+Q27+N27-R27)+(O27*2))/E27</f>
        <v>0.65</v>
      </c>
      <c r="V27" s="44">
        <v>13</v>
      </c>
      <c r="W27" s="44" t="s">
        <v>63</v>
      </c>
      <c r="X27" s="44" t="s">
        <v>64</v>
      </c>
      <c r="Y27" s="79">
        <v>1514</v>
      </c>
      <c r="Z27" s="97" t="s">
        <v>436</v>
      </c>
      <c r="AA27" s="46" t="s">
        <v>110</v>
      </c>
      <c r="AB27" s="93" t="s">
        <v>131</v>
      </c>
    </row>
    <row r="28" spans="1:28" x14ac:dyDescent="0.3">
      <c r="A28" s="1"/>
      <c r="B28" s="1"/>
      <c r="C28" s="1"/>
      <c r="D28" s="1"/>
      <c r="F28" s="47" t="s">
        <v>41</v>
      </c>
      <c r="G28" s="77">
        <f>F27/G27</f>
        <v>0.45121951219512196</v>
      </c>
      <c r="H28" s="47"/>
      <c r="I28" s="27"/>
      <c r="J28" s="47" t="s">
        <v>42</v>
      </c>
      <c r="K28" s="77">
        <f>J27/K27</f>
        <v>0.5641025641025641</v>
      </c>
      <c r="L28" s="1"/>
      <c r="M28" s="37" t="s">
        <v>43</v>
      </c>
      <c r="N28" s="49">
        <v>4</v>
      </c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5" t="s">
        <v>44</v>
      </c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 t="s">
        <v>417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40"/>
      <c r="Z33" s="39"/>
      <c r="AA33" s="1"/>
      <c r="AB33" s="27"/>
    </row>
    <row r="34" spans="1:28" x14ac:dyDescent="0.3">
      <c r="B34" s="1"/>
      <c r="C34" s="52" t="s">
        <v>80</v>
      </c>
      <c r="D34" s="32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7" t="s">
        <v>11</v>
      </c>
      <c r="U34" s="1"/>
      <c r="V34" s="50">
        <v>4</v>
      </c>
      <c r="W34" s="1"/>
      <c r="X34" s="1"/>
      <c r="Y34" s="30"/>
      <c r="Z34" s="39"/>
      <c r="AA34" s="1"/>
      <c r="AB34" s="27"/>
    </row>
    <row r="35" spans="1:28" x14ac:dyDescent="0.3">
      <c r="A35" s="34" t="s">
        <v>12</v>
      </c>
      <c r="B35" s="35" t="s">
        <v>13</v>
      </c>
      <c r="C35" s="36" t="s">
        <v>14</v>
      </c>
      <c r="D35" s="36" t="s">
        <v>15</v>
      </c>
      <c r="E35" s="14" t="s">
        <v>16</v>
      </c>
      <c r="F35" s="14" t="s">
        <v>17</v>
      </c>
      <c r="G35" s="14" t="s">
        <v>18</v>
      </c>
      <c r="H35" s="14" t="s">
        <v>19</v>
      </c>
      <c r="I35" s="14" t="s">
        <v>20</v>
      </c>
      <c r="J35" s="14" t="s">
        <v>21</v>
      </c>
      <c r="K35" s="14" t="s">
        <v>22</v>
      </c>
      <c r="L35" s="14" t="s">
        <v>23</v>
      </c>
      <c r="M35" s="14" t="s">
        <v>24</v>
      </c>
      <c r="N35" s="14" t="s">
        <v>25</v>
      </c>
      <c r="O35" s="14" t="s">
        <v>26</v>
      </c>
      <c r="P35" s="14" t="s">
        <v>27</v>
      </c>
      <c r="Q35" s="14" t="s">
        <v>28</v>
      </c>
      <c r="R35" s="14" t="s">
        <v>29</v>
      </c>
      <c r="S35" s="14" t="s">
        <v>30</v>
      </c>
      <c r="T35" s="14" t="s">
        <v>31</v>
      </c>
      <c r="U35" s="14" t="s">
        <v>32</v>
      </c>
      <c r="V35" s="14" t="s">
        <v>4</v>
      </c>
      <c r="W35" s="14" t="s">
        <v>33</v>
      </c>
      <c r="X35" s="14" t="s">
        <v>34</v>
      </c>
      <c r="Y35" s="14" t="s">
        <v>35</v>
      </c>
      <c r="Z35" s="14" t="s">
        <v>36</v>
      </c>
      <c r="AA35" s="14" t="s">
        <v>37</v>
      </c>
      <c r="AB35" s="14" t="s">
        <v>38</v>
      </c>
    </row>
    <row r="36" spans="1:28" x14ac:dyDescent="0.3">
      <c r="A36" s="1" t="s">
        <v>105</v>
      </c>
      <c r="B36" s="1" t="s">
        <v>84</v>
      </c>
      <c r="C36" s="26" t="s">
        <v>192</v>
      </c>
      <c r="D36" s="36">
        <v>24</v>
      </c>
      <c r="E36" s="26">
        <v>42</v>
      </c>
      <c r="F36" s="26">
        <v>4</v>
      </c>
      <c r="G36" s="26">
        <v>13</v>
      </c>
      <c r="H36" s="26"/>
      <c r="I36" s="26"/>
      <c r="J36" s="26">
        <v>9</v>
      </c>
      <c r="K36" s="26">
        <v>15</v>
      </c>
      <c r="L36" s="95"/>
      <c r="M36" s="26">
        <v>17</v>
      </c>
      <c r="N36" s="26">
        <f>SUM(L36:M36)</f>
        <v>17</v>
      </c>
      <c r="O36" s="26">
        <v>0</v>
      </c>
      <c r="P36" s="26">
        <v>5</v>
      </c>
      <c r="Q36" s="26">
        <v>6</v>
      </c>
      <c r="R36" s="95"/>
      <c r="S36" s="26">
        <v>4</v>
      </c>
      <c r="T36" s="26">
        <f>+(F36*2)+J36</f>
        <v>17</v>
      </c>
      <c r="U36" s="38">
        <f>IFERROR(((T36+Q36+N36-R36)+(O36*2))/E36,"")</f>
        <v>0.95238095238095233</v>
      </c>
      <c r="V36" s="22">
        <v>13</v>
      </c>
      <c r="W36" s="22" t="s">
        <v>57</v>
      </c>
      <c r="X36" s="22" t="s">
        <v>58</v>
      </c>
      <c r="Y36" s="78">
        <v>1514</v>
      </c>
      <c r="Z36" s="39"/>
      <c r="AA36" s="1" t="s">
        <v>120</v>
      </c>
      <c r="AB36" s="27" t="s">
        <v>229</v>
      </c>
    </row>
    <row r="37" spans="1:28" x14ac:dyDescent="0.3">
      <c r="A37" s="1" t="s">
        <v>105</v>
      </c>
      <c r="B37" s="1" t="s">
        <v>84</v>
      </c>
      <c r="C37" s="26" t="s">
        <v>505</v>
      </c>
      <c r="D37" s="36">
        <v>44</v>
      </c>
      <c r="E37" s="26" t="s">
        <v>416</v>
      </c>
      <c r="F37" s="26"/>
      <c r="G37" s="26"/>
      <c r="H37" s="26"/>
      <c r="I37" s="26"/>
      <c r="J37" s="26"/>
      <c r="K37" s="26"/>
      <c r="L37" s="95"/>
      <c r="M37" s="26"/>
      <c r="N37" s="26"/>
      <c r="O37" s="26"/>
      <c r="P37" s="26"/>
      <c r="Q37" s="26"/>
      <c r="R37" s="95"/>
      <c r="S37" s="26"/>
      <c r="T37" s="26"/>
      <c r="U37" s="38"/>
      <c r="V37" s="22">
        <v>13</v>
      </c>
      <c r="W37" s="22" t="s">
        <v>57</v>
      </c>
      <c r="X37" s="22" t="s">
        <v>58</v>
      </c>
      <c r="Y37" s="78">
        <v>1514</v>
      </c>
      <c r="Z37" s="39"/>
      <c r="AA37" s="1" t="s">
        <v>120</v>
      </c>
      <c r="AB37" s="27" t="s">
        <v>229</v>
      </c>
    </row>
    <row r="38" spans="1:28" x14ac:dyDescent="0.3">
      <c r="A38" s="1" t="s">
        <v>105</v>
      </c>
      <c r="B38" s="1" t="s">
        <v>84</v>
      </c>
      <c r="C38" s="26" t="s">
        <v>193</v>
      </c>
      <c r="D38" s="36">
        <v>13</v>
      </c>
      <c r="E38" s="26">
        <v>38</v>
      </c>
      <c r="F38" s="26">
        <v>8</v>
      </c>
      <c r="G38" s="26">
        <v>16</v>
      </c>
      <c r="H38" s="26"/>
      <c r="I38" s="26"/>
      <c r="J38" s="26">
        <v>0</v>
      </c>
      <c r="K38" s="26">
        <v>0</v>
      </c>
      <c r="L38" s="95"/>
      <c r="M38" s="26">
        <v>10</v>
      </c>
      <c r="N38" s="26">
        <f t="shared" ref="N38:N43" si="4">SUM(L38:M38)</f>
        <v>10</v>
      </c>
      <c r="O38" s="26">
        <v>1</v>
      </c>
      <c r="P38" s="37">
        <v>5</v>
      </c>
      <c r="Q38" s="37">
        <v>3</v>
      </c>
      <c r="R38" s="106"/>
      <c r="S38" s="37"/>
      <c r="T38" s="26">
        <f t="shared" ref="T38:T46" si="5">+(F38*2)+J38</f>
        <v>16</v>
      </c>
      <c r="U38" s="38">
        <f t="shared" ref="U38:U46" si="6">IFERROR(((T38+Q38+N38-R38)+(O38*2))/E38,"")</f>
        <v>0.81578947368421051</v>
      </c>
      <c r="V38" s="22">
        <v>13</v>
      </c>
      <c r="W38" s="22" t="s">
        <v>57</v>
      </c>
      <c r="X38" s="22" t="s">
        <v>58</v>
      </c>
      <c r="Y38" s="78">
        <v>1514</v>
      </c>
      <c r="Z38" s="39"/>
      <c r="AA38" s="1" t="s">
        <v>120</v>
      </c>
      <c r="AB38" s="27" t="s">
        <v>229</v>
      </c>
    </row>
    <row r="39" spans="1:28" x14ac:dyDescent="0.3">
      <c r="A39" s="1" t="s">
        <v>105</v>
      </c>
      <c r="B39" s="1" t="s">
        <v>84</v>
      </c>
      <c r="C39" s="26" t="s">
        <v>194</v>
      </c>
      <c r="D39" s="36">
        <v>10</v>
      </c>
      <c r="E39" s="26">
        <v>32</v>
      </c>
      <c r="F39" s="26">
        <v>4</v>
      </c>
      <c r="G39" s="26">
        <v>7</v>
      </c>
      <c r="H39" s="26"/>
      <c r="I39" s="26"/>
      <c r="J39" s="26">
        <v>3</v>
      </c>
      <c r="K39" s="26">
        <v>6</v>
      </c>
      <c r="L39" s="95"/>
      <c r="M39" s="26">
        <v>3</v>
      </c>
      <c r="N39" s="26">
        <f t="shared" si="4"/>
        <v>3</v>
      </c>
      <c r="O39" s="26">
        <v>4</v>
      </c>
      <c r="P39" s="51">
        <v>6</v>
      </c>
      <c r="Q39" s="37">
        <v>4</v>
      </c>
      <c r="R39" s="106"/>
      <c r="S39" s="37">
        <v>1</v>
      </c>
      <c r="T39" s="26">
        <f t="shared" si="5"/>
        <v>11</v>
      </c>
      <c r="U39" s="38">
        <f t="shared" si="6"/>
        <v>0.8125</v>
      </c>
      <c r="V39" s="22">
        <v>13</v>
      </c>
      <c r="W39" s="22" t="s">
        <v>57</v>
      </c>
      <c r="X39" s="22" t="s">
        <v>58</v>
      </c>
      <c r="Y39" s="78">
        <v>1514</v>
      </c>
      <c r="Z39" s="39"/>
      <c r="AA39" s="1" t="s">
        <v>120</v>
      </c>
      <c r="AB39" s="27" t="s">
        <v>229</v>
      </c>
    </row>
    <row r="40" spans="1:28" x14ac:dyDescent="0.3">
      <c r="A40" s="1" t="s">
        <v>105</v>
      </c>
      <c r="B40" s="1" t="s">
        <v>84</v>
      </c>
      <c r="C40" s="26" t="s">
        <v>195</v>
      </c>
      <c r="D40" s="36">
        <v>25</v>
      </c>
      <c r="E40" s="26">
        <v>11</v>
      </c>
      <c r="F40" s="26">
        <v>1</v>
      </c>
      <c r="G40" s="26">
        <v>1</v>
      </c>
      <c r="H40" s="26"/>
      <c r="I40" s="26"/>
      <c r="J40" s="26">
        <v>1</v>
      </c>
      <c r="K40" s="26">
        <v>2</v>
      </c>
      <c r="L40" s="95"/>
      <c r="M40" s="26">
        <v>3</v>
      </c>
      <c r="N40" s="26">
        <f t="shared" si="4"/>
        <v>3</v>
      </c>
      <c r="O40" s="26">
        <v>0</v>
      </c>
      <c r="P40" s="26">
        <v>2</v>
      </c>
      <c r="Q40" s="37"/>
      <c r="R40" s="106"/>
      <c r="S40" s="37"/>
      <c r="T40" s="26">
        <f t="shared" si="5"/>
        <v>3</v>
      </c>
      <c r="U40" s="38">
        <f t="shared" si="6"/>
        <v>0.54545454545454541</v>
      </c>
      <c r="V40" s="22">
        <v>13</v>
      </c>
      <c r="W40" s="22" t="s">
        <v>57</v>
      </c>
      <c r="X40" s="22" t="s">
        <v>58</v>
      </c>
      <c r="Y40" s="78">
        <v>1514</v>
      </c>
      <c r="Z40" s="39"/>
      <c r="AA40" s="1" t="s">
        <v>120</v>
      </c>
      <c r="AB40" s="27" t="s">
        <v>229</v>
      </c>
    </row>
    <row r="41" spans="1:28" x14ac:dyDescent="0.3">
      <c r="A41" s="1" t="s">
        <v>105</v>
      </c>
      <c r="B41" s="1" t="s">
        <v>84</v>
      </c>
      <c r="C41" s="26" t="s">
        <v>196</v>
      </c>
      <c r="D41" s="36">
        <v>28</v>
      </c>
      <c r="E41" s="26">
        <v>33</v>
      </c>
      <c r="F41" s="26">
        <v>6</v>
      </c>
      <c r="G41" s="26">
        <v>14</v>
      </c>
      <c r="H41" s="26"/>
      <c r="I41" s="26"/>
      <c r="J41" s="26">
        <v>1</v>
      </c>
      <c r="K41" s="26">
        <v>3</v>
      </c>
      <c r="L41" s="95"/>
      <c r="M41" s="26">
        <v>8</v>
      </c>
      <c r="N41" s="26">
        <f t="shared" si="4"/>
        <v>8</v>
      </c>
      <c r="O41" s="26">
        <v>1</v>
      </c>
      <c r="P41" s="26">
        <v>2</v>
      </c>
      <c r="Q41" s="37">
        <v>4</v>
      </c>
      <c r="R41" s="106"/>
      <c r="S41" s="37"/>
      <c r="T41" s="26">
        <f t="shared" si="5"/>
        <v>13</v>
      </c>
      <c r="U41" s="38">
        <f t="shared" si="6"/>
        <v>0.81818181818181823</v>
      </c>
      <c r="V41" s="22">
        <v>13</v>
      </c>
      <c r="W41" s="22" t="s">
        <v>57</v>
      </c>
      <c r="X41" s="22" t="s">
        <v>58</v>
      </c>
      <c r="Y41" s="78">
        <v>1514</v>
      </c>
      <c r="Z41" s="39"/>
      <c r="AA41" s="1" t="s">
        <v>120</v>
      </c>
      <c r="AB41" s="27" t="s">
        <v>229</v>
      </c>
    </row>
    <row r="42" spans="1:28" x14ac:dyDescent="0.3">
      <c r="A42" s="1" t="s">
        <v>105</v>
      </c>
      <c r="B42" s="1" t="s">
        <v>84</v>
      </c>
      <c r="C42" s="26" t="s">
        <v>197</v>
      </c>
      <c r="D42" s="36">
        <v>33</v>
      </c>
      <c r="E42" s="26">
        <v>6</v>
      </c>
      <c r="F42" s="26">
        <v>1</v>
      </c>
      <c r="G42" s="26">
        <v>1</v>
      </c>
      <c r="H42" s="26"/>
      <c r="I42" s="26"/>
      <c r="J42" s="26">
        <v>0</v>
      </c>
      <c r="K42" s="26">
        <v>2</v>
      </c>
      <c r="L42" s="95"/>
      <c r="M42" s="26">
        <v>2</v>
      </c>
      <c r="N42" s="26">
        <f t="shared" si="4"/>
        <v>2</v>
      </c>
      <c r="O42" s="26">
        <v>0</v>
      </c>
      <c r="P42" s="26">
        <v>2</v>
      </c>
      <c r="Q42" s="37"/>
      <c r="R42" s="106"/>
      <c r="S42" s="37"/>
      <c r="T42" s="26">
        <f t="shared" si="5"/>
        <v>2</v>
      </c>
      <c r="U42" s="38">
        <f t="shared" si="6"/>
        <v>0.66666666666666663</v>
      </c>
      <c r="V42" s="22">
        <v>13</v>
      </c>
      <c r="W42" s="22" t="s">
        <v>57</v>
      </c>
      <c r="X42" s="22" t="s">
        <v>58</v>
      </c>
      <c r="Y42" s="78">
        <v>1514</v>
      </c>
      <c r="Z42" s="39"/>
      <c r="AA42" s="1" t="s">
        <v>120</v>
      </c>
      <c r="AB42" s="27" t="s">
        <v>229</v>
      </c>
    </row>
    <row r="43" spans="1:28" x14ac:dyDescent="0.3">
      <c r="A43" s="1" t="s">
        <v>105</v>
      </c>
      <c r="B43" s="1" t="s">
        <v>84</v>
      </c>
      <c r="C43" s="26" t="s">
        <v>198</v>
      </c>
      <c r="D43" s="36">
        <v>6</v>
      </c>
      <c r="E43" s="26">
        <v>21</v>
      </c>
      <c r="F43" s="26">
        <v>2</v>
      </c>
      <c r="G43" s="26">
        <v>5</v>
      </c>
      <c r="H43" s="26"/>
      <c r="I43" s="26"/>
      <c r="J43" s="26">
        <v>0</v>
      </c>
      <c r="K43" s="26">
        <v>0</v>
      </c>
      <c r="L43" s="95"/>
      <c r="M43" s="26">
        <v>1</v>
      </c>
      <c r="N43" s="26">
        <f t="shared" si="4"/>
        <v>1</v>
      </c>
      <c r="O43" s="26">
        <v>1</v>
      </c>
      <c r="P43" s="26">
        <v>4</v>
      </c>
      <c r="Q43" s="37"/>
      <c r="R43" s="106"/>
      <c r="S43" s="37"/>
      <c r="T43" s="26">
        <f t="shared" si="5"/>
        <v>4</v>
      </c>
      <c r="U43" s="38">
        <f t="shared" si="6"/>
        <v>0.33333333333333331</v>
      </c>
      <c r="V43" s="22">
        <v>13</v>
      </c>
      <c r="W43" s="22" t="s">
        <v>57</v>
      </c>
      <c r="X43" s="22" t="s">
        <v>58</v>
      </c>
      <c r="Y43" s="78">
        <v>1514</v>
      </c>
      <c r="Z43" s="39"/>
      <c r="AA43" s="1" t="s">
        <v>120</v>
      </c>
      <c r="AB43" s="27" t="s">
        <v>229</v>
      </c>
    </row>
    <row r="44" spans="1:28" x14ac:dyDescent="0.3">
      <c r="A44" s="1" t="s">
        <v>105</v>
      </c>
      <c r="B44" s="1" t="s">
        <v>84</v>
      </c>
      <c r="C44" s="26" t="s">
        <v>199</v>
      </c>
      <c r="D44" s="36">
        <v>31</v>
      </c>
      <c r="E44" s="26">
        <v>23</v>
      </c>
      <c r="F44" s="26">
        <v>2</v>
      </c>
      <c r="G44" s="26">
        <v>3</v>
      </c>
      <c r="H44" s="26"/>
      <c r="I44" s="26"/>
      <c r="J44" s="26">
        <v>3</v>
      </c>
      <c r="K44" s="26">
        <v>3</v>
      </c>
      <c r="L44" s="95"/>
      <c r="M44" s="26">
        <v>8</v>
      </c>
      <c r="N44" s="26">
        <f>SUM(L44:M44)</f>
        <v>8</v>
      </c>
      <c r="O44" s="26">
        <v>1</v>
      </c>
      <c r="P44" s="51">
        <v>6</v>
      </c>
      <c r="Q44" s="37">
        <v>1</v>
      </c>
      <c r="R44" s="106"/>
      <c r="S44" s="37"/>
      <c r="T44" s="26">
        <f t="shared" si="5"/>
        <v>7</v>
      </c>
      <c r="U44" s="38">
        <f t="shared" si="6"/>
        <v>0.78260869565217395</v>
      </c>
      <c r="V44" s="22">
        <v>13</v>
      </c>
      <c r="W44" s="22" t="s">
        <v>57</v>
      </c>
      <c r="X44" s="22" t="s">
        <v>58</v>
      </c>
      <c r="Y44" s="78">
        <v>1514</v>
      </c>
      <c r="Z44" s="39"/>
      <c r="AA44" s="1" t="s">
        <v>120</v>
      </c>
      <c r="AB44" s="27" t="s">
        <v>229</v>
      </c>
    </row>
    <row r="45" spans="1:28" x14ac:dyDescent="0.3">
      <c r="A45" s="1" t="s">
        <v>105</v>
      </c>
      <c r="B45" s="1" t="s">
        <v>84</v>
      </c>
      <c r="C45" s="26" t="s">
        <v>200</v>
      </c>
      <c r="D45" s="36">
        <v>32</v>
      </c>
      <c r="E45" s="26">
        <v>8</v>
      </c>
      <c r="F45" s="26">
        <v>1</v>
      </c>
      <c r="G45" s="26">
        <v>2</v>
      </c>
      <c r="H45" s="26"/>
      <c r="I45" s="26"/>
      <c r="J45" s="26">
        <v>0</v>
      </c>
      <c r="K45" s="26">
        <v>0</v>
      </c>
      <c r="L45" s="95"/>
      <c r="M45" s="26">
        <v>0</v>
      </c>
      <c r="N45" s="26">
        <f>SUM(L45:M45)</f>
        <v>0</v>
      </c>
      <c r="O45" s="26">
        <v>0</v>
      </c>
      <c r="P45" s="26">
        <v>1</v>
      </c>
      <c r="Q45" s="37">
        <v>1</v>
      </c>
      <c r="R45" s="106"/>
      <c r="S45" s="37"/>
      <c r="T45" s="26">
        <f t="shared" si="5"/>
        <v>2</v>
      </c>
      <c r="U45" s="38">
        <f t="shared" si="6"/>
        <v>0.375</v>
      </c>
      <c r="V45" s="22">
        <v>13</v>
      </c>
      <c r="W45" s="22" t="s">
        <v>57</v>
      </c>
      <c r="X45" s="22" t="s">
        <v>58</v>
      </c>
      <c r="Y45" s="78">
        <v>1514</v>
      </c>
      <c r="Z45" s="39"/>
      <c r="AA45" s="1" t="s">
        <v>120</v>
      </c>
      <c r="AB45" s="27" t="s">
        <v>229</v>
      </c>
    </row>
    <row r="46" spans="1:28" x14ac:dyDescent="0.3">
      <c r="A46" s="1" t="s">
        <v>105</v>
      </c>
      <c r="B46" s="1" t="s">
        <v>84</v>
      </c>
      <c r="C46" s="26" t="s">
        <v>201</v>
      </c>
      <c r="D46" s="36">
        <v>1</v>
      </c>
      <c r="E46" s="26">
        <v>26</v>
      </c>
      <c r="F46" s="26">
        <v>5</v>
      </c>
      <c r="G46" s="26">
        <v>11</v>
      </c>
      <c r="H46" s="26"/>
      <c r="I46" s="26"/>
      <c r="J46" s="26">
        <v>5</v>
      </c>
      <c r="K46" s="26">
        <v>6</v>
      </c>
      <c r="L46" s="95"/>
      <c r="M46" s="26">
        <v>4</v>
      </c>
      <c r="N46" s="26">
        <f>SUM(L46:M46)</f>
        <v>4</v>
      </c>
      <c r="O46" s="26">
        <v>2</v>
      </c>
      <c r="P46" s="51">
        <v>6</v>
      </c>
      <c r="Q46" s="37"/>
      <c r="R46" s="106"/>
      <c r="S46" s="37">
        <v>1</v>
      </c>
      <c r="T46" s="26">
        <f t="shared" si="5"/>
        <v>15</v>
      </c>
      <c r="U46" s="38">
        <f t="shared" si="6"/>
        <v>0.88461538461538458</v>
      </c>
      <c r="V46" s="22">
        <v>13</v>
      </c>
      <c r="W46" s="22" t="s">
        <v>57</v>
      </c>
      <c r="X46" s="22" t="s">
        <v>58</v>
      </c>
      <c r="Y46" s="78">
        <v>1514</v>
      </c>
      <c r="Z46" s="39"/>
      <c r="AA46" s="1" t="s">
        <v>120</v>
      </c>
      <c r="AB46" s="27" t="s">
        <v>229</v>
      </c>
    </row>
    <row r="47" spans="1:28" x14ac:dyDescent="0.3">
      <c r="A47" s="1" t="s">
        <v>105</v>
      </c>
      <c r="B47" s="1" t="s">
        <v>84</v>
      </c>
      <c r="C47" s="26" t="s">
        <v>418</v>
      </c>
      <c r="D47" s="36">
        <v>15</v>
      </c>
      <c r="E47" s="26" t="s">
        <v>416</v>
      </c>
      <c r="F47" s="26"/>
      <c r="G47" s="26"/>
      <c r="H47" s="26"/>
      <c r="I47" s="26"/>
      <c r="J47" s="26"/>
      <c r="K47" s="26"/>
      <c r="L47" s="95"/>
      <c r="M47" s="26"/>
      <c r="N47" s="26"/>
      <c r="O47" s="26"/>
      <c r="P47" s="51"/>
      <c r="Q47" s="37"/>
      <c r="R47" s="106"/>
      <c r="S47" s="37"/>
      <c r="T47" s="26"/>
      <c r="U47" s="38"/>
      <c r="V47" s="22">
        <v>13</v>
      </c>
      <c r="W47" s="22" t="s">
        <v>57</v>
      </c>
      <c r="X47" s="22" t="s">
        <v>58</v>
      </c>
      <c r="Y47" s="78">
        <v>1514</v>
      </c>
      <c r="Z47" s="39"/>
      <c r="AA47" s="1" t="s">
        <v>120</v>
      </c>
      <c r="AB47" s="27" t="s">
        <v>229</v>
      </c>
    </row>
    <row r="48" spans="1:28" x14ac:dyDescent="0.3">
      <c r="A48" s="1" t="s">
        <v>105</v>
      </c>
      <c r="B48" s="1" t="s">
        <v>84</v>
      </c>
      <c r="C48" s="51" t="s">
        <v>39</v>
      </c>
      <c r="D48" s="1"/>
      <c r="E48" s="41"/>
      <c r="F48" s="41"/>
      <c r="G48" s="41"/>
      <c r="H48" s="41"/>
      <c r="I48" s="41"/>
      <c r="J48" s="41"/>
      <c r="K48" s="41"/>
      <c r="L48" s="51">
        <v>29</v>
      </c>
      <c r="M48" s="51">
        <v>-29</v>
      </c>
      <c r="N48" s="41"/>
      <c r="O48" s="41"/>
      <c r="P48" s="41"/>
      <c r="Q48" s="41"/>
      <c r="R48" s="51">
        <v>54</v>
      </c>
      <c r="S48" s="41"/>
      <c r="T48" s="41"/>
      <c r="U48" s="38" t="str">
        <f>_xlfn.IFNA("",((T48+Q48+N48-R48)+(O48*2))/E48)</f>
        <v/>
      </c>
      <c r="V48" s="22">
        <v>13</v>
      </c>
      <c r="W48" s="22" t="s">
        <v>57</v>
      </c>
      <c r="X48" s="22" t="s">
        <v>58</v>
      </c>
      <c r="Y48" s="78">
        <v>1514</v>
      </c>
      <c r="Z48" s="39"/>
      <c r="AA48" s="1" t="s">
        <v>120</v>
      </c>
      <c r="AB48" s="27" t="s">
        <v>229</v>
      </c>
    </row>
    <row r="49" spans="1:28" x14ac:dyDescent="0.3">
      <c r="A49" s="46" t="s">
        <v>105</v>
      </c>
      <c r="B49" s="46" t="s">
        <v>84</v>
      </c>
      <c r="C49" s="42" t="s">
        <v>40</v>
      </c>
      <c r="D49" s="46"/>
      <c r="E49" s="42">
        <f t="shared" ref="E49:T49" si="7">SUM(E36:E48)</f>
        <v>240</v>
      </c>
      <c r="F49" s="42">
        <f t="shared" si="7"/>
        <v>34</v>
      </c>
      <c r="G49" s="42">
        <f t="shared" si="7"/>
        <v>73</v>
      </c>
      <c r="H49" s="42">
        <f t="shared" si="7"/>
        <v>0</v>
      </c>
      <c r="I49" s="42">
        <f t="shared" si="7"/>
        <v>0</v>
      </c>
      <c r="J49" s="42">
        <f t="shared" si="7"/>
        <v>22</v>
      </c>
      <c r="K49" s="42">
        <f t="shared" si="7"/>
        <v>37</v>
      </c>
      <c r="L49" s="42">
        <f t="shared" si="7"/>
        <v>29</v>
      </c>
      <c r="M49" s="42">
        <f t="shared" si="7"/>
        <v>27</v>
      </c>
      <c r="N49" s="42">
        <f t="shared" si="7"/>
        <v>56</v>
      </c>
      <c r="O49" s="42">
        <f t="shared" si="7"/>
        <v>10</v>
      </c>
      <c r="P49" s="42">
        <f t="shared" si="7"/>
        <v>39</v>
      </c>
      <c r="Q49" s="42">
        <f t="shared" si="7"/>
        <v>19</v>
      </c>
      <c r="R49" s="42">
        <f t="shared" si="7"/>
        <v>54</v>
      </c>
      <c r="S49" s="42">
        <f t="shared" si="7"/>
        <v>6</v>
      </c>
      <c r="T49" s="42">
        <f t="shared" si="7"/>
        <v>90</v>
      </c>
      <c r="U49" s="43">
        <f>((T49+Q49+N49-R49)+(O49*2))/E49</f>
        <v>0.54583333333333328</v>
      </c>
      <c r="V49" s="44">
        <v>13</v>
      </c>
      <c r="W49" s="44" t="s">
        <v>57</v>
      </c>
      <c r="X49" s="44" t="s">
        <v>58</v>
      </c>
      <c r="Y49" s="79">
        <v>1514</v>
      </c>
      <c r="Z49" s="45"/>
      <c r="AA49" s="46" t="s">
        <v>120</v>
      </c>
      <c r="AB49" s="93" t="s">
        <v>229</v>
      </c>
    </row>
    <row r="50" spans="1:28" x14ac:dyDescent="0.3">
      <c r="A50" s="1"/>
      <c r="B50" s="1"/>
      <c r="C50" s="1"/>
      <c r="D50" s="1"/>
      <c r="F50" s="47" t="s">
        <v>41</v>
      </c>
      <c r="G50" s="77">
        <f>F49/G49</f>
        <v>0.46575342465753422</v>
      </c>
      <c r="H50" s="47"/>
      <c r="I50" s="27"/>
      <c r="J50" s="47" t="s">
        <v>42</v>
      </c>
      <c r="K50" s="77">
        <f>J49/K49</f>
        <v>0.59459459459459463</v>
      </c>
      <c r="L50" s="1"/>
      <c r="M50" s="37" t="s">
        <v>43</v>
      </c>
      <c r="N50" s="49">
        <v>4</v>
      </c>
      <c r="P50" s="1"/>
      <c r="Q50" s="1"/>
      <c r="R50" s="1"/>
      <c r="S50" s="1"/>
      <c r="T50" s="1"/>
      <c r="U50" s="1"/>
      <c r="V50" s="22"/>
      <c r="W50" s="22"/>
      <c r="X50" s="22"/>
      <c r="Y50" s="40"/>
      <c r="Z50" s="39"/>
      <c r="AA50" s="1"/>
      <c r="AB50" s="27"/>
    </row>
    <row r="51" spans="1:28" x14ac:dyDescent="0.3">
      <c r="A51" s="1"/>
      <c r="B51" s="1"/>
      <c r="C51" s="5" t="s">
        <v>44</v>
      </c>
      <c r="V51" s="22"/>
      <c r="W51" s="22"/>
      <c r="X51" s="22"/>
      <c r="Y51" s="40"/>
      <c r="Z51" s="39"/>
      <c r="AA51" s="1"/>
      <c r="AB51" s="27"/>
    </row>
    <row r="52" spans="1:28" x14ac:dyDescent="0.3">
      <c r="AB52" s="92"/>
    </row>
    <row r="53" spans="1:28" x14ac:dyDescent="0.3">
      <c r="AB53" s="92"/>
    </row>
    <row r="54" spans="1:28" x14ac:dyDescent="0.3">
      <c r="AB54" s="92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A8423-F728-441F-B47A-1505C1716702}">
  <sheetPr>
    <tabColor rgb="FFFF0000"/>
    <pageSetUpPr fitToPage="1"/>
  </sheetPr>
  <dimension ref="A1:AB52"/>
  <sheetViews>
    <sheetView topLeftCell="A2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10937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5546875" customWidth="1"/>
    <col min="12" max="19" width="5.88671875" customWidth="1"/>
    <col min="20" max="20" width="6.5546875" customWidth="1"/>
    <col min="21" max="21" width="7.33203125" customWidth="1"/>
    <col min="22" max="22" width="4.88671875" customWidth="1"/>
    <col min="23" max="23" width="4.33203125" customWidth="1"/>
    <col min="24" max="24" width="4.109375" customWidth="1"/>
    <col min="25" max="25" width="7.109375" bestFit="1" customWidth="1"/>
    <col min="26" max="26" width="20.33203125" customWidth="1"/>
    <col min="27" max="27" width="15.5546875" customWidth="1"/>
  </cols>
  <sheetData>
    <row r="1" spans="1:28" x14ac:dyDescent="0.3">
      <c r="Z1" s="80" t="s">
        <v>413</v>
      </c>
    </row>
    <row r="2" spans="1:28" x14ac:dyDescent="0.3">
      <c r="B2" s="1"/>
      <c r="C2" s="2" t="s">
        <v>106</v>
      </c>
      <c r="D2" s="3" t="s">
        <v>424</v>
      </c>
      <c r="E2" s="4"/>
      <c r="F2" s="90"/>
      <c r="G2" s="9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28968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366</v>
      </c>
    </row>
    <row r="4" spans="1:28" x14ac:dyDescent="0.3">
      <c r="B4" s="1"/>
      <c r="C4" s="6" t="s">
        <v>132</v>
      </c>
      <c r="D4" s="7" t="s">
        <v>5</v>
      </c>
      <c r="E4" s="8"/>
      <c r="F4" s="5"/>
      <c r="G4" s="1"/>
      <c r="J4" s="15" t="s">
        <v>224</v>
      </c>
      <c r="K4" s="16" t="s">
        <v>106</v>
      </c>
      <c r="L4" s="17"/>
      <c r="M4" s="18"/>
      <c r="N4" s="19">
        <v>21</v>
      </c>
      <c r="O4" s="19">
        <v>20</v>
      </c>
      <c r="P4" s="19">
        <v>23</v>
      </c>
      <c r="Q4" s="19">
        <v>37</v>
      </c>
      <c r="R4" s="20"/>
      <c r="S4" s="21">
        <f>SUM(N4:R4)</f>
        <v>101</v>
      </c>
      <c r="T4" s="22" t="s">
        <v>397</v>
      </c>
    </row>
    <row r="5" spans="1:28" x14ac:dyDescent="0.3">
      <c r="B5" s="1"/>
      <c r="C5" s="6" t="s">
        <v>374</v>
      </c>
      <c r="D5" s="7" t="s">
        <v>6</v>
      </c>
      <c r="E5" s="1"/>
      <c r="F5" s="1"/>
      <c r="G5" s="1"/>
      <c r="J5" s="15" t="s">
        <v>375</v>
      </c>
      <c r="K5" s="16" t="s">
        <v>89</v>
      </c>
      <c r="L5" s="17"/>
      <c r="M5" s="18"/>
      <c r="N5" s="19">
        <v>23</v>
      </c>
      <c r="O5" s="19">
        <v>28</v>
      </c>
      <c r="P5" s="19">
        <v>23</v>
      </c>
      <c r="Q5" s="19">
        <v>36</v>
      </c>
      <c r="R5" s="20"/>
      <c r="S5" s="21">
        <f>SUM(N5:R5)</f>
        <v>110</v>
      </c>
      <c r="T5" s="22" t="s">
        <v>397</v>
      </c>
      <c r="U5" s="1"/>
      <c r="V5" s="1"/>
      <c r="W5" s="1"/>
    </row>
    <row r="6" spans="1:28" x14ac:dyDescent="0.3">
      <c r="C6" s="75">
        <v>2250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4"/>
      <c r="D7" s="7" t="s">
        <v>8</v>
      </c>
      <c r="G7" s="1"/>
      <c r="S7" s="1"/>
      <c r="T7" s="25" t="s">
        <v>365</v>
      </c>
      <c r="U7" s="1"/>
      <c r="V7" s="83" t="s">
        <v>397</v>
      </c>
      <c r="W7" s="1"/>
    </row>
    <row r="8" spans="1:28" x14ac:dyDescent="0.3">
      <c r="B8" s="1"/>
      <c r="C8" s="84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31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 t="s">
        <v>396</v>
      </c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366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88</v>
      </c>
      <c r="B13" s="1" t="s">
        <v>105</v>
      </c>
      <c r="C13" s="26" t="s">
        <v>155</v>
      </c>
      <c r="D13" s="36">
        <v>11</v>
      </c>
      <c r="E13" s="95"/>
      <c r="F13" s="26">
        <v>7</v>
      </c>
      <c r="G13" s="95"/>
      <c r="H13" s="95"/>
      <c r="I13" s="95"/>
      <c r="J13" s="26">
        <v>5</v>
      </c>
      <c r="K13" s="26">
        <v>6</v>
      </c>
      <c r="L13" s="95"/>
      <c r="M13" s="95"/>
      <c r="N13" s="26">
        <f>SUM(L13:M13)</f>
        <v>0</v>
      </c>
      <c r="O13" s="106"/>
      <c r="P13" s="102"/>
      <c r="Q13" s="106"/>
      <c r="R13" s="106"/>
      <c r="S13" s="106"/>
      <c r="T13" s="26">
        <f t="shared" ref="T13:T24" si="0">+(F13*2)+J13</f>
        <v>19</v>
      </c>
      <c r="U13" s="38" t="str">
        <f>IFERROR(((T13+Q13+N13-R13)+(O13*2))/E13,"")</f>
        <v/>
      </c>
      <c r="V13" s="22" t="s">
        <v>397</v>
      </c>
      <c r="W13" s="22" t="s">
        <v>57</v>
      </c>
      <c r="X13" s="22" t="s">
        <v>58</v>
      </c>
      <c r="Y13" s="78">
        <v>2250</v>
      </c>
      <c r="Z13" s="39"/>
      <c r="AA13" s="1" t="s">
        <v>110</v>
      </c>
      <c r="AB13" s="27" t="s">
        <v>226</v>
      </c>
    </row>
    <row r="14" spans="1:28" x14ac:dyDescent="0.3">
      <c r="A14" s="1" t="s">
        <v>88</v>
      </c>
      <c r="B14" s="1" t="s">
        <v>105</v>
      </c>
      <c r="C14" s="26" t="s">
        <v>156</v>
      </c>
      <c r="D14" s="36">
        <v>33</v>
      </c>
      <c r="E14" s="95" t="s">
        <v>499</v>
      </c>
      <c r="F14" s="26"/>
      <c r="G14" s="95"/>
      <c r="H14" s="95"/>
      <c r="I14" s="95"/>
      <c r="J14" s="26"/>
      <c r="K14" s="26"/>
      <c r="L14" s="95"/>
      <c r="M14" s="95"/>
      <c r="N14" s="26">
        <f>SUM(L14:M14)</f>
        <v>0</v>
      </c>
      <c r="O14" s="106"/>
      <c r="P14" s="102"/>
      <c r="Q14" s="106"/>
      <c r="R14" s="106"/>
      <c r="S14" s="106"/>
      <c r="T14" s="26">
        <f t="shared" ref="T14" si="1">+(F14*2)+J14</f>
        <v>0</v>
      </c>
      <c r="U14" s="38" t="str">
        <f>IFERROR(((T14+Q14+N14-R14)+(O14*2))/E14,"")</f>
        <v/>
      </c>
      <c r="V14" s="22" t="s">
        <v>397</v>
      </c>
      <c r="W14" s="22" t="s">
        <v>57</v>
      </c>
      <c r="X14" s="22" t="s">
        <v>58</v>
      </c>
      <c r="Y14" s="78">
        <v>2250</v>
      </c>
      <c r="Z14" s="39"/>
      <c r="AA14" s="1" t="s">
        <v>110</v>
      </c>
      <c r="AB14" s="27" t="s">
        <v>226</v>
      </c>
    </row>
    <row r="15" spans="1:28" x14ac:dyDescent="0.3">
      <c r="A15" s="1" t="s">
        <v>88</v>
      </c>
      <c r="B15" s="1" t="s">
        <v>105</v>
      </c>
      <c r="C15" s="26" t="s">
        <v>157</v>
      </c>
      <c r="D15" s="36">
        <v>24</v>
      </c>
      <c r="E15" s="95"/>
      <c r="F15" s="26">
        <v>4</v>
      </c>
      <c r="G15" s="95"/>
      <c r="H15" s="95"/>
      <c r="I15" s="95"/>
      <c r="J15" s="26">
        <v>2</v>
      </c>
      <c r="K15" s="26">
        <v>2</v>
      </c>
      <c r="L15" s="95"/>
      <c r="M15" s="95"/>
      <c r="N15" s="26">
        <f t="shared" ref="N15:N19" si="2">SUM(L15:M15)</f>
        <v>0</v>
      </c>
      <c r="O15" s="106"/>
      <c r="P15" s="95"/>
      <c r="Q15" s="106"/>
      <c r="R15" s="106"/>
      <c r="S15" s="106"/>
      <c r="T15" s="26">
        <f t="shared" si="0"/>
        <v>10</v>
      </c>
      <c r="U15" s="38" t="str">
        <f t="shared" ref="U15:U24" si="3">IFERROR(((T15+Q15+N15-R15)+(O15*2))/E15,"")</f>
        <v/>
      </c>
      <c r="V15" s="22" t="s">
        <v>397</v>
      </c>
      <c r="W15" s="22" t="s">
        <v>57</v>
      </c>
      <c r="X15" s="22" t="s">
        <v>58</v>
      </c>
      <c r="Y15" s="78">
        <v>2250</v>
      </c>
      <c r="Z15" s="39"/>
      <c r="AA15" s="1" t="s">
        <v>110</v>
      </c>
      <c r="AB15" s="27" t="s">
        <v>226</v>
      </c>
    </row>
    <row r="16" spans="1:28" x14ac:dyDescent="0.3">
      <c r="A16" s="1" t="s">
        <v>88</v>
      </c>
      <c r="B16" s="1" t="s">
        <v>105</v>
      </c>
      <c r="C16" s="26" t="s">
        <v>158</v>
      </c>
      <c r="D16" s="36">
        <v>22</v>
      </c>
      <c r="E16" s="95"/>
      <c r="F16" s="26">
        <v>4</v>
      </c>
      <c r="G16" s="95"/>
      <c r="H16" s="95"/>
      <c r="I16" s="95"/>
      <c r="J16" s="26">
        <v>4</v>
      </c>
      <c r="K16" s="26">
        <v>4</v>
      </c>
      <c r="L16" s="95"/>
      <c r="M16" s="95"/>
      <c r="N16" s="26">
        <f t="shared" si="2"/>
        <v>0</v>
      </c>
      <c r="O16" s="106"/>
      <c r="P16" s="51">
        <v>6</v>
      </c>
      <c r="Q16" s="106"/>
      <c r="R16" s="106"/>
      <c r="S16" s="106"/>
      <c r="T16" s="26">
        <f t="shared" si="0"/>
        <v>12</v>
      </c>
      <c r="U16" s="38" t="str">
        <f t="shared" si="3"/>
        <v/>
      </c>
      <c r="V16" s="22" t="s">
        <v>397</v>
      </c>
      <c r="W16" s="22" t="s">
        <v>57</v>
      </c>
      <c r="X16" s="22" t="s">
        <v>58</v>
      </c>
      <c r="Y16" s="78">
        <v>2250</v>
      </c>
      <c r="Z16" s="39"/>
      <c r="AA16" s="1" t="s">
        <v>110</v>
      </c>
      <c r="AB16" s="27" t="s">
        <v>226</v>
      </c>
    </row>
    <row r="17" spans="1:28" x14ac:dyDescent="0.3">
      <c r="A17" s="1" t="s">
        <v>88</v>
      </c>
      <c r="B17" s="1" t="s">
        <v>105</v>
      </c>
      <c r="C17" s="26" t="s">
        <v>160</v>
      </c>
      <c r="D17" s="36">
        <v>20</v>
      </c>
      <c r="E17" s="95"/>
      <c r="F17" s="26">
        <v>0</v>
      </c>
      <c r="G17" s="95"/>
      <c r="H17" s="95"/>
      <c r="I17" s="95"/>
      <c r="J17" s="26">
        <v>0</v>
      </c>
      <c r="K17" s="26">
        <v>2</v>
      </c>
      <c r="L17" s="95"/>
      <c r="M17" s="95"/>
      <c r="N17" s="26">
        <f t="shared" si="2"/>
        <v>0</v>
      </c>
      <c r="O17" s="106"/>
      <c r="P17" s="95"/>
      <c r="Q17" s="106"/>
      <c r="R17" s="106"/>
      <c r="S17" s="106"/>
      <c r="T17" s="26">
        <f t="shared" si="0"/>
        <v>0</v>
      </c>
      <c r="U17" s="38" t="str">
        <f t="shared" si="3"/>
        <v/>
      </c>
      <c r="V17" s="22" t="s">
        <v>397</v>
      </c>
      <c r="W17" s="22" t="s">
        <v>57</v>
      </c>
      <c r="X17" s="22" t="s">
        <v>58</v>
      </c>
      <c r="Y17" s="78">
        <v>2250</v>
      </c>
      <c r="Z17" s="39"/>
      <c r="AA17" s="1" t="s">
        <v>110</v>
      </c>
      <c r="AB17" s="27" t="s">
        <v>226</v>
      </c>
    </row>
    <row r="18" spans="1:28" x14ac:dyDescent="0.3">
      <c r="A18" s="1" t="s">
        <v>88</v>
      </c>
      <c r="B18" s="1" t="s">
        <v>105</v>
      </c>
      <c r="C18" s="26" t="s">
        <v>161</v>
      </c>
      <c r="D18" s="36">
        <v>45</v>
      </c>
      <c r="E18" s="95"/>
      <c r="F18" s="26">
        <v>3</v>
      </c>
      <c r="G18" s="95"/>
      <c r="H18" s="95"/>
      <c r="I18" s="95"/>
      <c r="J18" s="26">
        <v>1</v>
      </c>
      <c r="K18" s="26">
        <v>3</v>
      </c>
      <c r="L18" s="95"/>
      <c r="M18" s="95"/>
      <c r="N18" s="26">
        <f t="shared" si="2"/>
        <v>0</v>
      </c>
      <c r="O18" s="106"/>
      <c r="P18" s="95"/>
      <c r="Q18" s="106"/>
      <c r="R18" s="106"/>
      <c r="S18" s="106"/>
      <c r="T18" s="26">
        <f t="shared" si="0"/>
        <v>7</v>
      </c>
      <c r="U18" s="38" t="str">
        <f t="shared" si="3"/>
        <v/>
      </c>
      <c r="V18" s="22" t="s">
        <v>397</v>
      </c>
      <c r="W18" s="22" t="s">
        <v>57</v>
      </c>
      <c r="X18" s="22" t="s">
        <v>58</v>
      </c>
      <c r="Y18" s="78">
        <v>2250</v>
      </c>
      <c r="Z18" s="39"/>
      <c r="AA18" s="1" t="s">
        <v>110</v>
      </c>
      <c r="AB18" s="27" t="s">
        <v>226</v>
      </c>
    </row>
    <row r="19" spans="1:28" x14ac:dyDescent="0.3">
      <c r="A19" s="1" t="s">
        <v>88</v>
      </c>
      <c r="B19" s="1" t="s">
        <v>105</v>
      </c>
      <c r="C19" s="26" t="s">
        <v>162</v>
      </c>
      <c r="D19" s="36">
        <v>23</v>
      </c>
      <c r="E19" s="95"/>
      <c r="F19" s="26">
        <v>9</v>
      </c>
      <c r="G19" s="95"/>
      <c r="H19" s="95"/>
      <c r="I19" s="95"/>
      <c r="J19" s="26">
        <v>9</v>
      </c>
      <c r="K19" s="26">
        <v>14</v>
      </c>
      <c r="L19" s="95"/>
      <c r="M19" s="95"/>
      <c r="N19" s="26">
        <f t="shared" si="2"/>
        <v>0</v>
      </c>
      <c r="O19" s="106"/>
      <c r="P19" s="95"/>
      <c r="Q19" s="106"/>
      <c r="R19" s="106"/>
      <c r="S19" s="106"/>
      <c r="T19" s="26">
        <f t="shared" si="0"/>
        <v>27</v>
      </c>
      <c r="U19" s="38" t="str">
        <f t="shared" si="3"/>
        <v/>
      </c>
      <c r="V19" s="22" t="s">
        <v>397</v>
      </c>
      <c r="W19" s="22" t="s">
        <v>57</v>
      </c>
      <c r="X19" s="22" t="s">
        <v>58</v>
      </c>
      <c r="Y19" s="78">
        <v>2250</v>
      </c>
      <c r="Z19" s="39"/>
      <c r="AA19" s="1" t="s">
        <v>110</v>
      </c>
      <c r="AB19" s="27" t="s">
        <v>226</v>
      </c>
    </row>
    <row r="20" spans="1:28" x14ac:dyDescent="0.3">
      <c r="A20" s="1" t="s">
        <v>88</v>
      </c>
      <c r="B20" s="1" t="s">
        <v>105</v>
      </c>
      <c r="C20" s="26" t="s">
        <v>163</v>
      </c>
      <c r="D20" s="36">
        <v>40</v>
      </c>
      <c r="E20" s="95"/>
      <c r="F20" s="26">
        <v>2</v>
      </c>
      <c r="G20" s="95"/>
      <c r="H20" s="95"/>
      <c r="I20" s="95"/>
      <c r="J20" s="26">
        <v>2</v>
      </c>
      <c r="K20" s="26">
        <v>4</v>
      </c>
      <c r="L20" s="95"/>
      <c r="M20" s="95"/>
      <c r="N20" s="26">
        <f>SUM(L20:M20)</f>
        <v>0</v>
      </c>
      <c r="O20" s="106"/>
      <c r="P20" s="95"/>
      <c r="Q20" s="106"/>
      <c r="R20" s="106"/>
      <c r="S20" s="106"/>
      <c r="T20" s="26">
        <f t="shared" si="0"/>
        <v>6</v>
      </c>
      <c r="U20" s="38" t="str">
        <f t="shared" si="3"/>
        <v/>
      </c>
      <c r="V20" s="22" t="s">
        <v>397</v>
      </c>
      <c r="W20" s="22" t="s">
        <v>57</v>
      </c>
      <c r="X20" s="22" t="s">
        <v>58</v>
      </c>
      <c r="Y20" s="78">
        <v>2250</v>
      </c>
      <c r="Z20" s="39"/>
      <c r="AA20" s="1" t="s">
        <v>110</v>
      </c>
      <c r="AB20" s="27" t="s">
        <v>226</v>
      </c>
    </row>
    <row r="21" spans="1:28" x14ac:dyDescent="0.3">
      <c r="A21" s="1" t="s">
        <v>88</v>
      </c>
      <c r="B21" s="1" t="s">
        <v>105</v>
      </c>
      <c r="C21" s="26" t="s">
        <v>164</v>
      </c>
      <c r="D21" s="36">
        <v>10</v>
      </c>
      <c r="E21" s="95"/>
      <c r="F21" s="26">
        <v>5</v>
      </c>
      <c r="G21" s="95"/>
      <c r="H21" s="95"/>
      <c r="I21" s="95"/>
      <c r="J21" s="26">
        <v>3</v>
      </c>
      <c r="K21" s="26">
        <v>5</v>
      </c>
      <c r="L21" s="95"/>
      <c r="M21" s="47">
        <v>14</v>
      </c>
      <c r="N21" s="26">
        <f>SUM(L21:M21)</f>
        <v>14</v>
      </c>
      <c r="O21" s="106"/>
      <c r="P21" s="51">
        <v>6</v>
      </c>
      <c r="Q21" s="106"/>
      <c r="R21" s="106"/>
      <c r="S21" s="106"/>
      <c r="T21" s="26">
        <f t="shared" si="0"/>
        <v>13</v>
      </c>
      <c r="U21" s="38" t="str">
        <f t="shared" si="3"/>
        <v/>
      </c>
      <c r="V21" s="22" t="s">
        <v>397</v>
      </c>
      <c r="W21" s="22" t="s">
        <v>57</v>
      </c>
      <c r="X21" s="22" t="s">
        <v>58</v>
      </c>
      <c r="Y21" s="78">
        <v>2250</v>
      </c>
      <c r="Z21" s="39"/>
      <c r="AA21" s="1" t="s">
        <v>110</v>
      </c>
      <c r="AB21" s="27" t="s">
        <v>226</v>
      </c>
    </row>
    <row r="22" spans="1:28" x14ac:dyDescent="0.3">
      <c r="A22" s="1" t="s">
        <v>88</v>
      </c>
      <c r="B22" s="1" t="s">
        <v>105</v>
      </c>
      <c r="C22" s="26" t="s">
        <v>165</v>
      </c>
      <c r="D22" s="36">
        <v>14</v>
      </c>
      <c r="E22" s="95" t="s">
        <v>499</v>
      </c>
      <c r="F22" s="26"/>
      <c r="G22" s="95"/>
      <c r="H22" s="95"/>
      <c r="I22" s="95"/>
      <c r="J22" s="26"/>
      <c r="K22" s="26"/>
      <c r="L22" s="95"/>
      <c r="M22" s="47"/>
      <c r="N22" s="26"/>
      <c r="O22" s="106"/>
      <c r="P22" s="51"/>
      <c r="Q22" s="106"/>
      <c r="R22" s="106"/>
      <c r="S22" s="106"/>
      <c r="T22" s="26"/>
      <c r="U22" s="38"/>
      <c r="V22" s="22"/>
      <c r="W22" s="22"/>
      <c r="X22" s="22"/>
      <c r="Y22" s="78"/>
      <c r="Z22" s="39"/>
      <c r="AA22" s="1"/>
      <c r="AB22" s="27"/>
    </row>
    <row r="23" spans="1:28" x14ac:dyDescent="0.3">
      <c r="A23" s="1" t="s">
        <v>88</v>
      </c>
      <c r="B23" s="1" t="s">
        <v>105</v>
      </c>
      <c r="C23" s="26" t="s">
        <v>342</v>
      </c>
      <c r="D23" s="36">
        <v>25</v>
      </c>
      <c r="E23" s="95"/>
      <c r="F23" s="37">
        <v>0</v>
      </c>
      <c r="G23" s="95"/>
      <c r="H23" s="95"/>
      <c r="I23" s="95"/>
      <c r="J23" s="26">
        <v>2</v>
      </c>
      <c r="K23" s="26">
        <v>2</v>
      </c>
      <c r="L23" s="95"/>
      <c r="M23" s="95"/>
      <c r="N23" s="26">
        <f>SUM(L23:M23)</f>
        <v>0</v>
      </c>
      <c r="O23" s="106"/>
      <c r="P23" s="95"/>
      <c r="Q23" s="106"/>
      <c r="R23" s="106"/>
      <c r="S23" s="106"/>
      <c r="T23" s="26">
        <f t="shared" si="0"/>
        <v>2</v>
      </c>
      <c r="U23" s="38" t="str">
        <f t="shared" si="3"/>
        <v/>
      </c>
      <c r="V23" s="22" t="s">
        <v>397</v>
      </c>
      <c r="W23" s="22" t="s">
        <v>57</v>
      </c>
      <c r="X23" s="22" t="s">
        <v>58</v>
      </c>
      <c r="Y23" s="78">
        <v>2250</v>
      </c>
      <c r="Z23" s="39"/>
      <c r="AA23" s="1" t="s">
        <v>110</v>
      </c>
      <c r="AB23" s="27" t="s">
        <v>226</v>
      </c>
    </row>
    <row r="24" spans="1:28" x14ac:dyDescent="0.3">
      <c r="A24" s="1" t="s">
        <v>88</v>
      </c>
      <c r="B24" s="1" t="s">
        <v>105</v>
      </c>
      <c r="C24" s="26" t="s">
        <v>166</v>
      </c>
      <c r="D24" s="36">
        <v>15</v>
      </c>
      <c r="E24" s="95"/>
      <c r="F24" s="26">
        <v>1</v>
      </c>
      <c r="G24" s="95"/>
      <c r="H24" s="95"/>
      <c r="I24" s="95"/>
      <c r="J24" s="26">
        <v>3</v>
      </c>
      <c r="K24" s="26">
        <v>5</v>
      </c>
      <c r="L24" s="95"/>
      <c r="M24" s="95"/>
      <c r="N24" s="26">
        <f>SUM(L24:M24)</f>
        <v>0</v>
      </c>
      <c r="O24" s="106"/>
      <c r="P24" s="95"/>
      <c r="Q24" s="106"/>
      <c r="R24" s="106"/>
      <c r="S24" s="106"/>
      <c r="T24" s="26">
        <f t="shared" si="0"/>
        <v>5</v>
      </c>
      <c r="U24" s="38" t="str">
        <f t="shared" si="3"/>
        <v/>
      </c>
      <c r="V24" s="22" t="s">
        <v>397</v>
      </c>
      <c r="W24" s="22" t="s">
        <v>57</v>
      </c>
      <c r="X24" s="22" t="s">
        <v>58</v>
      </c>
      <c r="Y24" s="78">
        <v>2250</v>
      </c>
      <c r="Z24" s="39"/>
      <c r="AA24" s="1" t="s">
        <v>110</v>
      </c>
      <c r="AB24" s="27" t="s">
        <v>226</v>
      </c>
    </row>
    <row r="25" spans="1:28" x14ac:dyDescent="0.3">
      <c r="A25" s="1" t="s">
        <v>88</v>
      </c>
      <c r="B25" s="1" t="s">
        <v>105</v>
      </c>
      <c r="C25" s="51" t="s">
        <v>39</v>
      </c>
      <c r="D25" s="1"/>
      <c r="E25" s="51">
        <v>240</v>
      </c>
      <c r="F25" s="51"/>
      <c r="G25" s="51">
        <v>96</v>
      </c>
      <c r="H25" s="51"/>
      <c r="I25" s="51"/>
      <c r="J25" s="51"/>
      <c r="K25" s="51"/>
      <c r="L25" s="51"/>
      <c r="M25" s="51">
        <v>44</v>
      </c>
      <c r="N25" s="51"/>
      <c r="O25" s="51"/>
      <c r="P25" s="51">
        <v>31</v>
      </c>
      <c r="Q25" s="51"/>
      <c r="R25" s="51">
        <v>22</v>
      </c>
      <c r="S25" s="41"/>
      <c r="T25" s="41"/>
      <c r="U25" s="38" t="str">
        <f>_xlfn.IFNA("",((T25+Q25+N25-R25)+(O25*2))/E25)</f>
        <v/>
      </c>
      <c r="V25" s="22" t="s">
        <v>397</v>
      </c>
      <c r="W25" s="22" t="s">
        <v>57</v>
      </c>
      <c r="X25" s="22" t="s">
        <v>58</v>
      </c>
      <c r="Y25" s="78">
        <v>2250</v>
      </c>
      <c r="Z25" s="39"/>
      <c r="AA25" s="1" t="s">
        <v>110</v>
      </c>
      <c r="AB25" s="27" t="s">
        <v>226</v>
      </c>
    </row>
    <row r="26" spans="1:28" x14ac:dyDescent="0.3">
      <c r="A26" s="46" t="s">
        <v>88</v>
      </c>
      <c r="B26" s="46" t="s">
        <v>105</v>
      </c>
      <c r="C26" s="42" t="s">
        <v>40</v>
      </c>
      <c r="D26" s="46"/>
      <c r="E26" s="42">
        <f t="shared" ref="E26:T26" si="4">SUM(E13:E25)</f>
        <v>240</v>
      </c>
      <c r="F26" s="42">
        <f t="shared" si="4"/>
        <v>35</v>
      </c>
      <c r="G26" s="42">
        <f t="shared" si="4"/>
        <v>96</v>
      </c>
      <c r="H26" s="42">
        <f t="shared" si="4"/>
        <v>0</v>
      </c>
      <c r="I26" s="42">
        <f t="shared" si="4"/>
        <v>0</v>
      </c>
      <c r="J26" s="42">
        <f t="shared" si="4"/>
        <v>31</v>
      </c>
      <c r="K26" s="42">
        <f t="shared" si="4"/>
        <v>47</v>
      </c>
      <c r="L26" s="42">
        <f t="shared" si="4"/>
        <v>0</v>
      </c>
      <c r="M26" s="42">
        <f t="shared" si="4"/>
        <v>58</v>
      </c>
      <c r="N26" s="42">
        <f t="shared" si="4"/>
        <v>14</v>
      </c>
      <c r="O26" s="42">
        <f t="shared" si="4"/>
        <v>0</v>
      </c>
      <c r="P26" s="42">
        <f t="shared" si="4"/>
        <v>43</v>
      </c>
      <c r="Q26" s="42">
        <f t="shared" si="4"/>
        <v>0</v>
      </c>
      <c r="R26" s="42">
        <f t="shared" si="4"/>
        <v>22</v>
      </c>
      <c r="S26" s="42">
        <f t="shared" si="4"/>
        <v>0</v>
      </c>
      <c r="T26" s="42">
        <f t="shared" si="4"/>
        <v>101</v>
      </c>
      <c r="U26" s="43">
        <f>((T26+Q26+N26-R26)+(O26*2))/E26</f>
        <v>0.38750000000000001</v>
      </c>
      <c r="V26" s="44" t="s">
        <v>397</v>
      </c>
      <c r="W26" s="44" t="s">
        <v>57</v>
      </c>
      <c r="X26" s="44" t="s">
        <v>58</v>
      </c>
      <c r="Y26" s="79">
        <v>2250</v>
      </c>
      <c r="Z26" s="97" t="s">
        <v>380</v>
      </c>
      <c r="AA26" s="46" t="s">
        <v>110</v>
      </c>
      <c r="AB26" s="93" t="s">
        <v>226</v>
      </c>
    </row>
    <row r="27" spans="1:28" x14ac:dyDescent="0.3">
      <c r="A27" s="1"/>
      <c r="B27" s="1"/>
      <c r="C27" s="1"/>
      <c r="D27" s="1"/>
      <c r="F27" s="47" t="s">
        <v>41</v>
      </c>
      <c r="G27" s="77">
        <f>F26/G26</f>
        <v>0.36458333333333331</v>
      </c>
      <c r="H27" s="47"/>
      <c r="I27" s="27"/>
      <c r="J27" s="47" t="s">
        <v>42</v>
      </c>
      <c r="K27" s="77">
        <f>J26/K26</f>
        <v>0.65957446808510634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1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1"/>
    </row>
    <row r="29" spans="1:28" x14ac:dyDescent="0.3">
      <c r="A29" s="1"/>
      <c r="B29" s="1"/>
      <c r="C29" s="1" t="s">
        <v>485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52" t="s">
        <v>89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6</v>
      </c>
      <c r="W33" s="1"/>
      <c r="X33" s="1"/>
      <c r="Y33" s="30"/>
      <c r="Z33" s="39"/>
      <c r="AA33" s="1"/>
      <c r="AB33" s="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366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88</v>
      </c>
      <c r="C35" s="26" t="s">
        <v>212</v>
      </c>
      <c r="D35" s="36">
        <v>30</v>
      </c>
      <c r="E35" s="95"/>
      <c r="F35" s="26">
        <v>7</v>
      </c>
      <c r="G35" s="26">
        <v>24</v>
      </c>
      <c r="H35" s="95"/>
      <c r="I35" s="95"/>
      <c r="J35" s="26">
        <v>5</v>
      </c>
      <c r="K35" s="26">
        <v>8</v>
      </c>
      <c r="L35" s="95"/>
      <c r="M35" s="95"/>
      <c r="N35" s="26">
        <f>SUM(L35:M35)</f>
        <v>0</v>
      </c>
      <c r="O35" s="95"/>
      <c r="P35" s="95"/>
      <c r="Q35" s="95"/>
      <c r="R35" s="95"/>
      <c r="S35" s="95"/>
      <c r="T35" s="26">
        <f>+(F35*2)+J35</f>
        <v>19</v>
      </c>
      <c r="U35" s="38" t="str">
        <f>IFERROR(((T35+Q35+N35-R35)+(O35*2))/E35,"")</f>
        <v/>
      </c>
      <c r="V35" s="22" t="s">
        <v>397</v>
      </c>
      <c r="W35" s="22" t="s">
        <v>63</v>
      </c>
      <c r="X35" s="22" t="s">
        <v>64</v>
      </c>
      <c r="Y35" s="78">
        <v>2250</v>
      </c>
      <c r="Z35" s="39"/>
      <c r="AA35" s="1" t="s">
        <v>128</v>
      </c>
      <c r="AB35" s="27" t="s">
        <v>377</v>
      </c>
    </row>
    <row r="36" spans="1:28" x14ac:dyDescent="0.3">
      <c r="A36" s="1" t="s">
        <v>105</v>
      </c>
      <c r="B36" s="1" t="s">
        <v>88</v>
      </c>
      <c r="C36" s="26" t="s">
        <v>371</v>
      </c>
      <c r="D36" s="36">
        <v>24</v>
      </c>
      <c r="E36" s="95" t="s">
        <v>499</v>
      </c>
      <c r="F36" s="26"/>
      <c r="G36" s="95"/>
      <c r="H36" s="95"/>
      <c r="I36" s="95"/>
      <c r="J36" s="26"/>
      <c r="K36" s="26"/>
      <c r="L36" s="95"/>
      <c r="M36" s="95"/>
      <c r="N36" s="26">
        <f t="shared" ref="N36:N41" si="5">SUM(L36:M36)</f>
        <v>0</v>
      </c>
      <c r="O36" s="106"/>
      <c r="P36" s="95"/>
      <c r="Q36" s="106"/>
      <c r="R36" s="106"/>
      <c r="S36" s="106"/>
      <c r="T36" s="26">
        <f t="shared" ref="T36:T46" si="6">+(F36*2)+J36</f>
        <v>0</v>
      </c>
      <c r="U36" s="38" t="str">
        <f t="shared" ref="U36:U44" si="7">IFERROR(((T36+Q36+N36-R36)+(O36*2))/E36,"")</f>
        <v/>
      </c>
      <c r="V36" s="22" t="s">
        <v>397</v>
      </c>
      <c r="W36" s="22" t="s">
        <v>63</v>
      </c>
      <c r="X36" s="22" t="s">
        <v>64</v>
      </c>
      <c r="Y36" s="78">
        <v>2250</v>
      </c>
      <c r="Z36" s="39"/>
      <c r="AA36" s="1" t="s">
        <v>128</v>
      </c>
      <c r="AB36" s="27" t="s">
        <v>377</v>
      </c>
    </row>
    <row r="37" spans="1:28" x14ac:dyDescent="0.3">
      <c r="A37" s="1" t="s">
        <v>105</v>
      </c>
      <c r="B37" s="1" t="s">
        <v>88</v>
      </c>
      <c r="C37" s="26" t="s">
        <v>213</v>
      </c>
      <c r="D37" s="36">
        <v>50</v>
      </c>
      <c r="E37" s="95"/>
      <c r="F37" s="26">
        <v>6</v>
      </c>
      <c r="G37" s="95"/>
      <c r="H37" s="95"/>
      <c r="I37" s="95"/>
      <c r="J37" s="26">
        <v>7</v>
      </c>
      <c r="K37" s="26">
        <v>10</v>
      </c>
      <c r="L37" s="95"/>
      <c r="M37" s="47">
        <v>20</v>
      </c>
      <c r="N37" s="26">
        <f t="shared" si="5"/>
        <v>20</v>
      </c>
      <c r="O37" s="106"/>
      <c r="P37" s="95"/>
      <c r="Q37" s="106"/>
      <c r="R37" s="106"/>
      <c r="S37" s="106"/>
      <c r="T37" s="26">
        <f t="shared" si="6"/>
        <v>19</v>
      </c>
      <c r="U37" s="38" t="str">
        <f t="shared" si="7"/>
        <v/>
      </c>
      <c r="V37" s="22" t="s">
        <v>397</v>
      </c>
      <c r="W37" s="22" t="s">
        <v>63</v>
      </c>
      <c r="X37" s="22" t="s">
        <v>64</v>
      </c>
      <c r="Y37" s="78">
        <v>2250</v>
      </c>
      <c r="Z37" s="39"/>
      <c r="AA37" s="1" t="s">
        <v>128</v>
      </c>
      <c r="AB37" s="27" t="s">
        <v>377</v>
      </c>
    </row>
    <row r="38" spans="1:28" x14ac:dyDescent="0.3">
      <c r="A38" s="1" t="s">
        <v>105</v>
      </c>
      <c r="B38" s="1" t="s">
        <v>88</v>
      </c>
      <c r="C38" s="26" t="s">
        <v>361</v>
      </c>
      <c r="D38" s="36">
        <v>12</v>
      </c>
      <c r="E38" s="95"/>
      <c r="F38" s="26">
        <v>2</v>
      </c>
      <c r="G38" s="106"/>
      <c r="H38" s="95"/>
      <c r="I38" s="95"/>
      <c r="J38" s="26">
        <v>2</v>
      </c>
      <c r="K38" s="26">
        <v>2</v>
      </c>
      <c r="L38" s="95"/>
      <c r="M38" s="95"/>
      <c r="N38" s="26">
        <f t="shared" si="5"/>
        <v>0</v>
      </c>
      <c r="O38" s="106"/>
      <c r="P38" s="95"/>
      <c r="Q38" s="106"/>
      <c r="R38" s="106"/>
      <c r="S38" s="106"/>
      <c r="T38" s="26">
        <f t="shared" si="6"/>
        <v>6</v>
      </c>
      <c r="U38" s="38" t="str">
        <f t="shared" si="7"/>
        <v/>
      </c>
      <c r="V38" s="22" t="s">
        <v>397</v>
      </c>
      <c r="W38" s="22" t="s">
        <v>63</v>
      </c>
      <c r="X38" s="22" t="s">
        <v>64</v>
      </c>
      <c r="Y38" s="78">
        <v>2250</v>
      </c>
      <c r="Z38" s="39"/>
      <c r="AA38" s="1" t="s">
        <v>128</v>
      </c>
      <c r="AB38" s="27" t="s">
        <v>377</v>
      </c>
    </row>
    <row r="39" spans="1:28" x14ac:dyDescent="0.3">
      <c r="A39" s="1" t="s">
        <v>105</v>
      </c>
      <c r="B39" s="1" t="s">
        <v>88</v>
      </c>
      <c r="C39" s="26" t="s">
        <v>216</v>
      </c>
      <c r="D39" s="36">
        <v>44</v>
      </c>
      <c r="E39" s="95"/>
      <c r="F39" s="26">
        <v>3</v>
      </c>
      <c r="G39" s="95"/>
      <c r="H39" s="95"/>
      <c r="I39" s="95"/>
      <c r="J39" s="26">
        <v>3</v>
      </c>
      <c r="K39" s="26">
        <v>7</v>
      </c>
      <c r="L39" s="95"/>
      <c r="M39" s="95"/>
      <c r="N39" s="26">
        <f t="shared" si="5"/>
        <v>0</v>
      </c>
      <c r="O39" s="106"/>
      <c r="P39" s="51">
        <v>6</v>
      </c>
      <c r="Q39" s="106"/>
      <c r="R39" s="106"/>
      <c r="S39" s="106"/>
      <c r="T39" s="26">
        <f t="shared" si="6"/>
        <v>9</v>
      </c>
      <c r="U39" s="38" t="str">
        <f t="shared" si="7"/>
        <v/>
      </c>
      <c r="V39" s="22" t="s">
        <v>397</v>
      </c>
      <c r="W39" s="22" t="s">
        <v>63</v>
      </c>
      <c r="X39" s="22" t="s">
        <v>64</v>
      </c>
      <c r="Y39" s="78">
        <v>2250</v>
      </c>
      <c r="Z39" s="39"/>
      <c r="AA39" s="1" t="s">
        <v>128</v>
      </c>
      <c r="AB39" s="27" t="s">
        <v>377</v>
      </c>
    </row>
    <row r="40" spans="1:28" x14ac:dyDescent="0.3">
      <c r="A40" s="1" t="s">
        <v>105</v>
      </c>
      <c r="B40" s="1" t="s">
        <v>88</v>
      </c>
      <c r="C40" s="26" t="s">
        <v>217</v>
      </c>
      <c r="D40" s="36">
        <v>32</v>
      </c>
      <c r="E40" s="95" t="s">
        <v>499</v>
      </c>
      <c r="F40" s="26"/>
      <c r="G40" s="95"/>
      <c r="H40" s="95"/>
      <c r="I40" s="95"/>
      <c r="J40" s="26"/>
      <c r="K40" s="26"/>
      <c r="L40" s="95"/>
      <c r="M40" s="95"/>
      <c r="N40" s="26">
        <f t="shared" si="5"/>
        <v>0</v>
      </c>
      <c r="O40" s="106"/>
      <c r="P40" s="106"/>
      <c r="Q40" s="106"/>
      <c r="R40" s="106"/>
      <c r="S40" s="106"/>
      <c r="T40" s="26">
        <f t="shared" si="6"/>
        <v>0</v>
      </c>
      <c r="U40" s="38" t="str">
        <f t="shared" si="7"/>
        <v/>
      </c>
      <c r="V40" s="22" t="s">
        <v>397</v>
      </c>
      <c r="W40" s="22" t="s">
        <v>63</v>
      </c>
      <c r="X40" s="22" t="s">
        <v>64</v>
      </c>
      <c r="Y40" s="78">
        <v>2250</v>
      </c>
      <c r="Z40" s="39"/>
      <c r="AA40" s="1" t="s">
        <v>128</v>
      </c>
      <c r="AB40" s="27" t="s">
        <v>377</v>
      </c>
    </row>
    <row r="41" spans="1:28" x14ac:dyDescent="0.3">
      <c r="A41" s="1" t="s">
        <v>105</v>
      </c>
      <c r="B41" s="1" t="s">
        <v>88</v>
      </c>
      <c r="C41" s="26" t="s">
        <v>218</v>
      </c>
      <c r="D41" s="36">
        <v>34</v>
      </c>
      <c r="E41" s="95"/>
      <c r="F41" s="26">
        <v>0</v>
      </c>
      <c r="G41" s="95"/>
      <c r="H41" s="95"/>
      <c r="I41" s="95"/>
      <c r="J41" s="26">
        <v>4</v>
      </c>
      <c r="K41" s="26">
        <v>4</v>
      </c>
      <c r="L41" s="95"/>
      <c r="M41" s="95"/>
      <c r="N41" s="26">
        <f t="shared" si="5"/>
        <v>0</v>
      </c>
      <c r="O41" s="106"/>
      <c r="P41" s="95"/>
      <c r="Q41" s="106"/>
      <c r="R41" s="106"/>
      <c r="S41" s="106"/>
      <c r="T41" s="26">
        <f t="shared" si="6"/>
        <v>4</v>
      </c>
      <c r="U41" s="38" t="str">
        <f t="shared" si="7"/>
        <v/>
      </c>
      <c r="V41" s="22" t="s">
        <v>397</v>
      </c>
      <c r="W41" s="22" t="s">
        <v>63</v>
      </c>
      <c r="X41" s="22" t="s">
        <v>64</v>
      </c>
      <c r="Y41" s="78">
        <v>2250</v>
      </c>
      <c r="Z41" s="39"/>
      <c r="AA41" s="1" t="s">
        <v>128</v>
      </c>
      <c r="AB41" s="27" t="s">
        <v>377</v>
      </c>
    </row>
    <row r="42" spans="1:28" x14ac:dyDescent="0.3">
      <c r="A42" s="1" t="s">
        <v>105</v>
      </c>
      <c r="B42" s="1" t="s">
        <v>88</v>
      </c>
      <c r="C42" s="26" t="s">
        <v>372</v>
      </c>
      <c r="D42" s="36">
        <v>54</v>
      </c>
      <c r="E42" s="95" t="s">
        <v>499</v>
      </c>
      <c r="F42" s="26"/>
      <c r="G42" s="95"/>
      <c r="H42" s="95"/>
      <c r="I42" s="95"/>
      <c r="J42" s="26"/>
      <c r="K42" s="26"/>
      <c r="L42" s="95"/>
      <c r="M42" s="95"/>
      <c r="N42" s="26">
        <f>SUM(L42:M42)</f>
        <v>0</v>
      </c>
      <c r="O42" s="106"/>
      <c r="P42" s="95"/>
      <c r="Q42" s="106"/>
      <c r="R42" s="106"/>
      <c r="S42" s="106"/>
      <c r="T42" s="26">
        <f t="shared" si="6"/>
        <v>0</v>
      </c>
      <c r="U42" s="38" t="str">
        <f t="shared" si="7"/>
        <v/>
      </c>
      <c r="V42" s="22" t="s">
        <v>397</v>
      </c>
      <c r="W42" s="22" t="s">
        <v>63</v>
      </c>
      <c r="X42" s="22" t="s">
        <v>64</v>
      </c>
      <c r="Y42" s="78">
        <v>2250</v>
      </c>
      <c r="Z42" s="39"/>
      <c r="AA42" s="1" t="s">
        <v>128</v>
      </c>
      <c r="AB42" s="27" t="s">
        <v>377</v>
      </c>
    </row>
    <row r="43" spans="1:28" x14ac:dyDescent="0.3">
      <c r="A43" s="1" t="s">
        <v>105</v>
      </c>
      <c r="B43" s="1" t="s">
        <v>88</v>
      </c>
      <c r="C43" s="26" t="s">
        <v>219</v>
      </c>
      <c r="D43" s="36">
        <v>20</v>
      </c>
      <c r="E43" s="95"/>
      <c r="F43" s="26">
        <v>14</v>
      </c>
      <c r="G43" s="26">
        <v>25</v>
      </c>
      <c r="H43" s="95"/>
      <c r="I43" s="95"/>
      <c r="J43" s="26">
        <v>3</v>
      </c>
      <c r="K43" s="26">
        <v>6</v>
      </c>
      <c r="L43" s="95"/>
      <c r="M43" s="95"/>
      <c r="N43" s="26">
        <f>SUM(L43:M43)</f>
        <v>0</v>
      </c>
      <c r="O43" s="106"/>
      <c r="P43" s="95"/>
      <c r="Q43" s="106"/>
      <c r="R43" s="106"/>
      <c r="S43" s="106"/>
      <c r="T43" s="26">
        <f t="shared" si="6"/>
        <v>31</v>
      </c>
      <c r="U43" s="38" t="str">
        <f t="shared" si="7"/>
        <v/>
      </c>
      <c r="V43" s="22" t="s">
        <v>397</v>
      </c>
      <c r="W43" s="22" t="s">
        <v>63</v>
      </c>
      <c r="X43" s="22" t="s">
        <v>64</v>
      </c>
      <c r="Y43" s="78">
        <v>2250</v>
      </c>
      <c r="Z43" s="39"/>
      <c r="AA43" s="1" t="s">
        <v>128</v>
      </c>
      <c r="AB43" s="27" t="s">
        <v>377</v>
      </c>
    </row>
    <row r="44" spans="1:28" x14ac:dyDescent="0.3">
      <c r="A44" s="1" t="s">
        <v>105</v>
      </c>
      <c r="B44" s="1" t="s">
        <v>88</v>
      </c>
      <c r="C44" s="26" t="s">
        <v>220</v>
      </c>
      <c r="D44" s="36">
        <v>40</v>
      </c>
      <c r="E44" s="95"/>
      <c r="F44" s="26">
        <v>2</v>
      </c>
      <c r="G44" s="95"/>
      <c r="H44" s="95"/>
      <c r="I44" s="95"/>
      <c r="J44" s="26">
        <v>0</v>
      </c>
      <c r="K44" s="26">
        <v>0</v>
      </c>
      <c r="L44" s="95"/>
      <c r="M44" s="95"/>
      <c r="N44" s="26">
        <f>SUM(L44:M44)</f>
        <v>0</v>
      </c>
      <c r="O44" s="106"/>
      <c r="P44" s="51">
        <v>6</v>
      </c>
      <c r="Q44" s="106"/>
      <c r="R44" s="106"/>
      <c r="S44" s="106"/>
      <c r="T44" s="26">
        <f t="shared" si="6"/>
        <v>4</v>
      </c>
      <c r="U44" s="38" t="str">
        <f t="shared" si="7"/>
        <v/>
      </c>
      <c r="V44" s="22" t="s">
        <v>397</v>
      </c>
      <c r="W44" s="22" t="s">
        <v>63</v>
      </c>
      <c r="X44" s="22" t="s">
        <v>64</v>
      </c>
      <c r="Y44" s="78">
        <v>2250</v>
      </c>
      <c r="Z44" s="39"/>
      <c r="AA44" s="1" t="s">
        <v>128</v>
      </c>
      <c r="AB44" s="27" t="s">
        <v>377</v>
      </c>
    </row>
    <row r="45" spans="1:28" x14ac:dyDescent="0.3">
      <c r="A45" s="1" t="s">
        <v>105</v>
      </c>
      <c r="B45" s="1" t="s">
        <v>88</v>
      </c>
      <c r="C45" s="26" t="s">
        <v>221</v>
      </c>
      <c r="D45" s="36">
        <v>10</v>
      </c>
      <c r="E45" s="95"/>
      <c r="F45" s="5">
        <v>2</v>
      </c>
      <c r="G45" s="95"/>
      <c r="H45" s="95"/>
      <c r="I45" s="95"/>
      <c r="J45" s="26">
        <v>2</v>
      </c>
      <c r="K45" s="26">
        <v>2</v>
      </c>
      <c r="L45" s="95"/>
      <c r="M45" s="95"/>
      <c r="N45" s="26">
        <f>SUM(L45:M45)</f>
        <v>0</v>
      </c>
      <c r="O45" s="106"/>
      <c r="P45" s="106"/>
      <c r="Q45" s="106"/>
      <c r="R45" s="106"/>
      <c r="S45" s="106"/>
      <c r="T45" s="26">
        <f t="shared" si="6"/>
        <v>6</v>
      </c>
      <c r="U45" s="38" t="str">
        <f>IFERROR(((T45+Q45+N45-R45)+(O45*2))/E45,"")</f>
        <v/>
      </c>
      <c r="V45" s="22" t="s">
        <v>397</v>
      </c>
      <c r="W45" s="22" t="s">
        <v>63</v>
      </c>
      <c r="X45" s="22" t="s">
        <v>64</v>
      </c>
      <c r="Y45" s="78">
        <v>2250</v>
      </c>
      <c r="Z45" s="39"/>
      <c r="AA45" s="1" t="s">
        <v>128</v>
      </c>
      <c r="AB45" s="27" t="s">
        <v>377</v>
      </c>
    </row>
    <row r="46" spans="1:28" x14ac:dyDescent="0.3">
      <c r="A46" s="1" t="s">
        <v>105</v>
      </c>
      <c r="B46" s="1" t="s">
        <v>88</v>
      </c>
      <c r="C46" s="26" t="s">
        <v>346</v>
      </c>
      <c r="D46" s="36">
        <v>22</v>
      </c>
      <c r="E46" s="95"/>
      <c r="F46" s="26">
        <v>5</v>
      </c>
      <c r="G46" s="95"/>
      <c r="H46" s="95"/>
      <c r="I46" s="95"/>
      <c r="J46" s="26">
        <v>2</v>
      </c>
      <c r="K46" s="26">
        <v>2</v>
      </c>
      <c r="L46" s="95"/>
      <c r="M46" s="95"/>
      <c r="N46" s="26">
        <f>SUM(L46:M46)</f>
        <v>0</v>
      </c>
      <c r="O46" s="106"/>
      <c r="P46" s="51">
        <v>6</v>
      </c>
      <c r="Q46" s="106"/>
      <c r="R46" s="106"/>
      <c r="S46" s="106"/>
      <c r="T46" s="26">
        <f t="shared" si="6"/>
        <v>12</v>
      </c>
      <c r="U46" s="38" t="str">
        <f>IFERROR(((T46+Q46+N46-R46)+(O46*2))/E46,"")</f>
        <v/>
      </c>
      <c r="V46" s="22" t="s">
        <v>397</v>
      </c>
      <c r="W46" s="22" t="s">
        <v>63</v>
      </c>
      <c r="X46" s="22" t="s">
        <v>64</v>
      </c>
      <c r="Y46" s="78">
        <v>2250</v>
      </c>
      <c r="Z46" s="39"/>
      <c r="AA46" s="1" t="s">
        <v>128</v>
      </c>
      <c r="AB46" s="27" t="s">
        <v>377</v>
      </c>
    </row>
    <row r="47" spans="1:28" x14ac:dyDescent="0.3">
      <c r="A47" s="1" t="s">
        <v>105</v>
      </c>
      <c r="B47" s="1" t="s">
        <v>88</v>
      </c>
      <c r="C47" s="51" t="s">
        <v>39</v>
      </c>
      <c r="D47" s="1"/>
      <c r="E47" s="51">
        <v>240</v>
      </c>
      <c r="F47" s="51"/>
      <c r="G47" s="51">
        <v>49</v>
      </c>
      <c r="H47" s="51"/>
      <c r="I47" s="51"/>
      <c r="J47" s="51"/>
      <c r="K47" s="51"/>
      <c r="L47" s="51"/>
      <c r="M47" s="51">
        <v>53</v>
      </c>
      <c r="N47" s="51"/>
      <c r="O47" s="51"/>
      <c r="P47" s="51">
        <v>10</v>
      </c>
      <c r="Q47" s="51"/>
      <c r="R47" s="51">
        <v>26</v>
      </c>
      <c r="S47" s="41"/>
      <c r="T47" s="41"/>
      <c r="U47" s="38" t="str">
        <f>_xlfn.IFNA("",((T47+Q47+N47-R47)+(O47*2))/E47)</f>
        <v/>
      </c>
      <c r="V47" s="22" t="s">
        <v>397</v>
      </c>
      <c r="W47" s="22" t="s">
        <v>63</v>
      </c>
      <c r="X47" s="22" t="s">
        <v>64</v>
      </c>
      <c r="Y47" s="78">
        <v>2250</v>
      </c>
      <c r="Z47" s="39"/>
      <c r="AA47" s="1" t="s">
        <v>128</v>
      </c>
      <c r="AB47" s="27" t="s">
        <v>377</v>
      </c>
    </row>
    <row r="48" spans="1:28" x14ac:dyDescent="0.3">
      <c r="A48" s="46" t="s">
        <v>105</v>
      </c>
      <c r="B48" s="46" t="s">
        <v>88</v>
      </c>
      <c r="C48" s="42" t="s">
        <v>40</v>
      </c>
      <c r="D48" s="46"/>
      <c r="E48" s="42">
        <f t="shared" ref="E48:T48" si="8">SUM(E35:E47)</f>
        <v>240</v>
      </c>
      <c r="F48" s="42">
        <f t="shared" si="8"/>
        <v>41</v>
      </c>
      <c r="G48" s="42">
        <f t="shared" si="8"/>
        <v>98</v>
      </c>
      <c r="H48" s="42">
        <f t="shared" si="8"/>
        <v>0</v>
      </c>
      <c r="I48" s="42">
        <f t="shared" si="8"/>
        <v>0</v>
      </c>
      <c r="J48" s="42">
        <f t="shared" si="8"/>
        <v>28</v>
      </c>
      <c r="K48" s="42">
        <f t="shared" si="8"/>
        <v>41</v>
      </c>
      <c r="L48" s="42">
        <f t="shared" si="8"/>
        <v>0</v>
      </c>
      <c r="M48" s="42">
        <f t="shared" si="8"/>
        <v>73</v>
      </c>
      <c r="N48" s="42">
        <f t="shared" si="8"/>
        <v>20</v>
      </c>
      <c r="O48" s="42">
        <f t="shared" si="8"/>
        <v>0</v>
      </c>
      <c r="P48" s="42">
        <f t="shared" si="8"/>
        <v>28</v>
      </c>
      <c r="Q48" s="42">
        <f t="shared" si="8"/>
        <v>0</v>
      </c>
      <c r="R48" s="42">
        <f t="shared" si="8"/>
        <v>26</v>
      </c>
      <c r="S48" s="42">
        <f t="shared" si="8"/>
        <v>0</v>
      </c>
      <c r="T48" s="42">
        <f t="shared" si="8"/>
        <v>110</v>
      </c>
      <c r="U48" s="43">
        <f>((T48+Q48+N48-R48)+(O48*2))/E48</f>
        <v>0.43333333333333335</v>
      </c>
      <c r="V48" s="44" t="s">
        <v>397</v>
      </c>
      <c r="W48" s="44" t="s">
        <v>63</v>
      </c>
      <c r="X48" s="44" t="s">
        <v>64</v>
      </c>
      <c r="Y48" s="82">
        <v>2250</v>
      </c>
      <c r="Z48" s="45"/>
      <c r="AA48" s="46" t="s">
        <v>128</v>
      </c>
      <c r="AB48" s="93" t="s">
        <v>377</v>
      </c>
    </row>
    <row r="49" spans="1:28" x14ac:dyDescent="0.3">
      <c r="A49" s="1"/>
      <c r="B49" s="1"/>
      <c r="C49" s="1"/>
      <c r="D49" s="1"/>
      <c r="F49" s="47" t="s">
        <v>41</v>
      </c>
      <c r="G49" s="77">
        <f>F48/G48</f>
        <v>0.41836734693877553</v>
      </c>
      <c r="H49" s="47"/>
      <c r="I49" s="27"/>
      <c r="J49" s="47" t="s">
        <v>42</v>
      </c>
      <c r="K49" s="77">
        <f>J48/K48</f>
        <v>0.68292682926829273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1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1"/>
    </row>
    <row r="51" spans="1:28" x14ac:dyDescent="0.3">
      <c r="A51" s="1"/>
      <c r="B51" s="1"/>
      <c r="C51" s="5"/>
      <c r="V51" s="22"/>
      <c r="W51" s="22"/>
      <c r="X51" s="22"/>
      <c r="Y51" s="40"/>
      <c r="Z51" s="39"/>
      <c r="AA51" s="1"/>
      <c r="AB51" s="1"/>
    </row>
    <row r="52" spans="1:28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0"/>
      <c r="Z52" s="39"/>
      <c r="AA52" s="1"/>
      <c r="AB52" s="1"/>
    </row>
  </sheetData>
  <sheetProtection sheet="1" objects="1" scenarios="1"/>
  <pageMargins left="0" right="0" top="1" bottom="0" header="0.3" footer="0.3"/>
  <pageSetup scale="68" orientation="landscape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FB3D5-1543-4F22-BF0F-52E7BBF5E674}">
  <sheetPr>
    <tabColor rgb="FFFF0000"/>
    <pageSetUpPr fitToPage="1"/>
  </sheetPr>
  <dimension ref="A1:AB52"/>
  <sheetViews>
    <sheetView topLeftCell="A3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109375" customWidth="1"/>
    <col min="5" max="6" width="5.88671875" customWidth="1"/>
    <col min="7" max="7" width="6.5546875" bestFit="1" customWidth="1"/>
    <col min="8" max="9" width="0" hidden="1" customWidth="1"/>
    <col min="10" max="10" width="5.88671875" customWidth="1"/>
    <col min="11" max="11" width="6.5546875" customWidth="1"/>
    <col min="12" max="19" width="5.88671875" customWidth="1"/>
    <col min="20" max="20" width="6.5546875" customWidth="1"/>
    <col min="21" max="21" width="7.33203125" customWidth="1"/>
    <col min="22" max="22" width="4.88671875" customWidth="1"/>
    <col min="23" max="23" width="4.33203125" customWidth="1"/>
    <col min="24" max="24" width="4.109375" customWidth="1"/>
    <col min="25" max="25" width="7.109375" bestFit="1" customWidth="1"/>
    <col min="26" max="26" width="20.33203125" customWidth="1"/>
    <col min="27" max="27" width="15.5546875" customWidth="1"/>
  </cols>
  <sheetData>
    <row r="1" spans="1:28" x14ac:dyDescent="0.3">
      <c r="Z1" s="80" t="s">
        <v>484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28971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366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378</v>
      </c>
      <c r="K4" s="16" t="s">
        <v>106</v>
      </c>
      <c r="L4" s="17"/>
      <c r="M4" s="18"/>
      <c r="N4" s="19">
        <v>16</v>
      </c>
      <c r="O4" s="19">
        <v>21</v>
      </c>
      <c r="P4" s="19">
        <v>22</v>
      </c>
      <c r="Q4" s="19">
        <v>20</v>
      </c>
      <c r="R4" s="20"/>
      <c r="S4" s="21">
        <f>SUM(N4:R4)</f>
        <v>79</v>
      </c>
      <c r="T4" s="22" t="s">
        <v>398</v>
      </c>
    </row>
    <row r="5" spans="1:28" x14ac:dyDescent="0.3">
      <c r="B5" s="1"/>
      <c r="C5" s="6" t="s">
        <v>379</v>
      </c>
      <c r="D5" s="7" t="s">
        <v>6</v>
      </c>
      <c r="E5" s="1"/>
      <c r="F5" s="1"/>
      <c r="G5" s="1"/>
      <c r="J5" s="15" t="s">
        <v>378</v>
      </c>
      <c r="K5" s="16" t="s">
        <v>89</v>
      </c>
      <c r="L5" s="17"/>
      <c r="M5" s="18"/>
      <c r="N5" s="19">
        <v>19</v>
      </c>
      <c r="O5" s="19">
        <v>26</v>
      </c>
      <c r="P5" s="19">
        <v>17</v>
      </c>
      <c r="Q5" s="19">
        <v>27</v>
      </c>
      <c r="R5" s="20"/>
      <c r="S5" s="21">
        <f>SUM(N5:R5)</f>
        <v>89</v>
      </c>
      <c r="T5" s="22" t="s">
        <v>398</v>
      </c>
      <c r="U5" s="1"/>
      <c r="V5" s="1"/>
      <c r="W5" s="1"/>
    </row>
    <row r="6" spans="1:28" x14ac:dyDescent="0.3">
      <c r="C6" s="75">
        <v>2317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4"/>
      <c r="D7" s="7" t="s">
        <v>8</v>
      </c>
      <c r="G7" s="1"/>
      <c r="S7" s="1"/>
      <c r="T7" s="25" t="s">
        <v>365</v>
      </c>
      <c r="U7" s="1"/>
      <c r="V7" s="83">
        <v>9</v>
      </c>
      <c r="W7" s="1"/>
    </row>
    <row r="8" spans="1:28" x14ac:dyDescent="0.3">
      <c r="B8" s="1"/>
      <c r="C8" s="84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31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 t="s">
        <v>392</v>
      </c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366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88</v>
      </c>
      <c r="B13" s="1" t="s">
        <v>105</v>
      </c>
      <c r="C13" s="26" t="s">
        <v>155</v>
      </c>
      <c r="D13" s="36">
        <v>11</v>
      </c>
      <c r="E13" s="95"/>
      <c r="F13" s="26">
        <v>7</v>
      </c>
      <c r="G13" s="95"/>
      <c r="H13" s="95"/>
      <c r="I13" s="95"/>
      <c r="J13" s="26">
        <v>0</v>
      </c>
      <c r="K13" s="26">
        <v>0</v>
      </c>
      <c r="L13" s="95"/>
      <c r="M13" s="95"/>
      <c r="N13" s="26">
        <f>SUM(L13:M13)</f>
        <v>0</v>
      </c>
      <c r="O13" s="106"/>
      <c r="P13" s="106"/>
      <c r="Q13" s="106"/>
      <c r="R13" s="106"/>
      <c r="S13" s="106"/>
      <c r="T13" s="26">
        <f t="shared" ref="T13:T24" si="0">+(F13*2)+J13</f>
        <v>14</v>
      </c>
      <c r="U13" s="38" t="str">
        <f>IFERROR(((T13+Q13+N13-R13)+(O13*2))/E13,"")</f>
        <v/>
      </c>
      <c r="V13" s="22" t="s">
        <v>398</v>
      </c>
      <c r="W13" s="22" t="s">
        <v>57</v>
      </c>
      <c r="X13" s="22" t="s">
        <v>58</v>
      </c>
      <c r="Y13" s="78">
        <v>2317</v>
      </c>
      <c r="Z13" s="39"/>
      <c r="AA13" s="1" t="s">
        <v>110</v>
      </c>
      <c r="AB13" s="27" t="s">
        <v>103</v>
      </c>
    </row>
    <row r="14" spans="1:28" x14ac:dyDescent="0.3">
      <c r="A14" s="1" t="s">
        <v>88</v>
      </c>
      <c r="B14" s="1" t="s">
        <v>105</v>
      </c>
      <c r="C14" s="26" t="s">
        <v>156</v>
      </c>
      <c r="D14" s="36">
        <v>33</v>
      </c>
      <c r="E14" s="95" t="s">
        <v>499</v>
      </c>
      <c r="F14" s="26"/>
      <c r="G14" s="95"/>
      <c r="H14" s="95"/>
      <c r="I14" s="95"/>
      <c r="J14" s="26"/>
      <c r="K14" s="26"/>
      <c r="L14" s="95"/>
      <c r="M14" s="95"/>
      <c r="N14" s="26">
        <f>SUM(L14:M14)</f>
        <v>0</v>
      </c>
      <c r="O14" s="106"/>
      <c r="P14" s="106"/>
      <c r="Q14" s="106"/>
      <c r="R14" s="106"/>
      <c r="S14" s="106"/>
      <c r="T14" s="26">
        <f t="shared" ref="T14" si="1">+(F14*2)+J14</f>
        <v>0</v>
      </c>
      <c r="U14" s="38" t="str">
        <f>IFERROR(((T14+Q14+N14-R14)+(O14*2))/E14,"")</f>
        <v/>
      </c>
      <c r="V14" s="22" t="s">
        <v>398</v>
      </c>
      <c r="W14" s="22" t="s">
        <v>57</v>
      </c>
      <c r="X14" s="22" t="s">
        <v>58</v>
      </c>
      <c r="Y14" s="78">
        <v>2317</v>
      </c>
      <c r="Z14" s="39"/>
      <c r="AA14" s="1" t="s">
        <v>110</v>
      </c>
      <c r="AB14" s="27" t="s">
        <v>103</v>
      </c>
    </row>
    <row r="15" spans="1:28" x14ac:dyDescent="0.3">
      <c r="A15" s="1" t="s">
        <v>88</v>
      </c>
      <c r="B15" s="1" t="s">
        <v>105</v>
      </c>
      <c r="C15" s="26" t="s">
        <v>157</v>
      </c>
      <c r="D15" s="36">
        <v>24</v>
      </c>
      <c r="E15" s="95"/>
      <c r="F15" s="26">
        <v>11</v>
      </c>
      <c r="G15" s="95"/>
      <c r="H15" s="95"/>
      <c r="I15" s="95"/>
      <c r="J15" s="26">
        <v>8</v>
      </c>
      <c r="K15" s="26">
        <v>14</v>
      </c>
      <c r="L15" s="95"/>
      <c r="M15" s="47">
        <v>21</v>
      </c>
      <c r="N15" s="26">
        <f t="shared" ref="N15:N19" si="2">SUM(L15:M15)</f>
        <v>21</v>
      </c>
      <c r="O15" s="106"/>
      <c r="P15" s="106"/>
      <c r="Q15" s="106"/>
      <c r="R15" s="106"/>
      <c r="S15" s="106"/>
      <c r="T15" s="26">
        <f t="shared" si="0"/>
        <v>30</v>
      </c>
      <c r="U15" s="38" t="str">
        <f t="shared" ref="U15:U24" si="3">IFERROR(((T15+Q15+N15-R15)+(O15*2))/E15,"")</f>
        <v/>
      </c>
      <c r="V15" s="22" t="s">
        <v>398</v>
      </c>
      <c r="W15" s="22" t="s">
        <v>57</v>
      </c>
      <c r="X15" s="22" t="s">
        <v>58</v>
      </c>
      <c r="Y15" s="78">
        <v>2317</v>
      </c>
      <c r="Z15" s="39"/>
      <c r="AA15" s="1" t="s">
        <v>110</v>
      </c>
      <c r="AB15" s="27" t="s">
        <v>103</v>
      </c>
    </row>
    <row r="16" spans="1:28" x14ac:dyDescent="0.3">
      <c r="A16" s="1" t="s">
        <v>88</v>
      </c>
      <c r="B16" s="1" t="s">
        <v>105</v>
      </c>
      <c r="C16" s="26" t="s">
        <v>158</v>
      </c>
      <c r="D16" s="36">
        <v>22</v>
      </c>
      <c r="E16" s="95"/>
      <c r="F16" s="26">
        <v>1</v>
      </c>
      <c r="G16" s="95"/>
      <c r="H16" s="95"/>
      <c r="I16" s="95"/>
      <c r="J16" s="26">
        <v>0</v>
      </c>
      <c r="K16" s="26">
        <v>0</v>
      </c>
      <c r="L16" s="95"/>
      <c r="M16" s="95"/>
      <c r="N16" s="26">
        <f t="shared" si="2"/>
        <v>0</v>
      </c>
      <c r="O16" s="106"/>
      <c r="P16" s="51">
        <v>6</v>
      </c>
      <c r="Q16" s="106"/>
      <c r="R16" s="106"/>
      <c r="S16" s="106"/>
      <c r="T16" s="26">
        <f t="shared" si="0"/>
        <v>2</v>
      </c>
      <c r="U16" s="38" t="str">
        <f t="shared" si="3"/>
        <v/>
      </c>
      <c r="V16" s="22" t="s">
        <v>398</v>
      </c>
      <c r="W16" s="22" t="s">
        <v>57</v>
      </c>
      <c r="X16" s="22" t="s">
        <v>58</v>
      </c>
      <c r="Y16" s="78">
        <v>2317</v>
      </c>
      <c r="Z16" s="39"/>
      <c r="AA16" s="1" t="s">
        <v>110</v>
      </c>
      <c r="AB16" s="27" t="s">
        <v>103</v>
      </c>
    </row>
    <row r="17" spans="1:28" x14ac:dyDescent="0.3">
      <c r="A17" s="1" t="s">
        <v>88</v>
      </c>
      <c r="B17" s="1" t="s">
        <v>105</v>
      </c>
      <c r="C17" s="26" t="s">
        <v>160</v>
      </c>
      <c r="D17" s="36">
        <v>20</v>
      </c>
      <c r="E17" s="95"/>
      <c r="F17" s="26">
        <v>0</v>
      </c>
      <c r="G17" s="95"/>
      <c r="H17" s="95"/>
      <c r="I17" s="95"/>
      <c r="J17" s="26">
        <v>0</v>
      </c>
      <c r="K17" s="26">
        <v>0</v>
      </c>
      <c r="L17" s="95"/>
      <c r="M17" s="95"/>
      <c r="N17" s="26">
        <f t="shared" si="2"/>
        <v>0</v>
      </c>
      <c r="O17" s="106"/>
      <c r="P17" s="106"/>
      <c r="Q17" s="106"/>
      <c r="R17" s="106"/>
      <c r="S17" s="106"/>
      <c r="T17" s="26">
        <f t="shared" si="0"/>
        <v>0</v>
      </c>
      <c r="U17" s="38" t="str">
        <f t="shared" si="3"/>
        <v/>
      </c>
      <c r="V17" s="22" t="s">
        <v>398</v>
      </c>
      <c r="W17" s="22" t="s">
        <v>57</v>
      </c>
      <c r="X17" s="22" t="s">
        <v>58</v>
      </c>
      <c r="Y17" s="78">
        <v>2317</v>
      </c>
      <c r="Z17" s="39"/>
      <c r="AA17" s="1" t="s">
        <v>110</v>
      </c>
      <c r="AB17" s="27" t="s">
        <v>103</v>
      </c>
    </row>
    <row r="18" spans="1:28" x14ac:dyDescent="0.3">
      <c r="A18" s="1" t="s">
        <v>88</v>
      </c>
      <c r="B18" s="1" t="s">
        <v>105</v>
      </c>
      <c r="C18" s="26" t="s">
        <v>161</v>
      </c>
      <c r="D18" s="36">
        <v>45</v>
      </c>
      <c r="E18" s="95"/>
      <c r="F18" s="26">
        <v>0</v>
      </c>
      <c r="G18" s="95"/>
      <c r="H18" s="95"/>
      <c r="I18" s="95"/>
      <c r="J18" s="26">
        <v>1</v>
      </c>
      <c r="K18" s="26">
        <v>5</v>
      </c>
      <c r="L18" s="95"/>
      <c r="M18" s="95"/>
      <c r="N18" s="26">
        <f t="shared" si="2"/>
        <v>0</v>
      </c>
      <c r="O18" s="106"/>
      <c r="P18" s="107"/>
      <c r="Q18" s="106"/>
      <c r="R18" s="106"/>
      <c r="S18" s="106"/>
      <c r="T18" s="26">
        <f t="shared" si="0"/>
        <v>1</v>
      </c>
      <c r="U18" s="38" t="str">
        <f t="shared" si="3"/>
        <v/>
      </c>
      <c r="V18" s="22" t="s">
        <v>398</v>
      </c>
      <c r="W18" s="22" t="s">
        <v>57</v>
      </c>
      <c r="X18" s="22" t="s">
        <v>58</v>
      </c>
      <c r="Y18" s="78">
        <v>2317</v>
      </c>
      <c r="Z18" s="39"/>
      <c r="AA18" s="1" t="s">
        <v>110</v>
      </c>
      <c r="AB18" s="27" t="s">
        <v>103</v>
      </c>
    </row>
    <row r="19" spans="1:28" x14ac:dyDescent="0.3">
      <c r="A19" s="1" t="s">
        <v>88</v>
      </c>
      <c r="B19" s="1" t="s">
        <v>105</v>
      </c>
      <c r="C19" s="26" t="s">
        <v>162</v>
      </c>
      <c r="D19" s="36">
        <v>23</v>
      </c>
      <c r="E19" s="95"/>
      <c r="F19" s="26">
        <v>5</v>
      </c>
      <c r="G19" s="95"/>
      <c r="H19" s="95"/>
      <c r="I19" s="95"/>
      <c r="J19" s="26">
        <v>7</v>
      </c>
      <c r="K19" s="26">
        <v>9</v>
      </c>
      <c r="L19" s="95"/>
      <c r="M19" s="95"/>
      <c r="N19" s="26">
        <f t="shared" si="2"/>
        <v>0</v>
      </c>
      <c r="O19" s="106"/>
      <c r="P19" s="106"/>
      <c r="Q19" s="106"/>
      <c r="R19" s="106"/>
      <c r="S19" s="106"/>
      <c r="T19" s="26">
        <f t="shared" si="0"/>
        <v>17</v>
      </c>
      <c r="U19" s="38" t="str">
        <f t="shared" si="3"/>
        <v/>
      </c>
      <c r="V19" s="22" t="s">
        <v>398</v>
      </c>
      <c r="W19" s="22" t="s">
        <v>57</v>
      </c>
      <c r="X19" s="22" t="s">
        <v>58</v>
      </c>
      <c r="Y19" s="78">
        <v>2317</v>
      </c>
      <c r="Z19" s="39" t="s">
        <v>327</v>
      </c>
      <c r="AA19" s="1" t="s">
        <v>110</v>
      </c>
      <c r="AB19" s="27" t="s">
        <v>103</v>
      </c>
    </row>
    <row r="20" spans="1:28" x14ac:dyDescent="0.3">
      <c r="A20" s="1" t="s">
        <v>88</v>
      </c>
      <c r="B20" s="1" t="s">
        <v>105</v>
      </c>
      <c r="C20" s="26" t="s">
        <v>163</v>
      </c>
      <c r="D20" s="36">
        <v>40</v>
      </c>
      <c r="E20" s="95"/>
      <c r="F20" s="26">
        <v>1</v>
      </c>
      <c r="G20" s="95"/>
      <c r="H20" s="95"/>
      <c r="I20" s="95"/>
      <c r="J20" s="26">
        <v>0</v>
      </c>
      <c r="K20" s="26">
        <v>0</v>
      </c>
      <c r="L20" s="95"/>
      <c r="M20" s="95"/>
      <c r="N20" s="26">
        <f>SUM(L20:M20)</f>
        <v>0</v>
      </c>
      <c r="O20" s="106"/>
      <c r="P20" s="106"/>
      <c r="Q20" s="106"/>
      <c r="R20" s="106"/>
      <c r="S20" s="106"/>
      <c r="T20" s="26">
        <f t="shared" si="0"/>
        <v>2</v>
      </c>
      <c r="U20" s="38" t="str">
        <f t="shared" si="3"/>
        <v/>
      </c>
      <c r="V20" s="22" t="s">
        <v>398</v>
      </c>
      <c r="W20" s="22" t="s">
        <v>57</v>
      </c>
      <c r="X20" s="22" t="s">
        <v>58</v>
      </c>
      <c r="Y20" s="78">
        <v>2317</v>
      </c>
      <c r="Z20" s="39"/>
      <c r="AA20" s="1" t="s">
        <v>110</v>
      </c>
      <c r="AB20" s="27" t="s">
        <v>103</v>
      </c>
    </row>
    <row r="21" spans="1:28" x14ac:dyDescent="0.3">
      <c r="A21" s="1" t="s">
        <v>88</v>
      </c>
      <c r="B21" s="1" t="s">
        <v>105</v>
      </c>
      <c r="C21" s="26" t="s">
        <v>164</v>
      </c>
      <c r="D21" s="36">
        <v>10</v>
      </c>
      <c r="E21" s="95"/>
      <c r="F21" s="26">
        <v>5</v>
      </c>
      <c r="G21" s="95"/>
      <c r="H21" s="95"/>
      <c r="I21" s="95"/>
      <c r="J21" s="26">
        <v>0</v>
      </c>
      <c r="K21" s="26">
        <v>2</v>
      </c>
      <c r="L21" s="95"/>
      <c r="M21" s="95"/>
      <c r="N21" s="26">
        <f>SUM(L21:M21)</f>
        <v>0</v>
      </c>
      <c r="O21" s="106"/>
      <c r="P21" s="106"/>
      <c r="Q21" s="106"/>
      <c r="R21" s="106"/>
      <c r="S21" s="106"/>
      <c r="T21" s="26">
        <f t="shared" si="0"/>
        <v>10</v>
      </c>
      <c r="U21" s="38" t="str">
        <f t="shared" si="3"/>
        <v/>
      </c>
      <c r="V21" s="22" t="s">
        <v>398</v>
      </c>
      <c r="W21" s="22" t="s">
        <v>57</v>
      </c>
      <c r="X21" s="22" t="s">
        <v>58</v>
      </c>
      <c r="Y21" s="78">
        <v>2317</v>
      </c>
      <c r="Z21" s="39"/>
      <c r="AA21" s="1" t="s">
        <v>110</v>
      </c>
      <c r="AB21" s="27" t="s">
        <v>103</v>
      </c>
    </row>
    <row r="22" spans="1:28" x14ac:dyDescent="0.3">
      <c r="A22" s="1" t="s">
        <v>88</v>
      </c>
      <c r="B22" s="1" t="s">
        <v>105</v>
      </c>
      <c r="C22" s="26" t="s">
        <v>165</v>
      </c>
      <c r="D22" s="36">
        <v>14</v>
      </c>
      <c r="E22" s="95" t="s">
        <v>499</v>
      </c>
      <c r="F22" s="26"/>
      <c r="G22" s="95"/>
      <c r="H22" s="95"/>
      <c r="I22" s="95"/>
      <c r="J22" s="26"/>
      <c r="K22" s="26"/>
      <c r="L22" s="95"/>
      <c r="M22" s="95"/>
      <c r="N22" s="26"/>
      <c r="O22" s="106"/>
      <c r="P22" s="106"/>
      <c r="Q22" s="106"/>
      <c r="R22" s="106"/>
      <c r="S22" s="106"/>
      <c r="T22" s="26"/>
      <c r="U22" s="38"/>
      <c r="V22" s="22" t="s">
        <v>398</v>
      </c>
      <c r="W22" s="22" t="s">
        <v>57</v>
      </c>
      <c r="X22" s="22" t="s">
        <v>58</v>
      </c>
      <c r="Y22" s="78">
        <v>2317</v>
      </c>
      <c r="Z22" s="39"/>
      <c r="AA22" s="1" t="s">
        <v>110</v>
      </c>
      <c r="AB22" s="27" t="s">
        <v>103</v>
      </c>
    </row>
    <row r="23" spans="1:28" x14ac:dyDescent="0.3">
      <c r="A23" s="1" t="s">
        <v>88</v>
      </c>
      <c r="B23" s="1" t="s">
        <v>105</v>
      </c>
      <c r="C23" s="26" t="s">
        <v>342</v>
      </c>
      <c r="D23" s="36">
        <v>25</v>
      </c>
      <c r="E23" s="95" t="s">
        <v>499</v>
      </c>
      <c r="F23" s="37"/>
      <c r="G23" s="95"/>
      <c r="H23" s="95"/>
      <c r="I23" s="95"/>
      <c r="J23" s="26"/>
      <c r="K23" s="26"/>
      <c r="L23" s="95"/>
      <c r="M23" s="95"/>
      <c r="N23" s="26">
        <f>SUM(L23:M23)</f>
        <v>0</v>
      </c>
      <c r="O23" s="106"/>
      <c r="P23" s="106"/>
      <c r="Q23" s="106"/>
      <c r="R23" s="106"/>
      <c r="S23" s="106"/>
      <c r="T23" s="26">
        <f t="shared" si="0"/>
        <v>0</v>
      </c>
      <c r="U23" s="38" t="str">
        <f t="shared" si="3"/>
        <v/>
      </c>
      <c r="V23" s="22" t="s">
        <v>398</v>
      </c>
      <c r="W23" s="22" t="s">
        <v>57</v>
      </c>
      <c r="X23" s="22" t="s">
        <v>58</v>
      </c>
      <c r="Y23" s="78">
        <v>2317</v>
      </c>
      <c r="Z23" s="39"/>
      <c r="AA23" s="1" t="s">
        <v>110</v>
      </c>
      <c r="AB23" s="27" t="s">
        <v>103</v>
      </c>
    </row>
    <row r="24" spans="1:28" x14ac:dyDescent="0.3">
      <c r="A24" s="1" t="s">
        <v>88</v>
      </c>
      <c r="B24" s="1" t="s">
        <v>105</v>
      </c>
      <c r="C24" s="26" t="s">
        <v>166</v>
      </c>
      <c r="D24" s="36">
        <v>15</v>
      </c>
      <c r="E24" s="95"/>
      <c r="F24" s="26">
        <v>0</v>
      </c>
      <c r="G24" s="95"/>
      <c r="H24" s="95"/>
      <c r="I24" s="95"/>
      <c r="J24" s="26">
        <v>3</v>
      </c>
      <c r="K24" s="26">
        <v>4</v>
      </c>
      <c r="L24" s="95"/>
      <c r="M24" s="95"/>
      <c r="N24" s="26">
        <f>SUM(L24:M24)</f>
        <v>0</v>
      </c>
      <c r="O24" s="106"/>
      <c r="P24" s="106"/>
      <c r="Q24" s="106"/>
      <c r="R24" s="106"/>
      <c r="S24" s="106"/>
      <c r="T24" s="26">
        <f t="shared" si="0"/>
        <v>3</v>
      </c>
      <c r="U24" s="38" t="str">
        <f t="shared" si="3"/>
        <v/>
      </c>
      <c r="V24" s="22" t="s">
        <v>398</v>
      </c>
      <c r="W24" s="22" t="s">
        <v>57</v>
      </c>
      <c r="X24" s="22" t="s">
        <v>58</v>
      </c>
      <c r="Y24" s="78">
        <v>2317</v>
      </c>
      <c r="Z24" s="39"/>
      <c r="AA24" s="1" t="s">
        <v>110</v>
      </c>
      <c r="AB24" s="27" t="s">
        <v>103</v>
      </c>
    </row>
    <row r="25" spans="1:28" x14ac:dyDescent="0.3">
      <c r="A25" s="1" t="s">
        <v>88</v>
      </c>
      <c r="B25" s="1" t="s">
        <v>105</v>
      </c>
      <c r="C25" s="51" t="s">
        <v>39</v>
      </c>
      <c r="D25" s="1"/>
      <c r="E25" s="51">
        <v>240</v>
      </c>
      <c r="F25" s="51"/>
      <c r="G25" s="51">
        <v>81</v>
      </c>
      <c r="H25" s="51"/>
      <c r="I25" s="51"/>
      <c r="J25" s="51"/>
      <c r="K25" s="51"/>
      <c r="L25" s="51"/>
      <c r="M25" s="51">
        <v>43</v>
      </c>
      <c r="N25" s="51"/>
      <c r="O25" s="51"/>
      <c r="P25" s="51">
        <v>17</v>
      </c>
      <c r="Q25" s="41"/>
      <c r="R25" s="41"/>
      <c r="S25" s="41"/>
      <c r="T25" s="41"/>
      <c r="U25" s="38" t="str">
        <f>_xlfn.IFNA("",((T25+Q25+N25-R25)+(O25*2))/E25)</f>
        <v/>
      </c>
      <c r="V25" s="22" t="s">
        <v>398</v>
      </c>
      <c r="W25" s="22" t="s">
        <v>57</v>
      </c>
      <c r="X25" s="22" t="s">
        <v>58</v>
      </c>
      <c r="Y25" s="78">
        <v>2317</v>
      </c>
      <c r="Z25" s="39"/>
      <c r="AA25" s="1" t="s">
        <v>110</v>
      </c>
      <c r="AB25" s="27" t="s">
        <v>103</v>
      </c>
    </row>
    <row r="26" spans="1:28" x14ac:dyDescent="0.3">
      <c r="A26" s="46" t="s">
        <v>88</v>
      </c>
      <c r="B26" s="46" t="s">
        <v>105</v>
      </c>
      <c r="C26" s="42" t="s">
        <v>40</v>
      </c>
      <c r="D26" s="46"/>
      <c r="E26" s="42">
        <f t="shared" ref="E26:T26" si="4">SUM(E13:E25)</f>
        <v>240</v>
      </c>
      <c r="F26" s="42">
        <f t="shared" si="4"/>
        <v>30</v>
      </c>
      <c r="G26" s="42">
        <f t="shared" si="4"/>
        <v>81</v>
      </c>
      <c r="H26" s="42">
        <f t="shared" si="4"/>
        <v>0</v>
      </c>
      <c r="I26" s="42">
        <f t="shared" si="4"/>
        <v>0</v>
      </c>
      <c r="J26" s="42">
        <f t="shared" si="4"/>
        <v>19</v>
      </c>
      <c r="K26" s="42">
        <f t="shared" si="4"/>
        <v>34</v>
      </c>
      <c r="L26" s="42">
        <f t="shared" si="4"/>
        <v>0</v>
      </c>
      <c r="M26" s="42">
        <f t="shared" si="4"/>
        <v>64</v>
      </c>
      <c r="N26" s="42">
        <f t="shared" si="4"/>
        <v>21</v>
      </c>
      <c r="O26" s="42">
        <f t="shared" si="4"/>
        <v>0</v>
      </c>
      <c r="P26" s="42">
        <f t="shared" si="4"/>
        <v>23</v>
      </c>
      <c r="Q26" s="42">
        <f t="shared" si="4"/>
        <v>0</v>
      </c>
      <c r="R26" s="42">
        <f t="shared" si="4"/>
        <v>0</v>
      </c>
      <c r="S26" s="42">
        <f t="shared" si="4"/>
        <v>0</v>
      </c>
      <c r="T26" s="42">
        <f t="shared" si="4"/>
        <v>79</v>
      </c>
      <c r="U26" s="43">
        <f>((T26+Q26+N26-R26)+(O26*2))/E26</f>
        <v>0.41666666666666669</v>
      </c>
      <c r="V26" s="44" t="s">
        <v>398</v>
      </c>
      <c r="W26" s="44" t="s">
        <v>57</v>
      </c>
      <c r="X26" s="44" t="s">
        <v>58</v>
      </c>
      <c r="Y26" s="79">
        <v>2317</v>
      </c>
      <c r="Z26" s="97" t="s">
        <v>380</v>
      </c>
      <c r="AA26" s="46" t="s">
        <v>110</v>
      </c>
      <c r="AB26" s="93" t="s">
        <v>103</v>
      </c>
    </row>
    <row r="27" spans="1:28" x14ac:dyDescent="0.3">
      <c r="A27" s="1"/>
      <c r="B27" s="1"/>
      <c r="C27" s="1"/>
      <c r="D27" s="1"/>
      <c r="F27" s="47" t="s">
        <v>41</v>
      </c>
      <c r="G27" s="77">
        <f>F26/G26</f>
        <v>0.37037037037037035</v>
      </c>
      <c r="H27" s="47"/>
      <c r="I27" s="27"/>
      <c r="J27" s="47" t="s">
        <v>42</v>
      </c>
      <c r="K27" s="77">
        <f>J26/K26</f>
        <v>0.55882352941176472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1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1"/>
    </row>
    <row r="29" spans="1:28" x14ac:dyDescent="0.3">
      <c r="A29" s="1"/>
      <c r="B29" s="1"/>
      <c r="C29" s="1" t="s">
        <v>406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 t="s">
        <v>407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52" t="s">
        <v>89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7</v>
      </c>
      <c r="W33" s="1"/>
      <c r="X33" s="1"/>
      <c r="Y33" s="30"/>
      <c r="Z33" s="39"/>
      <c r="AA33" s="1"/>
      <c r="AB33" s="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366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88</v>
      </c>
      <c r="C35" s="26" t="s">
        <v>212</v>
      </c>
      <c r="D35" s="36">
        <v>30</v>
      </c>
      <c r="E35" s="95"/>
      <c r="F35" s="26">
        <v>12</v>
      </c>
      <c r="G35" s="95"/>
      <c r="H35" s="95"/>
      <c r="I35" s="95"/>
      <c r="J35" s="26">
        <v>1</v>
      </c>
      <c r="K35" s="26">
        <v>3</v>
      </c>
      <c r="L35" s="95"/>
      <c r="M35" s="95"/>
      <c r="N35" s="26">
        <f>SUM(L35:M35)</f>
        <v>0</v>
      </c>
      <c r="O35" s="95"/>
      <c r="P35" s="37">
        <v>5</v>
      </c>
      <c r="Q35" s="95"/>
      <c r="R35" s="95"/>
      <c r="S35" s="95"/>
      <c r="T35" s="26">
        <f>+(F35*2)+J35</f>
        <v>25</v>
      </c>
      <c r="U35" s="38" t="str">
        <f>IFERROR(((T35+Q35+N35-R35)+(O35*2))/E35,"")</f>
        <v/>
      </c>
      <c r="V35" s="22" t="s">
        <v>398</v>
      </c>
      <c r="W35" s="22" t="s">
        <v>63</v>
      </c>
      <c r="X35" s="22" t="s">
        <v>64</v>
      </c>
      <c r="Y35" s="78">
        <v>2317</v>
      </c>
      <c r="Z35" s="39"/>
      <c r="AA35" s="1" t="s">
        <v>128</v>
      </c>
      <c r="AB35" s="27" t="s">
        <v>381</v>
      </c>
    </row>
    <row r="36" spans="1:28" x14ac:dyDescent="0.3">
      <c r="A36" s="1" t="s">
        <v>105</v>
      </c>
      <c r="B36" s="1" t="s">
        <v>88</v>
      </c>
      <c r="C36" s="26" t="s">
        <v>371</v>
      </c>
      <c r="D36" s="36">
        <v>24</v>
      </c>
      <c r="E36" s="95" t="s">
        <v>499</v>
      </c>
      <c r="F36" s="26"/>
      <c r="G36" s="95"/>
      <c r="H36" s="95"/>
      <c r="I36" s="95"/>
      <c r="J36" s="26"/>
      <c r="K36" s="26"/>
      <c r="L36" s="95"/>
      <c r="M36" s="95"/>
      <c r="N36" s="26">
        <f t="shared" ref="N36:N41" si="5">SUM(L36:M36)</f>
        <v>0</v>
      </c>
      <c r="O36" s="106"/>
      <c r="P36" s="106"/>
      <c r="Q36" s="106"/>
      <c r="R36" s="106"/>
      <c r="S36" s="106"/>
      <c r="T36" s="26">
        <f t="shared" ref="T36:T46" si="6">+(F36*2)+J36</f>
        <v>0</v>
      </c>
      <c r="U36" s="38" t="str">
        <f t="shared" ref="U36:U44" si="7">IFERROR(((T36+Q36+N36-R36)+(O36*2))/E36,"")</f>
        <v/>
      </c>
      <c r="V36" s="22" t="s">
        <v>398</v>
      </c>
      <c r="W36" s="22" t="s">
        <v>63</v>
      </c>
      <c r="X36" s="22" t="s">
        <v>64</v>
      </c>
      <c r="Y36" s="78">
        <v>2317</v>
      </c>
      <c r="Z36" s="39"/>
      <c r="AA36" s="1" t="s">
        <v>128</v>
      </c>
      <c r="AB36" s="27" t="s">
        <v>381</v>
      </c>
    </row>
    <row r="37" spans="1:28" x14ac:dyDescent="0.3">
      <c r="A37" s="1" t="s">
        <v>105</v>
      </c>
      <c r="B37" s="1" t="s">
        <v>88</v>
      </c>
      <c r="C37" s="26" t="s">
        <v>213</v>
      </c>
      <c r="D37" s="36">
        <v>50</v>
      </c>
      <c r="E37" s="95"/>
      <c r="F37" s="26">
        <v>4</v>
      </c>
      <c r="G37" s="95"/>
      <c r="H37" s="95"/>
      <c r="I37" s="95"/>
      <c r="J37" s="26">
        <v>2</v>
      </c>
      <c r="K37" s="26">
        <v>2</v>
      </c>
      <c r="L37" s="95"/>
      <c r="M37" s="47">
        <v>18</v>
      </c>
      <c r="N37" s="26">
        <f t="shared" si="5"/>
        <v>18</v>
      </c>
      <c r="O37" s="106"/>
      <c r="P37" s="106"/>
      <c r="Q37" s="106"/>
      <c r="R37" s="106"/>
      <c r="S37" s="106"/>
      <c r="T37" s="26">
        <f t="shared" si="6"/>
        <v>10</v>
      </c>
      <c r="U37" s="38" t="str">
        <f t="shared" si="7"/>
        <v/>
      </c>
      <c r="V37" s="22" t="s">
        <v>398</v>
      </c>
      <c r="W37" s="22" t="s">
        <v>63</v>
      </c>
      <c r="X37" s="22" t="s">
        <v>64</v>
      </c>
      <c r="Y37" s="78">
        <v>2317</v>
      </c>
      <c r="Z37" s="39"/>
      <c r="AA37" s="1" t="s">
        <v>128</v>
      </c>
      <c r="AB37" s="27" t="s">
        <v>381</v>
      </c>
    </row>
    <row r="38" spans="1:28" x14ac:dyDescent="0.3">
      <c r="A38" s="1" t="s">
        <v>105</v>
      </c>
      <c r="B38" s="1" t="s">
        <v>88</v>
      </c>
      <c r="C38" s="26" t="s">
        <v>361</v>
      </c>
      <c r="D38" s="36">
        <v>12</v>
      </c>
      <c r="E38" s="95"/>
      <c r="F38" s="26">
        <v>1</v>
      </c>
      <c r="G38" s="106"/>
      <c r="H38" s="95"/>
      <c r="I38" s="95"/>
      <c r="J38" s="26">
        <v>0</v>
      </c>
      <c r="K38" s="26">
        <v>0</v>
      </c>
      <c r="L38" s="95"/>
      <c r="M38" s="105"/>
      <c r="N38" s="26">
        <f t="shared" si="5"/>
        <v>0</v>
      </c>
      <c r="O38" s="106"/>
      <c r="P38" s="106"/>
      <c r="Q38" s="106"/>
      <c r="R38" s="106"/>
      <c r="S38" s="106"/>
      <c r="T38" s="26">
        <f t="shared" si="6"/>
        <v>2</v>
      </c>
      <c r="U38" s="38" t="str">
        <f t="shared" si="7"/>
        <v/>
      </c>
      <c r="V38" s="22" t="s">
        <v>398</v>
      </c>
      <c r="W38" s="22" t="s">
        <v>63</v>
      </c>
      <c r="X38" s="22" t="s">
        <v>64</v>
      </c>
      <c r="Y38" s="78">
        <v>2317</v>
      </c>
      <c r="Z38" s="39"/>
      <c r="AA38" s="1" t="s">
        <v>128</v>
      </c>
      <c r="AB38" s="27" t="s">
        <v>381</v>
      </c>
    </row>
    <row r="39" spans="1:28" x14ac:dyDescent="0.3">
      <c r="A39" s="1" t="s">
        <v>105</v>
      </c>
      <c r="B39" s="1" t="s">
        <v>88</v>
      </c>
      <c r="C39" s="26" t="s">
        <v>216</v>
      </c>
      <c r="D39" s="36">
        <v>44</v>
      </c>
      <c r="E39" s="95"/>
      <c r="F39" s="26">
        <v>6</v>
      </c>
      <c r="G39" s="95"/>
      <c r="H39" s="95"/>
      <c r="I39" s="95"/>
      <c r="J39" s="26">
        <v>4</v>
      </c>
      <c r="K39" s="26">
        <v>4</v>
      </c>
      <c r="L39" s="95"/>
      <c r="M39" s="47">
        <v>16</v>
      </c>
      <c r="N39" s="26">
        <f t="shared" si="5"/>
        <v>16</v>
      </c>
      <c r="O39" s="106"/>
      <c r="P39" s="106"/>
      <c r="Q39" s="47">
        <v>6</v>
      </c>
      <c r="R39" s="47">
        <v>8</v>
      </c>
      <c r="S39" s="106"/>
      <c r="T39" s="26">
        <f t="shared" si="6"/>
        <v>16</v>
      </c>
      <c r="U39" s="38" t="str">
        <f t="shared" si="7"/>
        <v/>
      </c>
      <c r="V39" s="22" t="s">
        <v>398</v>
      </c>
      <c r="W39" s="22" t="s">
        <v>63</v>
      </c>
      <c r="X39" s="22" t="s">
        <v>64</v>
      </c>
      <c r="Y39" s="78">
        <v>2317</v>
      </c>
      <c r="Z39" s="39"/>
      <c r="AA39" s="1" t="s">
        <v>128</v>
      </c>
      <c r="AB39" s="27" t="s">
        <v>381</v>
      </c>
    </row>
    <row r="40" spans="1:28" x14ac:dyDescent="0.3">
      <c r="A40" s="1" t="s">
        <v>105</v>
      </c>
      <c r="B40" s="1" t="s">
        <v>88</v>
      </c>
      <c r="C40" s="26" t="s">
        <v>217</v>
      </c>
      <c r="D40" s="36">
        <v>32</v>
      </c>
      <c r="E40" s="95" t="s">
        <v>499</v>
      </c>
      <c r="F40" s="26"/>
      <c r="G40" s="95"/>
      <c r="H40" s="95"/>
      <c r="I40" s="95"/>
      <c r="J40" s="26"/>
      <c r="K40" s="26"/>
      <c r="L40" s="95"/>
      <c r="M40" s="95"/>
      <c r="N40" s="26">
        <f t="shared" si="5"/>
        <v>0</v>
      </c>
      <c r="O40" s="106"/>
      <c r="P40" s="106"/>
      <c r="Q40" s="106"/>
      <c r="R40" s="106"/>
      <c r="S40" s="106"/>
      <c r="T40" s="26">
        <f t="shared" si="6"/>
        <v>0</v>
      </c>
      <c r="U40" s="38" t="str">
        <f t="shared" si="7"/>
        <v/>
      </c>
      <c r="V40" s="22" t="s">
        <v>398</v>
      </c>
      <c r="W40" s="22" t="s">
        <v>63</v>
      </c>
      <c r="X40" s="22" t="s">
        <v>64</v>
      </c>
      <c r="Y40" s="78">
        <v>2317</v>
      </c>
      <c r="Z40" s="39"/>
      <c r="AA40" s="1" t="s">
        <v>128</v>
      </c>
      <c r="AB40" s="27" t="s">
        <v>381</v>
      </c>
    </row>
    <row r="41" spans="1:28" x14ac:dyDescent="0.3">
      <c r="A41" s="1" t="s">
        <v>105</v>
      </c>
      <c r="B41" s="1" t="s">
        <v>88</v>
      </c>
      <c r="C41" s="26" t="s">
        <v>218</v>
      </c>
      <c r="D41" s="36">
        <v>34</v>
      </c>
      <c r="E41" s="95"/>
      <c r="F41" s="26">
        <v>0</v>
      </c>
      <c r="G41" s="95"/>
      <c r="H41" s="95"/>
      <c r="I41" s="95"/>
      <c r="J41" s="26">
        <v>0</v>
      </c>
      <c r="K41" s="26">
        <v>0</v>
      </c>
      <c r="L41" s="95"/>
      <c r="M41" s="95"/>
      <c r="N41" s="26">
        <f t="shared" si="5"/>
        <v>0</v>
      </c>
      <c r="O41" s="106"/>
      <c r="P41" s="106"/>
      <c r="Q41" s="106"/>
      <c r="R41" s="106"/>
      <c r="S41" s="106"/>
      <c r="T41" s="26">
        <f t="shared" si="6"/>
        <v>0</v>
      </c>
      <c r="U41" s="38" t="str">
        <f t="shared" si="7"/>
        <v/>
      </c>
      <c r="V41" s="22" t="s">
        <v>398</v>
      </c>
      <c r="W41" s="22" t="s">
        <v>63</v>
      </c>
      <c r="X41" s="22" t="s">
        <v>64</v>
      </c>
      <c r="Y41" s="78">
        <v>2317</v>
      </c>
      <c r="Z41" s="39"/>
      <c r="AA41" s="1" t="s">
        <v>128</v>
      </c>
      <c r="AB41" s="27" t="s">
        <v>381</v>
      </c>
    </row>
    <row r="42" spans="1:28" x14ac:dyDescent="0.3">
      <c r="A42" s="1" t="s">
        <v>105</v>
      </c>
      <c r="B42" s="1" t="s">
        <v>88</v>
      </c>
      <c r="C42" s="26" t="s">
        <v>372</v>
      </c>
      <c r="D42" s="36">
        <v>54</v>
      </c>
      <c r="E42" s="95" t="s">
        <v>499</v>
      </c>
      <c r="F42" s="26"/>
      <c r="G42" s="95"/>
      <c r="H42" s="95"/>
      <c r="I42" s="95"/>
      <c r="J42" s="26"/>
      <c r="K42" s="26"/>
      <c r="L42" s="95"/>
      <c r="M42" s="95"/>
      <c r="N42" s="26">
        <f>SUM(L42:M42)</f>
        <v>0</v>
      </c>
      <c r="O42" s="106"/>
      <c r="P42" s="106"/>
      <c r="Q42" s="106"/>
      <c r="R42" s="106"/>
      <c r="S42" s="106"/>
      <c r="T42" s="26">
        <f t="shared" si="6"/>
        <v>0</v>
      </c>
      <c r="U42" s="38" t="str">
        <f t="shared" si="7"/>
        <v/>
      </c>
      <c r="V42" s="22" t="s">
        <v>398</v>
      </c>
      <c r="W42" s="22" t="s">
        <v>63</v>
      </c>
      <c r="X42" s="22" t="s">
        <v>64</v>
      </c>
      <c r="Y42" s="78">
        <v>2317</v>
      </c>
      <c r="Z42" s="39"/>
      <c r="AA42" s="1" t="s">
        <v>128</v>
      </c>
      <c r="AB42" s="27" t="s">
        <v>381</v>
      </c>
    </row>
    <row r="43" spans="1:28" x14ac:dyDescent="0.3">
      <c r="A43" s="1" t="s">
        <v>105</v>
      </c>
      <c r="B43" s="1" t="s">
        <v>88</v>
      </c>
      <c r="C43" s="26" t="s">
        <v>219</v>
      </c>
      <c r="D43" s="36">
        <v>20</v>
      </c>
      <c r="E43" s="95"/>
      <c r="F43" s="26">
        <v>4</v>
      </c>
      <c r="G43" s="26">
        <v>28</v>
      </c>
      <c r="H43" s="95"/>
      <c r="I43" s="95"/>
      <c r="J43" s="26">
        <v>4</v>
      </c>
      <c r="K43" s="26">
        <v>4</v>
      </c>
      <c r="L43" s="95"/>
      <c r="M43" s="95"/>
      <c r="N43" s="26">
        <f>SUM(L43:M43)</f>
        <v>0</v>
      </c>
      <c r="O43" s="106"/>
      <c r="P43" s="106"/>
      <c r="Q43" s="106"/>
      <c r="R43" s="106"/>
      <c r="S43" s="106"/>
      <c r="T43" s="26">
        <f t="shared" si="6"/>
        <v>12</v>
      </c>
      <c r="U43" s="38" t="str">
        <f t="shared" si="7"/>
        <v/>
      </c>
      <c r="V43" s="22" t="s">
        <v>398</v>
      </c>
      <c r="W43" s="22" t="s">
        <v>63</v>
      </c>
      <c r="X43" s="22" t="s">
        <v>64</v>
      </c>
      <c r="Y43" s="78">
        <v>2317</v>
      </c>
      <c r="Z43" s="39"/>
      <c r="AA43" s="1" t="s">
        <v>128</v>
      </c>
      <c r="AB43" s="27" t="s">
        <v>381</v>
      </c>
    </row>
    <row r="44" spans="1:28" x14ac:dyDescent="0.3">
      <c r="A44" s="1" t="s">
        <v>105</v>
      </c>
      <c r="B44" s="1" t="s">
        <v>88</v>
      </c>
      <c r="C44" s="26" t="s">
        <v>220</v>
      </c>
      <c r="D44" s="36">
        <v>40</v>
      </c>
      <c r="E44" s="95"/>
      <c r="F44" s="26">
        <v>6</v>
      </c>
      <c r="G44" s="95"/>
      <c r="H44" s="95"/>
      <c r="I44" s="95"/>
      <c r="J44" s="26">
        <v>0</v>
      </c>
      <c r="K44" s="26">
        <v>0</v>
      </c>
      <c r="L44" s="95"/>
      <c r="M44" s="95"/>
      <c r="N44" s="26">
        <f>SUM(L44:M44)</f>
        <v>0</v>
      </c>
      <c r="O44" s="106"/>
      <c r="P44" s="106"/>
      <c r="Q44" s="106"/>
      <c r="R44" s="106"/>
      <c r="S44" s="106"/>
      <c r="T44" s="26">
        <f t="shared" si="6"/>
        <v>12</v>
      </c>
      <c r="U44" s="38" t="str">
        <f t="shared" si="7"/>
        <v/>
      </c>
      <c r="V44" s="22" t="s">
        <v>398</v>
      </c>
      <c r="W44" s="22" t="s">
        <v>63</v>
      </c>
      <c r="X44" s="22" t="s">
        <v>64</v>
      </c>
      <c r="Y44" s="78">
        <v>2317</v>
      </c>
      <c r="Z44" s="39"/>
      <c r="AA44" s="1" t="s">
        <v>128</v>
      </c>
      <c r="AB44" s="27" t="s">
        <v>381</v>
      </c>
    </row>
    <row r="45" spans="1:28" x14ac:dyDescent="0.3">
      <c r="A45" s="1" t="s">
        <v>105</v>
      </c>
      <c r="B45" s="1" t="s">
        <v>88</v>
      </c>
      <c r="C45" s="26" t="s">
        <v>221</v>
      </c>
      <c r="D45" s="36">
        <v>10</v>
      </c>
      <c r="E45" s="95"/>
      <c r="F45" s="26">
        <v>4</v>
      </c>
      <c r="G45" s="95"/>
      <c r="H45" s="95"/>
      <c r="I45" s="95"/>
      <c r="J45" s="26">
        <v>4</v>
      </c>
      <c r="K45" s="26">
        <v>4</v>
      </c>
      <c r="L45" s="95"/>
      <c r="M45" s="95"/>
      <c r="N45" s="26">
        <f>SUM(L45:M45)</f>
        <v>0</v>
      </c>
      <c r="O45" s="106"/>
      <c r="P45" s="106"/>
      <c r="Q45" s="106"/>
      <c r="R45" s="106"/>
      <c r="S45" s="106"/>
      <c r="T45" s="26">
        <f t="shared" si="6"/>
        <v>12</v>
      </c>
      <c r="U45" s="38" t="str">
        <f>IFERROR(((T45+Q45+N45-R45)+(O45*2))/E45,"")</f>
        <v/>
      </c>
      <c r="V45" s="22" t="s">
        <v>398</v>
      </c>
      <c r="W45" s="22" t="s">
        <v>63</v>
      </c>
      <c r="X45" s="22" t="s">
        <v>64</v>
      </c>
      <c r="Y45" s="78">
        <v>2317</v>
      </c>
      <c r="Z45" s="39"/>
      <c r="AA45" s="1" t="s">
        <v>128</v>
      </c>
      <c r="AB45" s="27" t="s">
        <v>381</v>
      </c>
    </row>
    <row r="46" spans="1:28" x14ac:dyDescent="0.3">
      <c r="A46" s="1" t="s">
        <v>105</v>
      </c>
      <c r="B46" s="1" t="s">
        <v>88</v>
      </c>
      <c r="C46" s="26" t="s">
        <v>346</v>
      </c>
      <c r="D46" s="36">
        <v>22</v>
      </c>
      <c r="E46" s="95"/>
      <c r="F46" s="26">
        <v>0</v>
      </c>
      <c r="G46" s="95"/>
      <c r="H46" s="95"/>
      <c r="I46" s="95"/>
      <c r="J46" s="26">
        <v>0</v>
      </c>
      <c r="K46" s="26">
        <v>0</v>
      </c>
      <c r="L46" s="95"/>
      <c r="M46" s="95"/>
      <c r="N46" s="26">
        <f>SUM(L46:M46)</f>
        <v>0</v>
      </c>
      <c r="O46" s="106"/>
      <c r="P46" s="106"/>
      <c r="Q46" s="106"/>
      <c r="R46" s="106"/>
      <c r="S46" s="106"/>
      <c r="T46" s="26">
        <f t="shared" si="6"/>
        <v>0</v>
      </c>
      <c r="U46" s="38" t="str">
        <f>IFERROR(((T46+Q46+N46-R46)+(O46*2))/E46,"")</f>
        <v/>
      </c>
      <c r="V46" s="22" t="s">
        <v>398</v>
      </c>
      <c r="W46" s="22" t="s">
        <v>63</v>
      </c>
      <c r="X46" s="22" t="s">
        <v>64</v>
      </c>
      <c r="Y46" s="78">
        <v>2317</v>
      </c>
      <c r="Z46" s="39"/>
      <c r="AA46" s="1" t="s">
        <v>128</v>
      </c>
      <c r="AB46" s="27" t="s">
        <v>381</v>
      </c>
    </row>
    <row r="47" spans="1:28" x14ac:dyDescent="0.3">
      <c r="A47" s="1" t="s">
        <v>105</v>
      </c>
      <c r="B47" s="1" t="s">
        <v>88</v>
      </c>
      <c r="C47" s="51" t="s">
        <v>39</v>
      </c>
      <c r="D47" s="1"/>
      <c r="E47" s="51">
        <v>240</v>
      </c>
      <c r="F47" s="51"/>
      <c r="G47" s="51">
        <v>60</v>
      </c>
      <c r="H47" s="51"/>
      <c r="I47" s="51"/>
      <c r="J47" s="51"/>
      <c r="K47" s="51"/>
      <c r="L47" s="51"/>
      <c r="M47" s="51">
        <v>19</v>
      </c>
      <c r="N47" s="51"/>
      <c r="O47" s="51"/>
      <c r="P47" s="51">
        <v>16</v>
      </c>
      <c r="Q47" s="41"/>
      <c r="R47" s="41"/>
      <c r="S47" s="41"/>
      <c r="T47" s="41"/>
      <c r="U47" s="38" t="str">
        <f>_xlfn.IFNA("",((T47+Q47+N47-R47)+(O47*2))/E47)</f>
        <v/>
      </c>
      <c r="V47" s="22" t="s">
        <v>398</v>
      </c>
      <c r="W47" s="22" t="s">
        <v>63</v>
      </c>
      <c r="X47" s="22" t="s">
        <v>64</v>
      </c>
      <c r="Y47" s="78">
        <v>2317</v>
      </c>
      <c r="Z47" s="39"/>
      <c r="AA47" s="1" t="s">
        <v>128</v>
      </c>
      <c r="AB47" s="27" t="s">
        <v>381</v>
      </c>
    </row>
    <row r="48" spans="1:28" x14ac:dyDescent="0.3">
      <c r="A48" s="46" t="s">
        <v>105</v>
      </c>
      <c r="B48" s="46" t="s">
        <v>88</v>
      </c>
      <c r="C48" s="42" t="s">
        <v>40</v>
      </c>
      <c r="D48" s="46"/>
      <c r="E48" s="42">
        <f t="shared" ref="E48:T48" si="8">SUM(E35:E47)</f>
        <v>240</v>
      </c>
      <c r="F48" s="42">
        <f t="shared" si="8"/>
        <v>37</v>
      </c>
      <c r="G48" s="42">
        <f t="shared" si="8"/>
        <v>88</v>
      </c>
      <c r="H48" s="42">
        <f t="shared" si="8"/>
        <v>0</v>
      </c>
      <c r="I48" s="42">
        <f t="shared" si="8"/>
        <v>0</v>
      </c>
      <c r="J48" s="42">
        <f t="shared" si="8"/>
        <v>15</v>
      </c>
      <c r="K48" s="42">
        <f t="shared" si="8"/>
        <v>17</v>
      </c>
      <c r="L48" s="42">
        <f t="shared" si="8"/>
        <v>0</v>
      </c>
      <c r="M48" s="42">
        <f t="shared" si="8"/>
        <v>53</v>
      </c>
      <c r="N48" s="42">
        <f t="shared" si="8"/>
        <v>34</v>
      </c>
      <c r="O48" s="42">
        <f t="shared" si="8"/>
        <v>0</v>
      </c>
      <c r="P48" s="42">
        <f t="shared" si="8"/>
        <v>21</v>
      </c>
      <c r="Q48" s="42">
        <f t="shared" si="8"/>
        <v>6</v>
      </c>
      <c r="R48" s="42">
        <f t="shared" si="8"/>
        <v>8</v>
      </c>
      <c r="S48" s="42">
        <f t="shared" si="8"/>
        <v>0</v>
      </c>
      <c r="T48" s="42">
        <f t="shared" si="8"/>
        <v>89</v>
      </c>
      <c r="U48" s="43">
        <f>((T48+Q48+N48-R48)+(O48*2))/E48</f>
        <v>0.50416666666666665</v>
      </c>
      <c r="V48" s="44" t="s">
        <v>398</v>
      </c>
      <c r="W48" s="44" t="s">
        <v>63</v>
      </c>
      <c r="X48" s="44" t="s">
        <v>64</v>
      </c>
      <c r="Y48" s="79">
        <v>2317</v>
      </c>
      <c r="Z48" s="45"/>
      <c r="AA48" s="46" t="s">
        <v>128</v>
      </c>
      <c r="AB48" s="93" t="s">
        <v>381</v>
      </c>
    </row>
    <row r="49" spans="1:28" x14ac:dyDescent="0.3">
      <c r="A49" s="1"/>
      <c r="B49" s="1"/>
      <c r="C49" s="1"/>
      <c r="D49" s="1"/>
      <c r="F49" s="47" t="s">
        <v>41</v>
      </c>
      <c r="G49" s="77">
        <f>F48/G48</f>
        <v>0.42045454545454547</v>
      </c>
      <c r="H49" s="47"/>
      <c r="I49" s="27"/>
      <c r="J49" s="47" t="s">
        <v>42</v>
      </c>
      <c r="K49" s="77">
        <f>J48/K48</f>
        <v>0.88235294117647056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1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1"/>
    </row>
    <row r="51" spans="1:28" x14ac:dyDescent="0.3">
      <c r="B51" s="1"/>
      <c r="C51" s="1"/>
      <c r="D51" s="1"/>
      <c r="E51" s="1"/>
      <c r="F51" s="1"/>
      <c r="G51" s="1" t="s">
        <v>386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39"/>
      <c r="AA51" s="1"/>
      <c r="AB51" s="1"/>
    </row>
    <row r="52" spans="1:28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0"/>
      <c r="Z52" s="39"/>
      <c r="AA52" s="1"/>
      <c r="AB52" s="1"/>
    </row>
  </sheetData>
  <sheetProtection sheet="1" objects="1" scenarios="1"/>
  <pageMargins left="0" right="0" top="1" bottom="0" header="0.3" footer="0.3"/>
  <pageSetup scale="69" orientation="landscape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6104A-6541-41B9-A678-6683F9B93A28}">
  <sheetPr>
    <tabColor theme="9" tint="0.39997558519241921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109375" customWidth="1"/>
    <col min="5" max="6" width="5.88671875" customWidth="1"/>
    <col min="7" max="7" width="6.5546875" bestFit="1" customWidth="1"/>
    <col min="8" max="9" width="0" hidden="1" customWidth="1"/>
    <col min="10" max="10" width="5.88671875" customWidth="1"/>
    <col min="11" max="11" width="6.5546875" customWidth="1"/>
    <col min="12" max="19" width="5.88671875" customWidth="1"/>
    <col min="20" max="20" width="6.5546875" customWidth="1"/>
    <col min="21" max="21" width="7.33203125" customWidth="1"/>
    <col min="22" max="22" width="4.88671875" customWidth="1"/>
    <col min="23" max="23" width="4.33203125" customWidth="1"/>
    <col min="24" max="24" width="4.109375" customWidth="1"/>
    <col min="25" max="25" width="7.109375" bestFit="1" customWidth="1"/>
    <col min="26" max="26" width="20.33203125" customWidth="1"/>
    <col min="27" max="27" width="15.5546875" customWidth="1"/>
  </cols>
  <sheetData>
    <row r="1" spans="1:28" x14ac:dyDescent="0.3">
      <c r="Z1" s="80" t="s">
        <v>405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28976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366</v>
      </c>
    </row>
    <row r="4" spans="1:28" x14ac:dyDescent="0.3">
      <c r="B4" s="1"/>
      <c r="C4" s="6" t="s">
        <v>227</v>
      </c>
      <c r="D4" s="7" t="s">
        <v>5</v>
      </c>
      <c r="E4" s="8"/>
      <c r="F4" s="5"/>
      <c r="G4" s="1"/>
      <c r="J4" s="15" t="s">
        <v>382</v>
      </c>
      <c r="K4" s="16" t="s">
        <v>106</v>
      </c>
      <c r="L4" s="17"/>
      <c r="M4" s="18"/>
      <c r="N4" s="19">
        <v>27</v>
      </c>
      <c r="O4" s="19">
        <v>26</v>
      </c>
      <c r="P4" s="19">
        <v>21</v>
      </c>
      <c r="Q4" s="19">
        <v>37</v>
      </c>
      <c r="R4" s="20"/>
      <c r="S4" s="21">
        <f>SUM(N4:R4)</f>
        <v>111</v>
      </c>
      <c r="T4" s="22" t="s">
        <v>425</v>
      </c>
    </row>
    <row r="5" spans="1:28" x14ac:dyDescent="0.3">
      <c r="B5" s="1"/>
      <c r="C5" s="6" t="s">
        <v>383</v>
      </c>
      <c r="D5" s="7" t="s">
        <v>6</v>
      </c>
      <c r="E5" s="1"/>
      <c r="F5" s="1"/>
      <c r="G5" s="1"/>
      <c r="J5" s="15" t="s">
        <v>97</v>
      </c>
      <c r="K5" s="16" t="s">
        <v>89</v>
      </c>
      <c r="L5" s="17"/>
      <c r="M5" s="18"/>
      <c r="N5" s="19">
        <v>18</v>
      </c>
      <c r="O5" s="19">
        <v>25</v>
      </c>
      <c r="P5" s="19">
        <v>25</v>
      </c>
      <c r="Q5" s="19">
        <v>36</v>
      </c>
      <c r="R5" s="20"/>
      <c r="S5" s="21">
        <f>SUM(N5:R5)</f>
        <v>104</v>
      </c>
      <c r="T5" s="22" t="s">
        <v>425</v>
      </c>
      <c r="U5" s="1"/>
      <c r="V5" s="1"/>
      <c r="W5" s="1"/>
    </row>
    <row r="6" spans="1:28" x14ac:dyDescent="0.3">
      <c r="C6" s="75">
        <v>5978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168</v>
      </c>
      <c r="D7" s="7" t="s">
        <v>8</v>
      </c>
      <c r="G7" s="1"/>
      <c r="S7" s="1"/>
      <c r="T7" s="25" t="s">
        <v>365</v>
      </c>
      <c r="U7" s="1"/>
      <c r="V7" s="83" t="s">
        <v>425</v>
      </c>
      <c r="W7" s="1"/>
    </row>
    <row r="8" spans="1:28" x14ac:dyDescent="0.3">
      <c r="B8" s="1"/>
      <c r="C8" s="24" t="s">
        <v>368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8">
        <v>9.0277777777777776E-2</v>
      </c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31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7</v>
      </c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366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88</v>
      </c>
      <c r="B13" s="1" t="s">
        <v>105</v>
      </c>
      <c r="C13" s="26" t="s">
        <v>155</v>
      </c>
      <c r="D13" s="36">
        <v>11</v>
      </c>
      <c r="E13" s="26">
        <v>48</v>
      </c>
      <c r="F13" s="26">
        <v>2</v>
      </c>
      <c r="G13" s="26">
        <v>7</v>
      </c>
      <c r="H13" s="26"/>
      <c r="I13" s="26"/>
      <c r="J13" s="26">
        <v>6</v>
      </c>
      <c r="K13" s="26">
        <v>10</v>
      </c>
      <c r="L13" s="26">
        <v>2</v>
      </c>
      <c r="M13" s="26">
        <v>5</v>
      </c>
      <c r="N13" s="26">
        <f>SUM(L13:M13)</f>
        <v>7</v>
      </c>
      <c r="O13" s="26">
        <v>6</v>
      </c>
      <c r="P13" s="37">
        <v>3</v>
      </c>
      <c r="Q13" s="26">
        <v>1</v>
      </c>
      <c r="R13" s="26">
        <v>10</v>
      </c>
      <c r="S13" s="26">
        <v>0</v>
      </c>
      <c r="T13" s="26">
        <f t="shared" ref="T13:T24" si="0">+(F13*2)+J13</f>
        <v>10</v>
      </c>
      <c r="U13" s="38">
        <f>IFERROR(((T13+Q13+N13-R13)+(O13*2))/E13,"")</f>
        <v>0.41666666666666669</v>
      </c>
      <c r="V13" s="22">
        <v>10</v>
      </c>
      <c r="W13" s="22" t="s">
        <v>63</v>
      </c>
      <c r="X13" s="22" t="s">
        <v>64</v>
      </c>
      <c r="Y13" s="78">
        <v>5978</v>
      </c>
      <c r="Z13" s="39"/>
      <c r="AA13" s="1" t="s">
        <v>110</v>
      </c>
      <c r="AB13" s="27" t="s">
        <v>384</v>
      </c>
    </row>
    <row r="14" spans="1:28" x14ac:dyDescent="0.3">
      <c r="A14" s="1" t="s">
        <v>88</v>
      </c>
      <c r="B14" s="1" t="s">
        <v>105</v>
      </c>
      <c r="C14" s="26" t="s">
        <v>156</v>
      </c>
      <c r="D14" s="36">
        <v>33</v>
      </c>
      <c r="E14" s="26" t="s">
        <v>324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37"/>
      <c r="Q14" s="26"/>
      <c r="R14" s="26"/>
      <c r="S14" s="26"/>
      <c r="T14" s="26"/>
      <c r="U14" s="38"/>
      <c r="V14" s="22">
        <v>10</v>
      </c>
      <c r="W14" s="22" t="s">
        <v>63</v>
      </c>
      <c r="X14" s="22" t="s">
        <v>64</v>
      </c>
      <c r="Y14" s="78">
        <v>5978</v>
      </c>
      <c r="Z14" s="39"/>
      <c r="AA14" s="1" t="s">
        <v>110</v>
      </c>
      <c r="AB14" s="27" t="s">
        <v>384</v>
      </c>
    </row>
    <row r="15" spans="1:28" x14ac:dyDescent="0.3">
      <c r="A15" s="1" t="s">
        <v>88</v>
      </c>
      <c r="B15" s="1" t="s">
        <v>105</v>
      </c>
      <c r="C15" s="26" t="s">
        <v>157</v>
      </c>
      <c r="D15" s="36">
        <v>24</v>
      </c>
      <c r="E15" s="26">
        <v>43</v>
      </c>
      <c r="F15" s="26">
        <v>8</v>
      </c>
      <c r="G15" s="26">
        <v>10</v>
      </c>
      <c r="H15" s="26"/>
      <c r="I15" s="26"/>
      <c r="J15" s="26">
        <v>4</v>
      </c>
      <c r="K15" s="26">
        <v>5</v>
      </c>
      <c r="L15" s="26">
        <v>3</v>
      </c>
      <c r="M15" s="26">
        <v>8</v>
      </c>
      <c r="N15" s="26">
        <f t="shared" ref="N15:N19" si="1">SUM(L15:M15)</f>
        <v>11</v>
      </c>
      <c r="O15" s="26">
        <v>2</v>
      </c>
      <c r="P15" s="26">
        <v>4</v>
      </c>
      <c r="Q15" s="26">
        <v>1</v>
      </c>
      <c r="R15" s="26">
        <v>0</v>
      </c>
      <c r="S15" s="26">
        <v>0</v>
      </c>
      <c r="T15" s="26">
        <f t="shared" si="0"/>
        <v>20</v>
      </c>
      <c r="U15" s="38">
        <f t="shared" ref="U15:U24" si="2">IFERROR(((T15+Q15+N15-R15)+(O15*2))/E15,"")</f>
        <v>0.83720930232558144</v>
      </c>
      <c r="V15" s="22">
        <v>10</v>
      </c>
      <c r="W15" s="22" t="s">
        <v>63</v>
      </c>
      <c r="X15" s="22" t="s">
        <v>64</v>
      </c>
      <c r="Y15" s="78">
        <v>5978</v>
      </c>
      <c r="Z15" s="39"/>
      <c r="AA15" s="1" t="s">
        <v>110</v>
      </c>
      <c r="AB15" s="27" t="s">
        <v>384</v>
      </c>
    </row>
    <row r="16" spans="1:28" x14ac:dyDescent="0.3">
      <c r="A16" s="1" t="s">
        <v>88</v>
      </c>
      <c r="B16" s="1" t="s">
        <v>105</v>
      </c>
      <c r="C16" s="26" t="s">
        <v>158</v>
      </c>
      <c r="D16" s="36">
        <v>22</v>
      </c>
      <c r="E16" s="26">
        <v>26</v>
      </c>
      <c r="F16" s="26">
        <v>4</v>
      </c>
      <c r="G16" s="26">
        <v>9</v>
      </c>
      <c r="H16" s="26"/>
      <c r="I16" s="26"/>
      <c r="J16" s="26">
        <v>3</v>
      </c>
      <c r="K16" s="26">
        <v>4</v>
      </c>
      <c r="L16" s="26">
        <v>1</v>
      </c>
      <c r="M16" s="26">
        <v>5</v>
      </c>
      <c r="N16" s="26">
        <f t="shared" si="1"/>
        <v>6</v>
      </c>
      <c r="O16" s="26">
        <v>1</v>
      </c>
      <c r="P16" s="26">
        <v>5</v>
      </c>
      <c r="Q16" s="26">
        <v>1</v>
      </c>
      <c r="R16" s="26">
        <v>0</v>
      </c>
      <c r="S16" s="26">
        <v>1</v>
      </c>
      <c r="T16" s="26">
        <f t="shared" si="0"/>
        <v>11</v>
      </c>
      <c r="U16" s="38">
        <f t="shared" si="2"/>
        <v>0.76923076923076927</v>
      </c>
      <c r="V16" s="22">
        <v>10</v>
      </c>
      <c r="W16" s="22" t="s">
        <v>63</v>
      </c>
      <c r="X16" s="22" t="s">
        <v>64</v>
      </c>
      <c r="Y16" s="78">
        <v>5978</v>
      </c>
      <c r="Z16" s="39"/>
      <c r="AA16" s="1" t="s">
        <v>110</v>
      </c>
      <c r="AB16" s="27" t="s">
        <v>384</v>
      </c>
    </row>
    <row r="17" spans="1:28" x14ac:dyDescent="0.3">
      <c r="A17" s="1" t="s">
        <v>88</v>
      </c>
      <c r="B17" s="1" t="s">
        <v>105</v>
      </c>
      <c r="C17" s="26" t="s">
        <v>160</v>
      </c>
      <c r="D17" s="36">
        <v>20</v>
      </c>
      <c r="E17" s="26" t="s">
        <v>324</v>
      </c>
      <c r="F17" s="26"/>
      <c r="G17" s="26"/>
      <c r="H17" s="26"/>
      <c r="I17" s="26"/>
      <c r="J17" s="26"/>
      <c r="K17" s="26"/>
      <c r="L17" s="26"/>
      <c r="M17" s="26"/>
      <c r="N17" s="26">
        <f t="shared" si="1"/>
        <v>0</v>
      </c>
      <c r="O17" s="26"/>
      <c r="P17" s="26"/>
      <c r="Q17" s="26"/>
      <c r="R17" s="26"/>
      <c r="S17" s="26"/>
      <c r="T17" s="26">
        <f t="shared" si="0"/>
        <v>0</v>
      </c>
      <c r="U17" s="38" t="str">
        <f t="shared" si="2"/>
        <v/>
      </c>
      <c r="V17" s="22">
        <v>10</v>
      </c>
      <c r="W17" s="22" t="s">
        <v>63</v>
      </c>
      <c r="X17" s="22" t="s">
        <v>64</v>
      </c>
      <c r="Y17" s="78">
        <v>5978</v>
      </c>
      <c r="Z17" s="39"/>
      <c r="AA17" s="1" t="s">
        <v>110</v>
      </c>
      <c r="AB17" s="27" t="s">
        <v>384</v>
      </c>
    </row>
    <row r="18" spans="1:28" x14ac:dyDescent="0.3">
      <c r="A18" s="1" t="s">
        <v>88</v>
      </c>
      <c r="B18" s="1" t="s">
        <v>105</v>
      </c>
      <c r="C18" s="26" t="s">
        <v>161</v>
      </c>
      <c r="D18" s="36">
        <v>45</v>
      </c>
      <c r="E18" s="26">
        <v>16</v>
      </c>
      <c r="F18" s="26">
        <v>3</v>
      </c>
      <c r="G18" s="26">
        <v>8</v>
      </c>
      <c r="H18" s="26"/>
      <c r="I18" s="26"/>
      <c r="J18" s="26">
        <v>0</v>
      </c>
      <c r="K18" s="26">
        <v>2</v>
      </c>
      <c r="L18" s="26">
        <v>2</v>
      </c>
      <c r="M18" s="26">
        <v>4</v>
      </c>
      <c r="N18" s="26">
        <f t="shared" si="1"/>
        <v>6</v>
      </c>
      <c r="O18" s="26">
        <v>1</v>
      </c>
      <c r="P18" s="26">
        <v>3</v>
      </c>
      <c r="Q18" s="26">
        <v>0</v>
      </c>
      <c r="R18" s="26">
        <v>1</v>
      </c>
      <c r="S18" s="26">
        <v>1</v>
      </c>
      <c r="T18" s="26">
        <f t="shared" si="0"/>
        <v>6</v>
      </c>
      <c r="U18" s="38">
        <f t="shared" si="2"/>
        <v>0.8125</v>
      </c>
      <c r="V18" s="22">
        <v>10</v>
      </c>
      <c r="W18" s="22" t="s">
        <v>63</v>
      </c>
      <c r="X18" s="22" t="s">
        <v>64</v>
      </c>
      <c r="Y18" s="78">
        <v>5978</v>
      </c>
      <c r="Z18" s="39"/>
      <c r="AA18" s="1" t="s">
        <v>110</v>
      </c>
      <c r="AB18" s="27" t="s">
        <v>384</v>
      </c>
    </row>
    <row r="19" spans="1:28" x14ac:dyDescent="0.3">
      <c r="A19" s="1" t="s">
        <v>88</v>
      </c>
      <c r="B19" s="1" t="s">
        <v>105</v>
      </c>
      <c r="C19" s="26" t="s">
        <v>162</v>
      </c>
      <c r="D19" s="36">
        <v>23</v>
      </c>
      <c r="E19" s="26">
        <v>44</v>
      </c>
      <c r="F19" s="26">
        <v>9</v>
      </c>
      <c r="G19" s="26">
        <v>16</v>
      </c>
      <c r="H19" s="26"/>
      <c r="I19" s="26"/>
      <c r="J19" s="26">
        <v>6</v>
      </c>
      <c r="K19" s="26">
        <v>7</v>
      </c>
      <c r="L19" s="26">
        <v>3</v>
      </c>
      <c r="M19" s="26">
        <v>1</v>
      </c>
      <c r="N19" s="26">
        <f t="shared" si="1"/>
        <v>4</v>
      </c>
      <c r="O19" s="26">
        <v>2</v>
      </c>
      <c r="P19" s="26">
        <v>4</v>
      </c>
      <c r="Q19" s="26">
        <v>2</v>
      </c>
      <c r="R19" s="26">
        <v>6</v>
      </c>
      <c r="S19" s="26">
        <v>0</v>
      </c>
      <c r="T19" s="26">
        <f t="shared" si="0"/>
        <v>24</v>
      </c>
      <c r="U19" s="38">
        <f t="shared" si="2"/>
        <v>0.63636363636363635</v>
      </c>
      <c r="V19" s="22">
        <v>10</v>
      </c>
      <c r="W19" s="22" t="s">
        <v>63</v>
      </c>
      <c r="X19" s="22" t="s">
        <v>64</v>
      </c>
      <c r="Y19" s="78">
        <v>5978</v>
      </c>
      <c r="Z19" s="39"/>
      <c r="AA19" s="1" t="s">
        <v>110</v>
      </c>
      <c r="AB19" s="27" t="s">
        <v>384</v>
      </c>
    </row>
    <row r="20" spans="1:28" x14ac:dyDescent="0.3">
      <c r="A20" s="1" t="s">
        <v>88</v>
      </c>
      <c r="B20" s="1" t="s">
        <v>105</v>
      </c>
      <c r="C20" s="26" t="s">
        <v>163</v>
      </c>
      <c r="D20" s="36">
        <v>40</v>
      </c>
      <c r="E20" s="26">
        <v>5</v>
      </c>
      <c r="F20" s="26">
        <v>0</v>
      </c>
      <c r="G20" s="26">
        <v>3</v>
      </c>
      <c r="H20" s="26"/>
      <c r="I20" s="26"/>
      <c r="J20" s="26">
        <v>0</v>
      </c>
      <c r="K20" s="26">
        <v>0</v>
      </c>
      <c r="L20" s="26">
        <v>2</v>
      </c>
      <c r="M20" s="26">
        <v>1</v>
      </c>
      <c r="N20" s="26">
        <f>SUM(L20:M20)</f>
        <v>3</v>
      </c>
      <c r="O20" s="26">
        <v>0</v>
      </c>
      <c r="P20" s="26">
        <v>0</v>
      </c>
      <c r="Q20" s="26">
        <v>0</v>
      </c>
      <c r="R20" s="26">
        <v>1</v>
      </c>
      <c r="S20" s="26">
        <v>1</v>
      </c>
      <c r="T20" s="26">
        <f t="shared" si="0"/>
        <v>0</v>
      </c>
      <c r="U20" s="38">
        <f t="shared" si="2"/>
        <v>0.4</v>
      </c>
      <c r="V20" s="22">
        <v>10</v>
      </c>
      <c r="W20" s="22" t="s">
        <v>63</v>
      </c>
      <c r="X20" s="22" t="s">
        <v>64</v>
      </c>
      <c r="Y20" s="78">
        <v>5978</v>
      </c>
      <c r="Z20" s="39"/>
      <c r="AA20" s="1" t="s">
        <v>110</v>
      </c>
      <c r="AB20" s="27" t="s">
        <v>384</v>
      </c>
    </row>
    <row r="21" spans="1:28" x14ac:dyDescent="0.3">
      <c r="A21" s="1" t="s">
        <v>88</v>
      </c>
      <c r="B21" s="1" t="s">
        <v>105</v>
      </c>
      <c r="C21" s="26" t="s">
        <v>164</v>
      </c>
      <c r="D21" s="36">
        <v>10</v>
      </c>
      <c r="E21" s="26">
        <v>45</v>
      </c>
      <c r="F21" s="26">
        <v>12</v>
      </c>
      <c r="G21" s="26">
        <v>22</v>
      </c>
      <c r="H21" s="26"/>
      <c r="I21" s="26"/>
      <c r="J21" s="26">
        <v>12</v>
      </c>
      <c r="K21" s="26">
        <v>14</v>
      </c>
      <c r="L21" s="26">
        <v>9</v>
      </c>
      <c r="M21" s="26">
        <v>13</v>
      </c>
      <c r="N21" s="26">
        <f>SUM(L21:M21)</f>
        <v>22</v>
      </c>
      <c r="O21" s="26">
        <v>4</v>
      </c>
      <c r="P21" s="26">
        <v>5</v>
      </c>
      <c r="Q21" s="26">
        <v>5</v>
      </c>
      <c r="R21" s="26">
        <v>3</v>
      </c>
      <c r="S21" s="26">
        <v>1</v>
      </c>
      <c r="T21" s="26">
        <f t="shared" si="0"/>
        <v>36</v>
      </c>
      <c r="U21" s="38">
        <f t="shared" si="2"/>
        <v>1.5111111111111111</v>
      </c>
      <c r="V21" s="22">
        <v>10</v>
      </c>
      <c r="W21" s="22" t="s">
        <v>63</v>
      </c>
      <c r="X21" s="22" t="s">
        <v>64</v>
      </c>
      <c r="Y21" s="78">
        <v>5978</v>
      </c>
      <c r="Z21" s="39"/>
      <c r="AA21" s="1" t="s">
        <v>110</v>
      </c>
      <c r="AB21" s="27" t="s">
        <v>384</v>
      </c>
    </row>
    <row r="22" spans="1:28" x14ac:dyDescent="0.3">
      <c r="A22" s="1" t="s">
        <v>88</v>
      </c>
      <c r="B22" s="1" t="s">
        <v>105</v>
      </c>
      <c r="C22" s="26" t="s">
        <v>165</v>
      </c>
      <c r="D22" s="36">
        <v>14</v>
      </c>
      <c r="E22" s="26" t="s">
        <v>324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38"/>
      <c r="V22" s="22"/>
      <c r="W22" s="22" t="s">
        <v>63</v>
      </c>
      <c r="X22" s="22" t="s">
        <v>64</v>
      </c>
      <c r="Y22" s="78">
        <v>5978</v>
      </c>
      <c r="Z22" s="39"/>
      <c r="AA22" s="1" t="s">
        <v>110</v>
      </c>
      <c r="AB22" s="27" t="s">
        <v>384</v>
      </c>
    </row>
    <row r="23" spans="1:28" x14ac:dyDescent="0.3">
      <c r="A23" s="1" t="s">
        <v>88</v>
      </c>
      <c r="B23" s="1" t="s">
        <v>105</v>
      </c>
      <c r="C23" s="26" t="s">
        <v>342</v>
      </c>
      <c r="D23" s="36">
        <v>25</v>
      </c>
      <c r="E23" s="26" t="s">
        <v>324</v>
      </c>
      <c r="F23" s="26"/>
      <c r="G23" s="26"/>
      <c r="H23" s="26"/>
      <c r="I23" s="26"/>
      <c r="J23" s="26"/>
      <c r="K23" s="26"/>
      <c r="L23" s="26"/>
      <c r="M23" s="26"/>
      <c r="N23" s="26">
        <f>SUM(L23:M23)</f>
        <v>0</v>
      </c>
      <c r="O23" s="26"/>
      <c r="P23" s="26"/>
      <c r="Q23" s="26"/>
      <c r="R23" s="26"/>
      <c r="S23" s="26"/>
      <c r="T23" s="26">
        <f t="shared" si="0"/>
        <v>0</v>
      </c>
      <c r="U23" s="38" t="str">
        <f t="shared" si="2"/>
        <v/>
      </c>
      <c r="V23" s="22">
        <v>10</v>
      </c>
      <c r="W23" s="22" t="s">
        <v>63</v>
      </c>
      <c r="X23" s="22" t="s">
        <v>64</v>
      </c>
      <c r="Y23" s="78">
        <v>5978</v>
      </c>
      <c r="Z23" s="39"/>
      <c r="AA23" s="1" t="s">
        <v>110</v>
      </c>
      <c r="AB23" s="27" t="s">
        <v>384</v>
      </c>
    </row>
    <row r="24" spans="1:28" x14ac:dyDescent="0.3">
      <c r="A24" s="1" t="s">
        <v>88</v>
      </c>
      <c r="B24" s="1" t="s">
        <v>105</v>
      </c>
      <c r="C24" s="26" t="s">
        <v>166</v>
      </c>
      <c r="D24" s="36">
        <v>15</v>
      </c>
      <c r="E24" s="26">
        <v>13</v>
      </c>
      <c r="F24" s="26">
        <v>2</v>
      </c>
      <c r="G24" s="26">
        <v>6</v>
      </c>
      <c r="H24" s="26"/>
      <c r="I24" s="26"/>
      <c r="J24" s="26">
        <v>0</v>
      </c>
      <c r="K24" s="26">
        <v>0</v>
      </c>
      <c r="L24" s="26">
        <v>0</v>
      </c>
      <c r="M24" s="26">
        <v>0</v>
      </c>
      <c r="N24" s="26">
        <f>SUM(L24:M24)</f>
        <v>0</v>
      </c>
      <c r="O24" s="26">
        <v>1</v>
      </c>
      <c r="P24" s="26">
        <v>1</v>
      </c>
      <c r="Q24" s="26">
        <v>1</v>
      </c>
      <c r="R24" s="26">
        <v>2</v>
      </c>
      <c r="S24" s="26">
        <v>1</v>
      </c>
      <c r="T24" s="26">
        <f t="shared" si="0"/>
        <v>4</v>
      </c>
      <c r="U24" s="38">
        <f t="shared" si="2"/>
        <v>0.38461538461538464</v>
      </c>
      <c r="V24" s="22">
        <v>10</v>
      </c>
      <c r="W24" s="22" t="s">
        <v>63</v>
      </c>
      <c r="X24" s="22" t="s">
        <v>64</v>
      </c>
      <c r="Y24" s="78">
        <v>5978</v>
      </c>
      <c r="Z24" s="39"/>
      <c r="AA24" s="1" t="s">
        <v>110</v>
      </c>
      <c r="AB24" s="27" t="s">
        <v>384</v>
      </c>
    </row>
    <row r="25" spans="1:28" x14ac:dyDescent="0.3">
      <c r="A25" s="46" t="s">
        <v>88</v>
      </c>
      <c r="B25" s="46" t="s">
        <v>105</v>
      </c>
      <c r="C25" s="42" t="s">
        <v>40</v>
      </c>
      <c r="D25" s="46"/>
      <c r="E25" s="42">
        <f t="shared" ref="E25:T25" si="3">SUM(E13:E24)</f>
        <v>240</v>
      </c>
      <c r="F25" s="42">
        <f t="shared" si="3"/>
        <v>40</v>
      </c>
      <c r="G25" s="42">
        <f t="shared" si="3"/>
        <v>81</v>
      </c>
      <c r="H25" s="42">
        <f t="shared" si="3"/>
        <v>0</v>
      </c>
      <c r="I25" s="42">
        <f t="shared" si="3"/>
        <v>0</v>
      </c>
      <c r="J25" s="42">
        <f t="shared" si="3"/>
        <v>31</v>
      </c>
      <c r="K25" s="42">
        <f t="shared" si="3"/>
        <v>42</v>
      </c>
      <c r="L25" s="42">
        <f t="shared" si="3"/>
        <v>22</v>
      </c>
      <c r="M25" s="42">
        <f t="shared" si="3"/>
        <v>37</v>
      </c>
      <c r="N25" s="42">
        <f t="shared" si="3"/>
        <v>59</v>
      </c>
      <c r="O25" s="42">
        <f t="shared" si="3"/>
        <v>17</v>
      </c>
      <c r="P25" s="42">
        <f t="shared" si="3"/>
        <v>25</v>
      </c>
      <c r="Q25" s="42">
        <f t="shared" si="3"/>
        <v>11</v>
      </c>
      <c r="R25" s="42">
        <f t="shared" si="3"/>
        <v>23</v>
      </c>
      <c r="S25" s="42">
        <f t="shared" si="3"/>
        <v>5</v>
      </c>
      <c r="T25" s="42">
        <f t="shared" si="3"/>
        <v>111</v>
      </c>
      <c r="U25" s="43">
        <f>((T25+Q25+N25-R25)+(O25*2))/E25</f>
        <v>0.8</v>
      </c>
      <c r="V25" s="44">
        <v>10</v>
      </c>
      <c r="W25" s="44" t="s">
        <v>63</v>
      </c>
      <c r="X25" s="44" t="s">
        <v>64</v>
      </c>
      <c r="Y25" s="79">
        <v>5978</v>
      </c>
      <c r="Z25" s="45"/>
      <c r="AA25" s="46" t="s">
        <v>110</v>
      </c>
      <c r="AB25" s="93" t="s">
        <v>384</v>
      </c>
    </row>
    <row r="26" spans="1:28" x14ac:dyDescent="0.3">
      <c r="A26" s="1"/>
      <c r="B26" s="1"/>
      <c r="C26" s="1"/>
      <c r="D26" s="1"/>
      <c r="F26" s="47" t="s">
        <v>41</v>
      </c>
      <c r="G26" s="77">
        <f>F25/G25</f>
        <v>0.49382716049382713</v>
      </c>
      <c r="H26" s="47"/>
      <c r="I26" s="27"/>
      <c r="J26" s="47" t="s">
        <v>42</v>
      </c>
      <c r="K26" s="77">
        <f>J25/K25</f>
        <v>0.73809523809523814</v>
      </c>
      <c r="L26" s="1"/>
      <c r="M26" s="37" t="s">
        <v>43</v>
      </c>
      <c r="N26" s="49">
        <v>7</v>
      </c>
      <c r="P26" s="1"/>
      <c r="Q26" s="1"/>
      <c r="R26" s="1"/>
      <c r="S26" s="1"/>
      <c r="T26" s="1"/>
      <c r="U26" s="1"/>
      <c r="V26" s="22"/>
      <c r="W26" s="22"/>
      <c r="X26" s="22"/>
      <c r="Y26" s="40"/>
      <c r="Z26" s="39"/>
      <c r="AA26" s="1"/>
      <c r="AB26" s="1"/>
    </row>
    <row r="27" spans="1:28" x14ac:dyDescent="0.3">
      <c r="A27" s="1"/>
      <c r="B27" s="1"/>
      <c r="C27" s="5" t="s">
        <v>44</v>
      </c>
      <c r="V27" s="22"/>
      <c r="W27" s="22"/>
      <c r="X27" s="22"/>
      <c r="Y27" s="40"/>
      <c r="Z27" s="39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52" t="s">
        <v>89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8</v>
      </c>
      <c r="W33" s="1"/>
      <c r="X33" s="1"/>
      <c r="Y33" s="30"/>
      <c r="Z33" s="39"/>
      <c r="AA33" s="1"/>
      <c r="AB33" s="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366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88</v>
      </c>
      <c r="C35" s="26" t="s">
        <v>212</v>
      </c>
      <c r="D35" s="36">
        <v>30</v>
      </c>
      <c r="E35" s="26">
        <v>34</v>
      </c>
      <c r="F35" s="26">
        <v>9</v>
      </c>
      <c r="G35" s="26">
        <v>18</v>
      </c>
      <c r="H35" s="26"/>
      <c r="I35" s="26"/>
      <c r="J35" s="26">
        <v>1</v>
      </c>
      <c r="K35" s="26">
        <v>4</v>
      </c>
      <c r="L35" s="26">
        <v>2</v>
      </c>
      <c r="M35" s="26">
        <v>2</v>
      </c>
      <c r="N35" s="26">
        <f>SUM(L35:M35)</f>
        <v>4</v>
      </c>
      <c r="O35" s="26">
        <v>4</v>
      </c>
      <c r="P35" s="51">
        <v>6</v>
      </c>
      <c r="Q35" s="26">
        <v>3</v>
      </c>
      <c r="R35" s="26">
        <v>5</v>
      </c>
      <c r="S35" s="26">
        <v>0</v>
      </c>
      <c r="T35" s="26">
        <f>+(F35*2)+J35</f>
        <v>19</v>
      </c>
      <c r="U35" s="38">
        <f>IFERROR(((T35+Q35+N35-R35)+(O35*2))/E35,"")</f>
        <v>0.8529411764705882</v>
      </c>
      <c r="V35" s="22">
        <v>10</v>
      </c>
      <c r="W35" s="22" t="s">
        <v>57</v>
      </c>
      <c r="X35" s="22" t="s">
        <v>58</v>
      </c>
      <c r="Y35" s="78">
        <v>5978</v>
      </c>
      <c r="Z35" s="39"/>
      <c r="AA35" s="1" t="s">
        <v>128</v>
      </c>
      <c r="AB35" s="27" t="s">
        <v>385</v>
      </c>
    </row>
    <row r="36" spans="1:28" x14ac:dyDescent="0.3">
      <c r="A36" s="1" t="s">
        <v>105</v>
      </c>
      <c r="B36" s="1" t="s">
        <v>88</v>
      </c>
      <c r="C36" s="26" t="s">
        <v>371</v>
      </c>
      <c r="D36" s="36">
        <v>24</v>
      </c>
      <c r="E36" s="26" t="s">
        <v>324</v>
      </c>
      <c r="F36" s="26"/>
      <c r="G36" s="26"/>
      <c r="H36" s="26"/>
      <c r="I36" s="26"/>
      <c r="J36" s="26"/>
      <c r="K36" s="26"/>
      <c r="L36" s="26"/>
      <c r="M36" s="26"/>
      <c r="N36" s="26">
        <f t="shared" ref="N36:N41" si="4">SUM(L36:M36)</f>
        <v>0</v>
      </c>
      <c r="O36" s="26"/>
      <c r="P36" s="26"/>
      <c r="Q36" s="26"/>
      <c r="R36" s="26"/>
      <c r="S36" s="26"/>
      <c r="T36" s="26">
        <f t="shared" ref="T36:T46" si="5">+(F36*2)+J36</f>
        <v>0</v>
      </c>
      <c r="U36" s="38" t="str">
        <f t="shared" ref="U36:U44" si="6">IFERROR(((T36+Q36+N36-R36)+(O36*2))/E36,"")</f>
        <v/>
      </c>
      <c r="V36" s="22">
        <v>10</v>
      </c>
      <c r="W36" s="22" t="s">
        <v>57</v>
      </c>
      <c r="X36" s="22" t="s">
        <v>58</v>
      </c>
      <c r="Y36" s="78">
        <v>5978</v>
      </c>
      <c r="Z36" s="39"/>
      <c r="AA36" s="1" t="s">
        <v>128</v>
      </c>
      <c r="AB36" s="27" t="s">
        <v>385</v>
      </c>
    </row>
    <row r="37" spans="1:28" x14ac:dyDescent="0.3">
      <c r="A37" s="1" t="s">
        <v>105</v>
      </c>
      <c r="B37" s="1" t="s">
        <v>88</v>
      </c>
      <c r="C37" s="26" t="s">
        <v>213</v>
      </c>
      <c r="D37" s="36">
        <v>50</v>
      </c>
      <c r="E37" s="26">
        <v>25</v>
      </c>
      <c r="F37" s="26">
        <v>3</v>
      </c>
      <c r="G37" s="26">
        <v>6</v>
      </c>
      <c r="H37" s="26"/>
      <c r="I37" s="26"/>
      <c r="J37" s="26">
        <v>4</v>
      </c>
      <c r="K37" s="26">
        <v>6</v>
      </c>
      <c r="L37" s="26">
        <v>5</v>
      </c>
      <c r="M37" s="26">
        <v>4</v>
      </c>
      <c r="N37" s="26">
        <f t="shared" si="4"/>
        <v>9</v>
      </c>
      <c r="O37" s="26">
        <v>0</v>
      </c>
      <c r="P37" s="51">
        <v>6</v>
      </c>
      <c r="Q37" s="26">
        <v>4</v>
      </c>
      <c r="R37" s="26">
        <v>1</v>
      </c>
      <c r="S37" s="26">
        <v>1</v>
      </c>
      <c r="T37" s="26">
        <f t="shared" si="5"/>
        <v>10</v>
      </c>
      <c r="U37" s="38">
        <f t="shared" si="6"/>
        <v>0.88</v>
      </c>
      <c r="V37" s="22">
        <v>10</v>
      </c>
      <c r="W37" s="22" t="s">
        <v>57</v>
      </c>
      <c r="X37" s="22" t="s">
        <v>58</v>
      </c>
      <c r="Y37" s="78">
        <v>5978</v>
      </c>
      <c r="Z37" s="39"/>
      <c r="AA37" s="1" t="s">
        <v>128</v>
      </c>
      <c r="AB37" s="27" t="s">
        <v>385</v>
      </c>
    </row>
    <row r="38" spans="1:28" x14ac:dyDescent="0.3">
      <c r="A38" s="1" t="s">
        <v>105</v>
      </c>
      <c r="B38" s="1" t="s">
        <v>88</v>
      </c>
      <c r="C38" s="26" t="s">
        <v>361</v>
      </c>
      <c r="D38" s="36">
        <v>12</v>
      </c>
      <c r="E38" s="26">
        <v>16</v>
      </c>
      <c r="F38" s="26">
        <v>3</v>
      </c>
      <c r="G38" s="37">
        <v>8</v>
      </c>
      <c r="H38" s="26"/>
      <c r="I38" s="26"/>
      <c r="J38" s="26">
        <v>1</v>
      </c>
      <c r="K38" s="26">
        <v>3</v>
      </c>
      <c r="L38" s="26">
        <v>1</v>
      </c>
      <c r="M38" s="26">
        <v>0</v>
      </c>
      <c r="N38" s="26">
        <f t="shared" si="4"/>
        <v>1</v>
      </c>
      <c r="O38" s="26">
        <v>2</v>
      </c>
      <c r="P38" s="26">
        <v>1</v>
      </c>
      <c r="Q38" s="26">
        <v>2</v>
      </c>
      <c r="R38" s="26">
        <v>2</v>
      </c>
      <c r="S38" s="26">
        <v>0</v>
      </c>
      <c r="T38" s="26">
        <f t="shared" si="5"/>
        <v>7</v>
      </c>
      <c r="U38" s="38">
        <f t="shared" si="6"/>
        <v>0.75</v>
      </c>
      <c r="V38" s="22">
        <v>10</v>
      </c>
      <c r="W38" s="22" t="s">
        <v>57</v>
      </c>
      <c r="X38" s="22" t="s">
        <v>58</v>
      </c>
      <c r="Y38" s="78">
        <v>5978</v>
      </c>
      <c r="Z38" s="39"/>
      <c r="AA38" s="1" t="s">
        <v>128</v>
      </c>
      <c r="AB38" s="27" t="s">
        <v>385</v>
      </c>
    </row>
    <row r="39" spans="1:28" x14ac:dyDescent="0.3">
      <c r="A39" s="1" t="s">
        <v>105</v>
      </c>
      <c r="B39" s="1" t="s">
        <v>88</v>
      </c>
      <c r="C39" s="26" t="s">
        <v>216</v>
      </c>
      <c r="D39" s="36">
        <v>44</v>
      </c>
      <c r="E39" s="26">
        <v>38</v>
      </c>
      <c r="F39" s="26">
        <v>5</v>
      </c>
      <c r="G39" s="26">
        <v>9</v>
      </c>
      <c r="H39" s="26"/>
      <c r="I39" s="26"/>
      <c r="J39" s="26">
        <v>1</v>
      </c>
      <c r="K39" s="26">
        <v>4</v>
      </c>
      <c r="L39" s="26">
        <v>3</v>
      </c>
      <c r="M39" s="26">
        <v>4</v>
      </c>
      <c r="N39" s="26">
        <f t="shared" si="4"/>
        <v>7</v>
      </c>
      <c r="O39" s="26">
        <v>0</v>
      </c>
      <c r="P39" s="26">
        <v>4</v>
      </c>
      <c r="Q39" s="26">
        <v>1</v>
      </c>
      <c r="R39" s="26">
        <v>1</v>
      </c>
      <c r="S39" s="26">
        <v>2</v>
      </c>
      <c r="T39" s="26">
        <f t="shared" si="5"/>
        <v>11</v>
      </c>
      <c r="U39" s="38">
        <f t="shared" si="6"/>
        <v>0.47368421052631576</v>
      </c>
      <c r="V39" s="22">
        <v>10</v>
      </c>
      <c r="W39" s="22" t="s">
        <v>57</v>
      </c>
      <c r="X39" s="22" t="s">
        <v>58</v>
      </c>
      <c r="Y39" s="78">
        <v>5978</v>
      </c>
      <c r="Z39" s="39"/>
      <c r="AA39" s="1" t="s">
        <v>128</v>
      </c>
      <c r="AB39" s="27" t="s">
        <v>385</v>
      </c>
    </row>
    <row r="40" spans="1:28" x14ac:dyDescent="0.3">
      <c r="A40" s="1" t="s">
        <v>105</v>
      </c>
      <c r="B40" s="1" t="s">
        <v>88</v>
      </c>
      <c r="C40" s="26" t="s">
        <v>217</v>
      </c>
      <c r="D40" s="36">
        <v>32</v>
      </c>
      <c r="E40" s="26" t="s">
        <v>324</v>
      </c>
      <c r="F40" s="26"/>
      <c r="G40" s="26"/>
      <c r="H40" s="26"/>
      <c r="I40" s="26"/>
      <c r="J40" s="26"/>
      <c r="K40" s="26"/>
      <c r="L40" s="26"/>
      <c r="M40" s="26"/>
      <c r="N40" s="26">
        <f t="shared" si="4"/>
        <v>0</v>
      </c>
      <c r="O40" s="26"/>
      <c r="P40" s="37"/>
      <c r="Q40" s="26"/>
      <c r="R40" s="26"/>
      <c r="S40" s="26"/>
      <c r="T40" s="26">
        <f t="shared" si="5"/>
        <v>0</v>
      </c>
      <c r="U40" s="38" t="str">
        <f t="shared" si="6"/>
        <v/>
      </c>
      <c r="V40" s="22">
        <v>10</v>
      </c>
      <c r="W40" s="22" t="s">
        <v>57</v>
      </c>
      <c r="X40" s="22" t="s">
        <v>58</v>
      </c>
      <c r="Y40" s="78">
        <v>5978</v>
      </c>
      <c r="Z40" s="39"/>
      <c r="AA40" s="1" t="s">
        <v>128</v>
      </c>
      <c r="AB40" s="27" t="s">
        <v>385</v>
      </c>
    </row>
    <row r="41" spans="1:28" x14ac:dyDescent="0.3">
      <c r="A41" s="1" t="s">
        <v>105</v>
      </c>
      <c r="B41" s="1" t="s">
        <v>88</v>
      </c>
      <c r="C41" s="26" t="s">
        <v>218</v>
      </c>
      <c r="D41" s="36">
        <v>34</v>
      </c>
      <c r="E41" s="26">
        <v>3</v>
      </c>
      <c r="F41" s="26">
        <v>0</v>
      </c>
      <c r="G41" s="26">
        <v>2</v>
      </c>
      <c r="H41" s="26"/>
      <c r="I41" s="26"/>
      <c r="J41" s="26">
        <v>0</v>
      </c>
      <c r="K41" s="26">
        <v>0</v>
      </c>
      <c r="L41" s="26">
        <v>2</v>
      </c>
      <c r="M41" s="26">
        <v>0</v>
      </c>
      <c r="N41" s="26">
        <f t="shared" si="4"/>
        <v>2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f t="shared" si="5"/>
        <v>0</v>
      </c>
      <c r="U41" s="38">
        <f t="shared" si="6"/>
        <v>0.66666666666666663</v>
      </c>
      <c r="V41" s="22">
        <v>10</v>
      </c>
      <c r="W41" s="22" t="s">
        <v>57</v>
      </c>
      <c r="X41" s="22" t="s">
        <v>58</v>
      </c>
      <c r="Y41" s="78">
        <v>5978</v>
      </c>
      <c r="Z41" s="39"/>
      <c r="AA41" s="1" t="s">
        <v>128</v>
      </c>
      <c r="AB41" s="27" t="s">
        <v>385</v>
      </c>
    </row>
    <row r="42" spans="1:28" x14ac:dyDescent="0.3">
      <c r="A42" s="1" t="s">
        <v>105</v>
      </c>
      <c r="B42" s="1" t="s">
        <v>88</v>
      </c>
      <c r="C42" s="26" t="s">
        <v>372</v>
      </c>
      <c r="D42" s="36">
        <v>54</v>
      </c>
      <c r="E42" s="26" t="s">
        <v>324</v>
      </c>
      <c r="F42" s="26"/>
      <c r="G42" s="26"/>
      <c r="H42" s="26"/>
      <c r="I42" s="26"/>
      <c r="J42" s="26"/>
      <c r="K42" s="26"/>
      <c r="L42" s="26"/>
      <c r="M42" s="26"/>
      <c r="N42" s="26">
        <f>SUM(L42:M42)</f>
        <v>0</v>
      </c>
      <c r="O42" s="26"/>
      <c r="P42" s="26"/>
      <c r="Q42" s="26"/>
      <c r="R42" s="26"/>
      <c r="S42" s="26"/>
      <c r="T42" s="26">
        <f t="shared" si="5"/>
        <v>0</v>
      </c>
      <c r="U42" s="38" t="str">
        <f t="shared" si="6"/>
        <v/>
      </c>
      <c r="V42" s="22">
        <v>10</v>
      </c>
      <c r="W42" s="22" t="s">
        <v>57</v>
      </c>
      <c r="X42" s="22" t="s">
        <v>58</v>
      </c>
      <c r="Y42" s="78">
        <v>5978</v>
      </c>
      <c r="Z42" s="39"/>
      <c r="AA42" s="1" t="s">
        <v>128</v>
      </c>
      <c r="AB42" s="27" t="s">
        <v>385</v>
      </c>
    </row>
    <row r="43" spans="1:28" x14ac:dyDescent="0.3">
      <c r="A43" s="1" t="s">
        <v>105</v>
      </c>
      <c r="B43" s="1" t="s">
        <v>88</v>
      </c>
      <c r="C43" s="26" t="s">
        <v>219</v>
      </c>
      <c r="D43" s="36">
        <v>20</v>
      </c>
      <c r="E43" s="26">
        <v>37</v>
      </c>
      <c r="F43" s="26">
        <v>4</v>
      </c>
      <c r="G43" s="26">
        <v>13</v>
      </c>
      <c r="H43" s="26"/>
      <c r="I43" s="26"/>
      <c r="J43" s="26">
        <v>3</v>
      </c>
      <c r="K43" s="26">
        <v>6</v>
      </c>
      <c r="L43" s="26">
        <v>2</v>
      </c>
      <c r="M43" s="26">
        <v>3</v>
      </c>
      <c r="N43" s="26">
        <f>SUM(L43:M43)</f>
        <v>5</v>
      </c>
      <c r="O43" s="26">
        <v>2</v>
      </c>
      <c r="P43" s="26">
        <v>5</v>
      </c>
      <c r="Q43" s="26">
        <v>0</v>
      </c>
      <c r="R43" s="26">
        <v>6</v>
      </c>
      <c r="S43" s="26">
        <v>0</v>
      </c>
      <c r="T43" s="26">
        <f t="shared" si="5"/>
        <v>11</v>
      </c>
      <c r="U43" s="38">
        <f t="shared" si="6"/>
        <v>0.3783783783783784</v>
      </c>
      <c r="V43" s="22">
        <v>10</v>
      </c>
      <c r="W43" s="22" t="s">
        <v>57</v>
      </c>
      <c r="X43" s="22" t="s">
        <v>58</v>
      </c>
      <c r="Y43" s="78">
        <v>5978</v>
      </c>
      <c r="Z43" s="39"/>
      <c r="AA43" s="1" t="s">
        <v>128</v>
      </c>
      <c r="AB43" s="27" t="s">
        <v>385</v>
      </c>
    </row>
    <row r="44" spans="1:28" x14ac:dyDescent="0.3">
      <c r="A44" s="1" t="s">
        <v>105</v>
      </c>
      <c r="B44" s="1" t="s">
        <v>88</v>
      </c>
      <c r="C44" s="26" t="s">
        <v>220</v>
      </c>
      <c r="D44" s="36">
        <v>40</v>
      </c>
      <c r="E44" s="26">
        <v>25</v>
      </c>
      <c r="F44" s="26">
        <v>13</v>
      </c>
      <c r="G44" s="26">
        <v>16</v>
      </c>
      <c r="H44" s="26"/>
      <c r="I44" s="26"/>
      <c r="J44" s="26">
        <v>5</v>
      </c>
      <c r="K44" s="26">
        <v>7</v>
      </c>
      <c r="L44" s="26">
        <v>1</v>
      </c>
      <c r="M44" s="26">
        <v>3</v>
      </c>
      <c r="N44" s="26">
        <f>SUM(L44:M44)</f>
        <v>4</v>
      </c>
      <c r="O44" s="26">
        <v>1</v>
      </c>
      <c r="P44" s="26">
        <v>3</v>
      </c>
      <c r="Q44" s="26">
        <v>1</v>
      </c>
      <c r="R44" s="26">
        <v>2</v>
      </c>
      <c r="S44" s="26">
        <v>1</v>
      </c>
      <c r="T44" s="26">
        <f t="shared" si="5"/>
        <v>31</v>
      </c>
      <c r="U44" s="38">
        <f t="shared" si="6"/>
        <v>1.44</v>
      </c>
      <c r="V44" s="22">
        <v>10</v>
      </c>
      <c r="W44" s="22" t="s">
        <v>57</v>
      </c>
      <c r="X44" s="22" t="s">
        <v>58</v>
      </c>
      <c r="Y44" s="78">
        <v>5978</v>
      </c>
      <c r="Z44" s="39"/>
      <c r="AA44" s="1" t="s">
        <v>128</v>
      </c>
      <c r="AB44" s="27" t="s">
        <v>385</v>
      </c>
    </row>
    <row r="45" spans="1:28" x14ac:dyDescent="0.3">
      <c r="A45" s="1" t="s">
        <v>105</v>
      </c>
      <c r="B45" s="1" t="s">
        <v>88</v>
      </c>
      <c r="C45" s="26" t="s">
        <v>221</v>
      </c>
      <c r="D45" s="36">
        <v>10</v>
      </c>
      <c r="E45" s="26">
        <v>32</v>
      </c>
      <c r="F45" s="5">
        <v>3</v>
      </c>
      <c r="G45" s="26">
        <v>8</v>
      </c>
      <c r="H45" s="26"/>
      <c r="I45" s="26"/>
      <c r="J45" s="26">
        <v>0</v>
      </c>
      <c r="K45" s="26">
        <v>0</v>
      </c>
      <c r="L45" s="26">
        <v>1</v>
      </c>
      <c r="M45" s="26">
        <v>0</v>
      </c>
      <c r="N45" s="26">
        <f>SUM(L45:M45)</f>
        <v>1</v>
      </c>
      <c r="O45" s="26">
        <v>3</v>
      </c>
      <c r="P45" s="37">
        <v>2</v>
      </c>
      <c r="Q45" s="26">
        <v>1</v>
      </c>
      <c r="R45" s="26">
        <v>2</v>
      </c>
      <c r="S45" s="26">
        <v>0</v>
      </c>
      <c r="T45" s="26">
        <f t="shared" si="5"/>
        <v>6</v>
      </c>
      <c r="U45" s="38">
        <f>IFERROR(((T45+Q45+N45-R45)+(O45*2))/E45,"")</f>
        <v>0.375</v>
      </c>
      <c r="V45" s="22">
        <v>10</v>
      </c>
      <c r="W45" s="22" t="s">
        <v>57</v>
      </c>
      <c r="X45" s="22" t="s">
        <v>58</v>
      </c>
      <c r="Y45" s="78">
        <v>5978</v>
      </c>
      <c r="Z45" s="39"/>
      <c r="AA45" s="1" t="s">
        <v>128</v>
      </c>
      <c r="AB45" s="27" t="s">
        <v>385</v>
      </c>
    </row>
    <row r="46" spans="1:28" x14ac:dyDescent="0.3">
      <c r="A46" s="1" t="s">
        <v>105</v>
      </c>
      <c r="B46" s="1" t="s">
        <v>88</v>
      </c>
      <c r="C46" s="26" t="s">
        <v>346</v>
      </c>
      <c r="D46" s="36">
        <v>22</v>
      </c>
      <c r="E46" s="26">
        <v>30</v>
      </c>
      <c r="F46" s="26">
        <v>3</v>
      </c>
      <c r="G46" s="26">
        <v>7</v>
      </c>
      <c r="H46" s="26"/>
      <c r="I46" s="26"/>
      <c r="J46" s="26">
        <v>3</v>
      </c>
      <c r="K46" s="26">
        <v>6</v>
      </c>
      <c r="L46" s="26">
        <v>2</v>
      </c>
      <c r="M46" s="26">
        <v>7</v>
      </c>
      <c r="N46" s="26">
        <f>SUM(L46:M46)</f>
        <v>9</v>
      </c>
      <c r="O46" s="26">
        <v>3</v>
      </c>
      <c r="P46" s="26">
        <v>3</v>
      </c>
      <c r="Q46" s="26">
        <v>1</v>
      </c>
      <c r="R46" s="26">
        <v>1</v>
      </c>
      <c r="S46" s="26">
        <v>0</v>
      </c>
      <c r="T46" s="26">
        <f t="shared" si="5"/>
        <v>9</v>
      </c>
      <c r="U46" s="38">
        <f>IFERROR(((T46+Q46+N46-R46)+(O46*2))/E46,"")</f>
        <v>0.8</v>
      </c>
      <c r="V46" s="22">
        <v>10</v>
      </c>
      <c r="W46" s="22" t="s">
        <v>57</v>
      </c>
      <c r="X46" s="22" t="s">
        <v>58</v>
      </c>
      <c r="Y46" s="78">
        <v>5978</v>
      </c>
      <c r="Z46" s="39"/>
      <c r="AA46" s="1" t="s">
        <v>128</v>
      </c>
      <c r="AB46" s="27" t="s">
        <v>385</v>
      </c>
    </row>
    <row r="47" spans="1:28" x14ac:dyDescent="0.3">
      <c r="A47" s="46" t="s">
        <v>105</v>
      </c>
      <c r="B47" s="46" t="s">
        <v>88</v>
      </c>
      <c r="C47" s="42" t="s">
        <v>40</v>
      </c>
      <c r="D47" s="46"/>
      <c r="E47" s="42">
        <f t="shared" ref="E47:T47" si="7">SUM(E35:E46)</f>
        <v>240</v>
      </c>
      <c r="F47" s="42">
        <f t="shared" si="7"/>
        <v>43</v>
      </c>
      <c r="G47" s="42">
        <f t="shared" si="7"/>
        <v>87</v>
      </c>
      <c r="H47" s="42">
        <f t="shared" si="7"/>
        <v>0</v>
      </c>
      <c r="I47" s="42">
        <f t="shared" si="7"/>
        <v>0</v>
      </c>
      <c r="J47" s="42">
        <f t="shared" si="7"/>
        <v>18</v>
      </c>
      <c r="K47" s="42">
        <f t="shared" si="7"/>
        <v>36</v>
      </c>
      <c r="L47" s="42">
        <f t="shared" si="7"/>
        <v>19</v>
      </c>
      <c r="M47" s="42">
        <f t="shared" si="7"/>
        <v>23</v>
      </c>
      <c r="N47" s="42">
        <f t="shared" si="7"/>
        <v>42</v>
      </c>
      <c r="O47" s="42">
        <f t="shared" si="7"/>
        <v>15</v>
      </c>
      <c r="P47" s="42">
        <f t="shared" si="7"/>
        <v>30</v>
      </c>
      <c r="Q47" s="42">
        <f t="shared" si="7"/>
        <v>13</v>
      </c>
      <c r="R47" s="42">
        <f t="shared" si="7"/>
        <v>20</v>
      </c>
      <c r="S47" s="42">
        <f t="shared" si="7"/>
        <v>4</v>
      </c>
      <c r="T47" s="42">
        <f t="shared" si="7"/>
        <v>104</v>
      </c>
      <c r="U47" s="43">
        <f>((T47+Q47+N47-R47)+(O47*2))/E47</f>
        <v>0.70416666666666672</v>
      </c>
      <c r="V47" s="44">
        <v>10</v>
      </c>
      <c r="W47" s="44" t="s">
        <v>57</v>
      </c>
      <c r="X47" s="44" t="s">
        <v>58</v>
      </c>
      <c r="Y47" s="79">
        <v>5978</v>
      </c>
      <c r="Z47" s="45"/>
      <c r="AA47" s="46" t="s">
        <v>128</v>
      </c>
      <c r="AB47" s="93" t="s">
        <v>385</v>
      </c>
    </row>
    <row r="48" spans="1:28" x14ac:dyDescent="0.3">
      <c r="A48" s="1"/>
      <c r="B48" s="1"/>
      <c r="C48" s="1"/>
      <c r="D48" s="1"/>
      <c r="F48" s="47" t="s">
        <v>41</v>
      </c>
      <c r="G48" s="48">
        <f>F47/G47</f>
        <v>0.4942528735632184</v>
      </c>
      <c r="H48" s="26"/>
      <c r="I48" s="1"/>
      <c r="J48" s="47" t="s">
        <v>42</v>
      </c>
      <c r="K48" s="48">
        <f>J47/K47</f>
        <v>0.5</v>
      </c>
      <c r="L48" s="1"/>
      <c r="M48" s="37" t="s">
        <v>43</v>
      </c>
      <c r="N48" s="49">
        <v>7</v>
      </c>
      <c r="P48" s="1"/>
      <c r="Q48" s="1"/>
      <c r="R48" s="1"/>
      <c r="S48" s="1"/>
      <c r="T48" s="1"/>
      <c r="U48" s="1"/>
      <c r="V48" s="22"/>
      <c r="W48" s="22"/>
      <c r="X48" s="22"/>
      <c r="Y48" s="40"/>
      <c r="Z48" s="39"/>
      <c r="AA48" s="1"/>
      <c r="AB48" s="1"/>
    </row>
    <row r="49" spans="1:28" x14ac:dyDescent="0.3">
      <c r="A49" s="1"/>
      <c r="B49" s="1"/>
      <c r="C49" s="5" t="s">
        <v>44</v>
      </c>
      <c r="V49" s="22"/>
      <c r="W49" s="22"/>
      <c r="X49" s="22"/>
      <c r="Y49" s="40"/>
      <c r="Z49" s="39"/>
      <c r="AA49" s="1"/>
      <c r="AB49" s="1"/>
    </row>
    <row r="50" spans="1:28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0"/>
      <c r="Z50" s="39"/>
      <c r="AA50" s="1"/>
      <c r="AB50" s="1"/>
    </row>
  </sheetData>
  <sheetProtection sheet="1" objects="1" scenarios="1"/>
  <pageMargins left="0" right="0" top="1" bottom="0" header="0.3" footer="0.3"/>
  <pageSetup scale="6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040EE-3142-4DE2-962F-892D4855A4BD}">
  <sheetPr>
    <tabColor rgb="FFFF0000"/>
    <pageSetUpPr fitToPage="1"/>
  </sheetPr>
  <dimension ref="A1:AB50"/>
  <sheetViews>
    <sheetView topLeftCell="A3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80" t="s">
        <v>437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94" t="s">
        <v>432</v>
      </c>
    </row>
    <row r="3" spans="1:28" x14ac:dyDescent="0.3">
      <c r="B3" s="1"/>
      <c r="C3" s="6">
        <v>28852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  <c r="Z3" s="80" t="s">
        <v>479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225</v>
      </c>
      <c r="K4" s="16" t="s">
        <v>106</v>
      </c>
      <c r="L4" s="17"/>
      <c r="M4" s="18"/>
      <c r="N4" s="19">
        <v>20</v>
      </c>
      <c r="O4" s="19">
        <v>18</v>
      </c>
      <c r="P4" s="19">
        <v>24</v>
      </c>
      <c r="Q4" s="19">
        <v>26</v>
      </c>
      <c r="R4" s="20"/>
      <c r="S4" s="21">
        <f>SUM(N4:R4)</f>
        <v>88</v>
      </c>
      <c r="T4" s="22">
        <v>16</v>
      </c>
    </row>
    <row r="5" spans="1:28" x14ac:dyDescent="0.3">
      <c r="B5" s="1"/>
      <c r="C5" s="6" t="s">
        <v>121</v>
      </c>
      <c r="D5" s="7" t="s">
        <v>6</v>
      </c>
      <c r="E5" s="1"/>
      <c r="F5" s="1"/>
      <c r="G5" s="1"/>
      <c r="J5" s="15" t="s">
        <v>101</v>
      </c>
      <c r="K5" s="16" t="s">
        <v>114</v>
      </c>
      <c r="L5" s="17"/>
      <c r="M5" s="18"/>
      <c r="N5" s="19">
        <v>25</v>
      </c>
      <c r="O5" s="19">
        <v>17</v>
      </c>
      <c r="P5" s="19">
        <v>15</v>
      </c>
      <c r="Q5" s="19">
        <v>16</v>
      </c>
      <c r="R5" s="20"/>
      <c r="S5" s="21">
        <f>SUM(N5:R5)</f>
        <v>73</v>
      </c>
      <c r="T5" s="22">
        <v>16</v>
      </c>
      <c r="U5" s="1"/>
      <c r="V5" s="1"/>
      <c r="W5" s="1"/>
    </row>
    <row r="6" spans="1:28" x14ac:dyDescent="0.3">
      <c r="C6" s="23">
        <v>1622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325</v>
      </c>
      <c r="D7" s="7" t="s">
        <v>8</v>
      </c>
      <c r="G7" s="1"/>
      <c r="S7" s="1"/>
      <c r="T7" s="25" t="s">
        <v>9</v>
      </c>
      <c r="U7" s="1"/>
      <c r="V7" s="83">
        <v>16</v>
      </c>
      <c r="W7" s="1"/>
    </row>
    <row r="8" spans="1:28" x14ac:dyDescent="0.3">
      <c r="B8" s="1"/>
      <c r="C8" s="24" t="s">
        <v>326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92"/>
    </row>
    <row r="11" spans="1:28" x14ac:dyDescent="0.3">
      <c r="B11" s="1"/>
      <c r="C11" s="31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5</v>
      </c>
      <c r="AB11" s="92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113</v>
      </c>
      <c r="B13" s="1" t="s">
        <v>105</v>
      </c>
      <c r="C13" s="26" t="s">
        <v>155</v>
      </c>
      <c r="D13" s="36">
        <v>11</v>
      </c>
      <c r="E13" s="26">
        <v>36</v>
      </c>
      <c r="F13" s="26">
        <v>6</v>
      </c>
      <c r="G13" s="26">
        <v>15</v>
      </c>
      <c r="H13" s="26"/>
      <c r="I13" s="26"/>
      <c r="J13" s="26">
        <v>2</v>
      </c>
      <c r="K13" s="26">
        <v>2</v>
      </c>
      <c r="L13" s="95"/>
      <c r="M13" s="26">
        <v>3</v>
      </c>
      <c r="N13" s="26">
        <f>SUM(L13:M13)</f>
        <v>3</v>
      </c>
      <c r="O13" s="37">
        <v>4</v>
      </c>
      <c r="P13" s="37">
        <v>0</v>
      </c>
      <c r="Q13" s="106"/>
      <c r="R13" s="106"/>
      <c r="S13" s="106"/>
      <c r="T13" s="26">
        <f t="shared" ref="T13:T24" si="0">+(F13*2)+J13</f>
        <v>14</v>
      </c>
      <c r="U13" s="38">
        <f>IFERROR(((T13+Q13+N13-R13)+(O13*2))/E13,"")</f>
        <v>0.69444444444444442</v>
      </c>
      <c r="V13" s="22">
        <v>16</v>
      </c>
      <c r="W13" s="22" t="s">
        <v>63</v>
      </c>
      <c r="X13" s="22" t="s">
        <v>64</v>
      </c>
      <c r="Y13" s="78">
        <v>1622</v>
      </c>
      <c r="Z13" s="39"/>
      <c r="AA13" s="1" t="s">
        <v>110</v>
      </c>
      <c r="AB13" s="27" t="s">
        <v>226</v>
      </c>
    </row>
    <row r="14" spans="1:28" x14ac:dyDescent="0.3">
      <c r="A14" s="1" t="s">
        <v>113</v>
      </c>
      <c r="B14" s="1" t="s">
        <v>105</v>
      </c>
      <c r="C14" s="26" t="s">
        <v>309</v>
      </c>
      <c r="D14" s="36">
        <v>50</v>
      </c>
      <c r="E14" s="26" t="s">
        <v>499</v>
      </c>
      <c r="F14" s="26"/>
      <c r="G14" s="26"/>
      <c r="H14" s="26"/>
      <c r="I14" s="26"/>
      <c r="J14" s="26"/>
      <c r="K14" s="26"/>
      <c r="L14" s="95"/>
      <c r="M14" s="26"/>
      <c r="N14" s="26"/>
      <c r="O14" s="37"/>
      <c r="P14" s="37"/>
      <c r="Q14" s="106"/>
      <c r="R14" s="106"/>
      <c r="S14" s="106"/>
      <c r="T14" s="26"/>
      <c r="U14" s="38"/>
      <c r="V14" s="22">
        <v>16</v>
      </c>
      <c r="W14" s="22" t="s">
        <v>63</v>
      </c>
      <c r="X14" s="22" t="s">
        <v>64</v>
      </c>
      <c r="Y14" s="78">
        <v>1622</v>
      </c>
      <c r="Z14" s="39"/>
      <c r="AA14" s="1" t="s">
        <v>110</v>
      </c>
      <c r="AB14" s="27" t="s">
        <v>226</v>
      </c>
    </row>
    <row r="15" spans="1:28" x14ac:dyDescent="0.3">
      <c r="A15" s="1" t="s">
        <v>113</v>
      </c>
      <c r="B15" s="1" t="s">
        <v>105</v>
      </c>
      <c r="C15" s="26" t="s">
        <v>156</v>
      </c>
      <c r="D15" s="36">
        <v>33</v>
      </c>
      <c r="E15" s="26">
        <v>17</v>
      </c>
      <c r="F15" s="26">
        <v>1</v>
      </c>
      <c r="G15" s="26">
        <v>1</v>
      </c>
      <c r="H15" s="26"/>
      <c r="I15" s="26"/>
      <c r="J15" s="26">
        <v>0</v>
      </c>
      <c r="K15" s="26">
        <v>0</v>
      </c>
      <c r="L15" s="95"/>
      <c r="M15" s="26">
        <v>2</v>
      </c>
      <c r="N15" s="26">
        <f t="shared" ref="N15:N20" si="1">SUM(L15:M15)</f>
        <v>2</v>
      </c>
      <c r="O15" s="37">
        <v>1</v>
      </c>
      <c r="P15" s="26">
        <v>2</v>
      </c>
      <c r="Q15" s="106"/>
      <c r="R15" s="106"/>
      <c r="S15" s="106"/>
      <c r="T15" s="26">
        <f t="shared" si="0"/>
        <v>2</v>
      </c>
      <c r="U15" s="38">
        <f t="shared" ref="U15:U24" si="2">IFERROR(((T15+Q15+N15-R15)+(O15*2))/E15,"")</f>
        <v>0.35294117647058826</v>
      </c>
      <c r="V15" s="22">
        <v>16</v>
      </c>
      <c r="W15" s="22" t="s">
        <v>63</v>
      </c>
      <c r="X15" s="22" t="s">
        <v>64</v>
      </c>
      <c r="Y15" s="78">
        <v>1622</v>
      </c>
      <c r="Z15" s="39"/>
      <c r="AA15" s="1" t="s">
        <v>110</v>
      </c>
      <c r="AB15" s="27" t="s">
        <v>226</v>
      </c>
    </row>
    <row r="16" spans="1:28" x14ac:dyDescent="0.3">
      <c r="A16" s="1" t="s">
        <v>113</v>
      </c>
      <c r="B16" s="1" t="s">
        <v>105</v>
      </c>
      <c r="C16" s="26" t="s">
        <v>157</v>
      </c>
      <c r="D16" s="36">
        <v>24</v>
      </c>
      <c r="E16" s="26" t="s">
        <v>500</v>
      </c>
      <c r="F16" s="26"/>
      <c r="G16" s="26"/>
      <c r="H16" s="26"/>
      <c r="I16" s="26"/>
      <c r="J16" s="26"/>
      <c r="K16" s="26"/>
      <c r="L16" s="95"/>
      <c r="M16" s="26"/>
      <c r="N16" s="26">
        <f t="shared" si="1"/>
        <v>0</v>
      </c>
      <c r="O16" s="37"/>
      <c r="P16" s="26"/>
      <c r="Q16" s="106"/>
      <c r="R16" s="106"/>
      <c r="S16" s="106"/>
      <c r="T16" s="26">
        <f t="shared" si="0"/>
        <v>0</v>
      </c>
      <c r="U16" s="38" t="str">
        <f t="shared" si="2"/>
        <v/>
      </c>
      <c r="V16" s="22">
        <v>16</v>
      </c>
      <c r="W16" s="22" t="s">
        <v>63</v>
      </c>
      <c r="X16" s="22" t="s">
        <v>64</v>
      </c>
      <c r="Y16" s="78">
        <v>1622</v>
      </c>
      <c r="Z16" s="39"/>
      <c r="AA16" s="1" t="s">
        <v>110</v>
      </c>
      <c r="AB16" s="27" t="s">
        <v>226</v>
      </c>
    </row>
    <row r="17" spans="1:28" x14ac:dyDescent="0.3">
      <c r="A17" s="1" t="s">
        <v>113</v>
      </c>
      <c r="B17" s="1" t="s">
        <v>105</v>
      </c>
      <c r="C17" s="26" t="s">
        <v>158</v>
      </c>
      <c r="D17" s="36">
        <v>22</v>
      </c>
      <c r="E17" s="26">
        <v>26</v>
      </c>
      <c r="F17" s="26">
        <v>6</v>
      </c>
      <c r="G17" s="26">
        <v>13</v>
      </c>
      <c r="H17" s="26"/>
      <c r="I17" s="26"/>
      <c r="J17" s="26">
        <v>3</v>
      </c>
      <c r="K17" s="26">
        <v>3</v>
      </c>
      <c r="L17" s="95"/>
      <c r="M17" s="26">
        <v>7</v>
      </c>
      <c r="N17" s="26">
        <f t="shared" si="1"/>
        <v>7</v>
      </c>
      <c r="O17" s="37">
        <v>2</v>
      </c>
      <c r="P17" s="26">
        <v>1</v>
      </c>
      <c r="Q17" s="106"/>
      <c r="R17" s="106"/>
      <c r="S17" s="106"/>
      <c r="T17" s="26">
        <f t="shared" si="0"/>
        <v>15</v>
      </c>
      <c r="U17" s="38">
        <f t="shared" si="2"/>
        <v>1</v>
      </c>
      <c r="V17" s="22">
        <v>16</v>
      </c>
      <c r="W17" s="22" t="s">
        <v>63</v>
      </c>
      <c r="X17" s="22" t="s">
        <v>64</v>
      </c>
      <c r="Y17" s="78">
        <v>1622</v>
      </c>
      <c r="Z17" s="39"/>
      <c r="AA17" s="1" t="s">
        <v>110</v>
      </c>
      <c r="AB17" s="27" t="s">
        <v>226</v>
      </c>
    </row>
    <row r="18" spans="1:28" x14ac:dyDescent="0.3">
      <c r="A18" s="1" t="s">
        <v>113</v>
      </c>
      <c r="B18" s="1" t="s">
        <v>105</v>
      </c>
      <c r="C18" s="26" t="s">
        <v>159</v>
      </c>
      <c r="D18" s="36">
        <v>25</v>
      </c>
      <c r="E18" s="26">
        <v>1</v>
      </c>
      <c r="F18" s="26">
        <v>0</v>
      </c>
      <c r="G18" s="26">
        <v>1</v>
      </c>
      <c r="H18" s="26"/>
      <c r="I18" s="26"/>
      <c r="J18" s="26">
        <v>0</v>
      </c>
      <c r="K18" s="26">
        <v>0</v>
      </c>
      <c r="L18" s="95"/>
      <c r="M18" s="26">
        <v>0</v>
      </c>
      <c r="N18" s="26">
        <f t="shared" si="1"/>
        <v>0</v>
      </c>
      <c r="O18" s="37">
        <v>1</v>
      </c>
      <c r="P18" s="26">
        <v>0</v>
      </c>
      <c r="Q18" s="106"/>
      <c r="R18" s="106"/>
      <c r="S18" s="106"/>
      <c r="T18" s="26">
        <f t="shared" si="0"/>
        <v>0</v>
      </c>
      <c r="U18" s="38">
        <f t="shared" si="2"/>
        <v>2</v>
      </c>
      <c r="V18" s="22">
        <v>16</v>
      </c>
      <c r="W18" s="22" t="s">
        <v>63</v>
      </c>
      <c r="X18" s="22" t="s">
        <v>64</v>
      </c>
      <c r="Y18" s="78">
        <v>1622</v>
      </c>
      <c r="Z18" s="39"/>
      <c r="AA18" s="1" t="s">
        <v>110</v>
      </c>
      <c r="AB18" s="27" t="s">
        <v>226</v>
      </c>
    </row>
    <row r="19" spans="1:28" x14ac:dyDescent="0.3">
      <c r="A19" s="1" t="s">
        <v>113</v>
      </c>
      <c r="B19" s="1" t="s">
        <v>105</v>
      </c>
      <c r="C19" s="26" t="s">
        <v>160</v>
      </c>
      <c r="D19" s="36">
        <v>20</v>
      </c>
      <c r="E19" s="26">
        <v>26</v>
      </c>
      <c r="F19" s="26">
        <v>4</v>
      </c>
      <c r="G19" s="26">
        <v>10</v>
      </c>
      <c r="H19" s="26"/>
      <c r="I19" s="26"/>
      <c r="J19" s="26">
        <v>6</v>
      </c>
      <c r="K19" s="26">
        <v>6</v>
      </c>
      <c r="L19" s="95"/>
      <c r="M19" s="26">
        <v>9</v>
      </c>
      <c r="N19" s="26">
        <f t="shared" si="1"/>
        <v>9</v>
      </c>
      <c r="O19" s="37">
        <v>1</v>
      </c>
      <c r="P19" s="37">
        <v>3</v>
      </c>
      <c r="Q19" s="106"/>
      <c r="R19" s="106"/>
      <c r="S19" s="106"/>
      <c r="T19" s="26">
        <f t="shared" si="0"/>
        <v>14</v>
      </c>
      <c r="U19" s="38">
        <f t="shared" si="2"/>
        <v>0.96153846153846156</v>
      </c>
      <c r="V19" s="22">
        <v>16</v>
      </c>
      <c r="W19" s="22" t="s">
        <v>63</v>
      </c>
      <c r="X19" s="22" t="s">
        <v>64</v>
      </c>
      <c r="Y19" s="78">
        <v>1622</v>
      </c>
      <c r="Z19" s="39"/>
      <c r="AA19" s="1" t="s">
        <v>110</v>
      </c>
      <c r="AB19" s="27" t="s">
        <v>226</v>
      </c>
    </row>
    <row r="20" spans="1:28" x14ac:dyDescent="0.3">
      <c r="A20" s="1" t="s">
        <v>113</v>
      </c>
      <c r="B20" s="1" t="s">
        <v>105</v>
      </c>
      <c r="C20" s="26" t="s">
        <v>161</v>
      </c>
      <c r="D20" s="36">
        <v>45</v>
      </c>
      <c r="E20" s="26">
        <v>18</v>
      </c>
      <c r="F20" s="26">
        <v>3</v>
      </c>
      <c r="G20" s="26">
        <v>11</v>
      </c>
      <c r="H20" s="26"/>
      <c r="I20" s="26"/>
      <c r="J20" s="26">
        <v>3</v>
      </c>
      <c r="K20" s="26">
        <v>4</v>
      </c>
      <c r="L20" s="95"/>
      <c r="M20" s="26">
        <v>4</v>
      </c>
      <c r="N20" s="26">
        <f t="shared" si="1"/>
        <v>4</v>
      </c>
      <c r="O20" s="37">
        <v>0</v>
      </c>
      <c r="P20" s="26">
        <v>2</v>
      </c>
      <c r="Q20" s="106"/>
      <c r="R20" s="106"/>
      <c r="S20" s="106"/>
      <c r="T20" s="26">
        <f t="shared" si="0"/>
        <v>9</v>
      </c>
      <c r="U20" s="38">
        <f t="shared" si="2"/>
        <v>0.72222222222222221</v>
      </c>
      <c r="V20" s="22">
        <v>16</v>
      </c>
      <c r="W20" s="22" t="s">
        <v>63</v>
      </c>
      <c r="X20" s="22" t="s">
        <v>64</v>
      </c>
      <c r="Y20" s="78">
        <v>1622</v>
      </c>
      <c r="Z20" s="39"/>
      <c r="AA20" s="1" t="s">
        <v>110</v>
      </c>
      <c r="AB20" s="27" t="s">
        <v>226</v>
      </c>
    </row>
    <row r="21" spans="1:28" x14ac:dyDescent="0.3">
      <c r="A21" s="1" t="s">
        <v>113</v>
      </c>
      <c r="B21" s="1" t="s">
        <v>105</v>
      </c>
      <c r="C21" s="26" t="s">
        <v>162</v>
      </c>
      <c r="D21" s="36">
        <v>23</v>
      </c>
      <c r="E21" s="26">
        <v>24</v>
      </c>
      <c r="F21" s="26">
        <v>1</v>
      </c>
      <c r="G21" s="26">
        <v>7</v>
      </c>
      <c r="H21" s="26"/>
      <c r="I21" s="26"/>
      <c r="J21" s="26">
        <v>0</v>
      </c>
      <c r="K21" s="26">
        <v>0</v>
      </c>
      <c r="L21" s="95"/>
      <c r="M21" s="26">
        <v>1</v>
      </c>
      <c r="N21" s="26">
        <f>SUM(L21:M21)</f>
        <v>1</v>
      </c>
      <c r="O21" s="37">
        <v>0</v>
      </c>
      <c r="P21" s="26">
        <v>0</v>
      </c>
      <c r="Q21" s="106"/>
      <c r="R21" s="106"/>
      <c r="S21" s="106"/>
      <c r="T21" s="26">
        <f t="shared" si="0"/>
        <v>2</v>
      </c>
      <c r="U21" s="38">
        <f t="shared" si="2"/>
        <v>0.125</v>
      </c>
      <c r="V21" s="22">
        <v>16</v>
      </c>
      <c r="W21" s="22" t="s">
        <v>63</v>
      </c>
      <c r="X21" s="22" t="s">
        <v>64</v>
      </c>
      <c r="Y21" s="78">
        <v>1622</v>
      </c>
      <c r="Z21" s="39"/>
      <c r="AA21" s="1" t="s">
        <v>110</v>
      </c>
      <c r="AB21" s="27" t="s">
        <v>226</v>
      </c>
    </row>
    <row r="22" spans="1:28" x14ac:dyDescent="0.3">
      <c r="A22" s="1" t="s">
        <v>113</v>
      </c>
      <c r="B22" s="1" t="s">
        <v>105</v>
      </c>
      <c r="C22" s="26" t="s">
        <v>163</v>
      </c>
      <c r="D22" s="36">
        <v>40</v>
      </c>
      <c r="E22" s="26">
        <v>22</v>
      </c>
      <c r="F22" s="26">
        <v>1</v>
      </c>
      <c r="G22" s="26">
        <v>5</v>
      </c>
      <c r="H22" s="26"/>
      <c r="I22" s="26"/>
      <c r="J22" s="26">
        <v>2</v>
      </c>
      <c r="K22" s="26">
        <v>6</v>
      </c>
      <c r="L22" s="95"/>
      <c r="M22" s="26">
        <v>8</v>
      </c>
      <c r="N22" s="26">
        <f>SUM(L22:M22)</f>
        <v>8</v>
      </c>
      <c r="O22" s="37">
        <v>0</v>
      </c>
      <c r="P22" s="26">
        <v>4</v>
      </c>
      <c r="Q22" s="106"/>
      <c r="R22" s="106"/>
      <c r="S22" s="106"/>
      <c r="T22" s="26">
        <f t="shared" si="0"/>
        <v>4</v>
      </c>
      <c r="U22" s="38">
        <f t="shared" si="2"/>
        <v>0.54545454545454541</v>
      </c>
      <c r="V22" s="22">
        <v>16</v>
      </c>
      <c r="W22" s="22" t="s">
        <v>63</v>
      </c>
      <c r="X22" s="22" t="s">
        <v>64</v>
      </c>
      <c r="Y22" s="78">
        <v>1622</v>
      </c>
      <c r="Z22" s="39"/>
      <c r="AA22" s="1" t="s">
        <v>110</v>
      </c>
      <c r="AB22" s="27" t="s">
        <v>226</v>
      </c>
    </row>
    <row r="23" spans="1:28" x14ac:dyDescent="0.3">
      <c r="A23" s="1" t="s">
        <v>113</v>
      </c>
      <c r="B23" s="1" t="s">
        <v>105</v>
      </c>
      <c r="C23" s="26" t="s">
        <v>164</v>
      </c>
      <c r="D23" s="36">
        <v>10</v>
      </c>
      <c r="E23" s="26">
        <v>42</v>
      </c>
      <c r="F23" s="26">
        <v>6</v>
      </c>
      <c r="G23" s="26">
        <v>21</v>
      </c>
      <c r="H23" s="26"/>
      <c r="I23" s="26"/>
      <c r="J23" s="26">
        <v>2</v>
      </c>
      <c r="K23" s="26">
        <v>4</v>
      </c>
      <c r="L23" s="95"/>
      <c r="M23" s="26">
        <v>14</v>
      </c>
      <c r="N23" s="26">
        <f>SUM(L23:M23)</f>
        <v>14</v>
      </c>
      <c r="O23" s="37">
        <v>0</v>
      </c>
      <c r="P23" s="26">
        <v>4</v>
      </c>
      <c r="Q23" s="106"/>
      <c r="R23" s="106"/>
      <c r="S23" s="106"/>
      <c r="T23" s="26">
        <f t="shared" si="0"/>
        <v>14</v>
      </c>
      <c r="U23" s="38">
        <f t="shared" si="2"/>
        <v>0.66666666666666663</v>
      </c>
      <c r="V23" s="22">
        <v>16</v>
      </c>
      <c r="W23" s="22" t="s">
        <v>63</v>
      </c>
      <c r="X23" s="22" t="s">
        <v>64</v>
      </c>
      <c r="Y23" s="78">
        <v>1622</v>
      </c>
      <c r="Z23" s="39"/>
      <c r="AA23" s="1" t="s">
        <v>110</v>
      </c>
      <c r="AB23" s="27" t="s">
        <v>226</v>
      </c>
    </row>
    <row r="24" spans="1:28" x14ac:dyDescent="0.3">
      <c r="A24" s="1" t="s">
        <v>113</v>
      </c>
      <c r="B24" s="1" t="s">
        <v>105</v>
      </c>
      <c r="C24" s="26" t="s">
        <v>165</v>
      </c>
      <c r="D24" s="36">
        <v>14</v>
      </c>
      <c r="E24" s="26">
        <v>9</v>
      </c>
      <c r="F24" s="26">
        <v>1</v>
      </c>
      <c r="G24" s="26">
        <v>4</v>
      </c>
      <c r="H24" s="26"/>
      <c r="I24" s="26"/>
      <c r="J24" s="26">
        <v>1</v>
      </c>
      <c r="K24" s="26">
        <v>2</v>
      </c>
      <c r="L24" s="95"/>
      <c r="M24" s="26">
        <v>1</v>
      </c>
      <c r="N24" s="26">
        <f>SUM(L24:M24)</f>
        <v>1</v>
      </c>
      <c r="O24" s="37">
        <v>1</v>
      </c>
      <c r="P24" s="26">
        <v>0</v>
      </c>
      <c r="Q24" s="106"/>
      <c r="R24" s="106"/>
      <c r="S24" s="106"/>
      <c r="T24" s="26">
        <f t="shared" si="0"/>
        <v>3</v>
      </c>
      <c r="U24" s="38">
        <f t="shared" si="2"/>
        <v>0.66666666666666663</v>
      </c>
      <c r="V24" s="22">
        <v>16</v>
      </c>
      <c r="W24" s="22" t="s">
        <v>63</v>
      </c>
      <c r="X24" s="22" t="s">
        <v>64</v>
      </c>
      <c r="Y24" s="78">
        <v>1622</v>
      </c>
      <c r="Z24" s="39"/>
      <c r="AA24" s="1" t="s">
        <v>110</v>
      </c>
      <c r="AB24" s="27" t="s">
        <v>226</v>
      </c>
    </row>
    <row r="25" spans="1:28" x14ac:dyDescent="0.3">
      <c r="A25" s="1" t="s">
        <v>113</v>
      </c>
      <c r="B25" s="1" t="s">
        <v>105</v>
      </c>
      <c r="C25" s="26" t="s">
        <v>166</v>
      </c>
      <c r="D25" s="36">
        <v>15</v>
      </c>
      <c r="E25" s="26">
        <v>19</v>
      </c>
      <c r="F25" s="26">
        <v>5</v>
      </c>
      <c r="G25" s="26">
        <v>9</v>
      </c>
      <c r="H25" s="26"/>
      <c r="I25" s="26"/>
      <c r="J25" s="26">
        <v>1</v>
      </c>
      <c r="K25" s="26">
        <v>1</v>
      </c>
      <c r="L25" s="95"/>
      <c r="M25" s="26">
        <v>3</v>
      </c>
      <c r="N25" s="26">
        <f>SUM(L25:M25)</f>
        <v>3</v>
      </c>
      <c r="O25" s="37">
        <v>2</v>
      </c>
      <c r="P25" s="37">
        <v>1</v>
      </c>
      <c r="Q25" s="106"/>
      <c r="R25" s="106"/>
      <c r="S25" s="106"/>
      <c r="T25" s="37">
        <f>(H25*3)+((F25-H25)*2)+J25</f>
        <v>11</v>
      </c>
      <c r="U25" s="38">
        <f>IFERROR(((T25+Q25+N25-R25)+(O25*2))/E25,"")</f>
        <v>0.94736842105263153</v>
      </c>
      <c r="V25" s="22">
        <v>16</v>
      </c>
      <c r="W25" s="22" t="s">
        <v>63</v>
      </c>
      <c r="X25" s="22" t="s">
        <v>64</v>
      </c>
      <c r="Y25" s="78">
        <v>1622</v>
      </c>
      <c r="Z25" s="39"/>
      <c r="AA25" s="1" t="s">
        <v>110</v>
      </c>
      <c r="AB25" s="27" t="s">
        <v>226</v>
      </c>
    </row>
    <row r="26" spans="1:28" x14ac:dyDescent="0.3">
      <c r="A26" s="1" t="s">
        <v>113</v>
      </c>
      <c r="B26" s="1" t="s">
        <v>105</v>
      </c>
      <c r="C26" s="51" t="s">
        <v>39</v>
      </c>
      <c r="D26" s="1"/>
      <c r="E26" s="51"/>
      <c r="F26" s="41"/>
      <c r="G26" s="41"/>
      <c r="H26" s="41"/>
      <c r="I26" s="41"/>
      <c r="J26" s="41"/>
      <c r="K26" s="41"/>
      <c r="L26" s="62"/>
      <c r="M26" s="51"/>
      <c r="N26" s="51"/>
      <c r="O26" s="41"/>
      <c r="P26" s="41"/>
      <c r="Q26" s="41"/>
      <c r="R26" s="51">
        <v>28</v>
      </c>
      <c r="S26" s="41"/>
      <c r="T26" s="41"/>
      <c r="U26" s="38" t="str">
        <f>_xlfn.IFNA("",((T26+Q26+N26-R26)+(O26*2))/E26)</f>
        <v/>
      </c>
      <c r="V26" s="22">
        <v>16</v>
      </c>
      <c r="W26" s="22" t="s">
        <v>63</v>
      </c>
      <c r="X26" s="22" t="s">
        <v>64</v>
      </c>
      <c r="Y26" s="78">
        <v>1622</v>
      </c>
      <c r="Z26" s="39"/>
      <c r="AA26" s="1" t="s">
        <v>110</v>
      </c>
      <c r="AB26" s="27" t="s">
        <v>226</v>
      </c>
    </row>
    <row r="27" spans="1:28" x14ac:dyDescent="0.3">
      <c r="A27" s="46" t="s">
        <v>113</v>
      </c>
      <c r="B27" s="46" t="s">
        <v>105</v>
      </c>
      <c r="C27" s="42" t="s">
        <v>40</v>
      </c>
      <c r="D27" s="46"/>
      <c r="E27" s="42">
        <f t="shared" ref="E27:T27" si="3">SUM(E13:E26)</f>
        <v>240</v>
      </c>
      <c r="F27" s="42">
        <f t="shared" si="3"/>
        <v>34</v>
      </c>
      <c r="G27" s="42">
        <f t="shared" si="3"/>
        <v>97</v>
      </c>
      <c r="H27" s="42">
        <f t="shared" si="3"/>
        <v>0</v>
      </c>
      <c r="I27" s="42">
        <f t="shared" si="3"/>
        <v>0</v>
      </c>
      <c r="J27" s="42">
        <f t="shared" si="3"/>
        <v>20</v>
      </c>
      <c r="K27" s="42">
        <f t="shared" si="3"/>
        <v>28</v>
      </c>
      <c r="L27" s="42">
        <f t="shared" si="3"/>
        <v>0</v>
      </c>
      <c r="M27" s="42">
        <f t="shared" si="3"/>
        <v>52</v>
      </c>
      <c r="N27" s="42">
        <f t="shared" si="3"/>
        <v>52</v>
      </c>
      <c r="O27" s="42">
        <f t="shared" si="3"/>
        <v>12</v>
      </c>
      <c r="P27" s="42">
        <f t="shared" si="3"/>
        <v>17</v>
      </c>
      <c r="Q27" s="42">
        <f t="shared" si="3"/>
        <v>0</v>
      </c>
      <c r="R27" s="42">
        <f t="shared" si="3"/>
        <v>28</v>
      </c>
      <c r="S27" s="42">
        <f t="shared" si="3"/>
        <v>0</v>
      </c>
      <c r="T27" s="42">
        <f t="shared" si="3"/>
        <v>88</v>
      </c>
      <c r="U27" s="43">
        <f>((T27+Q27+N27-R27)+(O27*2))/E27</f>
        <v>0.56666666666666665</v>
      </c>
      <c r="V27" s="44">
        <v>16</v>
      </c>
      <c r="W27" s="44" t="s">
        <v>63</v>
      </c>
      <c r="X27" s="44" t="s">
        <v>64</v>
      </c>
      <c r="Y27" s="79">
        <v>1622</v>
      </c>
      <c r="Z27" s="45"/>
      <c r="AA27" s="46" t="s">
        <v>110</v>
      </c>
      <c r="AB27" s="93" t="s">
        <v>226</v>
      </c>
    </row>
    <row r="28" spans="1:28" x14ac:dyDescent="0.3">
      <c r="A28" s="1"/>
      <c r="B28" s="1"/>
      <c r="C28" s="1"/>
      <c r="D28" s="1"/>
      <c r="F28" s="47" t="s">
        <v>41</v>
      </c>
      <c r="G28" s="77">
        <f>F27/G27</f>
        <v>0.35051546391752575</v>
      </c>
      <c r="H28" s="47"/>
      <c r="I28" s="27"/>
      <c r="J28" s="47" t="s">
        <v>42</v>
      </c>
      <c r="K28" s="77">
        <f>J27/K27</f>
        <v>0.7142857142857143</v>
      </c>
      <c r="L28" s="1"/>
      <c r="M28" s="37" t="s">
        <v>43</v>
      </c>
      <c r="N28" s="49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5" t="s">
        <v>44</v>
      </c>
      <c r="M29" s="87"/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52" t="s">
        <v>114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2</v>
      </c>
      <c r="W33" s="1"/>
      <c r="X33" s="1"/>
      <c r="Y33" s="30"/>
      <c r="Z33" s="39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113</v>
      </c>
      <c r="C35" s="26" t="s">
        <v>179</v>
      </c>
      <c r="D35" s="36">
        <v>15</v>
      </c>
      <c r="E35" s="95"/>
      <c r="F35" s="26">
        <v>17</v>
      </c>
      <c r="G35" s="95"/>
      <c r="H35" s="26"/>
      <c r="I35" s="26"/>
      <c r="J35" s="26">
        <v>9</v>
      </c>
      <c r="K35" s="26">
        <v>11</v>
      </c>
      <c r="L35" s="95"/>
      <c r="M35" s="95"/>
      <c r="N35" s="26">
        <f>SUM(L35:M35)</f>
        <v>0</v>
      </c>
      <c r="O35" s="95"/>
      <c r="P35" s="106"/>
      <c r="Q35" s="95"/>
      <c r="R35" s="95"/>
      <c r="S35" s="95"/>
      <c r="T35" s="26">
        <f>+(F35*2)+J35</f>
        <v>43</v>
      </c>
      <c r="U35" s="38" t="str">
        <f t="shared" ref="U35:U46" si="4">IFERROR(((T35+Q35+N35-R35)+(O35*2))/E35,"")</f>
        <v/>
      </c>
      <c r="V35" s="22">
        <v>8</v>
      </c>
      <c r="W35" s="22" t="s">
        <v>63</v>
      </c>
      <c r="X35" s="22" t="s">
        <v>58</v>
      </c>
      <c r="Y35" s="78">
        <v>1406</v>
      </c>
      <c r="Z35" s="39"/>
      <c r="AA35" s="1" t="s">
        <v>85</v>
      </c>
      <c r="AB35" s="27" t="s">
        <v>91</v>
      </c>
    </row>
    <row r="36" spans="1:28" x14ac:dyDescent="0.3">
      <c r="A36" s="1" t="s">
        <v>105</v>
      </c>
      <c r="B36" s="1" t="s">
        <v>113</v>
      </c>
      <c r="C36" s="26" t="s">
        <v>321</v>
      </c>
      <c r="D36" s="36">
        <v>33</v>
      </c>
      <c r="E36" s="95"/>
      <c r="F36" s="26">
        <v>0</v>
      </c>
      <c r="G36" s="95"/>
      <c r="H36" s="26"/>
      <c r="I36" s="26"/>
      <c r="J36" s="26">
        <v>0</v>
      </c>
      <c r="K36" s="26">
        <v>0</v>
      </c>
      <c r="L36" s="95"/>
      <c r="M36" s="95"/>
      <c r="N36" s="26">
        <f>SUM(L36:M36)</f>
        <v>0</v>
      </c>
      <c r="O36" s="95"/>
      <c r="P36" s="106"/>
      <c r="Q36" s="95"/>
      <c r="R36" s="95"/>
      <c r="S36" s="95"/>
      <c r="T36" s="26">
        <f>+(F36*2)+J36</f>
        <v>0</v>
      </c>
      <c r="U36" s="38" t="str">
        <f t="shared" si="4"/>
        <v/>
      </c>
      <c r="V36" s="22">
        <v>8</v>
      </c>
      <c r="W36" s="22" t="s">
        <v>63</v>
      </c>
      <c r="X36" s="22" t="s">
        <v>58</v>
      </c>
      <c r="Y36" s="78">
        <v>1406</v>
      </c>
      <c r="Z36" s="39"/>
      <c r="AA36" s="1" t="s">
        <v>85</v>
      </c>
      <c r="AB36" s="27" t="s">
        <v>91</v>
      </c>
    </row>
    <row r="37" spans="1:28" x14ac:dyDescent="0.3">
      <c r="A37" s="1" t="s">
        <v>105</v>
      </c>
      <c r="B37" s="1" t="s">
        <v>113</v>
      </c>
      <c r="C37" s="26" t="s">
        <v>180</v>
      </c>
      <c r="D37" s="36">
        <v>24</v>
      </c>
      <c r="E37" s="95"/>
      <c r="F37" s="26">
        <v>0</v>
      </c>
      <c r="G37" s="95"/>
      <c r="H37" s="26"/>
      <c r="I37" s="26"/>
      <c r="J37" s="26">
        <v>1</v>
      </c>
      <c r="K37" s="26">
        <v>2</v>
      </c>
      <c r="L37" s="95"/>
      <c r="M37" s="95"/>
      <c r="N37" s="26">
        <f t="shared" ref="N37:N43" si="5">SUM(L37:M37)</f>
        <v>0</v>
      </c>
      <c r="O37" s="106"/>
      <c r="P37" s="106"/>
      <c r="Q37" s="106"/>
      <c r="R37" s="106"/>
      <c r="S37" s="106"/>
      <c r="T37" s="26">
        <f t="shared" ref="T37:T46" si="6">+(F37*2)+J37</f>
        <v>1</v>
      </c>
      <c r="U37" s="38" t="str">
        <f t="shared" si="4"/>
        <v/>
      </c>
      <c r="V37" s="22">
        <v>8</v>
      </c>
      <c r="W37" s="22" t="s">
        <v>63</v>
      </c>
      <c r="X37" s="22" t="s">
        <v>58</v>
      </c>
      <c r="Y37" s="78">
        <v>1406</v>
      </c>
      <c r="Z37" s="39"/>
      <c r="AA37" s="1" t="s">
        <v>85</v>
      </c>
      <c r="AB37" s="27" t="s">
        <v>91</v>
      </c>
    </row>
    <row r="38" spans="1:28" x14ac:dyDescent="0.3">
      <c r="A38" s="1" t="s">
        <v>105</v>
      </c>
      <c r="B38" s="1" t="s">
        <v>113</v>
      </c>
      <c r="C38" s="26" t="s">
        <v>181</v>
      </c>
      <c r="D38" s="36">
        <v>12</v>
      </c>
      <c r="E38" s="95"/>
      <c r="F38" s="26">
        <v>0</v>
      </c>
      <c r="G38" s="95"/>
      <c r="H38" s="26"/>
      <c r="I38" s="26"/>
      <c r="J38" s="26">
        <v>0</v>
      </c>
      <c r="K38" s="26">
        <v>0</v>
      </c>
      <c r="L38" s="95"/>
      <c r="M38" s="95"/>
      <c r="N38" s="26">
        <f t="shared" si="5"/>
        <v>0</v>
      </c>
      <c r="O38" s="106"/>
      <c r="P38" s="106"/>
      <c r="Q38" s="106"/>
      <c r="R38" s="106"/>
      <c r="S38" s="106"/>
      <c r="T38" s="26">
        <f t="shared" si="6"/>
        <v>0</v>
      </c>
      <c r="U38" s="38" t="str">
        <f t="shared" si="4"/>
        <v/>
      </c>
      <c r="V38" s="22">
        <v>8</v>
      </c>
      <c r="W38" s="22" t="s">
        <v>63</v>
      </c>
      <c r="X38" s="22" t="s">
        <v>58</v>
      </c>
      <c r="Y38" s="78">
        <v>1406</v>
      </c>
      <c r="Z38" s="39"/>
      <c r="AA38" s="1" t="s">
        <v>85</v>
      </c>
      <c r="AB38" s="27" t="s">
        <v>91</v>
      </c>
    </row>
    <row r="39" spans="1:28" x14ac:dyDescent="0.3">
      <c r="A39" s="1" t="s">
        <v>105</v>
      </c>
      <c r="B39" s="1" t="s">
        <v>113</v>
      </c>
      <c r="C39" s="26" t="s">
        <v>182</v>
      </c>
      <c r="D39" s="36">
        <v>42</v>
      </c>
      <c r="E39" s="95"/>
      <c r="F39" s="26">
        <v>2</v>
      </c>
      <c r="G39" s="95"/>
      <c r="H39" s="26"/>
      <c r="I39" s="26"/>
      <c r="J39" s="26">
        <v>5</v>
      </c>
      <c r="K39" s="26">
        <v>7</v>
      </c>
      <c r="L39" s="95"/>
      <c r="M39" s="95"/>
      <c r="N39" s="26">
        <f t="shared" si="5"/>
        <v>0</v>
      </c>
      <c r="O39" s="106"/>
      <c r="P39" s="106"/>
      <c r="Q39" s="106"/>
      <c r="R39" s="106"/>
      <c r="S39" s="106"/>
      <c r="T39" s="26">
        <f t="shared" si="6"/>
        <v>9</v>
      </c>
      <c r="U39" s="38" t="str">
        <f t="shared" si="4"/>
        <v/>
      </c>
      <c r="V39" s="22">
        <v>8</v>
      </c>
      <c r="W39" s="22" t="s">
        <v>63</v>
      </c>
      <c r="X39" s="22" t="s">
        <v>58</v>
      </c>
      <c r="Y39" s="78">
        <v>1406</v>
      </c>
      <c r="Z39" s="39"/>
      <c r="AA39" s="1" t="s">
        <v>85</v>
      </c>
      <c r="AB39" s="27" t="s">
        <v>91</v>
      </c>
    </row>
    <row r="40" spans="1:28" x14ac:dyDescent="0.3">
      <c r="A40" s="1" t="s">
        <v>105</v>
      </c>
      <c r="B40" s="1" t="s">
        <v>113</v>
      </c>
      <c r="C40" s="26" t="s">
        <v>183</v>
      </c>
      <c r="D40" s="36">
        <v>25</v>
      </c>
      <c r="E40" s="95"/>
      <c r="F40" s="26">
        <v>0</v>
      </c>
      <c r="G40" s="95"/>
      <c r="H40" s="26"/>
      <c r="I40" s="26"/>
      <c r="J40" s="26">
        <v>3</v>
      </c>
      <c r="K40" s="26">
        <v>5</v>
      </c>
      <c r="L40" s="95"/>
      <c r="M40" s="95"/>
      <c r="N40" s="26">
        <f t="shared" si="5"/>
        <v>0</v>
      </c>
      <c r="O40" s="106"/>
      <c r="P40" s="106"/>
      <c r="Q40" s="106"/>
      <c r="R40" s="106"/>
      <c r="S40" s="106"/>
      <c r="T40" s="26">
        <f t="shared" si="6"/>
        <v>3</v>
      </c>
      <c r="U40" s="38" t="str">
        <f t="shared" si="4"/>
        <v/>
      </c>
      <c r="V40" s="22">
        <v>8</v>
      </c>
      <c r="W40" s="22" t="s">
        <v>63</v>
      </c>
      <c r="X40" s="22" t="s">
        <v>58</v>
      </c>
      <c r="Y40" s="78">
        <v>1406</v>
      </c>
      <c r="Z40" s="39"/>
      <c r="AA40" s="1" t="s">
        <v>85</v>
      </c>
      <c r="AB40" s="27" t="s">
        <v>91</v>
      </c>
    </row>
    <row r="41" spans="1:28" x14ac:dyDescent="0.3">
      <c r="A41" s="1" t="s">
        <v>105</v>
      </c>
      <c r="B41" s="1" t="s">
        <v>113</v>
      </c>
      <c r="C41" s="26" t="s">
        <v>414</v>
      </c>
      <c r="D41" s="36">
        <v>21</v>
      </c>
      <c r="E41" s="26">
        <v>1</v>
      </c>
      <c r="F41" s="26">
        <v>0</v>
      </c>
      <c r="G41" s="26">
        <v>0</v>
      </c>
      <c r="H41" s="26"/>
      <c r="I41" s="26"/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37">
        <v>0</v>
      </c>
      <c r="P41" s="37">
        <v>1</v>
      </c>
      <c r="Q41" s="37">
        <v>0</v>
      </c>
      <c r="R41" s="37">
        <v>0</v>
      </c>
      <c r="S41" s="37">
        <v>0</v>
      </c>
      <c r="T41" s="26">
        <f t="shared" si="6"/>
        <v>0</v>
      </c>
      <c r="U41" s="38">
        <f t="shared" si="4"/>
        <v>0</v>
      </c>
      <c r="V41" s="22">
        <v>8</v>
      </c>
      <c r="W41" s="22" t="s">
        <v>63</v>
      </c>
      <c r="X41" s="22" t="s">
        <v>58</v>
      </c>
      <c r="Y41" s="78">
        <v>1406</v>
      </c>
      <c r="Z41" s="39"/>
      <c r="AA41" s="1" t="s">
        <v>85</v>
      </c>
      <c r="AB41" s="27" t="s">
        <v>91</v>
      </c>
    </row>
    <row r="42" spans="1:28" x14ac:dyDescent="0.3">
      <c r="A42" s="1" t="s">
        <v>105</v>
      </c>
      <c r="B42" s="1" t="s">
        <v>113</v>
      </c>
      <c r="C42" s="26" t="s">
        <v>184</v>
      </c>
      <c r="D42" s="36">
        <v>53</v>
      </c>
      <c r="E42" s="95"/>
      <c r="F42" s="26">
        <v>0</v>
      </c>
      <c r="G42" s="95"/>
      <c r="H42" s="26"/>
      <c r="I42" s="26"/>
      <c r="J42" s="26">
        <v>0</v>
      </c>
      <c r="K42" s="26">
        <v>0</v>
      </c>
      <c r="L42" s="95"/>
      <c r="M42" s="95"/>
      <c r="N42" s="26">
        <f t="shared" si="5"/>
        <v>0</v>
      </c>
      <c r="O42" s="106"/>
      <c r="P42" s="106"/>
      <c r="Q42" s="106"/>
      <c r="R42" s="106"/>
      <c r="S42" s="106"/>
      <c r="T42" s="26">
        <f t="shared" si="6"/>
        <v>0</v>
      </c>
      <c r="U42" s="38" t="str">
        <f t="shared" si="4"/>
        <v/>
      </c>
      <c r="V42" s="22">
        <v>8</v>
      </c>
      <c r="W42" s="22" t="s">
        <v>63</v>
      </c>
      <c r="X42" s="22" t="s">
        <v>58</v>
      </c>
      <c r="Y42" s="78">
        <v>1406</v>
      </c>
      <c r="Z42" s="39"/>
      <c r="AA42" s="1" t="s">
        <v>85</v>
      </c>
      <c r="AB42" s="27" t="s">
        <v>91</v>
      </c>
    </row>
    <row r="43" spans="1:28" x14ac:dyDescent="0.3">
      <c r="A43" s="1" t="s">
        <v>105</v>
      </c>
      <c r="B43" s="1" t="s">
        <v>113</v>
      </c>
      <c r="C43" s="26" t="s">
        <v>185</v>
      </c>
      <c r="D43" s="36">
        <v>10</v>
      </c>
      <c r="E43" s="95"/>
      <c r="F43" s="26">
        <v>0</v>
      </c>
      <c r="G43" s="95"/>
      <c r="H43" s="26"/>
      <c r="I43" s="26"/>
      <c r="J43" s="26">
        <v>0</v>
      </c>
      <c r="K43" s="26">
        <v>0</v>
      </c>
      <c r="L43" s="95"/>
      <c r="M43" s="95"/>
      <c r="N43" s="26">
        <f t="shared" si="5"/>
        <v>0</v>
      </c>
      <c r="O43" s="106"/>
      <c r="P43" s="106"/>
      <c r="Q43" s="106"/>
      <c r="R43" s="106"/>
      <c r="S43" s="106"/>
      <c r="T43" s="26">
        <f t="shared" si="6"/>
        <v>0</v>
      </c>
      <c r="U43" s="38" t="str">
        <f t="shared" si="4"/>
        <v/>
      </c>
      <c r="V43" s="22">
        <v>8</v>
      </c>
      <c r="W43" s="22" t="s">
        <v>63</v>
      </c>
      <c r="X43" s="22" t="s">
        <v>58</v>
      </c>
      <c r="Y43" s="78">
        <v>1406</v>
      </c>
      <c r="Z43" s="39"/>
      <c r="AA43" s="1" t="s">
        <v>85</v>
      </c>
      <c r="AB43" s="27" t="s">
        <v>91</v>
      </c>
    </row>
    <row r="44" spans="1:28" x14ac:dyDescent="0.3">
      <c r="A44" s="1" t="s">
        <v>105</v>
      </c>
      <c r="B44" s="1" t="s">
        <v>113</v>
      </c>
      <c r="C44" s="26" t="s">
        <v>186</v>
      </c>
      <c r="D44" s="36">
        <v>55</v>
      </c>
      <c r="E44" s="95"/>
      <c r="F44" s="26">
        <v>2</v>
      </c>
      <c r="G44" s="95"/>
      <c r="H44" s="26"/>
      <c r="I44" s="26"/>
      <c r="J44" s="26">
        <v>1</v>
      </c>
      <c r="K44" s="26">
        <v>2</v>
      </c>
      <c r="L44" s="95"/>
      <c r="M44" s="95"/>
      <c r="N44" s="26">
        <f>SUM(L44:M44)</f>
        <v>0</v>
      </c>
      <c r="O44" s="106"/>
      <c r="P44" s="106"/>
      <c r="Q44" s="106"/>
      <c r="R44" s="106"/>
      <c r="S44" s="106"/>
      <c r="T44" s="26">
        <f t="shared" si="6"/>
        <v>5</v>
      </c>
      <c r="U44" s="38" t="str">
        <f t="shared" si="4"/>
        <v/>
      </c>
      <c r="V44" s="22">
        <v>8</v>
      </c>
      <c r="W44" s="22" t="s">
        <v>63</v>
      </c>
      <c r="X44" s="22" t="s">
        <v>58</v>
      </c>
      <c r="Y44" s="78">
        <v>1406</v>
      </c>
      <c r="Z44" s="39"/>
      <c r="AA44" s="1" t="s">
        <v>85</v>
      </c>
      <c r="AB44" s="27" t="s">
        <v>91</v>
      </c>
    </row>
    <row r="45" spans="1:28" x14ac:dyDescent="0.3">
      <c r="A45" s="1" t="s">
        <v>105</v>
      </c>
      <c r="B45" s="1" t="s">
        <v>113</v>
      </c>
      <c r="C45" s="26" t="s">
        <v>187</v>
      </c>
      <c r="D45" s="36">
        <v>11</v>
      </c>
      <c r="E45" s="95"/>
      <c r="F45" s="26">
        <v>5</v>
      </c>
      <c r="G45" s="95"/>
      <c r="H45" s="26"/>
      <c r="I45" s="26"/>
      <c r="J45" s="26">
        <v>4</v>
      </c>
      <c r="K45" s="26">
        <v>5</v>
      </c>
      <c r="L45" s="95"/>
      <c r="M45" s="95"/>
      <c r="N45" s="26">
        <f>SUM(L45:M45)</f>
        <v>0</v>
      </c>
      <c r="O45" s="106"/>
      <c r="P45" s="106"/>
      <c r="Q45" s="106"/>
      <c r="R45" s="106"/>
      <c r="S45" s="106"/>
      <c r="T45" s="26">
        <f t="shared" si="6"/>
        <v>14</v>
      </c>
      <c r="U45" s="38" t="str">
        <f t="shared" si="4"/>
        <v/>
      </c>
      <c r="V45" s="22">
        <v>8</v>
      </c>
      <c r="W45" s="22" t="s">
        <v>63</v>
      </c>
      <c r="X45" s="22" t="s">
        <v>58</v>
      </c>
      <c r="Y45" s="78">
        <v>1406</v>
      </c>
      <c r="Z45" s="39"/>
      <c r="AA45" s="1" t="s">
        <v>85</v>
      </c>
      <c r="AB45" s="27" t="s">
        <v>91</v>
      </c>
    </row>
    <row r="46" spans="1:28" x14ac:dyDescent="0.3">
      <c r="A46" s="1" t="s">
        <v>105</v>
      </c>
      <c r="B46" s="1" t="s">
        <v>113</v>
      </c>
      <c r="C46" s="26" t="s">
        <v>188</v>
      </c>
      <c r="D46" s="36">
        <v>13</v>
      </c>
      <c r="E46" s="95"/>
      <c r="F46" s="26">
        <v>5</v>
      </c>
      <c r="G46" s="95"/>
      <c r="H46" s="26"/>
      <c r="I46" s="26"/>
      <c r="J46" s="26">
        <v>0</v>
      </c>
      <c r="K46" s="26">
        <v>0</v>
      </c>
      <c r="L46" s="95"/>
      <c r="M46" s="95"/>
      <c r="N46" s="26">
        <f>SUM(L46:M46)</f>
        <v>0</v>
      </c>
      <c r="O46" s="106"/>
      <c r="P46" s="106"/>
      <c r="Q46" s="106"/>
      <c r="R46" s="106"/>
      <c r="S46" s="106"/>
      <c r="T46" s="26">
        <f t="shared" si="6"/>
        <v>10</v>
      </c>
      <c r="U46" s="38" t="str">
        <f t="shared" si="4"/>
        <v/>
      </c>
      <c r="V46" s="22">
        <v>8</v>
      </c>
      <c r="W46" s="22" t="s">
        <v>63</v>
      </c>
      <c r="X46" s="22" t="s">
        <v>58</v>
      </c>
      <c r="Y46" s="78">
        <v>1406</v>
      </c>
      <c r="Z46" s="39"/>
      <c r="AA46" s="1" t="s">
        <v>85</v>
      </c>
      <c r="AB46" s="27" t="s">
        <v>91</v>
      </c>
    </row>
    <row r="47" spans="1:28" x14ac:dyDescent="0.3">
      <c r="A47" s="1" t="s">
        <v>105</v>
      </c>
      <c r="B47" s="1" t="s">
        <v>113</v>
      </c>
      <c r="C47" s="51" t="s">
        <v>39</v>
      </c>
      <c r="D47" s="1"/>
      <c r="E47" s="51">
        <v>239</v>
      </c>
      <c r="F47" s="51"/>
      <c r="G47" s="51">
        <v>71</v>
      </c>
      <c r="H47" s="51"/>
      <c r="I47" s="51"/>
      <c r="J47" s="51"/>
      <c r="K47" s="51"/>
      <c r="L47" s="51"/>
      <c r="M47" s="51">
        <v>28</v>
      </c>
      <c r="N47" s="51">
        <v>28</v>
      </c>
      <c r="O47" s="51"/>
      <c r="P47" s="51">
        <v>21</v>
      </c>
      <c r="Q47" s="41"/>
      <c r="R47" s="41"/>
      <c r="S47" s="41"/>
      <c r="T47" s="41"/>
      <c r="U47" s="38" t="str">
        <f>_xlfn.IFNA("",((T47+Q47+N47-R47)+(O47*2))/E47)</f>
        <v/>
      </c>
      <c r="V47" s="22">
        <v>8</v>
      </c>
      <c r="W47" s="22" t="s">
        <v>63</v>
      </c>
      <c r="X47" s="22" t="s">
        <v>58</v>
      </c>
      <c r="Y47" s="78">
        <v>1406</v>
      </c>
      <c r="Z47" s="39"/>
      <c r="AA47" s="1" t="s">
        <v>85</v>
      </c>
      <c r="AB47" s="27" t="s">
        <v>91</v>
      </c>
    </row>
    <row r="48" spans="1:28" x14ac:dyDescent="0.3">
      <c r="A48" s="46" t="s">
        <v>105</v>
      </c>
      <c r="B48" s="46" t="s">
        <v>113</v>
      </c>
      <c r="C48" s="42" t="s">
        <v>40</v>
      </c>
      <c r="D48" s="46"/>
      <c r="E48" s="42">
        <f t="shared" ref="E48:T48" si="7">SUM(E35:E47)</f>
        <v>240</v>
      </c>
      <c r="F48" s="42">
        <f t="shared" si="7"/>
        <v>31</v>
      </c>
      <c r="G48" s="42">
        <f t="shared" si="7"/>
        <v>71</v>
      </c>
      <c r="H48" s="42">
        <f t="shared" si="7"/>
        <v>0</v>
      </c>
      <c r="I48" s="42">
        <f t="shared" si="7"/>
        <v>0</v>
      </c>
      <c r="J48" s="42">
        <f t="shared" si="7"/>
        <v>23</v>
      </c>
      <c r="K48" s="42">
        <f t="shared" si="7"/>
        <v>32</v>
      </c>
      <c r="L48" s="42">
        <f t="shared" si="7"/>
        <v>0</v>
      </c>
      <c r="M48" s="42">
        <f t="shared" si="7"/>
        <v>28</v>
      </c>
      <c r="N48" s="42">
        <f t="shared" si="7"/>
        <v>28</v>
      </c>
      <c r="O48" s="42">
        <f t="shared" si="7"/>
        <v>0</v>
      </c>
      <c r="P48" s="42">
        <f t="shared" si="7"/>
        <v>22</v>
      </c>
      <c r="Q48" s="42">
        <f t="shared" si="7"/>
        <v>0</v>
      </c>
      <c r="R48" s="42">
        <f t="shared" si="7"/>
        <v>0</v>
      </c>
      <c r="S48" s="42">
        <f t="shared" si="7"/>
        <v>0</v>
      </c>
      <c r="T48" s="42">
        <f t="shared" si="7"/>
        <v>85</v>
      </c>
      <c r="U48" s="43">
        <f>((T48+Q48+N48-R48)+(O48*2))/E48</f>
        <v>0.47083333333333333</v>
      </c>
      <c r="V48" s="44">
        <v>8</v>
      </c>
      <c r="W48" s="44" t="s">
        <v>63</v>
      </c>
      <c r="X48" s="44" t="s">
        <v>58</v>
      </c>
      <c r="Y48" s="79">
        <v>1406</v>
      </c>
      <c r="Z48" s="45"/>
      <c r="AA48" s="46" t="s">
        <v>85</v>
      </c>
      <c r="AB48" s="93" t="s">
        <v>91</v>
      </c>
    </row>
    <row r="49" spans="1:28" x14ac:dyDescent="0.3">
      <c r="A49" s="1"/>
      <c r="B49" s="1"/>
      <c r="C49" s="1"/>
      <c r="D49" s="1"/>
      <c r="F49" s="47" t="s">
        <v>41</v>
      </c>
      <c r="G49" s="48">
        <f>F48/G48</f>
        <v>0.43661971830985913</v>
      </c>
      <c r="H49" s="26"/>
      <c r="I49" s="1"/>
      <c r="J49" s="47" t="s">
        <v>42</v>
      </c>
      <c r="K49" s="48">
        <f>J48/K48</f>
        <v>0.71875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55C25-A86B-4362-8DED-2DE2D9ABB1C6}">
  <sheetPr>
    <tabColor theme="9" tint="0.39997558519241921"/>
    <pageSetUpPr fitToPage="1"/>
  </sheetPr>
  <dimension ref="A1:AB51"/>
  <sheetViews>
    <sheetView topLeftCell="A2" workbookViewId="0">
      <selection activeCell="P19" sqref="P19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554687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80" t="s">
        <v>443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0" t="s">
        <v>438</v>
      </c>
    </row>
    <row r="3" spans="1:28" x14ac:dyDescent="0.3">
      <c r="B3" s="1"/>
      <c r="C3" s="6">
        <v>28859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  <c r="Z3" s="80" t="s">
        <v>476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230</v>
      </c>
      <c r="K4" s="16" t="s">
        <v>106</v>
      </c>
      <c r="L4" s="17"/>
      <c r="M4" s="18"/>
      <c r="N4" s="19">
        <v>30</v>
      </c>
      <c r="O4" s="19">
        <v>23</v>
      </c>
      <c r="P4" s="19">
        <v>38</v>
      </c>
      <c r="Q4" s="19">
        <v>31</v>
      </c>
      <c r="R4" s="20"/>
      <c r="S4" s="21">
        <f>SUM(N4:R4)</f>
        <v>122</v>
      </c>
      <c r="T4" s="22">
        <v>22</v>
      </c>
    </row>
    <row r="5" spans="1:28" x14ac:dyDescent="0.3">
      <c r="B5" s="1"/>
      <c r="C5" s="6" t="s">
        <v>121</v>
      </c>
      <c r="D5" s="7" t="s">
        <v>6</v>
      </c>
      <c r="E5" s="1"/>
      <c r="F5" s="1"/>
      <c r="G5" s="1"/>
      <c r="J5" s="15" t="s">
        <v>97</v>
      </c>
      <c r="K5" s="16" t="s">
        <v>117</v>
      </c>
      <c r="L5" s="17"/>
      <c r="M5" s="18"/>
      <c r="N5" s="19">
        <v>28</v>
      </c>
      <c r="O5" s="19">
        <v>25</v>
      </c>
      <c r="P5" s="19">
        <v>24</v>
      </c>
      <c r="Q5" s="19">
        <v>29</v>
      </c>
      <c r="R5" s="20"/>
      <c r="S5" s="21">
        <f>SUM(N5:R5)</f>
        <v>106</v>
      </c>
      <c r="T5" s="22">
        <v>22</v>
      </c>
      <c r="U5" s="1"/>
      <c r="V5" s="1"/>
      <c r="W5" s="1"/>
    </row>
    <row r="6" spans="1:28" x14ac:dyDescent="0.3">
      <c r="C6" s="23">
        <v>1122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331</v>
      </c>
      <c r="D7" s="7" t="s">
        <v>8</v>
      </c>
      <c r="G7" s="1"/>
      <c r="S7" s="1"/>
      <c r="T7" s="25" t="s">
        <v>9</v>
      </c>
      <c r="U7" s="1"/>
      <c r="V7" s="83">
        <v>22</v>
      </c>
      <c r="W7" s="1"/>
    </row>
    <row r="8" spans="1:28" x14ac:dyDescent="0.3">
      <c r="B8" s="1"/>
      <c r="C8" s="24" t="s">
        <v>326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31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6</v>
      </c>
      <c r="AB11" s="92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116</v>
      </c>
      <c r="B13" s="1" t="s">
        <v>105</v>
      </c>
      <c r="C13" s="26" t="s">
        <v>155</v>
      </c>
      <c r="D13" s="36">
        <v>11</v>
      </c>
      <c r="E13" s="26">
        <v>29</v>
      </c>
      <c r="F13" s="26">
        <v>3</v>
      </c>
      <c r="G13" s="26">
        <v>13</v>
      </c>
      <c r="H13" s="26"/>
      <c r="I13" s="26"/>
      <c r="J13" s="26">
        <v>4</v>
      </c>
      <c r="K13" s="26">
        <v>4</v>
      </c>
      <c r="L13" s="26">
        <v>3</v>
      </c>
      <c r="M13" s="26">
        <v>3</v>
      </c>
      <c r="N13" s="26">
        <f>SUM(L13:M13)</f>
        <v>6</v>
      </c>
      <c r="O13" s="37">
        <v>9</v>
      </c>
      <c r="P13" s="37">
        <v>2</v>
      </c>
      <c r="Q13" s="37">
        <v>2</v>
      </c>
      <c r="R13" s="37">
        <v>2</v>
      </c>
      <c r="S13" s="37">
        <v>0</v>
      </c>
      <c r="T13" s="26">
        <f t="shared" ref="T13:T24" si="0">+(F13*2)+J13</f>
        <v>10</v>
      </c>
      <c r="U13" s="38">
        <f>IFERROR(((T13+Q13+N13-R13)+(O13*2))/E13,"")</f>
        <v>1.1724137931034482</v>
      </c>
      <c r="V13" s="22">
        <v>22</v>
      </c>
      <c r="W13" s="22" t="s">
        <v>63</v>
      </c>
      <c r="X13" s="22" t="s">
        <v>64</v>
      </c>
      <c r="Y13" s="78">
        <v>1122</v>
      </c>
      <c r="Z13" s="39"/>
      <c r="AA13" s="1" t="s">
        <v>110</v>
      </c>
      <c r="AB13" s="27" t="s">
        <v>231</v>
      </c>
    </row>
    <row r="14" spans="1:28" x14ac:dyDescent="0.3">
      <c r="A14" s="1" t="s">
        <v>116</v>
      </c>
      <c r="B14" s="1" t="s">
        <v>105</v>
      </c>
      <c r="C14" s="26" t="s">
        <v>309</v>
      </c>
      <c r="D14" s="36">
        <v>50</v>
      </c>
      <c r="E14" s="26">
        <v>4</v>
      </c>
      <c r="F14" s="26">
        <v>0</v>
      </c>
      <c r="G14" s="26">
        <v>3</v>
      </c>
      <c r="H14" s="26"/>
      <c r="I14" s="26"/>
      <c r="J14" s="26">
        <v>0</v>
      </c>
      <c r="K14" s="26">
        <v>0</v>
      </c>
      <c r="L14" s="26">
        <v>0</v>
      </c>
      <c r="M14" s="26">
        <v>1</v>
      </c>
      <c r="N14" s="26">
        <f t="shared" ref="N14" si="1">SUM(L14:M14)</f>
        <v>1</v>
      </c>
      <c r="O14" s="37">
        <v>0</v>
      </c>
      <c r="P14" s="37">
        <v>1</v>
      </c>
      <c r="Q14" s="37">
        <v>0</v>
      </c>
      <c r="R14" s="37">
        <v>1</v>
      </c>
      <c r="S14" s="37">
        <v>0</v>
      </c>
      <c r="T14" s="26">
        <v>0</v>
      </c>
      <c r="U14" s="38">
        <f t="shared" ref="U14" si="2">IFERROR(((T14+Q14+N14-R14)+(O14*2))/E14,"")</f>
        <v>0</v>
      </c>
      <c r="V14" s="22">
        <v>22</v>
      </c>
      <c r="W14" s="22" t="s">
        <v>63</v>
      </c>
      <c r="X14" s="22" t="s">
        <v>64</v>
      </c>
      <c r="Y14" s="78">
        <v>1122</v>
      </c>
      <c r="Z14" s="39"/>
      <c r="AA14" s="1" t="s">
        <v>110</v>
      </c>
      <c r="AB14" s="27" t="s">
        <v>231</v>
      </c>
    </row>
    <row r="15" spans="1:28" x14ac:dyDescent="0.3">
      <c r="A15" s="1" t="s">
        <v>116</v>
      </c>
      <c r="B15" s="1" t="s">
        <v>105</v>
      </c>
      <c r="C15" s="26" t="s">
        <v>156</v>
      </c>
      <c r="D15" s="36">
        <v>33</v>
      </c>
      <c r="E15" s="26">
        <v>22</v>
      </c>
      <c r="F15" s="26">
        <v>4</v>
      </c>
      <c r="G15" s="26">
        <v>9</v>
      </c>
      <c r="H15" s="26"/>
      <c r="I15" s="26"/>
      <c r="J15" s="26">
        <v>3</v>
      </c>
      <c r="K15" s="26">
        <v>5</v>
      </c>
      <c r="L15" s="26">
        <v>3</v>
      </c>
      <c r="M15" s="26">
        <v>3</v>
      </c>
      <c r="N15" s="26">
        <f t="shared" ref="N15:N20" si="3">SUM(L15:M15)</f>
        <v>6</v>
      </c>
      <c r="O15" s="37">
        <v>0</v>
      </c>
      <c r="P15" s="37">
        <v>4</v>
      </c>
      <c r="Q15" s="37">
        <v>4</v>
      </c>
      <c r="R15" s="37">
        <v>6</v>
      </c>
      <c r="S15" s="37">
        <v>0</v>
      </c>
      <c r="T15" s="26">
        <f t="shared" si="0"/>
        <v>11</v>
      </c>
      <c r="U15" s="38">
        <f t="shared" ref="U15:U24" si="4">IFERROR(((T15+Q15+N15-R15)+(O15*2))/E15,"")</f>
        <v>0.68181818181818177</v>
      </c>
      <c r="V15" s="22">
        <v>22</v>
      </c>
      <c r="W15" s="22" t="s">
        <v>63</v>
      </c>
      <c r="X15" s="22" t="s">
        <v>64</v>
      </c>
      <c r="Y15" s="78">
        <v>1122</v>
      </c>
      <c r="Z15" s="39"/>
      <c r="AA15" s="1" t="s">
        <v>110</v>
      </c>
      <c r="AB15" s="27" t="s">
        <v>231</v>
      </c>
    </row>
    <row r="16" spans="1:28" x14ac:dyDescent="0.3">
      <c r="A16" s="1" t="s">
        <v>116</v>
      </c>
      <c r="B16" s="1" t="s">
        <v>105</v>
      </c>
      <c r="C16" s="26" t="s">
        <v>157</v>
      </c>
      <c r="D16" s="36">
        <v>24</v>
      </c>
      <c r="E16" s="26" t="s">
        <v>506</v>
      </c>
      <c r="F16" s="26"/>
      <c r="G16" s="26"/>
      <c r="H16" s="26"/>
      <c r="I16" s="26"/>
      <c r="J16" s="26"/>
      <c r="K16" s="26"/>
      <c r="L16" s="26"/>
      <c r="M16" s="26"/>
      <c r="N16" s="26"/>
      <c r="O16" s="37"/>
      <c r="P16" s="37"/>
      <c r="Q16" s="37"/>
      <c r="R16" s="37"/>
      <c r="S16" s="37"/>
      <c r="T16" s="26"/>
      <c r="U16" s="38"/>
      <c r="V16" s="22">
        <v>22</v>
      </c>
      <c r="W16" s="22" t="s">
        <v>63</v>
      </c>
      <c r="X16" s="22" t="s">
        <v>64</v>
      </c>
      <c r="Y16" s="78">
        <v>1122</v>
      </c>
      <c r="Z16" s="39"/>
      <c r="AA16" s="1" t="s">
        <v>110</v>
      </c>
      <c r="AB16" s="27" t="s">
        <v>231</v>
      </c>
    </row>
    <row r="17" spans="1:28" x14ac:dyDescent="0.3">
      <c r="A17" s="1" t="s">
        <v>116</v>
      </c>
      <c r="B17" s="1" t="s">
        <v>105</v>
      </c>
      <c r="C17" s="26" t="s">
        <v>158</v>
      </c>
      <c r="D17" s="36">
        <v>22</v>
      </c>
      <c r="E17" s="26">
        <v>21</v>
      </c>
      <c r="F17" s="26">
        <v>4</v>
      </c>
      <c r="G17" s="26">
        <v>13</v>
      </c>
      <c r="H17" s="26"/>
      <c r="I17" s="26"/>
      <c r="J17" s="26">
        <v>1</v>
      </c>
      <c r="K17" s="26">
        <v>1</v>
      </c>
      <c r="L17" s="26">
        <v>2</v>
      </c>
      <c r="M17" s="26">
        <v>3</v>
      </c>
      <c r="N17" s="26">
        <f t="shared" si="3"/>
        <v>5</v>
      </c>
      <c r="O17" s="37">
        <v>4</v>
      </c>
      <c r="P17" s="37">
        <v>1</v>
      </c>
      <c r="Q17" s="37">
        <v>2</v>
      </c>
      <c r="R17" s="37">
        <v>3</v>
      </c>
      <c r="S17" s="37">
        <v>0</v>
      </c>
      <c r="T17" s="26">
        <f t="shared" si="0"/>
        <v>9</v>
      </c>
      <c r="U17" s="38">
        <f t="shared" si="4"/>
        <v>1</v>
      </c>
      <c r="V17" s="22">
        <v>22</v>
      </c>
      <c r="W17" s="22" t="s">
        <v>63</v>
      </c>
      <c r="X17" s="22" t="s">
        <v>64</v>
      </c>
      <c r="Y17" s="78">
        <v>1122</v>
      </c>
      <c r="Z17" s="39"/>
      <c r="AA17" s="1" t="s">
        <v>110</v>
      </c>
      <c r="AB17" s="27" t="s">
        <v>231</v>
      </c>
    </row>
    <row r="18" spans="1:28" x14ac:dyDescent="0.3">
      <c r="A18" s="1" t="s">
        <v>116</v>
      </c>
      <c r="B18" s="1" t="s">
        <v>105</v>
      </c>
      <c r="C18" s="26" t="s">
        <v>159</v>
      </c>
      <c r="D18" s="36">
        <v>25</v>
      </c>
      <c r="E18" s="26">
        <v>17</v>
      </c>
      <c r="F18" s="26">
        <v>2</v>
      </c>
      <c r="G18" s="26">
        <v>8</v>
      </c>
      <c r="H18" s="26"/>
      <c r="I18" s="26"/>
      <c r="J18" s="26">
        <v>2</v>
      </c>
      <c r="K18" s="26">
        <v>2</v>
      </c>
      <c r="L18" s="26">
        <v>1</v>
      </c>
      <c r="M18" s="26">
        <v>3</v>
      </c>
      <c r="N18" s="26">
        <f t="shared" si="3"/>
        <v>4</v>
      </c>
      <c r="O18" s="37">
        <v>0</v>
      </c>
      <c r="P18" s="37">
        <v>2</v>
      </c>
      <c r="Q18" s="37">
        <v>1</v>
      </c>
      <c r="R18" s="37">
        <v>1</v>
      </c>
      <c r="S18" s="37">
        <v>0</v>
      </c>
      <c r="T18" s="26">
        <f t="shared" si="0"/>
        <v>6</v>
      </c>
      <c r="U18" s="38">
        <f t="shared" si="4"/>
        <v>0.58823529411764708</v>
      </c>
      <c r="V18" s="22">
        <v>22</v>
      </c>
      <c r="W18" s="22" t="s">
        <v>63</v>
      </c>
      <c r="X18" s="22" t="s">
        <v>64</v>
      </c>
      <c r="Y18" s="78">
        <v>1122</v>
      </c>
      <c r="Z18" s="39"/>
      <c r="AA18" s="1" t="s">
        <v>110</v>
      </c>
      <c r="AB18" s="27" t="s">
        <v>231</v>
      </c>
    </row>
    <row r="19" spans="1:28" x14ac:dyDescent="0.3">
      <c r="A19" s="1" t="s">
        <v>116</v>
      </c>
      <c r="B19" s="1" t="s">
        <v>105</v>
      </c>
      <c r="C19" s="26" t="s">
        <v>160</v>
      </c>
      <c r="D19" s="36">
        <v>20</v>
      </c>
      <c r="E19" s="26">
        <v>22</v>
      </c>
      <c r="F19" s="26">
        <v>4</v>
      </c>
      <c r="G19" s="26">
        <v>10</v>
      </c>
      <c r="H19" s="26"/>
      <c r="I19" s="26"/>
      <c r="J19" s="26">
        <v>5</v>
      </c>
      <c r="K19" s="26">
        <v>6</v>
      </c>
      <c r="L19" s="26">
        <v>1</v>
      </c>
      <c r="M19" s="26">
        <v>4</v>
      </c>
      <c r="N19" s="26">
        <f t="shared" si="3"/>
        <v>5</v>
      </c>
      <c r="O19" s="37">
        <v>6</v>
      </c>
      <c r="P19" s="37">
        <v>3</v>
      </c>
      <c r="Q19" s="37">
        <v>2</v>
      </c>
      <c r="R19" s="37">
        <v>1</v>
      </c>
      <c r="S19" s="37">
        <v>1</v>
      </c>
      <c r="T19" s="26">
        <f t="shared" si="0"/>
        <v>13</v>
      </c>
      <c r="U19" s="38">
        <f t="shared" si="4"/>
        <v>1.4090909090909092</v>
      </c>
      <c r="V19" s="22">
        <v>22</v>
      </c>
      <c r="W19" s="22" t="s">
        <v>63</v>
      </c>
      <c r="X19" s="22" t="s">
        <v>64</v>
      </c>
      <c r="Y19" s="78">
        <v>1122</v>
      </c>
      <c r="Z19" s="39"/>
      <c r="AA19" s="1" t="s">
        <v>110</v>
      </c>
      <c r="AB19" s="27" t="s">
        <v>231</v>
      </c>
    </row>
    <row r="20" spans="1:28" x14ac:dyDescent="0.3">
      <c r="A20" s="1" t="s">
        <v>116</v>
      </c>
      <c r="B20" s="1" t="s">
        <v>105</v>
      </c>
      <c r="C20" s="26" t="s">
        <v>161</v>
      </c>
      <c r="D20" s="36">
        <v>45</v>
      </c>
      <c r="E20" s="26">
        <v>26</v>
      </c>
      <c r="F20" s="26">
        <v>6</v>
      </c>
      <c r="G20" s="26">
        <v>13</v>
      </c>
      <c r="H20" s="26"/>
      <c r="I20" s="26"/>
      <c r="J20" s="26">
        <v>2</v>
      </c>
      <c r="K20" s="26">
        <v>2</v>
      </c>
      <c r="L20" s="26">
        <v>1</v>
      </c>
      <c r="M20" s="26">
        <v>6</v>
      </c>
      <c r="N20" s="26">
        <f t="shared" si="3"/>
        <v>7</v>
      </c>
      <c r="O20" s="37">
        <v>0</v>
      </c>
      <c r="P20" s="37">
        <v>4</v>
      </c>
      <c r="Q20" s="37">
        <v>1</v>
      </c>
      <c r="R20" s="37">
        <v>5</v>
      </c>
      <c r="S20" s="37">
        <v>1</v>
      </c>
      <c r="T20" s="26">
        <f t="shared" si="0"/>
        <v>14</v>
      </c>
      <c r="U20" s="38">
        <f t="shared" si="4"/>
        <v>0.65384615384615385</v>
      </c>
      <c r="V20" s="22">
        <v>22</v>
      </c>
      <c r="W20" s="22" t="s">
        <v>63</v>
      </c>
      <c r="X20" s="22" t="s">
        <v>64</v>
      </c>
      <c r="Y20" s="78">
        <v>1122</v>
      </c>
      <c r="Z20" s="39"/>
      <c r="AA20" s="1" t="s">
        <v>110</v>
      </c>
      <c r="AB20" s="27" t="s">
        <v>231</v>
      </c>
    </row>
    <row r="21" spans="1:28" x14ac:dyDescent="0.3">
      <c r="A21" s="1" t="s">
        <v>116</v>
      </c>
      <c r="B21" s="1" t="s">
        <v>105</v>
      </c>
      <c r="C21" s="26" t="s">
        <v>162</v>
      </c>
      <c r="D21" s="36">
        <v>23</v>
      </c>
      <c r="E21" s="26">
        <v>27</v>
      </c>
      <c r="F21" s="26">
        <v>5</v>
      </c>
      <c r="G21" s="26">
        <v>9</v>
      </c>
      <c r="H21" s="26"/>
      <c r="I21" s="26"/>
      <c r="J21" s="26">
        <v>1</v>
      </c>
      <c r="K21" s="26">
        <v>1</v>
      </c>
      <c r="L21" s="26">
        <v>0</v>
      </c>
      <c r="M21" s="26">
        <v>1</v>
      </c>
      <c r="N21" s="26">
        <f>SUM(L21:M21)</f>
        <v>1</v>
      </c>
      <c r="O21" s="37">
        <v>2</v>
      </c>
      <c r="P21" s="37">
        <v>0</v>
      </c>
      <c r="Q21" s="37">
        <v>5</v>
      </c>
      <c r="R21" s="37">
        <v>3</v>
      </c>
      <c r="S21" s="37">
        <v>0</v>
      </c>
      <c r="T21" s="26">
        <f t="shared" si="0"/>
        <v>11</v>
      </c>
      <c r="U21" s="38">
        <f t="shared" si="4"/>
        <v>0.66666666666666663</v>
      </c>
      <c r="V21" s="22">
        <v>22</v>
      </c>
      <c r="W21" s="22" t="s">
        <v>63</v>
      </c>
      <c r="X21" s="22" t="s">
        <v>64</v>
      </c>
      <c r="Y21" s="78">
        <v>1122</v>
      </c>
      <c r="Z21" s="39"/>
      <c r="AA21" s="1" t="s">
        <v>110</v>
      </c>
      <c r="AB21" s="27" t="s">
        <v>231</v>
      </c>
    </row>
    <row r="22" spans="1:28" x14ac:dyDescent="0.3">
      <c r="A22" s="1" t="s">
        <v>116</v>
      </c>
      <c r="B22" s="1" t="s">
        <v>105</v>
      </c>
      <c r="C22" s="26" t="s">
        <v>163</v>
      </c>
      <c r="D22" s="36">
        <v>40</v>
      </c>
      <c r="E22" s="26">
        <v>20</v>
      </c>
      <c r="F22" s="26">
        <v>6</v>
      </c>
      <c r="G22" s="26">
        <v>8</v>
      </c>
      <c r="H22" s="26"/>
      <c r="I22" s="26"/>
      <c r="J22" s="26">
        <v>1</v>
      </c>
      <c r="K22" s="26">
        <v>1</v>
      </c>
      <c r="L22" s="26">
        <v>1</v>
      </c>
      <c r="M22" s="26">
        <v>11</v>
      </c>
      <c r="N22" s="26">
        <f>SUM(L22:M22)</f>
        <v>12</v>
      </c>
      <c r="O22" s="37">
        <v>1</v>
      </c>
      <c r="P22" s="37">
        <v>4</v>
      </c>
      <c r="Q22" s="37">
        <v>1</v>
      </c>
      <c r="R22" s="37">
        <v>2</v>
      </c>
      <c r="S22" s="37">
        <v>1</v>
      </c>
      <c r="T22" s="26">
        <f t="shared" si="0"/>
        <v>13</v>
      </c>
      <c r="U22" s="38">
        <f t="shared" si="4"/>
        <v>1.3</v>
      </c>
      <c r="V22" s="22">
        <v>22</v>
      </c>
      <c r="W22" s="22" t="s">
        <v>63</v>
      </c>
      <c r="X22" s="22" t="s">
        <v>64</v>
      </c>
      <c r="Y22" s="78">
        <v>1122</v>
      </c>
      <c r="Z22" s="39"/>
      <c r="AA22" s="1" t="s">
        <v>110</v>
      </c>
      <c r="AB22" s="27" t="s">
        <v>231</v>
      </c>
    </row>
    <row r="23" spans="1:28" x14ac:dyDescent="0.3">
      <c r="A23" s="1" t="s">
        <v>116</v>
      </c>
      <c r="B23" s="1" t="s">
        <v>105</v>
      </c>
      <c r="C23" s="26" t="s">
        <v>164</v>
      </c>
      <c r="D23" s="36">
        <v>10</v>
      </c>
      <c r="E23" s="26">
        <v>24</v>
      </c>
      <c r="F23" s="26">
        <v>8</v>
      </c>
      <c r="G23" s="26">
        <v>15</v>
      </c>
      <c r="H23" s="26"/>
      <c r="I23" s="26"/>
      <c r="J23" s="26">
        <v>2</v>
      </c>
      <c r="K23" s="26">
        <v>3</v>
      </c>
      <c r="L23" s="26">
        <v>2</v>
      </c>
      <c r="M23" s="26">
        <v>7</v>
      </c>
      <c r="N23" s="26">
        <f>SUM(L23:M23)</f>
        <v>9</v>
      </c>
      <c r="O23" s="37">
        <v>1</v>
      </c>
      <c r="P23" s="37">
        <v>5</v>
      </c>
      <c r="Q23" s="37">
        <v>3</v>
      </c>
      <c r="R23" s="37">
        <v>2</v>
      </c>
      <c r="S23" s="37">
        <v>0</v>
      </c>
      <c r="T23" s="26">
        <f t="shared" si="0"/>
        <v>18</v>
      </c>
      <c r="U23" s="38">
        <f t="shared" si="4"/>
        <v>1.25</v>
      </c>
      <c r="V23" s="22">
        <v>22</v>
      </c>
      <c r="W23" s="22" t="s">
        <v>63</v>
      </c>
      <c r="X23" s="22" t="s">
        <v>64</v>
      </c>
      <c r="Y23" s="78">
        <v>1122</v>
      </c>
      <c r="Z23" s="39"/>
      <c r="AA23" s="1" t="s">
        <v>110</v>
      </c>
      <c r="AB23" s="27" t="s">
        <v>231</v>
      </c>
    </row>
    <row r="24" spans="1:28" x14ac:dyDescent="0.3">
      <c r="A24" s="1" t="s">
        <v>116</v>
      </c>
      <c r="B24" s="1" t="s">
        <v>105</v>
      </c>
      <c r="C24" s="26" t="s">
        <v>165</v>
      </c>
      <c r="D24" s="36">
        <v>14</v>
      </c>
      <c r="E24" s="26">
        <v>10</v>
      </c>
      <c r="F24" s="26">
        <v>2</v>
      </c>
      <c r="G24" s="26">
        <v>9</v>
      </c>
      <c r="H24" s="26"/>
      <c r="I24" s="26"/>
      <c r="J24" s="26">
        <v>4</v>
      </c>
      <c r="K24" s="26">
        <v>4</v>
      </c>
      <c r="L24" s="26">
        <v>0</v>
      </c>
      <c r="M24" s="26">
        <v>2</v>
      </c>
      <c r="N24" s="26">
        <f>SUM(L24:M24)</f>
        <v>2</v>
      </c>
      <c r="O24" s="37">
        <v>1</v>
      </c>
      <c r="P24" s="37">
        <v>0</v>
      </c>
      <c r="Q24" s="37">
        <v>0</v>
      </c>
      <c r="R24" s="37">
        <v>3</v>
      </c>
      <c r="S24" s="37">
        <v>1</v>
      </c>
      <c r="T24" s="26">
        <f t="shared" si="0"/>
        <v>8</v>
      </c>
      <c r="U24" s="38">
        <f t="shared" si="4"/>
        <v>0.9</v>
      </c>
      <c r="V24" s="22">
        <v>22</v>
      </c>
      <c r="W24" s="22" t="s">
        <v>63</v>
      </c>
      <c r="X24" s="22" t="s">
        <v>64</v>
      </c>
      <c r="Y24" s="78">
        <v>1122</v>
      </c>
      <c r="Z24" s="39"/>
      <c r="AA24" s="1" t="s">
        <v>110</v>
      </c>
      <c r="AB24" s="27" t="s">
        <v>231</v>
      </c>
    </row>
    <row r="25" spans="1:28" x14ac:dyDescent="0.3">
      <c r="A25" s="1" t="s">
        <v>116</v>
      </c>
      <c r="B25" s="1" t="s">
        <v>105</v>
      </c>
      <c r="C25" s="26" t="s">
        <v>166</v>
      </c>
      <c r="D25" s="36">
        <v>15</v>
      </c>
      <c r="E25" s="26">
        <v>18</v>
      </c>
      <c r="F25" s="26">
        <v>3</v>
      </c>
      <c r="G25" s="26">
        <v>6</v>
      </c>
      <c r="H25" s="26"/>
      <c r="I25" s="26"/>
      <c r="J25" s="26">
        <v>3</v>
      </c>
      <c r="K25" s="26">
        <v>6</v>
      </c>
      <c r="L25" s="26">
        <v>0</v>
      </c>
      <c r="M25" s="26">
        <v>0</v>
      </c>
      <c r="N25" s="26">
        <f>SUM(L25:M25)</f>
        <v>0</v>
      </c>
      <c r="O25" s="37">
        <v>0</v>
      </c>
      <c r="P25" s="37">
        <v>1</v>
      </c>
      <c r="Q25" s="37">
        <v>3</v>
      </c>
      <c r="R25" s="37">
        <v>4</v>
      </c>
      <c r="S25" s="37">
        <v>1</v>
      </c>
      <c r="T25" s="37">
        <f>(H25*3)+((F25-H25)*2)+J25</f>
        <v>9</v>
      </c>
      <c r="U25" s="38">
        <f>IFERROR(((T25+Q25+N25-R25)+(O25*2))/E25,"")</f>
        <v>0.44444444444444442</v>
      </c>
      <c r="V25" s="22">
        <v>22</v>
      </c>
      <c r="W25" s="22" t="s">
        <v>63</v>
      </c>
      <c r="X25" s="22" t="s">
        <v>64</v>
      </c>
      <c r="Y25" s="78">
        <v>1122</v>
      </c>
      <c r="Z25" s="39"/>
      <c r="AA25" s="1" t="s">
        <v>110</v>
      </c>
      <c r="AB25" s="27" t="s">
        <v>231</v>
      </c>
    </row>
    <row r="26" spans="1:28" x14ac:dyDescent="0.3">
      <c r="A26" s="46" t="s">
        <v>116</v>
      </c>
      <c r="B26" s="46" t="s">
        <v>105</v>
      </c>
      <c r="C26" s="42" t="s">
        <v>40</v>
      </c>
      <c r="D26" s="46"/>
      <c r="E26" s="42">
        <f t="shared" ref="E26:T26" si="5">SUM(E13:E25)</f>
        <v>240</v>
      </c>
      <c r="F26" s="42">
        <f t="shared" si="5"/>
        <v>47</v>
      </c>
      <c r="G26" s="42">
        <f t="shared" si="5"/>
        <v>116</v>
      </c>
      <c r="H26" s="42">
        <f t="shared" si="5"/>
        <v>0</v>
      </c>
      <c r="I26" s="42">
        <f t="shared" si="5"/>
        <v>0</v>
      </c>
      <c r="J26" s="42">
        <f t="shared" si="5"/>
        <v>28</v>
      </c>
      <c r="K26" s="42">
        <f t="shared" si="5"/>
        <v>35</v>
      </c>
      <c r="L26" s="42">
        <f t="shared" si="5"/>
        <v>14</v>
      </c>
      <c r="M26" s="42">
        <f t="shared" si="5"/>
        <v>44</v>
      </c>
      <c r="N26" s="42">
        <f t="shared" si="5"/>
        <v>58</v>
      </c>
      <c r="O26" s="42">
        <f t="shared" si="5"/>
        <v>24</v>
      </c>
      <c r="P26" s="42">
        <f t="shared" si="5"/>
        <v>27</v>
      </c>
      <c r="Q26" s="42">
        <f t="shared" si="5"/>
        <v>24</v>
      </c>
      <c r="R26" s="42">
        <f t="shared" si="5"/>
        <v>33</v>
      </c>
      <c r="S26" s="42">
        <f t="shared" si="5"/>
        <v>5</v>
      </c>
      <c r="T26" s="42">
        <f t="shared" si="5"/>
        <v>122</v>
      </c>
      <c r="U26" s="43">
        <f>((T26+Q26+N26-R26)+(O26*2))/E26</f>
        <v>0.91249999999999998</v>
      </c>
      <c r="V26" s="44">
        <v>22</v>
      </c>
      <c r="W26" s="44" t="s">
        <v>63</v>
      </c>
      <c r="X26" s="44" t="s">
        <v>64</v>
      </c>
      <c r="Y26" s="79">
        <v>1122</v>
      </c>
      <c r="Z26" s="45"/>
      <c r="AA26" s="46" t="s">
        <v>110</v>
      </c>
      <c r="AB26" s="93" t="s">
        <v>231</v>
      </c>
    </row>
    <row r="27" spans="1:28" x14ac:dyDescent="0.3">
      <c r="A27" s="1"/>
      <c r="B27" s="1"/>
      <c r="C27" s="1"/>
      <c r="D27" s="1"/>
      <c r="F27" s="47" t="s">
        <v>41</v>
      </c>
      <c r="G27" s="77">
        <f>F26/G26</f>
        <v>0.40517241379310343</v>
      </c>
      <c r="H27" s="47"/>
      <c r="I27" s="27"/>
      <c r="J27" s="47" t="s">
        <v>42</v>
      </c>
      <c r="K27" s="77">
        <f>J26/K26</f>
        <v>0.8</v>
      </c>
      <c r="L27" s="1"/>
      <c r="M27" s="37" t="s">
        <v>43</v>
      </c>
      <c r="N27" s="49">
        <v>11</v>
      </c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 t="s">
        <v>433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52" t="s">
        <v>117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5</v>
      </c>
      <c r="W33" s="1"/>
      <c r="X33" s="1"/>
      <c r="Y33" s="30"/>
      <c r="Z33" s="39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116</v>
      </c>
      <c r="C35" s="26" t="s">
        <v>202</v>
      </c>
      <c r="D35" s="36">
        <v>3</v>
      </c>
      <c r="E35" s="26">
        <v>16</v>
      </c>
      <c r="F35" s="5">
        <v>1</v>
      </c>
      <c r="G35" s="26">
        <v>2</v>
      </c>
      <c r="H35" s="26"/>
      <c r="I35" s="26"/>
      <c r="J35" s="26">
        <v>0</v>
      </c>
      <c r="K35" s="26">
        <v>2</v>
      </c>
      <c r="L35" s="26">
        <v>0</v>
      </c>
      <c r="M35" s="26">
        <v>3</v>
      </c>
      <c r="N35" s="26">
        <f>SUM(L35:M35)</f>
        <v>3</v>
      </c>
      <c r="O35" s="26">
        <v>0</v>
      </c>
      <c r="P35" s="37">
        <v>1</v>
      </c>
      <c r="Q35" s="26">
        <v>0</v>
      </c>
      <c r="R35" s="26">
        <v>2</v>
      </c>
      <c r="S35" s="26">
        <v>1</v>
      </c>
      <c r="T35" s="26">
        <f>+(F35*2)+J35</f>
        <v>2</v>
      </c>
      <c r="U35" s="38">
        <f t="shared" ref="U35:U46" si="6">IFERROR(((T35+Q35+N35-R35)+(O35*2))/E35,"")</f>
        <v>0.1875</v>
      </c>
      <c r="V35" s="22">
        <v>22</v>
      </c>
      <c r="W35" s="22" t="s">
        <v>57</v>
      </c>
      <c r="X35" s="22" t="s">
        <v>58</v>
      </c>
      <c r="Y35" s="78">
        <v>1122</v>
      </c>
      <c r="Z35" s="39"/>
      <c r="AA35" s="1" t="s">
        <v>118</v>
      </c>
      <c r="AB35" s="27" t="s">
        <v>102</v>
      </c>
    </row>
    <row r="36" spans="1:28" x14ac:dyDescent="0.3">
      <c r="A36" s="1" t="s">
        <v>105</v>
      </c>
      <c r="B36" s="1" t="s">
        <v>116</v>
      </c>
      <c r="C36" s="26" t="s">
        <v>208</v>
      </c>
      <c r="D36" s="36">
        <v>21</v>
      </c>
      <c r="E36" s="26">
        <v>31</v>
      </c>
      <c r="F36" s="26">
        <v>4</v>
      </c>
      <c r="G36" s="26">
        <v>14</v>
      </c>
      <c r="H36" s="26"/>
      <c r="I36" s="26"/>
      <c r="J36" s="26">
        <v>3</v>
      </c>
      <c r="K36" s="26">
        <v>5</v>
      </c>
      <c r="L36" s="26">
        <v>2</v>
      </c>
      <c r="M36" s="26">
        <v>2</v>
      </c>
      <c r="N36" s="26">
        <f>SUM(L36:M36)</f>
        <v>4</v>
      </c>
      <c r="O36" s="26">
        <v>6</v>
      </c>
      <c r="P36" s="37">
        <v>4</v>
      </c>
      <c r="Q36" s="26">
        <v>2</v>
      </c>
      <c r="R36" s="26">
        <v>7</v>
      </c>
      <c r="S36" s="26">
        <v>0</v>
      </c>
      <c r="T36" s="26">
        <f>+(F36*2)+J36</f>
        <v>11</v>
      </c>
      <c r="U36" s="38">
        <f t="shared" si="6"/>
        <v>0.70967741935483875</v>
      </c>
      <c r="V36" s="22">
        <v>22</v>
      </c>
      <c r="W36" s="22" t="s">
        <v>57</v>
      </c>
      <c r="X36" s="22" t="s">
        <v>58</v>
      </c>
      <c r="Y36" s="78">
        <v>1122</v>
      </c>
      <c r="Z36" s="39"/>
      <c r="AA36" s="1" t="s">
        <v>118</v>
      </c>
      <c r="AB36" s="27" t="s">
        <v>102</v>
      </c>
    </row>
    <row r="37" spans="1:28" x14ac:dyDescent="0.3">
      <c r="A37" s="1" t="s">
        <v>105</v>
      </c>
      <c r="B37" s="1" t="s">
        <v>116</v>
      </c>
      <c r="C37" s="26" t="s">
        <v>507</v>
      </c>
      <c r="D37" s="36">
        <v>12</v>
      </c>
      <c r="E37" s="26" t="s">
        <v>491</v>
      </c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37"/>
      <c r="Q37" s="26"/>
      <c r="R37" s="26"/>
      <c r="S37" s="26"/>
      <c r="T37" s="26"/>
      <c r="U37" s="38"/>
      <c r="V37" s="22">
        <v>22</v>
      </c>
      <c r="W37" s="22" t="s">
        <v>57</v>
      </c>
      <c r="X37" s="22" t="s">
        <v>58</v>
      </c>
      <c r="Y37" s="78">
        <v>1122</v>
      </c>
      <c r="Z37" s="39"/>
      <c r="AA37" s="1" t="s">
        <v>118</v>
      </c>
      <c r="AB37" s="27" t="s">
        <v>102</v>
      </c>
    </row>
    <row r="38" spans="1:28" x14ac:dyDescent="0.3">
      <c r="A38" s="1" t="s">
        <v>105</v>
      </c>
      <c r="B38" s="1" t="s">
        <v>116</v>
      </c>
      <c r="C38" s="26" t="s">
        <v>203</v>
      </c>
      <c r="D38" s="36">
        <v>4</v>
      </c>
      <c r="E38" s="26">
        <v>5</v>
      </c>
      <c r="F38" s="26">
        <v>0</v>
      </c>
      <c r="G38" s="37">
        <v>3</v>
      </c>
      <c r="H38" s="26"/>
      <c r="I38" s="26"/>
      <c r="J38" s="26">
        <v>0</v>
      </c>
      <c r="K38" s="26">
        <v>0</v>
      </c>
      <c r="L38" s="26">
        <v>0</v>
      </c>
      <c r="M38" s="26">
        <v>1</v>
      </c>
      <c r="N38" s="26">
        <f>SUM(L38:M38)</f>
        <v>1</v>
      </c>
      <c r="O38" s="26">
        <v>0</v>
      </c>
      <c r="P38" s="26">
        <v>0</v>
      </c>
      <c r="Q38" s="26">
        <v>0</v>
      </c>
      <c r="R38" s="26">
        <v>1</v>
      </c>
      <c r="S38" s="26">
        <v>0</v>
      </c>
      <c r="T38" s="26">
        <f>+(F38*2)+J38</f>
        <v>0</v>
      </c>
      <c r="U38" s="38">
        <f t="shared" si="6"/>
        <v>0</v>
      </c>
      <c r="V38" s="22">
        <v>22</v>
      </c>
      <c r="W38" s="22" t="s">
        <v>57</v>
      </c>
      <c r="X38" s="22" t="s">
        <v>58</v>
      </c>
      <c r="Y38" s="78">
        <v>1122</v>
      </c>
      <c r="Z38" s="39"/>
      <c r="AA38" s="1" t="s">
        <v>118</v>
      </c>
      <c r="AB38" s="27" t="s">
        <v>102</v>
      </c>
    </row>
    <row r="39" spans="1:28" x14ac:dyDescent="0.3">
      <c r="A39" s="1" t="s">
        <v>105</v>
      </c>
      <c r="B39" s="1" t="s">
        <v>116</v>
      </c>
      <c r="C39" s="26" t="s">
        <v>508</v>
      </c>
      <c r="D39" s="36">
        <v>19</v>
      </c>
      <c r="E39" s="26" t="s">
        <v>491</v>
      </c>
      <c r="F39" s="26"/>
      <c r="G39" s="37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38"/>
      <c r="V39" s="22">
        <v>22</v>
      </c>
      <c r="W39" s="22" t="s">
        <v>57</v>
      </c>
      <c r="X39" s="22" t="s">
        <v>58</v>
      </c>
      <c r="Y39" s="78">
        <v>1122</v>
      </c>
      <c r="Z39" s="39"/>
      <c r="AA39" s="1" t="s">
        <v>118</v>
      </c>
      <c r="AB39" s="27" t="s">
        <v>102</v>
      </c>
    </row>
    <row r="40" spans="1:28" x14ac:dyDescent="0.3">
      <c r="A40" s="1" t="s">
        <v>105</v>
      </c>
      <c r="B40" s="1" t="s">
        <v>116</v>
      </c>
      <c r="C40" s="26" t="s">
        <v>191</v>
      </c>
      <c r="D40" s="36">
        <v>22</v>
      </c>
      <c r="E40" s="26" t="s">
        <v>491</v>
      </c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38" t="str">
        <f t="shared" si="6"/>
        <v/>
      </c>
      <c r="V40" s="22">
        <v>22</v>
      </c>
      <c r="W40" s="22" t="s">
        <v>57</v>
      </c>
      <c r="X40" s="22" t="s">
        <v>58</v>
      </c>
      <c r="Y40" s="78">
        <v>1122</v>
      </c>
      <c r="Z40" s="39"/>
      <c r="AA40" s="1" t="s">
        <v>118</v>
      </c>
      <c r="AB40" s="27" t="s">
        <v>102</v>
      </c>
    </row>
    <row r="41" spans="1:28" x14ac:dyDescent="0.3">
      <c r="A41" s="1" t="s">
        <v>105</v>
      </c>
      <c r="B41" s="1" t="s">
        <v>116</v>
      </c>
      <c r="C41" s="26" t="s">
        <v>205</v>
      </c>
      <c r="D41" s="36">
        <v>13</v>
      </c>
      <c r="E41" s="26">
        <v>34</v>
      </c>
      <c r="F41" s="26">
        <v>4</v>
      </c>
      <c r="G41" s="26">
        <v>13</v>
      </c>
      <c r="H41" s="26"/>
      <c r="I41" s="26"/>
      <c r="J41" s="26">
        <v>5</v>
      </c>
      <c r="K41" s="26">
        <v>9</v>
      </c>
      <c r="L41" s="26">
        <v>2</v>
      </c>
      <c r="M41" s="26">
        <v>4</v>
      </c>
      <c r="N41" s="26">
        <f t="shared" ref="N41:N46" si="7">SUM(L41:M41)</f>
        <v>6</v>
      </c>
      <c r="O41" s="26">
        <v>0</v>
      </c>
      <c r="P41" s="26">
        <v>3</v>
      </c>
      <c r="Q41" s="26">
        <v>3</v>
      </c>
      <c r="R41" s="26">
        <v>3</v>
      </c>
      <c r="S41" s="26">
        <v>0</v>
      </c>
      <c r="T41" s="26">
        <f t="shared" ref="T41:T46" si="8">+(F41*2)+J41</f>
        <v>13</v>
      </c>
      <c r="U41" s="38">
        <f t="shared" si="6"/>
        <v>0.55882352941176472</v>
      </c>
      <c r="V41" s="22">
        <v>22</v>
      </c>
      <c r="W41" s="22" t="s">
        <v>57</v>
      </c>
      <c r="X41" s="22" t="s">
        <v>58</v>
      </c>
      <c r="Y41" s="78">
        <v>1122</v>
      </c>
      <c r="Z41" s="39"/>
      <c r="AA41" s="1" t="s">
        <v>118</v>
      </c>
      <c r="AB41" s="27" t="s">
        <v>102</v>
      </c>
    </row>
    <row r="42" spans="1:28" x14ac:dyDescent="0.3">
      <c r="A42" s="1" t="s">
        <v>105</v>
      </c>
      <c r="B42" s="1" t="s">
        <v>116</v>
      </c>
      <c r="C42" s="26" t="s">
        <v>204</v>
      </c>
      <c r="D42" s="36">
        <v>11</v>
      </c>
      <c r="E42" s="26">
        <v>21</v>
      </c>
      <c r="F42" s="26">
        <v>5</v>
      </c>
      <c r="G42" s="26">
        <v>6</v>
      </c>
      <c r="H42" s="26"/>
      <c r="I42" s="26"/>
      <c r="J42" s="26">
        <v>0</v>
      </c>
      <c r="K42" s="26">
        <v>0</v>
      </c>
      <c r="L42" s="26">
        <v>2</v>
      </c>
      <c r="M42" s="26">
        <v>1</v>
      </c>
      <c r="N42" s="26">
        <f t="shared" si="7"/>
        <v>3</v>
      </c>
      <c r="O42" s="26">
        <v>0</v>
      </c>
      <c r="P42" s="26">
        <v>1</v>
      </c>
      <c r="Q42" s="26">
        <v>4</v>
      </c>
      <c r="R42" s="26">
        <v>1</v>
      </c>
      <c r="S42" s="26">
        <v>3</v>
      </c>
      <c r="T42" s="26">
        <f t="shared" si="8"/>
        <v>10</v>
      </c>
      <c r="U42" s="38">
        <f t="shared" si="6"/>
        <v>0.76190476190476186</v>
      </c>
      <c r="V42" s="22">
        <v>22</v>
      </c>
      <c r="W42" s="22" t="s">
        <v>57</v>
      </c>
      <c r="X42" s="22" t="s">
        <v>58</v>
      </c>
      <c r="Y42" s="78">
        <v>1122</v>
      </c>
      <c r="Z42" s="39"/>
      <c r="AA42" s="1" t="s">
        <v>118</v>
      </c>
      <c r="AB42" s="27" t="s">
        <v>102</v>
      </c>
    </row>
    <row r="43" spans="1:28" x14ac:dyDescent="0.3">
      <c r="A43" s="1" t="s">
        <v>105</v>
      </c>
      <c r="B43" s="1" t="s">
        <v>116</v>
      </c>
      <c r="C43" s="26" t="s">
        <v>206</v>
      </c>
      <c r="D43" s="36">
        <v>15</v>
      </c>
      <c r="E43" s="26">
        <v>30</v>
      </c>
      <c r="F43" s="26">
        <v>3</v>
      </c>
      <c r="G43" s="26">
        <v>9</v>
      </c>
      <c r="H43" s="26"/>
      <c r="I43" s="26"/>
      <c r="J43" s="26">
        <v>6</v>
      </c>
      <c r="K43" s="26">
        <v>6</v>
      </c>
      <c r="L43" s="26">
        <v>1</v>
      </c>
      <c r="M43" s="26">
        <v>2</v>
      </c>
      <c r="N43" s="26">
        <f t="shared" si="7"/>
        <v>3</v>
      </c>
      <c r="O43" s="26">
        <v>1</v>
      </c>
      <c r="P43" s="26">
        <v>3</v>
      </c>
      <c r="Q43" s="26">
        <v>2</v>
      </c>
      <c r="R43" s="26">
        <v>6</v>
      </c>
      <c r="S43" s="26">
        <v>0</v>
      </c>
      <c r="T43" s="26">
        <f t="shared" si="8"/>
        <v>12</v>
      </c>
      <c r="U43" s="38">
        <f t="shared" si="6"/>
        <v>0.43333333333333335</v>
      </c>
      <c r="V43" s="22">
        <v>22</v>
      </c>
      <c r="W43" s="22" t="s">
        <v>57</v>
      </c>
      <c r="X43" s="22" t="s">
        <v>58</v>
      </c>
      <c r="Y43" s="78">
        <v>1122</v>
      </c>
      <c r="Z43" s="39"/>
      <c r="AA43" s="1" t="s">
        <v>118</v>
      </c>
      <c r="AB43" s="27" t="s">
        <v>102</v>
      </c>
    </row>
    <row r="44" spans="1:28" x14ac:dyDescent="0.3">
      <c r="A44" s="1" t="s">
        <v>105</v>
      </c>
      <c r="B44" s="1" t="s">
        <v>116</v>
      </c>
      <c r="C44" s="26" t="s">
        <v>207</v>
      </c>
      <c r="D44" s="36">
        <v>20</v>
      </c>
      <c r="E44" s="26">
        <v>27</v>
      </c>
      <c r="F44" s="26">
        <v>5</v>
      </c>
      <c r="G44" s="26">
        <v>7</v>
      </c>
      <c r="H44" s="26"/>
      <c r="I44" s="26"/>
      <c r="J44" s="26">
        <v>2</v>
      </c>
      <c r="K44" s="26">
        <v>2</v>
      </c>
      <c r="L44" s="26">
        <v>0</v>
      </c>
      <c r="M44" s="26">
        <v>5</v>
      </c>
      <c r="N44" s="26">
        <f t="shared" si="7"/>
        <v>5</v>
      </c>
      <c r="O44" s="26">
        <v>3</v>
      </c>
      <c r="P44" s="26">
        <v>6</v>
      </c>
      <c r="Q44" s="26">
        <v>0</v>
      </c>
      <c r="R44" s="26">
        <v>4</v>
      </c>
      <c r="S44" s="26">
        <v>0</v>
      </c>
      <c r="T44" s="26">
        <f t="shared" si="8"/>
        <v>12</v>
      </c>
      <c r="U44" s="38">
        <f t="shared" si="6"/>
        <v>0.70370370370370372</v>
      </c>
      <c r="V44" s="22">
        <v>22</v>
      </c>
      <c r="W44" s="22" t="s">
        <v>57</v>
      </c>
      <c r="X44" s="22" t="s">
        <v>58</v>
      </c>
      <c r="Y44" s="78">
        <v>1122</v>
      </c>
      <c r="Z44" s="39"/>
      <c r="AA44" s="1" t="s">
        <v>118</v>
      </c>
      <c r="AB44" s="27" t="s">
        <v>102</v>
      </c>
    </row>
    <row r="45" spans="1:28" x14ac:dyDescent="0.3">
      <c r="A45" s="1" t="s">
        <v>105</v>
      </c>
      <c r="B45" s="1" t="s">
        <v>116</v>
      </c>
      <c r="C45" s="26" t="s">
        <v>209</v>
      </c>
      <c r="D45" s="36">
        <v>23</v>
      </c>
      <c r="E45" s="26">
        <v>44</v>
      </c>
      <c r="F45" s="26">
        <v>11</v>
      </c>
      <c r="G45" s="26">
        <v>23</v>
      </c>
      <c r="H45" s="26"/>
      <c r="I45" s="26"/>
      <c r="J45" s="26">
        <v>5</v>
      </c>
      <c r="K45" s="26">
        <v>7</v>
      </c>
      <c r="L45" s="26">
        <v>5</v>
      </c>
      <c r="M45" s="26">
        <v>12</v>
      </c>
      <c r="N45" s="26">
        <f t="shared" si="7"/>
        <v>17</v>
      </c>
      <c r="O45" s="26">
        <v>9</v>
      </c>
      <c r="P45" s="26">
        <v>3</v>
      </c>
      <c r="Q45" s="26">
        <v>6</v>
      </c>
      <c r="R45" s="26">
        <v>8</v>
      </c>
      <c r="S45" s="26">
        <v>2</v>
      </c>
      <c r="T45" s="26">
        <f t="shared" si="8"/>
        <v>27</v>
      </c>
      <c r="U45" s="38">
        <f t="shared" si="6"/>
        <v>1.3636363636363635</v>
      </c>
      <c r="V45" s="22">
        <v>22</v>
      </c>
      <c r="W45" s="22" t="s">
        <v>57</v>
      </c>
      <c r="X45" s="22" t="s">
        <v>58</v>
      </c>
      <c r="Y45" s="78">
        <v>1122</v>
      </c>
      <c r="Z45" s="39" t="s">
        <v>327</v>
      </c>
      <c r="AA45" s="1" t="s">
        <v>118</v>
      </c>
      <c r="AB45" s="27" t="s">
        <v>102</v>
      </c>
    </row>
    <row r="46" spans="1:28" x14ac:dyDescent="0.3">
      <c r="A46" s="1" t="s">
        <v>105</v>
      </c>
      <c r="B46" s="1" t="s">
        <v>116</v>
      </c>
      <c r="C46" s="26" t="s">
        <v>210</v>
      </c>
      <c r="D46" s="36">
        <v>33</v>
      </c>
      <c r="E46" s="26">
        <v>32</v>
      </c>
      <c r="F46" s="26">
        <v>6</v>
      </c>
      <c r="G46" s="26">
        <v>7</v>
      </c>
      <c r="H46" s="26"/>
      <c r="I46" s="26"/>
      <c r="J46" s="26">
        <v>7</v>
      </c>
      <c r="K46" s="26">
        <v>11</v>
      </c>
      <c r="L46" s="26">
        <v>3</v>
      </c>
      <c r="M46" s="26">
        <v>7</v>
      </c>
      <c r="N46" s="26">
        <f t="shared" si="7"/>
        <v>10</v>
      </c>
      <c r="O46" s="26">
        <v>2</v>
      </c>
      <c r="P46" s="26">
        <v>4</v>
      </c>
      <c r="Q46" s="26">
        <v>0</v>
      </c>
      <c r="R46" s="26">
        <v>9</v>
      </c>
      <c r="S46" s="26">
        <v>4</v>
      </c>
      <c r="T46" s="26">
        <f t="shared" si="8"/>
        <v>19</v>
      </c>
      <c r="U46" s="38">
        <f t="shared" si="6"/>
        <v>0.75</v>
      </c>
      <c r="V46" s="22">
        <v>22</v>
      </c>
      <c r="W46" s="22" t="s">
        <v>57</v>
      </c>
      <c r="X46" s="22" t="s">
        <v>58</v>
      </c>
      <c r="Y46" s="78">
        <v>1122</v>
      </c>
      <c r="Z46" s="39"/>
      <c r="AA46" s="1" t="s">
        <v>118</v>
      </c>
      <c r="AB46" s="27" t="s">
        <v>102</v>
      </c>
    </row>
    <row r="47" spans="1:28" x14ac:dyDescent="0.3">
      <c r="A47" s="46" t="s">
        <v>105</v>
      </c>
      <c r="B47" s="46" t="s">
        <v>116</v>
      </c>
      <c r="C47" s="42" t="s">
        <v>40</v>
      </c>
      <c r="D47" s="46"/>
      <c r="E47" s="42">
        <f t="shared" ref="E47:T47" si="9">SUM(E35:E46)</f>
        <v>240</v>
      </c>
      <c r="F47" s="42">
        <f t="shared" si="9"/>
        <v>39</v>
      </c>
      <c r="G47" s="42">
        <f t="shared" si="9"/>
        <v>84</v>
      </c>
      <c r="H47" s="42">
        <f t="shared" si="9"/>
        <v>0</v>
      </c>
      <c r="I47" s="42">
        <f t="shared" si="9"/>
        <v>0</v>
      </c>
      <c r="J47" s="42">
        <f t="shared" si="9"/>
        <v>28</v>
      </c>
      <c r="K47" s="42">
        <f t="shared" si="9"/>
        <v>42</v>
      </c>
      <c r="L47" s="42">
        <f t="shared" si="9"/>
        <v>15</v>
      </c>
      <c r="M47" s="42">
        <f t="shared" si="9"/>
        <v>37</v>
      </c>
      <c r="N47" s="42">
        <f t="shared" si="9"/>
        <v>52</v>
      </c>
      <c r="O47" s="42">
        <f t="shared" si="9"/>
        <v>21</v>
      </c>
      <c r="P47" s="42">
        <f t="shared" si="9"/>
        <v>25</v>
      </c>
      <c r="Q47" s="42">
        <f t="shared" si="9"/>
        <v>17</v>
      </c>
      <c r="R47" s="42">
        <f t="shared" si="9"/>
        <v>41</v>
      </c>
      <c r="S47" s="42">
        <f t="shared" si="9"/>
        <v>10</v>
      </c>
      <c r="T47" s="42">
        <f t="shared" si="9"/>
        <v>106</v>
      </c>
      <c r="U47" s="43">
        <f>((T47+Q47+N47-R47)+(O47*2))/E47</f>
        <v>0.73333333333333328</v>
      </c>
      <c r="V47" s="44">
        <v>22</v>
      </c>
      <c r="W47" s="44" t="s">
        <v>57</v>
      </c>
      <c r="X47" s="44" t="s">
        <v>58</v>
      </c>
      <c r="Y47" s="79">
        <v>1122</v>
      </c>
      <c r="Z47" s="97" t="s">
        <v>328</v>
      </c>
      <c r="AA47" s="46" t="s">
        <v>118</v>
      </c>
      <c r="AB47" s="93" t="s">
        <v>102</v>
      </c>
    </row>
    <row r="48" spans="1:28" x14ac:dyDescent="0.3">
      <c r="A48" s="1"/>
      <c r="B48" s="1"/>
      <c r="C48" s="1"/>
      <c r="D48" s="1"/>
      <c r="F48" s="47" t="s">
        <v>41</v>
      </c>
      <c r="G48" s="77">
        <f>F47/G47</f>
        <v>0.4642857142857143</v>
      </c>
      <c r="H48" s="47"/>
      <c r="I48" s="27"/>
      <c r="J48" s="47" t="s">
        <v>42</v>
      </c>
      <c r="K48" s="77">
        <f>J47/K47</f>
        <v>0.66666666666666663</v>
      </c>
      <c r="L48" s="1"/>
      <c r="M48" s="37" t="s">
        <v>43</v>
      </c>
      <c r="N48" s="49">
        <v>14</v>
      </c>
      <c r="P48" s="1"/>
      <c r="Q48" s="1"/>
      <c r="R48" s="1"/>
      <c r="S48" s="1"/>
      <c r="T48" s="1"/>
      <c r="U48" s="1"/>
      <c r="V48" s="22"/>
      <c r="W48" s="22"/>
      <c r="X48" s="22"/>
      <c r="Y48" s="40"/>
      <c r="Z48" s="39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0"/>
      <c r="Z49" s="39"/>
      <c r="AA49" s="1"/>
      <c r="AB49" s="27"/>
    </row>
    <row r="50" spans="1:28" x14ac:dyDescent="0.3">
      <c r="B50" s="1"/>
      <c r="C50" s="1" t="s">
        <v>441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0"/>
      <c r="Z50" s="39"/>
      <c r="AA50" s="1"/>
      <c r="AB50" s="27"/>
    </row>
    <row r="51" spans="1:28" x14ac:dyDescent="0.3">
      <c r="C51" t="s">
        <v>440</v>
      </c>
    </row>
  </sheetData>
  <sheetProtection sheet="1" objects="1" scenarios="1"/>
  <sortState xmlns:xlrd2="http://schemas.microsoft.com/office/spreadsheetml/2017/richdata2" ref="A35:AB44">
    <sortCondition ref="C35:C44"/>
  </sortState>
  <pageMargins left="0.25" right="0.25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DEF34-5C7E-47AD-8D43-C17B6720FBC2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80" t="s">
        <v>420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28866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75</v>
      </c>
      <c r="D4" s="7" t="s">
        <v>5</v>
      </c>
      <c r="E4" s="8"/>
      <c r="F4" s="5"/>
      <c r="G4" s="1"/>
      <c r="J4" s="15" t="s">
        <v>108</v>
      </c>
      <c r="K4" s="16" t="str">
        <f>+C11</f>
        <v>Houston Angels</v>
      </c>
      <c r="L4" s="17"/>
      <c r="M4" s="18"/>
      <c r="N4" s="19">
        <v>21</v>
      </c>
      <c r="O4" s="19">
        <v>24</v>
      </c>
      <c r="P4" s="19">
        <v>14</v>
      </c>
      <c r="Q4" s="19">
        <v>37</v>
      </c>
      <c r="R4" s="20"/>
      <c r="S4" s="21">
        <f>SUM(N4:R4)</f>
        <v>96</v>
      </c>
      <c r="T4" s="22">
        <v>29</v>
      </c>
    </row>
    <row r="5" spans="1:28" x14ac:dyDescent="0.3">
      <c r="B5" s="1"/>
      <c r="C5" s="6" t="s">
        <v>104</v>
      </c>
      <c r="D5" s="7" t="s">
        <v>6</v>
      </c>
      <c r="E5" s="1"/>
      <c r="F5" s="1"/>
      <c r="G5" s="1"/>
      <c r="J5" s="15" t="s">
        <v>107</v>
      </c>
      <c r="K5" s="16" t="str">
        <f>+C33</f>
        <v>New York Stars</v>
      </c>
      <c r="L5" s="17"/>
      <c r="M5" s="18"/>
      <c r="N5" s="19">
        <v>26</v>
      </c>
      <c r="O5" s="19">
        <v>24</v>
      </c>
      <c r="P5" s="19">
        <v>11</v>
      </c>
      <c r="Q5" s="19">
        <v>21</v>
      </c>
      <c r="R5" s="20"/>
      <c r="S5" s="21">
        <f>SUM(N5:R5)</f>
        <v>82</v>
      </c>
      <c r="T5" s="22">
        <v>29</v>
      </c>
      <c r="U5" s="1"/>
      <c r="V5" s="1"/>
      <c r="W5" s="1"/>
    </row>
    <row r="6" spans="1:28" x14ac:dyDescent="0.3">
      <c r="C6" s="23">
        <v>2682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4"/>
      <c r="D7" s="7" t="s">
        <v>8</v>
      </c>
      <c r="G7" s="1"/>
      <c r="S7" s="1"/>
      <c r="T7" s="25" t="s">
        <v>9</v>
      </c>
      <c r="U7" s="1"/>
      <c r="V7" s="83">
        <v>29</v>
      </c>
      <c r="W7" s="1"/>
    </row>
    <row r="8" spans="1:28" x14ac:dyDescent="0.3">
      <c r="B8" s="1"/>
      <c r="C8" s="84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92"/>
    </row>
    <row r="11" spans="1:28" x14ac:dyDescent="0.3">
      <c r="B11" s="1"/>
      <c r="C11" s="31" t="str">
        <f>+C2</f>
        <v>Houston Angels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7</v>
      </c>
      <c r="AB11" s="92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46</v>
      </c>
      <c r="B13" s="1" t="s">
        <v>105</v>
      </c>
      <c r="C13" s="26" t="s">
        <v>155</v>
      </c>
      <c r="D13" s="36">
        <v>11</v>
      </c>
      <c r="E13" s="95"/>
      <c r="F13" s="26">
        <v>6</v>
      </c>
      <c r="G13" s="95"/>
      <c r="H13" s="26"/>
      <c r="I13" s="26"/>
      <c r="J13" s="26">
        <v>4</v>
      </c>
      <c r="K13" s="26">
        <v>6</v>
      </c>
      <c r="L13" s="95"/>
      <c r="M13" s="95"/>
      <c r="N13" s="26">
        <f>SUM(L13:M13)</f>
        <v>0</v>
      </c>
      <c r="O13" s="37">
        <v>10</v>
      </c>
      <c r="P13" s="37">
        <v>4</v>
      </c>
      <c r="Q13" s="37">
        <v>4</v>
      </c>
      <c r="R13" s="106"/>
      <c r="S13" s="106"/>
      <c r="T13" s="26">
        <f t="shared" ref="T13:T22" si="0">+(F13*2)+J13</f>
        <v>16</v>
      </c>
      <c r="U13" s="38" t="str">
        <f>IFERROR(((T13+Q13+N13-R13)+(O13*2))/E13,"")</f>
        <v/>
      </c>
      <c r="V13" s="22">
        <v>29</v>
      </c>
      <c r="W13" s="22" t="s">
        <v>63</v>
      </c>
      <c r="X13" s="22" t="s">
        <v>64</v>
      </c>
      <c r="Y13" s="78">
        <v>2682</v>
      </c>
      <c r="Z13" s="39"/>
      <c r="AA13" s="1" t="s">
        <v>110</v>
      </c>
      <c r="AB13" s="27" t="s">
        <v>111</v>
      </c>
    </row>
    <row r="14" spans="1:28" x14ac:dyDescent="0.3">
      <c r="A14" s="1" t="s">
        <v>46</v>
      </c>
      <c r="B14" s="1" t="s">
        <v>105</v>
      </c>
      <c r="C14" s="26" t="s">
        <v>156</v>
      </c>
      <c r="D14" s="36">
        <v>33</v>
      </c>
      <c r="E14" s="95"/>
      <c r="F14" s="26">
        <v>2</v>
      </c>
      <c r="G14" s="95"/>
      <c r="H14" s="26"/>
      <c r="I14" s="26"/>
      <c r="J14" s="26">
        <v>0</v>
      </c>
      <c r="K14" s="26">
        <v>0</v>
      </c>
      <c r="L14" s="95"/>
      <c r="M14" s="95"/>
      <c r="N14" s="26">
        <f t="shared" ref="N14:N19" si="1">SUM(L14:M14)</f>
        <v>0</v>
      </c>
      <c r="O14" s="106"/>
      <c r="P14" s="37">
        <v>1</v>
      </c>
      <c r="Q14" s="106"/>
      <c r="R14" s="106"/>
      <c r="S14" s="106"/>
      <c r="T14" s="26">
        <f t="shared" si="0"/>
        <v>4</v>
      </c>
      <c r="U14" s="38" t="str">
        <f t="shared" ref="U14:U23" si="2">IFERROR(((T14+Q14+N14-R14)+(O14*2))/E14,"")</f>
        <v/>
      </c>
      <c r="V14" s="22">
        <v>29</v>
      </c>
      <c r="W14" s="22" t="s">
        <v>63</v>
      </c>
      <c r="X14" s="22" t="s">
        <v>64</v>
      </c>
      <c r="Y14" s="78">
        <v>2682</v>
      </c>
      <c r="Z14" s="39"/>
      <c r="AA14" s="1" t="s">
        <v>110</v>
      </c>
      <c r="AB14" s="27" t="s">
        <v>111</v>
      </c>
    </row>
    <row r="15" spans="1:28" x14ac:dyDescent="0.3">
      <c r="A15" s="1" t="s">
        <v>46</v>
      </c>
      <c r="B15" s="1" t="s">
        <v>105</v>
      </c>
      <c r="C15" s="26" t="s">
        <v>157</v>
      </c>
      <c r="D15" s="36">
        <v>24</v>
      </c>
      <c r="E15" s="95"/>
      <c r="F15" s="26">
        <v>6</v>
      </c>
      <c r="G15" s="95"/>
      <c r="H15" s="26"/>
      <c r="I15" s="26"/>
      <c r="J15" s="26">
        <v>6</v>
      </c>
      <c r="K15" s="26">
        <v>8</v>
      </c>
      <c r="L15" s="95"/>
      <c r="M15" s="37">
        <v>13</v>
      </c>
      <c r="N15" s="26">
        <f t="shared" si="1"/>
        <v>13</v>
      </c>
      <c r="O15" s="106"/>
      <c r="P15" s="37">
        <v>1</v>
      </c>
      <c r="Q15" s="106"/>
      <c r="R15" s="106"/>
      <c r="S15" s="106"/>
      <c r="T15" s="26">
        <f t="shared" si="0"/>
        <v>18</v>
      </c>
      <c r="U15" s="38" t="str">
        <f t="shared" si="2"/>
        <v/>
      </c>
      <c r="V15" s="22">
        <v>29</v>
      </c>
      <c r="W15" s="22" t="s">
        <v>63</v>
      </c>
      <c r="X15" s="22" t="s">
        <v>64</v>
      </c>
      <c r="Y15" s="78">
        <v>2682</v>
      </c>
      <c r="Z15" s="39"/>
      <c r="AA15" s="1" t="s">
        <v>110</v>
      </c>
      <c r="AB15" s="27" t="s">
        <v>111</v>
      </c>
    </row>
    <row r="16" spans="1:28" x14ac:dyDescent="0.3">
      <c r="A16" s="1" t="s">
        <v>46</v>
      </c>
      <c r="B16" s="1" t="s">
        <v>105</v>
      </c>
      <c r="C16" s="26" t="s">
        <v>158</v>
      </c>
      <c r="D16" s="36">
        <v>22</v>
      </c>
      <c r="E16" s="95"/>
      <c r="F16" s="26">
        <v>5</v>
      </c>
      <c r="G16" s="95"/>
      <c r="H16" s="26"/>
      <c r="I16" s="26"/>
      <c r="J16" s="26">
        <v>2</v>
      </c>
      <c r="K16" s="26">
        <v>2</v>
      </c>
      <c r="L16" s="95"/>
      <c r="M16" s="106"/>
      <c r="N16" s="26">
        <f t="shared" si="1"/>
        <v>0</v>
      </c>
      <c r="O16" s="106"/>
      <c r="P16" s="37">
        <v>2</v>
      </c>
      <c r="Q16" s="106"/>
      <c r="R16" s="106"/>
      <c r="S16" s="106"/>
      <c r="T16" s="26">
        <f t="shared" si="0"/>
        <v>12</v>
      </c>
      <c r="U16" s="38" t="str">
        <f t="shared" si="2"/>
        <v/>
      </c>
      <c r="V16" s="22">
        <v>29</v>
      </c>
      <c r="W16" s="22" t="s">
        <v>63</v>
      </c>
      <c r="X16" s="22" t="s">
        <v>64</v>
      </c>
      <c r="Y16" s="78">
        <v>2682</v>
      </c>
      <c r="Z16" s="39"/>
      <c r="AA16" s="1" t="s">
        <v>110</v>
      </c>
      <c r="AB16" s="27" t="s">
        <v>111</v>
      </c>
    </row>
    <row r="17" spans="1:28" x14ac:dyDescent="0.3">
      <c r="A17" s="1" t="s">
        <v>46</v>
      </c>
      <c r="B17" s="1" t="s">
        <v>105</v>
      </c>
      <c r="C17" s="26" t="s">
        <v>159</v>
      </c>
      <c r="D17" s="36">
        <v>25</v>
      </c>
      <c r="E17" s="95"/>
      <c r="F17" s="26">
        <v>0</v>
      </c>
      <c r="G17" s="95"/>
      <c r="H17" s="26"/>
      <c r="I17" s="26"/>
      <c r="J17" s="26">
        <v>0</v>
      </c>
      <c r="K17" s="26">
        <v>0</v>
      </c>
      <c r="L17" s="95"/>
      <c r="M17" s="106"/>
      <c r="N17" s="26">
        <v>0</v>
      </c>
      <c r="O17" s="106"/>
      <c r="P17" s="37">
        <v>0</v>
      </c>
      <c r="Q17" s="106"/>
      <c r="R17" s="106"/>
      <c r="S17" s="106"/>
      <c r="T17" s="26">
        <f t="shared" si="0"/>
        <v>0</v>
      </c>
      <c r="U17" s="38" t="str">
        <f t="shared" si="2"/>
        <v/>
      </c>
      <c r="V17" s="22">
        <v>29</v>
      </c>
      <c r="W17" s="22" t="s">
        <v>63</v>
      </c>
      <c r="X17" s="22" t="s">
        <v>64</v>
      </c>
      <c r="Y17" s="78">
        <v>2682</v>
      </c>
      <c r="Z17" s="39"/>
      <c r="AA17" s="1" t="s">
        <v>110</v>
      </c>
      <c r="AB17" s="27" t="s">
        <v>111</v>
      </c>
    </row>
    <row r="18" spans="1:28" x14ac:dyDescent="0.3">
      <c r="A18" s="1" t="s">
        <v>46</v>
      </c>
      <c r="B18" s="1" t="s">
        <v>105</v>
      </c>
      <c r="C18" s="26" t="s">
        <v>160</v>
      </c>
      <c r="D18" s="36">
        <v>20</v>
      </c>
      <c r="E18" s="95"/>
      <c r="F18" s="26">
        <v>5</v>
      </c>
      <c r="G18" s="95"/>
      <c r="H18" s="26"/>
      <c r="I18" s="26"/>
      <c r="J18" s="26">
        <v>0</v>
      </c>
      <c r="K18" s="26">
        <v>0</v>
      </c>
      <c r="L18" s="95"/>
      <c r="M18" s="106"/>
      <c r="N18" s="26">
        <f t="shared" si="1"/>
        <v>0</v>
      </c>
      <c r="O18" s="106"/>
      <c r="P18" s="37">
        <v>0</v>
      </c>
      <c r="Q18" s="106"/>
      <c r="R18" s="106"/>
      <c r="S18" s="106"/>
      <c r="T18" s="26">
        <f t="shared" si="0"/>
        <v>10</v>
      </c>
      <c r="U18" s="38" t="str">
        <f t="shared" si="2"/>
        <v/>
      </c>
      <c r="V18" s="22">
        <v>29</v>
      </c>
      <c r="W18" s="22" t="s">
        <v>63</v>
      </c>
      <c r="X18" s="22" t="s">
        <v>64</v>
      </c>
      <c r="Y18" s="78">
        <v>2682</v>
      </c>
      <c r="Z18" s="39"/>
      <c r="AA18" s="1" t="s">
        <v>110</v>
      </c>
      <c r="AB18" s="27" t="s">
        <v>111</v>
      </c>
    </row>
    <row r="19" spans="1:28" x14ac:dyDescent="0.3">
      <c r="A19" s="1" t="s">
        <v>46</v>
      </c>
      <c r="B19" s="1" t="s">
        <v>105</v>
      </c>
      <c r="C19" s="26" t="s">
        <v>161</v>
      </c>
      <c r="D19" s="36">
        <v>45</v>
      </c>
      <c r="E19" s="95"/>
      <c r="F19" s="26">
        <v>5</v>
      </c>
      <c r="G19" s="95"/>
      <c r="H19" s="26"/>
      <c r="I19" s="26"/>
      <c r="J19" s="26">
        <v>0</v>
      </c>
      <c r="K19" s="26">
        <v>0</v>
      </c>
      <c r="L19" s="95"/>
      <c r="M19" s="106"/>
      <c r="N19" s="26">
        <f t="shared" si="1"/>
        <v>0</v>
      </c>
      <c r="O19" s="106"/>
      <c r="P19" s="37">
        <v>3</v>
      </c>
      <c r="Q19" s="106"/>
      <c r="R19" s="106"/>
      <c r="S19" s="106"/>
      <c r="T19" s="26">
        <f t="shared" si="0"/>
        <v>10</v>
      </c>
      <c r="U19" s="38" t="str">
        <f t="shared" si="2"/>
        <v/>
      </c>
      <c r="V19" s="22">
        <v>29</v>
      </c>
      <c r="W19" s="22" t="s">
        <v>63</v>
      </c>
      <c r="X19" s="22" t="s">
        <v>64</v>
      </c>
      <c r="Y19" s="78">
        <v>2682</v>
      </c>
      <c r="Z19" s="39"/>
      <c r="AA19" s="1" t="s">
        <v>110</v>
      </c>
      <c r="AB19" s="27" t="s">
        <v>111</v>
      </c>
    </row>
    <row r="20" spans="1:28" x14ac:dyDescent="0.3">
      <c r="A20" s="1" t="s">
        <v>46</v>
      </c>
      <c r="B20" s="1" t="s">
        <v>105</v>
      </c>
      <c r="C20" s="26" t="s">
        <v>162</v>
      </c>
      <c r="D20" s="36">
        <v>23</v>
      </c>
      <c r="E20" s="95"/>
      <c r="F20" s="26">
        <v>1</v>
      </c>
      <c r="G20" s="95"/>
      <c r="H20" s="26"/>
      <c r="I20" s="26"/>
      <c r="J20" s="26">
        <v>0</v>
      </c>
      <c r="K20" s="26">
        <v>0</v>
      </c>
      <c r="L20" s="95"/>
      <c r="M20" s="106"/>
      <c r="N20" s="26">
        <f>SUM(L20:M20)</f>
        <v>0</v>
      </c>
      <c r="O20" s="106"/>
      <c r="P20" s="37">
        <v>0</v>
      </c>
      <c r="Q20" s="106"/>
      <c r="R20" s="106"/>
      <c r="S20" s="106"/>
      <c r="T20" s="26">
        <f t="shared" si="0"/>
        <v>2</v>
      </c>
      <c r="U20" s="38" t="str">
        <f t="shared" si="2"/>
        <v/>
      </c>
      <c r="V20" s="22">
        <v>29</v>
      </c>
      <c r="W20" s="22" t="s">
        <v>63</v>
      </c>
      <c r="X20" s="22" t="s">
        <v>64</v>
      </c>
      <c r="Y20" s="78">
        <v>2682</v>
      </c>
      <c r="Z20" s="39"/>
      <c r="AA20" s="1" t="s">
        <v>110</v>
      </c>
      <c r="AB20" s="27" t="s">
        <v>111</v>
      </c>
    </row>
    <row r="21" spans="1:28" x14ac:dyDescent="0.3">
      <c r="A21" s="1" t="s">
        <v>46</v>
      </c>
      <c r="B21" s="1" t="s">
        <v>105</v>
      </c>
      <c r="C21" s="26" t="s">
        <v>163</v>
      </c>
      <c r="D21" s="36">
        <v>40</v>
      </c>
      <c r="E21" s="95"/>
      <c r="F21" s="26">
        <v>2</v>
      </c>
      <c r="G21" s="95"/>
      <c r="H21" s="26"/>
      <c r="I21" s="26"/>
      <c r="J21" s="26">
        <v>0</v>
      </c>
      <c r="K21" s="26">
        <v>0</v>
      </c>
      <c r="L21" s="95"/>
      <c r="M21" s="106"/>
      <c r="N21" s="26">
        <f>SUM(L21:M21)</f>
        <v>0</v>
      </c>
      <c r="O21" s="106"/>
      <c r="P21" s="37">
        <v>3</v>
      </c>
      <c r="Q21" s="106"/>
      <c r="R21" s="106"/>
      <c r="S21" s="106"/>
      <c r="T21" s="26">
        <f t="shared" si="0"/>
        <v>4</v>
      </c>
      <c r="U21" s="38" t="str">
        <f t="shared" si="2"/>
        <v/>
      </c>
      <c r="V21" s="22">
        <v>29</v>
      </c>
      <c r="W21" s="22" t="s">
        <v>63</v>
      </c>
      <c r="X21" s="22" t="s">
        <v>64</v>
      </c>
      <c r="Y21" s="78">
        <v>2682</v>
      </c>
      <c r="Z21" s="39"/>
      <c r="AA21" s="1" t="s">
        <v>110</v>
      </c>
      <c r="AB21" s="27" t="s">
        <v>111</v>
      </c>
    </row>
    <row r="22" spans="1:28" x14ac:dyDescent="0.3">
      <c r="A22" s="1" t="s">
        <v>46</v>
      </c>
      <c r="B22" s="1" t="s">
        <v>105</v>
      </c>
      <c r="C22" s="26" t="s">
        <v>164</v>
      </c>
      <c r="D22" s="36">
        <v>10</v>
      </c>
      <c r="E22" s="95"/>
      <c r="F22" s="26">
        <v>6</v>
      </c>
      <c r="G22" s="95"/>
      <c r="H22" s="26"/>
      <c r="I22" s="26"/>
      <c r="J22" s="26">
        <v>0</v>
      </c>
      <c r="K22" s="26">
        <v>0</v>
      </c>
      <c r="L22" s="95"/>
      <c r="M22" s="37">
        <v>13</v>
      </c>
      <c r="N22" s="26">
        <f>SUM(L22:M22)</f>
        <v>13</v>
      </c>
      <c r="O22" s="106"/>
      <c r="P22" s="37">
        <v>4</v>
      </c>
      <c r="Q22" s="106"/>
      <c r="R22" s="106"/>
      <c r="S22" s="106"/>
      <c r="T22" s="26">
        <f t="shared" si="0"/>
        <v>12</v>
      </c>
      <c r="U22" s="38" t="str">
        <f t="shared" si="2"/>
        <v/>
      </c>
      <c r="V22" s="22">
        <v>29</v>
      </c>
      <c r="W22" s="22" t="s">
        <v>63</v>
      </c>
      <c r="X22" s="22" t="s">
        <v>64</v>
      </c>
      <c r="Y22" s="78">
        <v>2682</v>
      </c>
      <c r="Z22" s="39"/>
      <c r="AA22" s="1" t="s">
        <v>110</v>
      </c>
      <c r="AB22" s="27" t="s">
        <v>111</v>
      </c>
    </row>
    <row r="23" spans="1:28" x14ac:dyDescent="0.3">
      <c r="A23" s="1" t="s">
        <v>46</v>
      </c>
      <c r="B23" s="1" t="s">
        <v>105</v>
      </c>
      <c r="C23" s="26" t="s">
        <v>165</v>
      </c>
      <c r="D23" s="36">
        <v>14</v>
      </c>
      <c r="E23" s="95" t="s">
        <v>499</v>
      </c>
      <c r="F23" s="26"/>
      <c r="G23" s="95"/>
      <c r="H23" s="26"/>
      <c r="I23" s="26"/>
      <c r="J23" s="26"/>
      <c r="K23" s="26"/>
      <c r="L23" s="95"/>
      <c r="M23" s="95"/>
      <c r="N23" s="26"/>
      <c r="O23" s="106"/>
      <c r="P23" s="37"/>
      <c r="Q23" s="106"/>
      <c r="R23" s="106"/>
      <c r="S23" s="106"/>
      <c r="T23" s="26"/>
      <c r="U23" s="38" t="str">
        <f t="shared" si="2"/>
        <v/>
      </c>
      <c r="V23" s="22">
        <v>29</v>
      </c>
      <c r="W23" s="22" t="s">
        <v>63</v>
      </c>
      <c r="X23" s="22" t="s">
        <v>64</v>
      </c>
      <c r="Y23" s="78">
        <v>2682</v>
      </c>
      <c r="Z23" s="39"/>
      <c r="AA23" s="1" t="s">
        <v>110</v>
      </c>
      <c r="AB23" s="27" t="s">
        <v>111</v>
      </c>
    </row>
    <row r="24" spans="1:28" x14ac:dyDescent="0.3">
      <c r="A24" s="1" t="s">
        <v>46</v>
      </c>
      <c r="B24" s="1" t="s">
        <v>105</v>
      </c>
      <c r="C24" s="26" t="s">
        <v>166</v>
      </c>
      <c r="D24" s="36">
        <v>15</v>
      </c>
      <c r="E24" s="95"/>
      <c r="F24" s="26">
        <v>4</v>
      </c>
      <c r="G24" s="95"/>
      <c r="H24" s="26"/>
      <c r="I24" s="26"/>
      <c r="J24" s="26">
        <v>0</v>
      </c>
      <c r="K24" s="26">
        <v>0</v>
      </c>
      <c r="L24" s="95"/>
      <c r="M24" s="95"/>
      <c r="N24" s="26">
        <f>SUM(L24:M24)</f>
        <v>0</v>
      </c>
      <c r="O24" s="106"/>
      <c r="P24" s="37">
        <v>3</v>
      </c>
      <c r="Q24" s="106"/>
      <c r="R24" s="106"/>
      <c r="S24" s="106"/>
      <c r="T24" s="37">
        <f>(H24*3)+((F24-H24)*2)+J24</f>
        <v>8</v>
      </c>
      <c r="U24" s="38" t="str">
        <f>IFERROR(((T24+Q24+N24-R24)+(O24*2))/E24,"")</f>
        <v/>
      </c>
      <c r="V24" s="22">
        <v>29</v>
      </c>
      <c r="W24" s="22" t="s">
        <v>63</v>
      </c>
      <c r="X24" s="22" t="s">
        <v>64</v>
      </c>
      <c r="Y24" s="78">
        <v>2682</v>
      </c>
      <c r="Z24" s="39"/>
      <c r="AA24" s="1" t="s">
        <v>110</v>
      </c>
      <c r="AB24" s="27" t="s">
        <v>111</v>
      </c>
    </row>
    <row r="25" spans="1:28" x14ac:dyDescent="0.3">
      <c r="A25" s="1" t="s">
        <v>46</v>
      </c>
      <c r="B25" s="1" t="s">
        <v>105</v>
      </c>
      <c r="C25" s="51" t="s">
        <v>39</v>
      </c>
      <c r="D25" s="1"/>
      <c r="E25" s="51">
        <v>240</v>
      </c>
      <c r="F25" s="51"/>
      <c r="G25" s="51">
        <v>94</v>
      </c>
      <c r="H25" s="51"/>
      <c r="I25" s="51"/>
      <c r="J25" s="51"/>
      <c r="K25" s="51"/>
      <c r="L25" s="51"/>
      <c r="M25" s="51">
        <v>34</v>
      </c>
      <c r="N25" s="51">
        <v>34</v>
      </c>
      <c r="O25" s="51">
        <v>6</v>
      </c>
      <c r="P25" s="51"/>
      <c r="Q25" s="41"/>
      <c r="R25" s="41"/>
      <c r="S25" s="41"/>
      <c r="T25" s="41"/>
      <c r="U25" s="38" t="str">
        <f>_xlfn.IFNA("",((T25+Q25+N25-R25)+(O25*2))/E25)</f>
        <v/>
      </c>
      <c r="V25" s="22">
        <v>29</v>
      </c>
      <c r="W25" s="22" t="s">
        <v>63</v>
      </c>
      <c r="X25" s="22" t="s">
        <v>64</v>
      </c>
      <c r="Y25" s="78">
        <v>2682</v>
      </c>
      <c r="Z25" s="39"/>
      <c r="AA25" s="1" t="s">
        <v>110</v>
      </c>
      <c r="AB25" s="27" t="s">
        <v>111</v>
      </c>
    </row>
    <row r="26" spans="1:28" x14ac:dyDescent="0.3">
      <c r="A26" s="46" t="s">
        <v>46</v>
      </c>
      <c r="B26" s="46" t="s">
        <v>105</v>
      </c>
      <c r="C26" s="42" t="s">
        <v>40</v>
      </c>
      <c r="D26" s="46"/>
      <c r="E26" s="42">
        <f t="shared" ref="E26:T26" si="3">SUM(E13:E25)</f>
        <v>240</v>
      </c>
      <c r="F26" s="42">
        <f t="shared" si="3"/>
        <v>42</v>
      </c>
      <c r="G26" s="42">
        <f t="shared" si="3"/>
        <v>94</v>
      </c>
      <c r="H26" s="42">
        <f t="shared" si="3"/>
        <v>0</v>
      </c>
      <c r="I26" s="42">
        <f t="shared" si="3"/>
        <v>0</v>
      </c>
      <c r="J26" s="42">
        <f t="shared" si="3"/>
        <v>12</v>
      </c>
      <c r="K26" s="42">
        <f t="shared" si="3"/>
        <v>16</v>
      </c>
      <c r="L26" s="42">
        <f t="shared" si="3"/>
        <v>0</v>
      </c>
      <c r="M26" s="42">
        <f t="shared" si="3"/>
        <v>60</v>
      </c>
      <c r="N26" s="42">
        <f t="shared" si="3"/>
        <v>60</v>
      </c>
      <c r="O26" s="42">
        <f t="shared" si="3"/>
        <v>16</v>
      </c>
      <c r="P26" s="42">
        <f t="shared" si="3"/>
        <v>21</v>
      </c>
      <c r="Q26" s="42">
        <f t="shared" si="3"/>
        <v>4</v>
      </c>
      <c r="R26" s="42">
        <f t="shared" si="3"/>
        <v>0</v>
      </c>
      <c r="S26" s="42">
        <f t="shared" si="3"/>
        <v>0</v>
      </c>
      <c r="T26" s="42">
        <f t="shared" si="3"/>
        <v>96</v>
      </c>
      <c r="U26" s="43">
        <f>((T26+Q26+N26-R26)+(O26*2))/E26</f>
        <v>0.8</v>
      </c>
      <c r="V26" s="44">
        <v>29</v>
      </c>
      <c r="W26" s="44" t="s">
        <v>63</v>
      </c>
      <c r="X26" s="44" t="s">
        <v>64</v>
      </c>
      <c r="Y26" s="79">
        <v>2682</v>
      </c>
      <c r="Z26" s="45"/>
      <c r="AA26" s="46" t="s">
        <v>110</v>
      </c>
      <c r="AB26" s="93" t="s">
        <v>111</v>
      </c>
    </row>
    <row r="27" spans="1:28" x14ac:dyDescent="0.3">
      <c r="A27" s="1"/>
      <c r="B27" s="1"/>
      <c r="C27" s="1"/>
      <c r="D27" s="1"/>
      <c r="F27" s="47" t="s">
        <v>41</v>
      </c>
      <c r="G27" s="77">
        <f>F26/G26</f>
        <v>0.44680851063829785</v>
      </c>
      <c r="H27" s="47"/>
      <c r="I27" s="27"/>
      <c r="J27" s="47" t="s">
        <v>42</v>
      </c>
      <c r="K27" s="77">
        <f>J26/K26</f>
        <v>0.75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52" t="s">
        <v>45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6</v>
      </c>
      <c r="W33" s="1"/>
      <c r="X33" s="1"/>
      <c r="Y33" s="30"/>
      <c r="Z33" s="39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46</v>
      </c>
      <c r="C35" s="26" t="s">
        <v>53</v>
      </c>
      <c r="D35" s="36">
        <v>23</v>
      </c>
      <c r="E35" s="110"/>
      <c r="F35" s="26">
        <v>0</v>
      </c>
      <c r="G35" s="95"/>
      <c r="H35" s="95"/>
      <c r="I35" s="95"/>
      <c r="J35" s="26">
        <v>0</v>
      </c>
      <c r="K35" s="26">
        <v>0</v>
      </c>
      <c r="L35" s="95"/>
      <c r="M35" s="95"/>
      <c r="N35" s="26">
        <f>SUM(L35:M35)</f>
        <v>0</v>
      </c>
      <c r="O35" s="95"/>
      <c r="P35" s="37">
        <v>0</v>
      </c>
      <c r="Q35" s="95"/>
      <c r="R35" s="95"/>
      <c r="S35" s="95"/>
      <c r="T35" s="26">
        <f>+(F35*2)+J35</f>
        <v>0</v>
      </c>
      <c r="U35" s="38" t="str">
        <f>IFERROR(((T35+Q35+N35-R35)+(O35*2))/E42,"")</f>
        <v/>
      </c>
      <c r="V35" s="22">
        <v>29</v>
      </c>
      <c r="W35" s="22" t="s">
        <v>57</v>
      </c>
      <c r="X35" s="22" t="s">
        <v>58</v>
      </c>
      <c r="Y35" s="78">
        <v>2682</v>
      </c>
      <c r="Z35" s="39"/>
      <c r="AA35" s="1" t="s">
        <v>513</v>
      </c>
      <c r="AB35" s="27" t="s">
        <v>109</v>
      </c>
    </row>
    <row r="36" spans="1:28" x14ac:dyDescent="0.3">
      <c r="A36" s="1" t="s">
        <v>105</v>
      </c>
      <c r="B36" s="1" t="s">
        <v>46</v>
      </c>
      <c r="C36" s="26" t="s">
        <v>60</v>
      </c>
      <c r="D36" s="36">
        <v>11</v>
      </c>
      <c r="E36" s="95"/>
      <c r="F36" s="26">
        <v>1</v>
      </c>
      <c r="G36" s="95"/>
      <c r="H36" s="95"/>
      <c r="I36" s="95"/>
      <c r="J36" s="26">
        <v>1</v>
      </c>
      <c r="K36" s="26">
        <v>2</v>
      </c>
      <c r="L36" s="95"/>
      <c r="M36" s="95"/>
      <c r="N36" s="26">
        <f t="shared" ref="N36:N41" si="4">SUM(L36:M36)</f>
        <v>0</v>
      </c>
      <c r="O36" s="106"/>
      <c r="P36" s="37">
        <v>0</v>
      </c>
      <c r="Q36" s="106"/>
      <c r="R36" s="106"/>
      <c r="S36" s="106"/>
      <c r="T36" s="26">
        <f t="shared" ref="T36:T46" si="5">+(F36*2)+J36</f>
        <v>3</v>
      </c>
      <c r="U36" s="38" t="str">
        <f t="shared" ref="U36:U44" si="6">IFERROR(((T36+Q36+N36-R36)+(O36*2))/E36,"")</f>
        <v/>
      </c>
      <c r="V36" s="22">
        <v>29</v>
      </c>
      <c r="W36" s="22" t="s">
        <v>57</v>
      </c>
      <c r="X36" s="22" t="s">
        <v>58</v>
      </c>
      <c r="Y36" s="78">
        <v>2682</v>
      </c>
      <c r="Z36" s="39"/>
      <c r="AA36" s="1" t="s">
        <v>513</v>
      </c>
      <c r="AB36" s="27" t="s">
        <v>109</v>
      </c>
    </row>
    <row r="37" spans="1:28" x14ac:dyDescent="0.3">
      <c r="A37" s="1" t="s">
        <v>105</v>
      </c>
      <c r="B37" s="1" t="s">
        <v>46</v>
      </c>
      <c r="C37" s="26" t="s">
        <v>54</v>
      </c>
      <c r="D37" s="36">
        <v>30</v>
      </c>
      <c r="E37" s="95"/>
      <c r="F37" s="26">
        <v>0</v>
      </c>
      <c r="G37" s="95"/>
      <c r="H37" s="95"/>
      <c r="I37" s="95"/>
      <c r="J37" s="26">
        <v>2</v>
      </c>
      <c r="K37" s="26">
        <v>5</v>
      </c>
      <c r="L37" s="95"/>
      <c r="M37" s="95"/>
      <c r="N37" s="26">
        <f t="shared" si="4"/>
        <v>0</v>
      </c>
      <c r="O37" s="106"/>
      <c r="P37" s="37">
        <v>1</v>
      </c>
      <c r="Q37" s="106"/>
      <c r="R37" s="106"/>
      <c r="S37" s="106"/>
      <c r="T37" s="26">
        <f t="shared" si="5"/>
        <v>2</v>
      </c>
      <c r="U37" s="38" t="str">
        <f t="shared" si="6"/>
        <v/>
      </c>
      <c r="V37" s="22">
        <v>29</v>
      </c>
      <c r="W37" s="22" t="s">
        <v>57</v>
      </c>
      <c r="X37" s="22" t="s">
        <v>58</v>
      </c>
      <c r="Y37" s="78">
        <v>2682</v>
      </c>
      <c r="Z37" s="39"/>
      <c r="AA37" s="1" t="s">
        <v>513</v>
      </c>
      <c r="AB37" s="27" t="s">
        <v>109</v>
      </c>
    </row>
    <row r="38" spans="1:28" x14ac:dyDescent="0.3">
      <c r="A38" s="1" t="s">
        <v>105</v>
      </c>
      <c r="B38" s="1" t="s">
        <v>46</v>
      </c>
      <c r="C38" s="26" t="s">
        <v>52</v>
      </c>
      <c r="D38" s="36">
        <v>21</v>
      </c>
      <c r="E38" s="95"/>
      <c r="F38" s="26">
        <v>9</v>
      </c>
      <c r="G38" s="95"/>
      <c r="H38" s="95"/>
      <c r="I38" s="95"/>
      <c r="J38" s="26">
        <v>0</v>
      </c>
      <c r="K38" s="26">
        <v>0</v>
      </c>
      <c r="L38" s="95"/>
      <c r="M38" s="95"/>
      <c r="N38" s="26">
        <f t="shared" si="4"/>
        <v>0</v>
      </c>
      <c r="O38" s="106"/>
      <c r="P38" s="37">
        <v>2</v>
      </c>
      <c r="Q38" s="106"/>
      <c r="R38" s="106"/>
      <c r="S38" s="106"/>
      <c r="T38" s="26">
        <f t="shared" si="5"/>
        <v>18</v>
      </c>
      <c r="U38" s="38" t="str">
        <f t="shared" si="6"/>
        <v/>
      </c>
      <c r="V38" s="22">
        <v>29</v>
      </c>
      <c r="W38" s="22" t="s">
        <v>57</v>
      </c>
      <c r="X38" s="22" t="s">
        <v>58</v>
      </c>
      <c r="Y38" s="78">
        <v>2682</v>
      </c>
      <c r="Z38" s="39" t="s">
        <v>421</v>
      </c>
      <c r="AA38" s="1" t="s">
        <v>513</v>
      </c>
      <c r="AB38" s="27" t="s">
        <v>109</v>
      </c>
    </row>
    <row r="39" spans="1:28" x14ac:dyDescent="0.3">
      <c r="A39" s="1" t="s">
        <v>105</v>
      </c>
      <c r="B39" s="1" t="s">
        <v>46</v>
      </c>
      <c r="C39" s="26" t="s">
        <v>61</v>
      </c>
      <c r="D39" s="36">
        <v>12</v>
      </c>
      <c r="E39" s="95"/>
      <c r="F39" s="26">
        <v>0</v>
      </c>
      <c r="G39" s="95"/>
      <c r="H39" s="95"/>
      <c r="I39" s="95"/>
      <c r="J39" s="26">
        <v>0</v>
      </c>
      <c r="K39" s="26">
        <v>0</v>
      </c>
      <c r="L39" s="95"/>
      <c r="M39" s="95"/>
      <c r="N39" s="26">
        <f t="shared" si="4"/>
        <v>0</v>
      </c>
      <c r="O39" s="106"/>
      <c r="P39" s="37">
        <v>0</v>
      </c>
      <c r="Q39" s="106"/>
      <c r="R39" s="106"/>
      <c r="S39" s="106"/>
      <c r="T39" s="26">
        <f t="shared" si="5"/>
        <v>0</v>
      </c>
      <c r="U39" s="38" t="str">
        <f t="shared" si="6"/>
        <v/>
      </c>
      <c r="V39" s="22">
        <v>29</v>
      </c>
      <c r="W39" s="22" t="s">
        <v>57</v>
      </c>
      <c r="X39" s="22" t="s">
        <v>58</v>
      </c>
      <c r="Y39" s="78">
        <v>2682</v>
      </c>
      <c r="Z39" s="39"/>
      <c r="AA39" s="1" t="s">
        <v>513</v>
      </c>
      <c r="AB39" s="27" t="s">
        <v>109</v>
      </c>
    </row>
    <row r="40" spans="1:28" x14ac:dyDescent="0.3">
      <c r="A40" s="1" t="s">
        <v>105</v>
      </c>
      <c r="B40" s="1" t="s">
        <v>46</v>
      </c>
      <c r="C40" s="26" t="s">
        <v>50</v>
      </c>
      <c r="D40" s="36">
        <v>31</v>
      </c>
      <c r="E40" s="95"/>
      <c r="F40" s="26">
        <v>4</v>
      </c>
      <c r="G40" s="95"/>
      <c r="H40" s="95"/>
      <c r="I40" s="95"/>
      <c r="J40" s="26">
        <v>7</v>
      </c>
      <c r="K40" s="26">
        <v>14</v>
      </c>
      <c r="L40" s="95"/>
      <c r="M40" s="95"/>
      <c r="N40" s="26">
        <f t="shared" si="4"/>
        <v>0</v>
      </c>
      <c r="O40" s="106"/>
      <c r="P40" s="37">
        <v>5</v>
      </c>
      <c r="Q40" s="106"/>
      <c r="R40" s="106"/>
      <c r="S40" s="106"/>
      <c r="T40" s="26">
        <f t="shared" si="5"/>
        <v>15</v>
      </c>
      <c r="U40" s="38" t="str">
        <f t="shared" si="6"/>
        <v/>
      </c>
      <c r="V40" s="22">
        <v>29</v>
      </c>
      <c r="W40" s="22" t="s">
        <v>57</v>
      </c>
      <c r="X40" s="22" t="s">
        <v>58</v>
      </c>
      <c r="Y40" s="78">
        <v>2682</v>
      </c>
      <c r="Z40" s="39"/>
      <c r="AA40" s="1" t="s">
        <v>513</v>
      </c>
      <c r="AB40" s="27" t="s">
        <v>109</v>
      </c>
    </row>
    <row r="41" spans="1:28" x14ac:dyDescent="0.3">
      <c r="A41" s="1" t="s">
        <v>105</v>
      </c>
      <c r="B41" s="1" t="s">
        <v>46</v>
      </c>
      <c r="C41" s="26" t="s">
        <v>444</v>
      </c>
      <c r="D41" s="36">
        <v>13</v>
      </c>
      <c r="E41" s="95"/>
      <c r="F41" s="26">
        <v>0</v>
      </c>
      <c r="G41" s="95"/>
      <c r="H41" s="95"/>
      <c r="I41" s="95"/>
      <c r="J41" s="26">
        <v>0</v>
      </c>
      <c r="K41" s="26">
        <v>0</v>
      </c>
      <c r="L41" s="95"/>
      <c r="M41" s="95"/>
      <c r="N41" s="26">
        <f t="shared" si="4"/>
        <v>0</v>
      </c>
      <c r="O41" s="106"/>
      <c r="P41" s="37">
        <v>1</v>
      </c>
      <c r="Q41" s="106"/>
      <c r="R41" s="106"/>
      <c r="S41" s="106"/>
      <c r="T41" s="26">
        <f t="shared" si="5"/>
        <v>0</v>
      </c>
      <c r="U41" s="38" t="str">
        <f t="shared" si="6"/>
        <v/>
      </c>
      <c r="V41" s="22">
        <v>29</v>
      </c>
      <c r="W41" s="22" t="s">
        <v>57</v>
      </c>
      <c r="X41" s="22" t="s">
        <v>58</v>
      </c>
      <c r="Y41" s="78">
        <v>2682</v>
      </c>
      <c r="Z41" s="39"/>
      <c r="AA41" s="1" t="s">
        <v>513</v>
      </c>
      <c r="AB41" s="27" t="s">
        <v>109</v>
      </c>
    </row>
    <row r="42" spans="1:28" x14ac:dyDescent="0.3">
      <c r="A42" s="1" t="s">
        <v>105</v>
      </c>
      <c r="B42" s="1" t="s">
        <v>46</v>
      </c>
      <c r="C42" s="26" t="s">
        <v>47</v>
      </c>
      <c r="D42" s="36">
        <v>24</v>
      </c>
      <c r="E42" s="95"/>
      <c r="F42" s="26">
        <v>6</v>
      </c>
      <c r="G42" s="95"/>
      <c r="H42" s="95"/>
      <c r="I42" s="95"/>
      <c r="J42" s="26">
        <v>1</v>
      </c>
      <c r="K42" s="26">
        <v>2</v>
      </c>
      <c r="L42" s="95"/>
      <c r="M42" s="95"/>
      <c r="N42" s="26">
        <f>SUM(L42:M42)</f>
        <v>0</v>
      </c>
      <c r="O42" s="106"/>
      <c r="P42" s="37">
        <v>5</v>
      </c>
      <c r="Q42" s="106"/>
      <c r="R42" s="106"/>
      <c r="S42" s="106"/>
      <c r="T42" s="26">
        <f t="shared" si="5"/>
        <v>13</v>
      </c>
      <c r="U42" s="38" t="str">
        <f>IFERROR(((T42+Q42+N42-R42)+(O42*2))/#REF!,"")</f>
        <v/>
      </c>
      <c r="V42" s="22">
        <v>29</v>
      </c>
      <c r="W42" s="22" t="s">
        <v>57</v>
      </c>
      <c r="X42" s="22" t="s">
        <v>58</v>
      </c>
      <c r="Y42" s="78">
        <v>2682</v>
      </c>
      <c r="Z42" s="39"/>
      <c r="AA42" s="1" t="s">
        <v>513</v>
      </c>
      <c r="AB42" s="27" t="s">
        <v>109</v>
      </c>
    </row>
    <row r="43" spans="1:28" x14ac:dyDescent="0.3">
      <c r="A43" s="1" t="s">
        <v>105</v>
      </c>
      <c r="B43" s="1" t="s">
        <v>46</v>
      </c>
      <c r="C43" s="26" t="s">
        <v>55</v>
      </c>
      <c r="D43" s="36">
        <v>15</v>
      </c>
      <c r="E43" s="95"/>
      <c r="F43" s="26">
        <v>0</v>
      </c>
      <c r="G43" s="95"/>
      <c r="H43" s="95"/>
      <c r="I43" s="95"/>
      <c r="J43" s="26">
        <v>0</v>
      </c>
      <c r="K43" s="26">
        <v>0</v>
      </c>
      <c r="L43" s="95"/>
      <c r="M43" s="95"/>
      <c r="N43" s="26">
        <f>SUM(L43:M43)</f>
        <v>0</v>
      </c>
      <c r="O43" s="106"/>
      <c r="P43" s="37">
        <v>0</v>
      </c>
      <c r="Q43" s="106"/>
      <c r="R43" s="106"/>
      <c r="S43" s="106"/>
      <c r="T43" s="26">
        <f t="shared" si="5"/>
        <v>0</v>
      </c>
      <c r="U43" s="38" t="str">
        <f t="shared" si="6"/>
        <v/>
      </c>
      <c r="V43" s="22">
        <v>29</v>
      </c>
      <c r="W43" s="22" t="s">
        <v>57</v>
      </c>
      <c r="X43" s="22" t="s">
        <v>58</v>
      </c>
      <c r="Y43" s="78">
        <v>2682</v>
      </c>
      <c r="Z43" s="39"/>
      <c r="AA43" s="1" t="s">
        <v>513</v>
      </c>
      <c r="AB43" s="27" t="s">
        <v>109</v>
      </c>
    </row>
    <row r="44" spans="1:28" x14ac:dyDescent="0.3">
      <c r="A44" s="1" t="s">
        <v>105</v>
      </c>
      <c r="B44" s="1" t="s">
        <v>46</v>
      </c>
      <c r="C44" s="26" t="s">
        <v>51</v>
      </c>
      <c r="D44" s="36">
        <v>10</v>
      </c>
      <c r="E44" s="95"/>
      <c r="F44" s="26">
        <v>6</v>
      </c>
      <c r="G44" s="95"/>
      <c r="H44" s="95"/>
      <c r="I44" s="95"/>
      <c r="J44" s="26">
        <v>2</v>
      </c>
      <c r="K44" s="26">
        <v>2</v>
      </c>
      <c r="L44" s="95"/>
      <c r="M44" s="95"/>
      <c r="N44" s="26">
        <f>SUM(L44:M44)</f>
        <v>0</v>
      </c>
      <c r="O44" s="106"/>
      <c r="P44" s="37">
        <v>5</v>
      </c>
      <c r="Q44" s="106"/>
      <c r="R44" s="106"/>
      <c r="S44" s="106"/>
      <c r="T44" s="26">
        <f t="shared" si="5"/>
        <v>14</v>
      </c>
      <c r="U44" s="38" t="str">
        <f t="shared" si="6"/>
        <v/>
      </c>
      <c r="V44" s="22">
        <v>29</v>
      </c>
      <c r="W44" s="22" t="s">
        <v>57</v>
      </c>
      <c r="X44" s="22" t="s">
        <v>58</v>
      </c>
      <c r="Y44" s="78">
        <v>2682</v>
      </c>
      <c r="Z44" s="39"/>
      <c r="AA44" s="1" t="s">
        <v>513</v>
      </c>
      <c r="AB44" s="27" t="s">
        <v>109</v>
      </c>
    </row>
    <row r="45" spans="1:28" x14ac:dyDescent="0.3">
      <c r="A45" s="1" t="s">
        <v>105</v>
      </c>
      <c r="B45" s="1" t="s">
        <v>46</v>
      </c>
      <c r="C45" s="26" t="s">
        <v>49</v>
      </c>
      <c r="D45" s="36">
        <v>22</v>
      </c>
      <c r="E45" s="95"/>
      <c r="F45" s="26">
        <v>1</v>
      </c>
      <c r="G45" s="95"/>
      <c r="H45" s="95"/>
      <c r="I45" s="95"/>
      <c r="J45" s="26">
        <v>0</v>
      </c>
      <c r="K45" s="26">
        <v>0</v>
      </c>
      <c r="L45" s="95"/>
      <c r="M45" s="95"/>
      <c r="N45" s="26">
        <f>SUM(L45:M45)</f>
        <v>0</v>
      </c>
      <c r="O45" s="106"/>
      <c r="P45" s="37">
        <v>2</v>
      </c>
      <c r="Q45" s="106"/>
      <c r="R45" s="106"/>
      <c r="S45" s="106"/>
      <c r="T45" s="26">
        <f t="shared" si="5"/>
        <v>2</v>
      </c>
      <c r="U45" s="38" t="str">
        <f>IFERROR(((T45+Q45+N45-R45)+(O45*2))/E45,"")</f>
        <v/>
      </c>
      <c r="V45" s="22">
        <v>29</v>
      </c>
      <c r="W45" s="22" t="s">
        <v>57</v>
      </c>
      <c r="X45" s="22" t="s">
        <v>58</v>
      </c>
      <c r="Y45" s="78">
        <v>2682</v>
      </c>
      <c r="Z45" s="39"/>
      <c r="AA45" s="1" t="s">
        <v>513</v>
      </c>
      <c r="AB45" s="27" t="s">
        <v>109</v>
      </c>
    </row>
    <row r="46" spans="1:28" x14ac:dyDescent="0.3">
      <c r="A46" s="1" t="s">
        <v>105</v>
      </c>
      <c r="B46" s="1" t="s">
        <v>46</v>
      </c>
      <c r="C46" s="26" t="s">
        <v>48</v>
      </c>
      <c r="D46" s="36">
        <v>20</v>
      </c>
      <c r="E46" s="95"/>
      <c r="F46" s="26">
        <v>6</v>
      </c>
      <c r="G46" s="95"/>
      <c r="H46" s="95"/>
      <c r="I46" s="95"/>
      <c r="J46" s="26">
        <v>3</v>
      </c>
      <c r="K46" s="26">
        <v>4</v>
      </c>
      <c r="L46" s="95"/>
      <c r="M46" s="95"/>
      <c r="N46" s="26">
        <f>SUM(L46:M46)</f>
        <v>0</v>
      </c>
      <c r="O46" s="106"/>
      <c r="P46" s="37">
        <v>3</v>
      </c>
      <c r="Q46" s="106"/>
      <c r="R46" s="106"/>
      <c r="S46" s="106"/>
      <c r="T46" s="26">
        <f t="shared" si="5"/>
        <v>15</v>
      </c>
      <c r="U46" s="38" t="str">
        <f>IFERROR(((T46+Q46+N46-R46)+(O46*2))/E46,"")</f>
        <v/>
      </c>
      <c r="V46" s="22">
        <v>29</v>
      </c>
      <c r="W46" s="22" t="s">
        <v>57</v>
      </c>
      <c r="X46" s="22" t="s">
        <v>58</v>
      </c>
      <c r="Y46" s="78">
        <v>2682</v>
      </c>
      <c r="Z46" s="39"/>
      <c r="AA46" s="1" t="s">
        <v>513</v>
      </c>
      <c r="AB46" s="27" t="s">
        <v>109</v>
      </c>
    </row>
    <row r="47" spans="1:28" x14ac:dyDescent="0.3">
      <c r="A47" s="1" t="s">
        <v>105</v>
      </c>
      <c r="B47" s="1" t="s">
        <v>46</v>
      </c>
      <c r="C47" s="51" t="s">
        <v>39</v>
      </c>
      <c r="D47" s="1"/>
      <c r="E47" s="51">
        <v>240</v>
      </c>
      <c r="F47" s="51"/>
      <c r="G47" s="51">
        <v>84</v>
      </c>
      <c r="H47" s="51"/>
      <c r="I47" s="51"/>
      <c r="J47" s="51"/>
      <c r="K47" s="51"/>
      <c r="L47" s="51"/>
      <c r="M47" s="51"/>
      <c r="N47" s="51">
        <v>45</v>
      </c>
      <c r="O47" s="51">
        <v>15</v>
      </c>
      <c r="P47" s="51"/>
      <c r="Q47" s="41"/>
      <c r="R47" s="41"/>
      <c r="S47" s="41"/>
      <c r="T47" s="41"/>
      <c r="U47" s="38" t="str">
        <f>_xlfn.IFNA("",((T47+Q47+N47-R47)+(O47*2))/E47)</f>
        <v/>
      </c>
      <c r="V47" s="22">
        <v>29</v>
      </c>
      <c r="W47" s="22" t="s">
        <v>57</v>
      </c>
      <c r="X47" s="22" t="s">
        <v>58</v>
      </c>
      <c r="Y47" s="78">
        <v>2682</v>
      </c>
      <c r="Z47" s="39"/>
      <c r="AA47" s="1" t="s">
        <v>513</v>
      </c>
      <c r="AB47" s="27" t="s">
        <v>109</v>
      </c>
    </row>
    <row r="48" spans="1:28" x14ac:dyDescent="0.3">
      <c r="A48" s="46" t="s">
        <v>105</v>
      </c>
      <c r="B48" s="46" t="s">
        <v>46</v>
      </c>
      <c r="C48" s="42" t="s">
        <v>40</v>
      </c>
      <c r="D48" s="46"/>
      <c r="E48" s="42">
        <f>SUM(E36:E47)</f>
        <v>240</v>
      </c>
      <c r="F48" s="42">
        <f t="shared" ref="F48:T48" si="7">SUM(F35:F47)</f>
        <v>33</v>
      </c>
      <c r="G48" s="42">
        <f t="shared" si="7"/>
        <v>84</v>
      </c>
      <c r="H48" s="42">
        <f t="shared" si="7"/>
        <v>0</v>
      </c>
      <c r="I48" s="42">
        <f t="shared" si="7"/>
        <v>0</v>
      </c>
      <c r="J48" s="42">
        <f t="shared" si="7"/>
        <v>16</v>
      </c>
      <c r="K48" s="42">
        <f t="shared" si="7"/>
        <v>29</v>
      </c>
      <c r="L48" s="42">
        <f t="shared" si="7"/>
        <v>0</v>
      </c>
      <c r="M48" s="42">
        <f t="shared" si="7"/>
        <v>0</v>
      </c>
      <c r="N48" s="42">
        <f t="shared" si="7"/>
        <v>45</v>
      </c>
      <c r="O48" s="42">
        <f t="shared" si="7"/>
        <v>15</v>
      </c>
      <c r="P48" s="42">
        <f t="shared" si="7"/>
        <v>24</v>
      </c>
      <c r="Q48" s="42">
        <f t="shared" si="7"/>
        <v>0</v>
      </c>
      <c r="R48" s="42">
        <f t="shared" si="7"/>
        <v>0</v>
      </c>
      <c r="S48" s="42">
        <f t="shared" si="7"/>
        <v>0</v>
      </c>
      <c r="T48" s="42">
        <f t="shared" si="7"/>
        <v>82</v>
      </c>
      <c r="U48" s="43">
        <f>((T48+Q48+N48-R48)+(O48*2))/E48</f>
        <v>0.65416666666666667</v>
      </c>
      <c r="V48" s="44">
        <v>29</v>
      </c>
      <c r="W48" s="44" t="s">
        <v>57</v>
      </c>
      <c r="X48" s="44" t="s">
        <v>58</v>
      </c>
      <c r="Y48" s="79">
        <v>2682</v>
      </c>
      <c r="Z48" s="45"/>
      <c r="AA48" s="46" t="s">
        <v>513</v>
      </c>
      <c r="AB48" s="93" t="s">
        <v>109</v>
      </c>
    </row>
    <row r="49" spans="1:28" x14ac:dyDescent="0.3">
      <c r="A49" s="1"/>
      <c r="B49" s="1"/>
      <c r="C49" s="1"/>
      <c r="D49" s="1"/>
      <c r="F49" s="47" t="s">
        <v>41</v>
      </c>
      <c r="G49" s="77">
        <f>F48/G48</f>
        <v>0.39285714285714285</v>
      </c>
      <c r="H49" s="47"/>
      <c r="I49" s="27"/>
      <c r="J49" s="47" t="s">
        <v>42</v>
      </c>
      <c r="K49" s="77">
        <f>J48/K48</f>
        <v>0.55172413793103448</v>
      </c>
      <c r="L49" s="1"/>
      <c r="M49" s="37" t="s">
        <v>43</v>
      </c>
      <c r="N49" s="49">
        <v>14</v>
      </c>
      <c r="P49" s="1"/>
      <c r="Q49" s="1"/>
      <c r="R49" s="1"/>
      <c r="S49" s="1"/>
      <c r="T49" s="1"/>
      <c r="U49" s="1"/>
      <c r="V49" s="22"/>
      <c r="W49" s="22"/>
      <c r="X49" s="22"/>
      <c r="Y49" s="22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  <row r="51" spans="1:28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39"/>
      <c r="AA51" s="1"/>
      <c r="AB51" s="27"/>
    </row>
    <row r="52" spans="1:28" x14ac:dyDescent="0.3">
      <c r="AB52" s="92"/>
    </row>
  </sheetData>
  <pageMargins left="0.25" right="0.25" top="0.75" bottom="0.75" header="0.3" footer="0.3"/>
  <pageSetup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B46C5-AC1E-4C94-B60C-4420A9D4BFE1}">
  <sheetPr>
    <tabColor rgb="FFFF0000"/>
    <pageSetUpPr fitToPage="1"/>
  </sheetPr>
  <dimension ref="A1:AB51"/>
  <sheetViews>
    <sheetView topLeftCell="A3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80" t="s">
        <v>422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28869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81</v>
      </c>
      <c r="D4" s="7" t="s">
        <v>5</v>
      </c>
      <c r="E4" s="8"/>
      <c r="F4" s="5"/>
      <c r="G4" s="1"/>
      <c r="J4" s="15" t="s">
        <v>232</v>
      </c>
      <c r="K4" s="16" t="s">
        <v>106</v>
      </c>
      <c r="L4" s="17"/>
      <c r="M4" s="18"/>
      <c r="N4" s="19">
        <v>24</v>
      </c>
      <c r="O4" s="19">
        <v>21</v>
      </c>
      <c r="P4" s="19">
        <v>23</v>
      </c>
      <c r="Q4" s="19">
        <v>21</v>
      </c>
      <c r="R4" s="13">
        <v>13</v>
      </c>
      <c r="S4" s="21">
        <f>SUM(N4:R4)</f>
        <v>102</v>
      </c>
      <c r="T4" s="22">
        <v>35</v>
      </c>
    </row>
    <row r="5" spans="1:28" x14ac:dyDescent="0.3">
      <c r="B5" s="1"/>
      <c r="C5" s="6" t="s">
        <v>94</v>
      </c>
      <c r="D5" s="7" t="s">
        <v>6</v>
      </c>
      <c r="E5" s="1"/>
      <c r="F5" s="1"/>
      <c r="G5" s="1"/>
      <c r="J5" s="15" t="s">
        <v>233</v>
      </c>
      <c r="K5" s="16" t="s">
        <v>96</v>
      </c>
      <c r="L5" s="17"/>
      <c r="M5" s="18"/>
      <c r="N5" s="19">
        <v>24</v>
      </c>
      <c r="O5" s="19">
        <v>16</v>
      </c>
      <c r="P5" s="19">
        <v>20</v>
      </c>
      <c r="Q5" s="19">
        <v>29</v>
      </c>
      <c r="R5" s="13">
        <v>12</v>
      </c>
      <c r="S5" s="21">
        <f>SUM(N5:R5)</f>
        <v>101</v>
      </c>
      <c r="T5" s="22">
        <v>35</v>
      </c>
      <c r="U5" s="1"/>
      <c r="V5" s="1"/>
      <c r="W5" s="1"/>
    </row>
    <row r="6" spans="1:28" x14ac:dyDescent="0.3">
      <c r="C6" s="23">
        <v>2478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167</v>
      </c>
      <c r="D7" s="7" t="s">
        <v>8</v>
      </c>
      <c r="G7" s="1"/>
      <c r="J7" s="39" t="s">
        <v>447</v>
      </c>
      <c r="S7" s="1"/>
      <c r="T7" s="25" t="s">
        <v>9</v>
      </c>
      <c r="U7" s="1"/>
      <c r="V7" s="83">
        <v>35</v>
      </c>
      <c r="W7" s="1"/>
    </row>
    <row r="8" spans="1:28" x14ac:dyDescent="0.3">
      <c r="B8" s="1"/>
      <c r="C8" s="24" t="s">
        <v>445</v>
      </c>
      <c r="D8" s="7" t="s">
        <v>8</v>
      </c>
      <c r="F8" s="26"/>
      <c r="H8" s="1"/>
      <c r="I8" s="1"/>
      <c r="J8" s="98" t="s">
        <v>448</v>
      </c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98" t="s">
        <v>449</v>
      </c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31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8</v>
      </c>
      <c r="AB11" s="92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95</v>
      </c>
      <c r="B13" s="1" t="s">
        <v>105</v>
      </c>
      <c r="C13" s="26" t="s">
        <v>155</v>
      </c>
      <c r="D13" s="36">
        <v>11</v>
      </c>
      <c r="E13" s="95"/>
      <c r="F13" s="26">
        <v>6</v>
      </c>
      <c r="G13" s="26">
        <v>15</v>
      </c>
      <c r="H13" s="26"/>
      <c r="I13" s="26"/>
      <c r="J13" s="26">
        <v>10</v>
      </c>
      <c r="K13" s="26">
        <v>11</v>
      </c>
      <c r="L13" s="95"/>
      <c r="M13" s="26">
        <v>3</v>
      </c>
      <c r="N13" s="26">
        <f>SUM(L13:M13)</f>
        <v>3</v>
      </c>
      <c r="O13" s="95"/>
      <c r="P13" s="51">
        <v>6</v>
      </c>
      <c r="Q13" s="95"/>
      <c r="R13" s="95"/>
      <c r="S13" s="95"/>
      <c r="T13" s="26">
        <f>+(F13*2)+J13</f>
        <v>22</v>
      </c>
      <c r="U13" s="38" t="str">
        <f>IFERROR(((T13+Q13+N13-R13)+(O13*2))/E13,"")</f>
        <v/>
      </c>
      <c r="V13" s="22">
        <v>35</v>
      </c>
      <c r="W13" s="22" t="s">
        <v>57</v>
      </c>
      <c r="X13" s="22" t="s">
        <v>64</v>
      </c>
      <c r="Y13" s="78">
        <v>2478</v>
      </c>
      <c r="Z13" s="34" t="s">
        <v>2</v>
      </c>
      <c r="AA13" s="1" t="s">
        <v>110</v>
      </c>
      <c r="AB13" s="27" t="s">
        <v>234</v>
      </c>
    </row>
    <row r="14" spans="1:28" x14ac:dyDescent="0.3">
      <c r="A14" s="1" t="s">
        <v>95</v>
      </c>
      <c r="B14" s="1" t="s">
        <v>105</v>
      </c>
      <c r="C14" s="26" t="s">
        <v>156</v>
      </c>
      <c r="D14" s="36">
        <v>33</v>
      </c>
      <c r="E14" s="95"/>
      <c r="F14" s="26">
        <v>0</v>
      </c>
      <c r="G14" s="26">
        <v>0</v>
      </c>
      <c r="H14" s="26"/>
      <c r="I14" s="26"/>
      <c r="J14" s="26">
        <v>0</v>
      </c>
      <c r="K14" s="26">
        <v>0</v>
      </c>
      <c r="L14" s="95"/>
      <c r="M14" s="26">
        <v>2</v>
      </c>
      <c r="N14" s="26">
        <f t="shared" ref="N14:N24" si="0">SUM(L14:M14)</f>
        <v>2</v>
      </c>
      <c r="O14" s="95"/>
      <c r="P14" s="37">
        <v>1</v>
      </c>
      <c r="Q14" s="95"/>
      <c r="R14" s="95"/>
      <c r="S14" s="95"/>
      <c r="T14" s="26">
        <f t="shared" ref="T14:T24" si="1">+(F14*2)+J14</f>
        <v>0</v>
      </c>
      <c r="U14" s="38" t="str">
        <f t="shared" ref="U14:U24" si="2">IFERROR(((T14+Q14+N14-R14)+(O14*2))/E14,"")</f>
        <v/>
      </c>
      <c r="V14" s="22">
        <v>35</v>
      </c>
      <c r="W14" s="22" t="s">
        <v>57</v>
      </c>
      <c r="X14" s="22" t="s">
        <v>64</v>
      </c>
      <c r="Y14" s="78">
        <v>2478</v>
      </c>
      <c r="Z14" s="34" t="s">
        <v>2</v>
      </c>
      <c r="AA14" s="1" t="s">
        <v>110</v>
      </c>
      <c r="AB14" s="27" t="s">
        <v>234</v>
      </c>
    </row>
    <row r="15" spans="1:28" x14ac:dyDescent="0.3">
      <c r="A15" s="1" t="s">
        <v>95</v>
      </c>
      <c r="B15" s="1" t="s">
        <v>105</v>
      </c>
      <c r="C15" s="26" t="s">
        <v>157</v>
      </c>
      <c r="D15" s="36">
        <v>24</v>
      </c>
      <c r="E15" s="95"/>
      <c r="F15" s="26">
        <v>10</v>
      </c>
      <c r="G15" s="26">
        <v>18</v>
      </c>
      <c r="H15" s="26"/>
      <c r="I15" s="26"/>
      <c r="J15" s="26">
        <v>7</v>
      </c>
      <c r="K15" s="26">
        <v>9</v>
      </c>
      <c r="L15" s="95"/>
      <c r="M15" s="26">
        <v>13</v>
      </c>
      <c r="N15" s="26">
        <f t="shared" si="0"/>
        <v>13</v>
      </c>
      <c r="O15" s="95"/>
      <c r="P15" s="37">
        <v>4</v>
      </c>
      <c r="Q15" s="95"/>
      <c r="R15" s="95"/>
      <c r="S15" s="95"/>
      <c r="T15" s="26">
        <f t="shared" si="1"/>
        <v>27</v>
      </c>
      <c r="U15" s="38" t="str">
        <f t="shared" si="2"/>
        <v/>
      </c>
      <c r="V15" s="22">
        <v>35</v>
      </c>
      <c r="W15" s="22" t="s">
        <v>57</v>
      </c>
      <c r="X15" s="22" t="s">
        <v>64</v>
      </c>
      <c r="Y15" s="78">
        <v>2478</v>
      </c>
      <c r="Z15" s="34" t="s">
        <v>2</v>
      </c>
      <c r="AA15" s="1" t="s">
        <v>110</v>
      </c>
      <c r="AB15" s="27" t="s">
        <v>234</v>
      </c>
    </row>
    <row r="16" spans="1:28" x14ac:dyDescent="0.3">
      <c r="A16" s="1" t="s">
        <v>95</v>
      </c>
      <c r="B16" s="1" t="s">
        <v>105</v>
      </c>
      <c r="C16" s="26" t="s">
        <v>158</v>
      </c>
      <c r="D16" s="36">
        <v>22</v>
      </c>
      <c r="E16" s="95"/>
      <c r="F16" s="26">
        <v>7</v>
      </c>
      <c r="G16" s="26">
        <v>17</v>
      </c>
      <c r="H16" s="26"/>
      <c r="I16" s="26"/>
      <c r="J16" s="26">
        <v>6</v>
      </c>
      <c r="K16" s="26">
        <v>10</v>
      </c>
      <c r="L16" s="95"/>
      <c r="M16" s="26">
        <v>12</v>
      </c>
      <c r="N16" s="26">
        <f t="shared" si="0"/>
        <v>12</v>
      </c>
      <c r="O16" s="95"/>
      <c r="P16" s="37">
        <v>4</v>
      </c>
      <c r="Q16" s="95"/>
      <c r="R16" s="95"/>
      <c r="S16" s="95"/>
      <c r="T16" s="26">
        <f t="shared" si="1"/>
        <v>20</v>
      </c>
      <c r="U16" s="38" t="str">
        <f t="shared" si="2"/>
        <v/>
      </c>
      <c r="V16" s="22">
        <v>35</v>
      </c>
      <c r="W16" s="22" t="s">
        <v>57</v>
      </c>
      <c r="X16" s="22" t="s">
        <v>64</v>
      </c>
      <c r="Y16" s="78">
        <v>2478</v>
      </c>
      <c r="Z16" s="34" t="s">
        <v>2</v>
      </c>
      <c r="AA16" s="1" t="s">
        <v>110</v>
      </c>
      <c r="AB16" s="27" t="s">
        <v>234</v>
      </c>
    </row>
    <row r="17" spans="1:28" x14ac:dyDescent="0.3">
      <c r="A17" s="1" t="s">
        <v>95</v>
      </c>
      <c r="B17" s="1" t="s">
        <v>105</v>
      </c>
      <c r="C17" s="26" t="s">
        <v>159</v>
      </c>
      <c r="D17" s="36">
        <v>25</v>
      </c>
      <c r="E17" s="95" t="s">
        <v>460</v>
      </c>
      <c r="F17" s="26"/>
      <c r="G17" s="26"/>
      <c r="H17" s="26"/>
      <c r="I17" s="26"/>
      <c r="J17" s="26"/>
      <c r="K17" s="26"/>
      <c r="L17" s="95"/>
      <c r="M17" s="26"/>
      <c r="N17" s="26"/>
      <c r="O17" s="95"/>
      <c r="P17" s="37"/>
      <c r="Q17" s="95"/>
      <c r="R17" s="95"/>
      <c r="S17" s="95"/>
      <c r="T17" s="26"/>
      <c r="U17" s="38"/>
      <c r="V17" s="22">
        <v>35</v>
      </c>
      <c r="W17" s="22" t="s">
        <v>57</v>
      </c>
      <c r="X17" s="22" t="s">
        <v>64</v>
      </c>
      <c r="Y17" s="78">
        <v>2478</v>
      </c>
      <c r="Z17" s="34" t="s">
        <v>2</v>
      </c>
      <c r="AA17" s="1" t="s">
        <v>110</v>
      </c>
      <c r="AB17" s="27" t="s">
        <v>234</v>
      </c>
    </row>
    <row r="18" spans="1:28" x14ac:dyDescent="0.3">
      <c r="A18" s="1" t="s">
        <v>95</v>
      </c>
      <c r="B18" s="1" t="s">
        <v>105</v>
      </c>
      <c r="C18" s="26" t="s">
        <v>160</v>
      </c>
      <c r="D18" s="36">
        <v>20</v>
      </c>
      <c r="E18" s="95"/>
      <c r="F18" s="26">
        <v>0</v>
      </c>
      <c r="G18" s="26">
        <v>0</v>
      </c>
      <c r="H18" s="26"/>
      <c r="I18" s="26"/>
      <c r="J18" s="26">
        <v>3</v>
      </c>
      <c r="K18" s="26">
        <v>5</v>
      </c>
      <c r="L18" s="95"/>
      <c r="M18" s="26">
        <v>2</v>
      </c>
      <c r="N18" s="26">
        <f t="shared" si="0"/>
        <v>2</v>
      </c>
      <c r="O18" s="95"/>
      <c r="P18" s="37">
        <v>0</v>
      </c>
      <c r="Q18" s="95"/>
      <c r="R18" s="95"/>
      <c r="S18" s="95"/>
      <c r="T18" s="26">
        <f t="shared" si="1"/>
        <v>3</v>
      </c>
      <c r="U18" s="38" t="str">
        <f t="shared" si="2"/>
        <v/>
      </c>
      <c r="V18" s="22">
        <v>35</v>
      </c>
      <c r="W18" s="22" t="s">
        <v>57</v>
      </c>
      <c r="X18" s="22" t="s">
        <v>64</v>
      </c>
      <c r="Y18" s="78">
        <v>2478</v>
      </c>
      <c r="Z18" s="34" t="s">
        <v>2</v>
      </c>
      <c r="AA18" s="1" t="s">
        <v>110</v>
      </c>
      <c r="AB18" s="27" t="s">
        <v>234</v>
      </c>
    </row>
    <row r="19" spans="1:28" x14ac:dyDescent="0.3">
      <c r="A19" s="1" t="s">
        <v>95</v>
      </c>
      <c r="B19" s="1" t="s">
        <v>105</v>
      </c>
      <c r="C19" s="26" t="s">
        <v>161</v>
      </c>
      <c r="D19" s="36">
        <v>45</v>
      </c>
      <c r="E19" s="95"/>
      <c r="F19" s="26">
        <v>2</v>
      </c>
      <c r="G19" s="26">
        <v>4</v>
      </c>
      <c r="H19" s="26"/>
      <c r="I19" s="26"/>
      <c r="J19" s="26">
        <v>0</v>
      </c>
      <c r="K19" s="26">
        <v>0</v>
      </c>
      <c r="L19" s="95"/>
      <c r="M19" s="26">
        <v>1</v>
      </c>
      <c r="N19" s="26">
        <f t="shared" si="0"/>
        <v>1</v>
      </c>
      <c r="O19" s="95"/>
      <c r="P19" s="37">
        <v>2</v>
      </c>
      <c r="Q19" s="95"/>
      <c r="R19" s="95"/>
      <c r="S19" s="95"/>
      <c r="T19" s="26">
        <f t="shared" si="1"/>
        <v>4</v>
      </c>
      <c r="U19" s="38" t="str">
        <f t="shared" si="2"/>
        <v/>
      </c>
      <c r="V19" s="22">
        <v>35</v>
      </c>
      <c r="W19" s="22" t="s">
        <v>57</v>
      </c>
      <c r="X19" s="22" t="s">
        <v>64</v>
      </c>
      <c r="Y19" s="78">
        <v>2478</v>
      </c>
      <c r="Z19" s="34" t="s">
        <v>2</v>
      </c>
      <c r="AA19" s="1" t="s">
        <v>110</v>
      </c>
      <c r="AB19" s="27" t="s">
        <v>234</v>
      </c>
    </row>
    <row r="20" spans="1:28" x14ac:dyDescent="0.3">
      <c r="A20" s="1" t="s">
        <v>95</v>
      </c>
      <c r="B20" s="1" t="s">
        <v>105</v>
      </c>
      <c r="C20" s="26" t="s">
        <v>162</v>
      </c>
      <c r="D20" s="36">
        <v>23</v>
      </c>
      <c r="E20" s="95"/>
      <c r="F20" s="26">
        <v>4</v>
      </c>
      <c r="G20" s="26">
        <v>9</v>
      </c>
      <c r="H20" s="26"/>
      <c r="I20" s="26"/>
      <c r="J20" s="26">
        <v>0</v>
      </c>
      <c r="K20" s="26">
        <v>0</v>
      </c>
      <c r="L20" s="95"/>
      <c r="M20" s="26">
        <v>3</v>
      </c>
      <c r="N20" s="26">
        <f t="shared" si="0"/>
        <v>3</v>
      </c>
      <c r="O20" s="95"/>
      <c r="P20" s="37">
        <v>5</v>
      </c>
      <c r="Q20" s="95"/>
      <c r="R20" s="95"/>
      <c r="S20" s="95"/>
      <c r="T20" s="26">
        <f t="shared" si="1"/>
        <v>8</v>
      </c>
      <c r="U20" s="38" t="str">
        <f t="shared" si="2"/>
        <v/>
      </c>
      <c r="V20" s="22">
        <v>35</v>
      </c>
      <c r="W20" s="22" t="s">
        <v>57</v>
      </c>
      <c r="X20" s="22" t="s">
        <v>64</v>
      </c>
      <c r="Y20" s="78">
        <v>2478</v>
      </c>
      <c r="Z20" s="34" t="s">
        <v>2</v>
      </c>
      <c r="AA20" s="1" t="s">
        <v>110</v>
      </c>
      <c r="AB20" s="27" t="s">
        <v>234</v>
      </c>
    </row>
    <row r="21" spans="1:28" x14ac:dyDescent="0.3">
      <c r="A21" s="1" t="s">
        <v>95</v>
      </c>
      <c r="B21" s="1" t="s">
        <v>105</v>
      </c>
      <c r="C21" s="26" t="s">
        <v>163</v>
      </c>
      <c r="D21" s="36">
        <v>40</v>
      </c>
      <c r="E21" s="95"/>
      <c r="F21" s="26">
        <v>1</v>
      </c>
      <c r="G21" s="26">
        <v>1</v>
      </c>
      <c r="H21" s="26"/>
      <c r="I21" s="26"/>
      <c r="J21" s="26">
        <v>0</v>
      </c>
      <c r="K21" s="26">
        <v>0</v>
      </c>
      <c r="L21" s="95"/>
      <c r="M21" s="26">
        <v>6</v>
      </c>
      <c r="N21" s="26">
        <f t="shared" si="0"/>
        <v>6</v>
      </c>
      <c r="O21" s="95"/>
      <c r="P21" s="37">
        <v>2</v>
      </c>
      <c r="Q21" s="95"/>
      <c r="R21" s="95"/>
      <c r="S21" s="95"/>
      <c r="T21" s="26">
        <f t="shared" si="1"/>
        <v>2</v>
      </c>
      <c r="U21" s="38" t="str">
        <f t="shared" si="2"/>
        <v/>
      </c>
      <c r="V21" s="22">
        <v>35</v>
      </c>
      <c r="W21" s="22" t="s">
        <v>57</v>
      </c>
      <c r="X21" s="22" t="s">
        <v>64</v>
      </c>
      <c r="Y21" s="78">
        <v>2478</v>
      </c>
      <c r="Z21" s="34" t="s">
        <v>2</v>
      </c>
      <c r="AA21" s="1" t="s">
        <v>110</v>
      </c>
      <c r="AB21" s="27" t="s">
        <v>234</v>
      </c>
    </row>
    <row r="22" spans="1:28" x14ac:dyDescent="0.3">
      <c r="A22" s="1" t="s">
        <v>95</v>
      </c>
      <c r="B22" s="1" t="s">
        <v>105</v>
      </c>
      <c r="C22" s="26" t="s">
        <v>164</v>
      </c>
      <c r="D22" s="36">
        <v>10</v>
      </c>
      <c r="E22" s="95"/>
      <c r="F22" s="26">
        <v>6</v>
      </c>
      <c r="G22" s="26">
        <v>11</v>
      </c>
      <c r="H22" s="26"/>
      <c r="I22" s="26"/>
      <c r="J22" s="26">
        <v>2</v>
      </c>
      <c r="K22" s="26">
        <v>6</v>
      </c>
      <c r="L22" s="95"/>
      <c r="M22" s="26">
        <v>4</v>
      </c>
      <c r="N22" s="26">
        <f t="shared" si="0"/>
        <v>4</v>
      </c>
      <c r="O22" s="95"/>
      <c r="P22" s="37">
        <v>5</v>
      </c>
      <c r="Q22" s="95"/>
      <c r="R22" s="95"/>
      <c r="S22" s="95"/>
      <c r="T22" s="26">
        <f t="shared" si="1"/>
        <v>14</v>
      </c>
      <c r="U22" s="38" t="str">
        <f t="shared" si="2"/>
        <v/>
      </c>
      <c r="V22" s="22">
        <v>35</v>
      </c>
      <c r="W22" s="22" t="s">
        <v>57</v>
      </c>
      <c r="X22" s="22" t="s">
        <v>64</v>
      </c>
      <c r="Y22" s="78">
        <v>2478</v>
      </c>
      <c r="Z22" s="88" t="s">
        <v>446</v>
      </c>
      <c r="AA22" s="1" t="s">
        <v>110</v>
      </c>
      <c r="AB22" s="27" t="s">
        <v>234</v>
      </c>
    </row>
    <row r="23" spans="1:28" x14ac:dyDescent="0.3">
      <c r="A23" s="1" t="s">
        <v>95</v>
      </c>
      <c r="B23" s="1" t="s">
        <v>105</v>
      </c>
      <c r="C23" s="26" t="s">
        <v>165</v>
      </c>
      <c r="D23" s="36">
        <v>14</v>
      </c>
      <c r="E23" s="95" t="s">
        <v>460</v>
      </c>
      <c r="F23" s="26"/>
      <c r="G23" s="26"/>
      <c r="H23" s="26"/>
      <c r="I23" s="26"/>
      <c r="J23" s="26"/>
      <c r="K23" s="26"/>
      <c r="L23" s="95"/>
      <c r="M23" s="26"/>
      <c r="N23" s="26"/>
      <c r="O23" s="95"/>
      <c r="P23" s="37"/>
      <c r="Q23" s="95"/>
      <c r="R23" s="95"/>
      <c r="S23" s="95"/>
      <c r="T23" s="26"/>
      <c r="U23" s="38"/>
      <c r="V23" s="22">
        <v>35</v>
      </c>
      <c r="W23" s="22" t="s">
        <v>57</v>
      </c>
      <c r="X23" s="22" t="s">
        <v>64</v>
      </c>
      <c r="Y23" s="78">
        <v>2478</v>
      </c>
      <c r="Z23" s="34" t="s">
        <v>2</v>
      </c>
      <c r="AA23" s="1" t="s">
        <v>110</v>
      </c>
      <c r="AB23" s="27" t="s">
        <v>234</v>
      </c>
    </row>
    <row r="24" spans="1:28" x14ac:dyDescent="0.3">
      <c r="A24" s="1" t="s">
        <v>95</v>
      </c>
      <c r="B24" s="1" t="s">
        <v>105</v>
      </c>
      <c r="C24" s="26" t="s">
        <v>166</v>
      </c>
      <c r="D24" s="36">
        <v>15</v>
      </c>
      <c r="E24" s="95"/>
      <c r="F24" s="26">
        <v>0</v>
      </c>
      <c r="G24" s="26">
        <v>3</v>
      </c>
      <c r="H24" s="26"/>
      <c r="I24" s="26"/>
      <c r="J24" s="26">
        <v>2</v>
      </c>
      <c r="K24" s="26">
        <v>2</v>
      </c>
      <c r="L24" s="95"/>
      <c r="M24" s="26">
        <v>0</v>
      </c>
      <c r="N24" s="26">
        <f t="shared" si="0"/>
        <v>0</v>
      </c>
      <c r="O24" s="95"/>
      <c r="P24" s="37">
        <v>0</v>
      </c>
      <c r="Q24" s="95"/>
      <c r="R24" s="95"/>
      <c r="S24" s="95"/>
      <c r="T24" s="26">
        <f t="shared" si="1"/>
        <v>2</v>
      </c>
      <c r="U24" s="38" t="str">
        <f t="shared" si="2"/>
        <v/>
      </c>
      <c r="V24" s="22">
        <v>35</v>
      </c>
      <c r="W24" s="22" t="s">
        <v>57</v>
      </c>
      <c r="X24" s="22" t="s">
        <v>64</v>
      </c>
      <c r="Y24" s="78">
        <v>2478</v>
      </c>
      <c r="Z24" s="34" t="s">
        <v>2</v>
      </c>
      <c r="AA24" s="1" t="s">
        <v>110</v>
      </c>
      <c r="AB24" s="27" t="s">
        <v>234</v>
      </c>
    </row>
    <row r="25" spans="1:28" x14ac:dyDescent="0.3">
      <c r="A25" s="1" t="s">
        <v>95</v>
      </c>
      <c r="B25" s="1" t="s">
        <v>105</v>
      </c>
      <c r="C25" s="51" t="s">
        <v>39</v>
      </c>
      <c r="D25" s="1"/>
      <c r="E25" s="51">
        <v>265</v>
      </c>
      <c r="F25" s="41"/>
      <c r="G25" s="41"/>
      <c r="H25" s="41"/>
      <c r="I25" s="41"/>
      <c r="J25" s="41"/>
      <c r="K25" s="41"/>
      <c r="L25" s="41"/>
      <c r="M25" s="41"/>
      <c r="N25" s="26"/>
      <c r="O25" s="41"/>
      <c r="P25" s="41"/>
      <c r="Q25" s="41"/>
      <c r="R25" s="41"/>
      <c r="S25" s="41"/>
      <c r="T25" s="26"/>
      <c r="U25" s="38" t="str">
        <f t="shared" ref="U25" si="3">_xlfn.IFNA("",((T25+Q25+N25-R25)+(O25*2))/E25)</f>
        <v/>
      </c>
      <c r="V25" s="22">
        <v>35</v>
      </c>
      <c r="W25" s="22" t="s">
        <v>57</v>
      </c>
      <c r="X25" s="22" t="s">
        <v>64</v>
      </c>
      <c r="Y25" s="78">
        <v>2478</v>
      </c>
      <c r="Z25" s="34" t="s">
        <v>2</v>
      </c>
      <c r="AA25" s="1" t="s">
        <v>110</v>
      </c>
      <c r="AB25" s="27" t="s">
        <v>234</v>
      </c>
    </row>
    <row r="26" spans="1:28" x14ac:dyDescent="0.3">
      <c r="A26" s="46" t="s">
        <v>95</v>
      </c>
      <c r="B26" s="46" t="s">
        <v>105</v>
      </c>
      <c r="C26" s="42" t="s">
        <v>40</v>
      </c>
      <c r="D26" s="46"/>
      <c r="E26" s="42">
        <f t="shared" ref="E26:T26" si="4">SUM(E13:E25)</f>
        <v>265</v>
      </c>
      <c r="F26" s="42">
        <f t="shared" si="4"/>
        <v>36</v>
      </c>
      <c r="G26" s="42">
        <f t="shared" si="4"/>
        <v>78</v>
      </c>
      <c r="H26" s="42">
        <f t="shared" si="4"/>
        <v>0</v>
      </c>
      <c r="I26" s="42">
        <f t="shared" si="4"/>
        <v>0</v>
      </c>
      <c r="J26" s="42">
        <f t="shared" si="4"/>
        <v>30</v>
      </c>
      <c r="K26" s="42">
        <f t="shared" si="4"/>
        <v>43</v>
      </c>
      <c r="L26" s="42">
        <f t="shared" si="4"/>
        <v>0</v>
      </c>
      <c r="M26" s="42">
        <f t="shared" si="4"/>
        <v>46</v>
      </c>
      <c r="N26" s="42">
        <f t="shared" si="4"/>
        <v>46</v>
      </c>
      <c r="O26" s="42">
        <f t="shared" si="4"/>
        <v>0</v>
      </c>
      <c r="P26" s="42">
        <f t="shared" si="4"/>
        <v>29</v>
      </c>
      <c r="Q26" s="42">
        <f t="shared" si="4"/>
        <v>0</v>
      </c>
      <c r="R26" s="42">
        <f t="shared" si="4"/>
        <v>0</v>
      </c>
      <c r="S26" s="42">
        <f t="shared" si="4"/>
        <v>0</v>
      </c>
      <c r="T26" s="42">
        <f t="shared" si="4"/>
        <v>102</v>
      </c>
      <c r="U26" s="43">
        <f>((T26+Q26+N26-R26)+(O26*2))/E26</f>
        <v>0.55849056603773584</v>
      </c>
      <c r="V26" s="44">
        <v>35</v>
      </c>
      <c r="W26" s="44" t="s">
        <v>57</v>
      </c>
      <c r="X26" s="44" t="s">
        <v>64</v>
      </c>
      <c r="Y26" s="79">
        <v>2478</v>
      </c>
      <c r="Z26" s="54" t="s">
        <v>2</v>
      </c>
      <c r="AA26" s="46" t="s">
        <v>110</v>
      </c>
      <c r="AB26" s="93" t="s">
        <v>234</v>
      </c>
    </row>
    <row r="27" spans="1:28" x14ac:dyDescent="0.3">
      <c r="A27" s="1"/>
      <c r="B27" s="1"/>
      <c r="C27" s="1"/>
      <c r="D27" s="1"/>
      <c r="F27" s="47" t="s">
        <v>41</v>
      </c>
      <c r="G27" s="77">
        <f>F26/G26</f>
        <v>0.46153846153846156</v>
      </c>
      <c r="H27" s="47"/>
      <c r="I27" s="27"/>
      <c r="J27" s="47" t="s">
        <v>42</v>
      </c>
      <c r="K27" s="77">
        <f>J26/K26</f>
        <v>0.69767441860465118</v>
      </c>
      <c r="L27" s="1"/>
      <c r="M27" s="37" t="s">
        <v>43</v>
      </c>
      <c r="N27" s="49">
        <v>19</v>
      </c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 t="s">
        <v>452</v>
      </c>
      <c r="D29" s="5"/>
      <c r="E29" s="1"/>
      <c r="F29" s="1"/>
      <c r="G29" s="1" t="s">
        <v>453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 t="s">
        <v>451</v>
      </c>
      <c r="D30" s="1"/>
      <c r="E30" s="1"/>
      <c r="F30" s="1"/>
      <c r="G30" s="1" t="s">
        <v>450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52" t="s">
        <v>96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8</v>
      </c>
      <c r="W33" s="1"/>
      <c r="X33" s="1"/>
      <c r="Y33" s="30"/>
      <c r="Z33" s="39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95</v>
      </c>
      <c r="C35" s="26" t="s">
        <v>169</v>
      </c>
      <c r="D35" s="36">
        <v>40</v>
      </c>
      <c r="E35" s="95"/>
      <c r="F35" s="26">
        <v>3</v>
      </c>
      <c r="G35" s="26">
        <v>7</v>
      </c>
      <c r="H35" s="26"/>
      <c r="I35" s="26"/>
      <c r="J35" s="26">
        <v>3</v>
      </c>
      <c r="K35" s="26">
        <v>4</v>
      </c>
      <c r="L35" s="95"/>
      <c r="M35" s="26">
        <v>5</v>
      </c>
      <c r="N35" s="26">
        <f>SUM(L35:M35)</f>
        <v>5</v>
      </c>
      <c r="O35" s="95"/>
      <c r="P35" s="51">
        <v>6</v>
      </c>
      <c r="Q35" s="95"/>
      <c r="R35" s="95"/>
      <c r="S35" s="95"/>
      <c r="T35" s="26">
        <f>(H35*3)+((F35-H35)*2)+J35</f>
        <v>9</v>
      </c>
      <c r="U35" s="38" t="str">
        <f>IFERROR(((T35+Q35+N35-R35)+(O35*2))/E35,"")</f>
        <v/>
      </c>
      <c r="V35" s="22">
        <v>35</v>
      </c>
      <c r="W35" s="22" t="s">
        <v>63</v>
      </c>
      <c r="X35" s="22" t="s">
        <v>58</v>
      </c>
      <c r="Y35" s="78">
        <v>2478</v>
      </c>
      <c r="Z35" s="34" t="s">
        <v>2</v>
      </c>
      <c r="AA35" s="1" t="s">
        <v>98</v>
      </c>
      <c r="AB35" s="27" t="s">
        <v>103</v>
      </c>
    </row>
    <row r="36" spans="1:28" x14ac:dyDescent="0.3">
      <c r="A36" s="1" t="s">
        <v>105</v>
      </c>
      <c r="B36" s="1" t="s">
        <v>95</v>
      </c>
      <c r="C36" s="26" t="s">
        <v>170</v>
      </c>
      <c r="D36" s="36">
        <v>10</v>
      </c>
      <c r="E36" s="95"/>
      <c r="F36" s="26">
        <v>4</v>
      </c>
      <c r="G36" s="26">
        <v>18</v>
      </c>
      <c r="H36" s="26"/>
      <c r="I36" s="26"/>
      <c r="J36" s="26">
        <v>0</v>
      </c>
      <c r="K36" s="26">
        <v>0</v>
      </c>
      <c r="L36" s="95"/>
      <c r="M36" s="26">
        <v>14</v>
      </c>
      <c r="N36" s="26">
        <f t="shared" ref="N36:N41" si="5">SUM(L36:M36)</f>
        <v>14</v>
      </c>
      <c r="O36" s="106"/>
      <c r="P36" s="51">
        <v>6</v>
      </c>
      <c r="Q36" s="106"/>
      <c r="R36" s="106"/>
      <c r="S36" s="106"/>
      <c r="T36" s="37">
        <f t="shared" ref="T36:T41" si="6">(H36*3)+((F36-H36)*2)+J36</f>
        <v>8</v>
      </c>
      <c r="U36" s="38" t="str">
        <f t="shared" ref="U36:U44" si="7">IFERROR(((T36+Q36+N36-R36)+(O36*2))/E36,"")</f>
        <v/>
      </c>
      <c r="V36" s="22">
        <v>35</v>
      </c>
      <c r="W36" s="22" t="s">
        <v>63</v>
      </c>
      <c r="X36" s="22" t="s">
        <v>58</v>
      </c>
      <c r="Y36" s="78">
        <v>2478</v>
      </c>
      <c r="Z36" s="34" t="s">
        <v>2</v>
      </c>
      <c r="AA36" s="1" t="s">
        <v>98</v>
      </c>
      <c r="AB36" s="27" t="s">
        <v>103</v>
      </c>
    </row>
    <row r="37" spans="1:28" x14ac:dyDescent="0.3">
      <c r="A37" s="1" t="s">
        <v>105</v>
      </c>
      <c r="B37" s="1" t="s">
        <v>95</v>
      </c>
      <c r="C37" s="26" t="s">
        <v>171</v>
      </c>
      <c r="D37" s="36">
        <v>25</v>
      </c>
      <c r="E37" s="95" t="s">
        <v>499</v>
      </c>
      <c r="F37" s="26"/>
      <c r="G37" s="26"/>
      <c r="H37" s="26"/>
      <c r="I37" s="26"/>
      <c r="J37" s="26"/>
      <c r="K37" s="26"/>
      <c r="L37" s="95"/>
      <c r="M37" s="26"/>
      <c r="N37" s="26"/>
      <c r="O37" s="106"/>
      <c r="P37" s="51"/>
      <c r="Q37" s="106"/>
      <c r="R37" s="106"/>
      <c r="S37" s="106"/>
      <c r="T37" s="37"/>
      <c r="U37" s="38"/>
      <c r="V37" s="22">
        <v>35</v>
      </c>
      <c r="W37" s="22" t="s">
        <v>63</v>
      </c>
      <c r="X37" s="22" t="s">
        <v>58</v>
      </c>
      <c r="Y37" s="78">
        <v>2478</v>
      </c>
      <c r="Z37" s="34" t="s">
        <v>2</v>
      </c>
      <c r="AA37" s="1" t="s">
        <v>98</v>
      </c>
      <c r="AB37" s="27" t="s">
        <v>103</v>
      </c>
    </row>
    <row r="38" spans="1:28" x14ac:dyDescent="0.3">
      <c r="A38" s="1" t="s">
        <v>105</v>
      </c>
      <c r="B38" s="1" t="s">
        <v>95</v>
      </c>
      <c r="C38" s="26" t="s">
        <v>172</v>
      </c>
      <c r="D38" s="36">
        <v>24</v>
      </c>
      <c r="E38" s="95"/>
      <c r="F38" s="26">
        <v>11</v>
      </c>
      <c r="G38" s="26">
        <v>33</v>
      </c>
      <c r="H38" s="26"/>
      <c r="I38" s="26"/>
      <c r="J38" s="26">
        <v>2</v>
      </c>
      <c r="K38" s="26">
        <v>2</v>
      </c>
      <c r="L38" s="95"/>
      <c r="M38" s="26">
        <v>5</v>
      </c>
      <c r="N38" s="26">
        <f t="shared" si="5"/>
        <v>5</v>
      </c>
      <c r="O38" s="106"/>
      <c r="P38" s="37">
        <v>4</v>
      </c>
      <c r="Q38" s="106"/>
      <c r="R38" s="106"/>
      <c r="S38" s="106"/>
      <c r="T38" s="37">
        <f t="shared" si="6"/>
        <v>24</v>
      </c>
      <c r="U38" s="38" t="str">
        <f t="shared" si="7"/>
        <v/>
      </c>
      <c r="V38" s="22">
        <v>35</v>
      </c>
      <c r="W38" s="22" t="s">
        <v>63</v>
      </c>
      <c r="X38" s="22" t="s">
        <v>58</v>
      </c>
      <c r="Y38" s="78">
        <v>2478</v>
      </c>
      <c r="Z38" s="34" t="s">
        <v>2</v>
      </c>
      <c r="AA38" s="1" t="s">
        <v>98</v>
      </c>
      <c r="AB38" s="27" t="s">
        <v>103</v>
      </c>
    </row>
    <row r="39" spans="1:28" x14ac:dyDescent="0.3">
      <c r="A39" s="1" t="s">
        <v>105</v>
      </c>
      <c r="B39" s="1" t="s">
        <v>95</v>
      </c>
      <c r="C39" s="26" t="s">
        <v>173</v>
      </c>
      <c r="D39" s="36">
        <v>3</v>
      </c>
      <c r="E39" s="95"/>
      <c r="F39" s="26">
        <v>0</v>
      </c>
      <c r="G39" s="26">
        <v>0</v>
      </c>
      <c r="H39" s="26"/>
      <c r="I39" s="26"/>
      <c r="J39" s="26">
        <v>0</v>
      </c>
      <c r="K39" s="26">
        <v>0</v>
      </c>
      <c r="L39" s="95"/>
      <c r="M39" s="26">
        <v>0</v>
      </c>
      <c r="N39" s="26">
        <f t="shared" si="5"/>
        <v>0</v>
      </c>
      <c r="O39" s="106"/>
      <c r="P39" s="37">
        <v>0</v>
      </c>
      <c r="Q39" s="106"/>
      <c r="R39" s="106"/>
      <c r="S39" s="106"/>
      <c r="T39" s="37">
        <f t="shared" si="6"/>
        <v>0</v>
      </c>
      <c r="U39" s="38" t="str">
        <f t="shared" si="7"/>
        <v/>
      </c>
      <c r="V39" s="22">
        <v>35</v>
      </c>
      <c r="W39" s="22" t="s">
        <v>63</v>
      </c>
      <c r="X39" s="22" t="s">
        <v>58</v>
      </c>
      <c r="Y39" s="78">
        <v>2478</v>
      </c>
      <c r="Z39" s="34" t="s">
        <v>2</v>
      </c>
      <c r="AA39" s="1" t="s">
        <v>98</v>
      </c>
      <c r="AB39" s="27" t="s">
        <v>103</v>
      </c>
    </row>
    <row r="40" spans="1:28" x14ac:dyDescent="0.3">
      <c r="A40" s="1" t="s">
        <v>105</v>
      </c>
      <c r="B40" s="1" t="s">
        <v>95</v>
      </c>
      <c r="C40" s="26" t="s">
        <v>174</v>
      </c>
      <c r="D40" s="36">
        <v>20</v>
      </c>
      <c r="E40" s="95"/>
      <c r="F40" s="26">
        <v>3</v>
      </c>
      <c r="G40" s="26">
        <v>10</v>
      </c>
      <c r="H40" s="26"/>
      <c r="I40" s="26"/>
      <c r="J40" s="26">
        <v>2</v>
      </c>
      <c r="K40" s="26">
        <v>4</v>
      </c>
      <c r="L40" s="95"/>
      <c r="M40" s="26">
        <v>2</v>
      </c>
      <c r="N40" s="26">
        <f t="shared" si="5"/>
        <v>2</v>
      </c>
      <c r="O40" s="106"/>
      <c r="P40" s="37">
        <v>3</v>
      </c>
      <c r="Q40" s="106"/>
      <c r="R40" s="106"/>
      <c r="S40" s="106"/>
      <c r="T40" s="37">
        <f t="shared" si="6"/>
        <v>8</v>
      </c>
      <c r="U40" s="38" t="str">
        <f t="shared" si="7"/>
        <v/>
      </c>
      <c r="V40" s="22">
        <v>35</v>
      </c>
      <c r="W40" s="22" t="s">
        <v>63</v>
      </c>
      <c r="X40" s="22" t="s">
        <v>58</v>
      </c>
      <c r="Y40" s="78">
        <v>2478</v>
      </c>
      <c r="Z40" s="34" t="s">
        <v>2</v>
      </c>
      <c r="AA40" s="1" t="s">
        <v>98</v>
      </c>
      <c r="AB40" s="27" t="s">
        <v>103</v>
      </c>
    </row>
    <row r="41" spans="1:28" x14ac:dyDescent="0.3">
      <c r="A41" s="1" t="s">
        <v>105</v>
      </c>
      <c r="B41" s="1" t="s">
        <v>95</v>
      </c>
      <c r="C41" s="26" t="s">
        <v>329</v>
      </c>
      <c r="D41" s="36">
        <v>21</v>
      </c>
      <c r="E41" s="95"/>
      <c r="F41" s="26">
        <v>0</v>
      </c>
      <c r="G41" s="26">
        <v>2</v>
      </c>
      <c r="H41" s="26"/>
      <c r="I41" s="26"/>
      <c r="J41" s="26">
        <v>2</v>
      </c>
      <c r="K41" s="26">
        <v>5</v>
      </c>
      <c r="L41" s="95"/>
      <c r="M41" s="26">
        <v>3</v>
      </c>
      <c r="N41" s="26">
        <f t="shared" si="5"/>
        <v>3</v>
      </c>
      <c r="O41" s="106"/>
      <c r="P41" s="37">
        <v>1</v>
      </c>
      <c r="Q41" s="106"/>
      <c r="R41" s="106"/>
      <c r="S41" s="106"/>
      <c r="T41" s="37">
        <f t="shared" si="6"/>
        <v>2</v>
      </c>
      <c r="U41" s="38" t="str">
        <f t="shared" si="7"/>
        <v/>
      </c>
      <c r="V41" s="22">
        <v>35</v>
      </c>
      <c r="W41" s="22" t="s">
        <v>63</v>
      </c>
      <c r="X41" s="22" t="s">
        <v>58</v>
      </c>
      <c r="Y41" s="78">
        <v>2478</v>
      </c>
      <c r="Z41" s="34" t="s">
        <v>2</v>
      </c>
      <c r="AA41" s="1" t="s">
        <v>98</v>
      </c>
      <c r="AB41" s="27" t="s">
        <v>103</v>
      </c>
    </row>
    <row r="42" spans="1:28" x14ac:dyDescent="0.3">
      <c r="A42" s="1" t="s">
        <v>105</v>
      </c>
      <c r="B42" s="1" t="s">
        <v>95</v>
      </c>
      <c r="C42" s="26" t="s">
        <v>176</v>
      </c>
      <c r="D42" s="36">
        <v>14</v>
      </c>
      <c r="E42" s="95"/>
      <c r="F42" s="26">
        <v>0</v>
      </c>
      <c r="G42" s="26">
        <v>0</v>
      </c>
      <c r="H42" s="26"/>
      <c r="I42" s="26"/>
      <c r="J42" s="26">
        <v>0</v>
      </c>
      <c r="K42" s="26">
        <v>0</v>
      </c>
      <c r="L42" s="95"/>
      <c r="M42" s="26">
        <v>0</v>
      </c>
      <c r="N42" s="26">
        <f>SUM(L42:M42)</f>
        <v>0</v>
      </c>
      <c r="O42" s="106"/>
      <c r="P42" s="37">
        <v>1</v>
      </c>
      <c r="Q42" s="106"/>
      <c r="R42" s="106"/>
      <c r="S42" s="106"/>
      <c r="T42" s="37">
        <f>(H42*3)+((F42-H42)*2)+J42</f>
        <v>0</v>
      </c>
      <c r="U42" s="38" t="str">
        <f t="shared" si="7"/>
        <v/>
      </c>
      <c r="V42" s="22">
        <v>35</v>
      </c>
      <c r="W42" s="22" t="s">
        <v>63</v>
      </c>
      <c r="X42" s="22" t="s">
        <v>58</v>
      </c>
      <c r="Y42" s="78">
        <v>2478</v>
      </c>
      <c r="Z42" s="34" t="s">
        <v>2</v>
      </c>
      <c r="AA42" s="1" t="s">
        <v>98</v>
      </c>
      <c r="AB42" s="27" t="s">
        <v>103</v>
      </c>
    </row>
    <row r="43" spans="1:28" x14ac:dyDescent="0.3">
      <c r="A43" s="1" t="s">
        <v>105</v>
      </c>
      <c r="B43" s="1" t="s">
        <v>95</v>
      </c>
      <c r="C43" s="26" t="s">
        <v>177</v>
      </c>
      <c r="D43" s="36">
        <v>23</v>
      </c>
      <c r="E43" s="95"/>
      <c r="F43" s="26">
        <v>9</v>
      </c>
      <c r="G43" s="26">
        <v>14</v>
      </c>
      <c r="H43" s="26"/>
      <c r="I43" s="26"/>
      <c r="J43" s="26">
        <v>3</v>
      </c>
      <c r="K43" s="26">
        <v>9</v>
      </c>
      <c r="L43" s="95"/>
      <c r="M43" s="26">
        <v>7</v>
      </c>
      <c r="N43" s="26">
        <f>SUM(L43:M43)</f>
        <v>7</v>
      </c>
      <c r="O43" s="106"/>
      <c r="P43" s="37">
        <v>5</v>
      </c>
      <c r="Q43" s="106"/>
      <c r="R43" s="106"/>
      <c r="S43" s="106"/>
      <c r="T43" s="37">
        <f>(H43*3)+((F43-H43)*2)+J43</f>
        <v>21</v>
      </c>
      <c r="U43" s="38" t="str">
        <f t="shared" si="7"/>
        <v/>
      </c>
      <c r="V43" s="22">
        <v>35</v>
      </c>
      <c r="W43" s="22" t="s">
        <v>63</v>
      </c>
      <c r="X43" s="22" t="s">
        <v>58</v>
      </c>
      <c r="Y43" s="78">
        <v>2478</v>
      </c>
      <c r="Z43" s="34" t="s">
        <v>2</v>
      </c>
      <c r="AA43" s="1" t="s">
        <v>98</v>
      </c>
      <c r="AB43" s="27" t="s">
        <v>103</v>
      </c>
    </row>
    <row r="44" spans="1:28" x14ac:dyDescent="0.3">
      <c r="A44" s="1" t="s">
        <v>105</v>
      </c>
      <c r="B44" s="1" t="s">
        <v>95</v>
      </c>
      <c r="C44" s="26" t="s">
        <v>178</v>
      </c>
      <c r="D44" s="36">
        <v>5</v>
      </c>
      <c r="E44" s="95"/>
      <c r="F44" s="26">
        <v>12</v>
      </c>
      <c r="G44" s="26">
        <v>21</v>
      </c>
      <c r="H44" s="26"/>
      <c r="I44" s="26"/>
      <c r="J44" s="26">
        <v>5</v>
      </c>
      <c r="K44" s="26">
        <v>5</v>
      </c>
      <c r="L44" s="95"/>
      <c r="M44" s="26">
        <v>5</v>
      </c>
      <c r="N44" s="26">
        <f>SUM(L44:M44)</f>
        <v>5</v>
      </c>
      <c r="O44" s="106"/>
      <c r="P44" s="37">
        <v>4</v>
      </c>
      <c r="Q44" s="106"/>
      <c r="R44" s="106"/>
      <c r="S44" s="106"/>
      <c r="T44" s="37">
        <f>(H44*3)+((F44-H44)*2)+J44</f>
        <v>29</v>
      </c>
      <c r="U44" s="38" t="str">
        <f t="shared" si="7"/>
        <v/>
      </c>
      <c r="V44" s="22">
        <v>35</v>
      </c>
      <c r="W44" s="22" t="s">
        <v>63</v>
      </c>
      <c r="X44" s="22" t="s">
        <v>58</v>
      </c>
      <c r="Y44" s="78">
        <v>2478</v>
      </c>
      <c r="Z44" s="34" t="s">
        <v>2</v>
      </c>
      <c r="AA44" s="1" t="s">
        <v>98</v>
      </c>
      <c r="AB44" s="27" t="s">
        <v>103</v>
      </c>
    </row>
    <row r="45" spans="1:28" x14ac:dyDescent="0.3">
      <c r="A45" s="1" t="s">
        <v>105</v>
      </c>
      <c r="B45" s="1" t="s">
        <v>95</v>
      </c>
      <c r="C45" s="51" t="s">
        <v>39</v>
      </c>
      <c r="D45" s="1"/>
      <c r="E45" s="51">
        <v>265</v>
      </c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38" t="str">
        <f>_xlfn.IFNA("",((T45+Q45+N45-R45)+(O45*2))/E45)</f>
        <v/>
      </c>
      <c r="V45" s="22">
        <v>35</v>
      </c>
      <c r="W45" s="22" t="s">
        <v>63</v>
      </c>
      <c r="X45" s="22" t="s">
        <v>58</v>
      </c>
      <c r="Y45" s="78">
        <v>2478</v>
      </c>
      <c r="Z45" s="34" t="s">
        <v>2</v>
      </c>
      <c r="AA45" s="1" t="s">
        <v>98</v>
      </c>
      <c r="AB45" s="27" t="s">
        <v>103</v>
      </c>
    </row>
    <row r="46" spans="1:28" x14ac:dyDescent="0.3">
      <c r="A46" s="46" t="s">
        <v>105</v>
      </c>
      <c r="B46" s="46" t="s">
        <v>95</v>
      </c>
      <c r="C46" s="42" t="s">
        <v>40</v>
      </c>
      <c r="D46" s="46"/>
      <c r="E46" s="42">
        <f t="shared" ref="E46:T46" si="8">SUM(E35:E45)</f>
        <v>265</v>
      </c>
      <c r="F46" s="42">
        <f t="shared" si="8"/>
        <v>42</v>
      </c>
      <c r="G46" s="42">
        <f t="shared" si="8"/>
        <v>105</v>
      </c>
      <c r="H46" s="42">
        <f t="shared" si="8"/>
        <v>0</v>
      </c>
      <c r="I46" s="42">
        <f t="shared" si="8"/>
        <v>0</v>
      </c>
      <c r="J46" s="42">
        <f t="shared" si="8"/>
        <v>17</v>
      </c>
      <c r="K46" s="42">
        <f t="shared" si="8"/>
        <v>29</v>
      </c>
      <c r="L46" s="42">
        <f t="shared" si="8"/>
        <v>0</v>
      </c>
      <c r="M46" s="42">
        <f t="shared" si="8"/>
        <v>41</v>
      </c>
      <c r="N46" s="42">
        <f t="shared" si="8"/>
        <v>41</v>
      </c>
      <c r="O46" s="42">
        <f t="shared" si="8"/>
        <v>0</v>
      </c>
      <c r="P46" s="42">
        <f t="shared" si="8"/>
        <v>30</v>
      </c>
      <c r="Q46" s="42">
        <f t="shared" si="8"/>
        <v>0</v>
      </c>
      <c r="R46" s="42">
        <f t="shared" si="8"/>
        <v>0</v>
      </c>
      <c r="S46" s="42">
        <f t="shared" si="8"/>
        <v>0</v>
      </c>
      <c r="T46" s="42">
        <f t="shared" si="8"/>
        <v>101</v>
      </c>
      <c r="U46" s="43">
        <f>((T46+Q46+N46-R46)+(O46*2))/E46</f>
        <v>0.53584905660377358</v>
      </c>
      <c r="V46" s="44">
        <v>35</v>
      </c>
      <c r="W46" s="44" t="s">
        <v>63</v>
      </c>
      <c r="X46" s="44" t="s">
        <v>58</v>
      </c>
      <c r="Y46" s="79">
        <v>2478</v>
      </c>
      <c r="Z46" s="54" t="s">
        <v>2</v>
      </c>
      <c r="AA46" s="46" t="s">
        <v>98</v>
      </c>
      <c r="AB46" s="93" t="s">
        <v>103</v>
      </c>
    </row>
    <row r="47" spans="1:28" x14ac:dyDescent="0.3">
      <c r="A47" s="1"/>
      <c r="B47" s="1"/>
      <c r="C47" s="1"/>
      <c r="D47" s="1"/>
      <c r="F47" s="47" t="s">
        <v>41</v>
      </c>
      <c r="G47" s="77">
        <f>F46/G46</f>
        <v>0.4</v>
      </c>
      <c r="H47" s="47"/>
      <c r="I47" s="27"/>
      <c r="J47" s="47" t="s">
        <v>42</v>
      </c>
      <c r="K47" s="77">
        <f>J46/K46</f>
        <v>0.58620689655172409</v>
      </c>
      <c r="L47" s="1"/>
      <c r="M47" s="37" t="s">
        <v>43</v>
      </c>
      <c r="N47" s="49">
        <v>14</v>
      </c>
      <c r="P47" s="1"/>
      <c r="Q47" s="1"/>
      <c r="R47" s="1"/>
      <c r="S47" s="1"/>
      <c r="T47" s="1"/>
      <c r="U47" s="1"/>
      <c r="V47" s="22"/>
      <c r="W47" s="22"/>
      <c r="X47" s="22"/>
      <c r="Y47" s="40"/>
      <c r="Z47" s="39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0"/>
      <c r="Z48" s="39"/>
      <c r="AA48" s="1"/>
      <c r="AB48" s="27"/>
    </row>
    <row r="49" spans="28:28" x14ac:dyDescent="0.3">
      <c r="AB49" s="92"/>
    </row>
    <row r="50" spans="28:28" x14ac:dyDescent="0.3">
      <c r="AB50" s="92"/>
    </row>
    <row r="51" spans="28:28" x14ac:dyDescent="0.3">
      <c r="AB51" s="92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AD3BB-79A9-405A-A40C-DD231C01E1F7}">
  <sheetPr>
    <tabColor rgb="FFFF0000"/>
    <pageSetUpPr fitToPage="1"/>
  </sheetPr>
  <dimension ref="A1:AB51"/>
  <sheetViews>
    <sheetView topLeftCell="A2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80" t="s">
        <v>413</v>
      </c>
    </row>
    <row r="2" spans="1:28" x14ac:dyDescent="0.3">
      <c r="B2" s="1"/>
      <c r="C2" s="2" t="s">
        <v>106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80" t="s">
        <v>486</v>
      </c>
    </row>
    <row r="3" spans="1:28" x14ac:dyDescent="0.3">
      <c r="B3" s="1"/>
      <c r="C3" s="6">
        <v>28876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81</v>
      </c>
      <c r="D4" s="7" t="s">
        <v>5</v>
      </c>
      <c r="E4" s="8"/>
      <c r="F4" s="5"/>
      <c r="G4" s="1"/>
      <c r="J4" s="15" t="s">
        <v>235</v>
      </c>
      <c r="K4" s="16" t="s">
        <v>106</v>
      </c>
      <c r="L4" s="17"/>
      <c r="M4" s="18"/>
      <c r="N4" s="19">
        <v>18</v>
      </c>
      <c r="O4" s="19">
        <v>22</v>
      </c>
      <c r="P4" s="19">
        <v>24</v>
      </c>
      <c r="Q4" s="19">
        <v>25</v>
      </c>
      <c r="R4" s="20"/>
      <c r="S4" s="21">
        <f>SUM(N4:R4)</f>
        <v>89</v>
      </c>
      <c r="T4" s="22">
        <v>40</v>
      </c>
    </row>
    <row r="5" spans="1:28" x14ac:dyDescent="0.3">
      <c r="B5" s="1"/>
      <c r="C5" s="6" t="s">
        <v>82</v>
      </c>
      <c r="D5" s="7" t="s">
        <v>6</v>
      </c>
      <c r="E5" s="1"/>
      <c r="F5" s="1"/>
      <c r="G5" s="1"/>
      <c r="J5" s="15" t="s">
        <v>236</v>
      </c>
      <c r="K5" s="16" t="s">
        <v>80</v>
      </c>
      <c r="L5" s="17"/>
      <c r="M5" s="18"/>
      <c r="N5" s="19">
        <v>19</v>
      </c>
      <c r="O5" s="19">
        <v>15</v>
      </c>
      <c r="P5" s="19">
        <v>24</v>
      </c>
      <c r="Q5" s="19">
        <v>17</v>
      </c>
      <c r="R5" s="20"/>
      <c r="S5" s="21">
        <f>SUM(N5:R5)</f>
        <v>75</v>
      </c>
      <c r="T5" s="22">
        <v>40</v>
      </c>
      <c r="U5" s="1"/>
      <c r="V5" s="1"/>
      <c r="W5" s="1"/>
    </row>
    <row r="6" spans="1:28" x14ac:dyDescent="0.3">
      <c r="C6" s="81">
        <v>641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84"/>
      <c r="D7" s="7" t="s">
        <v>8</v>
      </c>
      <c r="G7" s="1"/>
      <c r="S7" s="1"/>
      <c r="T7" s="25" t="s">
        <v>9</v>
      </c>
      <c r="U7" s="1"/>
      <c r="V7" s="83">
        <v>40</v>
      </c>
      <c r="W7" s="1"/>
    </row>
    <row r="8" spans="1:28" x14ac:dyDescent="0.3">
      <c r="B8" s="1"/>
      <c r="C8" s="84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85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92"/>
    </row>
    <row r="11" spans="1:28" x14ac:dyDescent="0.3">
      <c r="B11" s="1"/>
      <c r="C11" s="31" t="s">
        <v>106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9</v>
      </c>
      <c r="AB11" s="92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84</v>
      </c>
      <c r="B13" s="1" t="s">
        <v>105</v>
      </c>
      <c r="C13" s="26" t="s">
        <v>155</v>
      </c>
      <c r="D13" s="36">
        <v>11</v>
      </c>
      <c r="E13" s="95"/>
      <c r="F13" s="26">
        <v>4</v>
      </c>
      <c r="G13" s="95"/>
      <c r="H13" s="26"/>
      <c r="I13" s="26"/>
      <c r="J13" s="26">
        <v>3</v>
      </c>
      <c r="K13" s="26">
        <v>4</v>
      </c>
      <c r="L13" s="95"/>
      <c r="M13" s="95"/>
      <c r="N13" s="26">
        <f>SUM(L13:M13)</f>
        <v>0</v>
      </c>
      <c r="O13" s="37">
        <v>13</v>
      </c>
      <c r="P13" s="106"/>
      <c r="Q13" s="106"/>
      <c r="R13" s="106"/>
      <c r="S13" s="106"/>
      <c r="T13" s="26">
        <f t="shared" ref="T13:T22" si="0">+(F13*2)+J13</f>
        <v>11</v>
      </c>
      <c r="U13" s="38" t="str">
        <f>IFERROR(((T13+Q13+N13-R13)+(O13*2))/E13,"")</f>
        <v/>
      </c>
      <c r="V13" s="22">
        <v>40</v>
      </c>
      <c r="W13" s="22" t="s">
        <v>57</v>
      </c>
      <c r="X13" s="22" t="s">
        <v>64</v>
      </c>
      <c r="Y13" s="78">
        <v>641</v>
      </c>
      <c r="Z13" s="39"/>
      <c r="AA13" s="1" t="s">
        <v>110</v>
      </c>
      <c r="AB13" s="27" t="s">
        <v>237</v>
      </c>
    </row>
    <row r="14" spans="1:28" x14ac:dyDescent="0.3">
      <c r="A14" s="1" t="s">
        <v>84</v>
      </c>
      <c r="B14" s="1" t="s">
        <v>105</v>
      </c>
      <c r="C14" s="26" t="s">
        <v>156</v>
      </c>
      <c r="D14" s="36">
        <v>33</v>
      </c>
      <c r="E14" s="95"/>
      <c r="F14" s="26">
        <v>2</v>
      </c>
      <c r="G14" s="95"/>
      <c r="H14" s="26"/>
      <c r="I14" s="26"/>
      <c r="J14" s="26">
        <v>2</v>
      </c>
      <c r="K14" s="26">
        <v>2</v>
      </c>
      <c r="L14" s="95"/>
      <c r="M14" s="95"/>
      <c r="N14" s="26">
        <f t="shared" ref="N14:N19" si="1">SUM(L14:M14)</f>
        <v>0</v>
      </c>
      <c r="O14" s="106"/>
      <c r="P14" s="106"/>
      <c r="Q14" s="106"/>
      <c r="R14" s="106"/>
      <c r="S14" s="106"/>
      <c r="T14" s="26">
        <f t="shared" si="0"/>
        <v>6</v>
      </c>
      <c r="U14" s="38" t="str">
        <f t="shared" ref="U14:U22" si="2">IFERROR(((T14+Q14+N14-R14)+(O14*2))/E14,"")</f>
        <v/>
      </c>
      <c r="V14" s="22">
        <v>40</v>
      </c>
      <c r="W14" s="22" t="s">
        <v>57</v>
      </c>
      <c r="X14" s="22" t="s">
        <v>64</v>
      </c>
      <c r="Y14" s="78">
        <v>641</v>
      </c>
      <c r="Z14" s="39"/>
      <c r="AA14" s="1" t="s">
        <v>110</v>
      </c>
      <c r="AB14" s="27" t="s">
        <v>237</v>
      </c>
    </row>
    <row r="15" spans="1:28" x14ac:dyDescent="0.3">
      <c r="A15" s="1" t="s">
        <v>84</v>
      </c>
      <c r="B15" s="1" t="s">
        <v>105</v>
      </c>
      <c r="C15" s="26" t="s">
        <v>157</v>
      </c>
      <c r="D15" s="36">
        <v>24</v>
      </c>
      <c r="E15" s="95"/>
      <c r="F15" s="26">
        <v>6</v>
      </c>
      <c r="G15" s="95"/>
      <c r="H15" s="26"/>
      <c r="I15" s="26"/>
      <c r="J15" s="26">
        <v>3</v>
      </c>
      <c r="K15" s="26">
        <v>9</v>
      </c>
      <c r="L15" s="95"/>
      <c r="M15" s="95"/>
      <c r="N15" s="26">
        <f t="shared" si="1"/>
        <v>0</v>
      </c>
      <c r="O15" s="106"/>
      <c r="P15" s="106"/>
      <c r="Q15" s="106"/>
      <c r="R15" s="106"/>
      <c r="S15" s="106"/>
      <c r="T15" s="26">
        <f t="shared" si="0"/>
        <v>15</v>
      </c>
      <c r="U15" s="38" t="str">
        <f t="shared" si="2"/>
        <v/>
      </c>
      <c r="V15" s="22">
        <v>40</v>
      </c>
      <c r="W15" s="22" t="s">
        <v>57</v>
      </c>
      <c r="X15" s="22" t="s">
        <v>64</v>
      </c>
      <c r="Y15" s="78">
        <v>641</v>
      </c>
      <c r="Z15" s="39"/>
      <c r="AA15" s="1" t="s">
        <v>110</v>
      </c>
      <c r="AB15" s="27" t="s">
        <v>237</v>
      </c>
    </row>
    <row r="16" spans="1:28" x14ac:dyDescent="0.3">
      <c r="A16" s="1" t="s">
        <v>84</v>
      </c>
      <c r="B16" s="1" t="s">
        <v>105</v>
      </c>
      <c r="C16" s="26" t="s">
        <v>158</v>
      </c>
      <c r="D16" s="36">
        <v>22</v>
      </c>
      <c r="E16" s="95"/>
      <c r="F16" s="26">
        <v>9</v>
      </c>
      <c r="G16" s="95"/>
      <c r="H16" s="26"/>
      <c r="I16" s="26"/>
      <c r="J16" s="26">
        <v>1</v>
      </c>
      <c r="K16" s="26">
        <v>2</v>
      </c>
      <c r="L16" s="95"/>
      <c r="M16" s="95"/>
      <c r="N16" s="26">
        <f t="shared" si="1"/>
        <v>0</v>
      </c>
      <c r="O16" s="106"/>
      <c r="P16" s="106"/>
      <c r="Q16" s="106"/>
      <c r="R16" s="106"/>
      <c r="S16" s="106"/>
      <c r="T16" s="26">
        <f t="shared" si="0"/>
        <v>19</v>
      </c>
      <c r="U16" s="38" t="str">
        <f t="shared" si="2"/>
        <v/>
      </c>
      <c r="V16" s="22">
        <v>40</v>
      </c>
      <c r="W16" s="22" t="s">
        <v>57</v>
      </c>
      <c r="X16" s="22" t="s">
        <v>64</v>
      </c>
      <c r="Y16" s="78">
        <v>641</v>
      </c>
      <c r="Z16" s="39"/>
      <c r="AA16" s="1" t="s">
        <v>110</v>
      </c>
      <c r="AB16" s="27" t="s">
        <v>237</v>
      </c>
    </row>
    <row r="17" spans="1:28" x14ac:dyDescent="0.3">
      <c r="A17" s="1" t="s">
        <v>84</v>
      </c>
      <c r="B17" s="1" t="s">
        <v>105</v>
      </c>
      <c r="C17" s="26" t="s">
        <v>159</v>
      </c>
      <c r="D17" s="36">
        <v>25</v>
      </c>
      <c r="E17" s="95" t="s">
        <v>460</v>
      </c>
      <c r="F17" s="26"/>
      <c r="G17" s="95"/>
      <c r="H17" s="26"/>
      <c r="I17" s="26"/>
      <c r="J17" s="26"/>
      <c r="K17" s="26"/>
      <c r="L17" s="95"/>
      <c r="M17" s="95"/>
      <c r="N17" s="26"/>
      <c r="O17" s="106"/>
      <c r="P17" s="106"/>
      <c r="Q17" s="106"/>
      <c r="R17" s="106"/>
      <c r="S17" s="106"/>
      <c r="T17" s="26"/>
      <c r="U17" s="38"/>
      <c r="V17" s="22">
        <v>40</v>
      </c>
      <c r="W17" s="22" t="s">
        <v>57</v>
      </c>
      <c r="X17" s="22" t="s">
        <v>64</v>
      </c>
      <c r="Y17" s="78">
        <v>641</v>
      </c>
      <c r="Z17" s="39"/>
      <c r="AA17" s="1" t="s">
        <v>110</v>
      </c>
      <c r="AB17" s="27" t="s">
        <v>237</v>
      </c>
    </row>
    <row r="18" spans="1:28" x14ac:dyDescent="0.3">
      <c r="A18" s="1" t="s">
        <v>84</v>
      </c>
      <c r="B18" s="1" t="s">
        <v>105</v>
      </c>
      <c r="C18" s="26" t="s">
        <v>160</v>
      </c>
      <c r="D18" s="36">
        <v>20</v>
      </c>
      <c r="E18" s="95"/>
      <c r="F18" s="26">
        <v>2</v>
      </c>
      <c r="G18" s="95"/>
      <c r="H18" s="26"/>
      <c r="I18" s="26"/>
      <c r="J18" s="26">
        <v>0</v>
      </c>
      <c r="K18" s="26">
        <v>0</v>
      </c>
      <c r="L18" s="95"/>
      <c r="M18" s="95"/>
      <c r="N18" s="26">
        <f t="shared" si="1"/>
        <v>0</v>
      </c>
      <c r="O18" s="106"/>
      <c r="P18" s="107"/>
      <c r="Q18" s="106"/>
      <c r="R18" s="106"/>
      <c r="S18" s="106"/>
      <c r="T18" s="26">
        <f t="shared" si="0"/>
        <v>4</v>
      </c>
      <c r="U18" s="38" t="str">
        <f t="shared" si="2"/>
        <v/>
      </c>
      <c r="V18" s="22">
        <v>40</v>
      </c>
      <c r="W18" s="22" t="s">
        <v>57</v>
      </c>
      <c r="X18" s="22" t="s">
        <v>64</v>
      </c>
      <c r="Y18" s="78">
        <v>641</v>
      </c>
      <c r="Z18" s="39"/>
      <c r="AA18" s="1" t="s">
        <v>110</v>
      </c>
      <c r="AB18" s="27" t="s">
        <v>237</v>
      </c>
    </row>
    <row r="19" spans="1:28" x14ac:dyDescent="0.3">
      <c r="A19" s="1" t="s">
        <v>84</v>
      </c>
      <c r="B19" s="1" t="s">
        <v>105</v>
      </c>
      <c r="C19" s="26" t="s">
        <v>161</v>
      </c>
      <c r="D19" s="36">
        <v>45</v>
      </c>
      <c r="E19" s="95"/>
      <c r="F19" s="26">
        <v>3</v>
      </c>
      <c r="G19" s="95"/>
      <c r="H19" s="26"/>
      <c r="I19" s="26"/>
      <c r="J19" s="26">
        <v>2</v>
      </c>
      <c r="K19" s="26">
        <v>2</v>
      </c>
      <c r="L19" s="95"/>
      <c r="M19" s="95"/>
      <c r="N19" s="26">
        <f t="shared" si="1"/>
        <v>0</v>
      </c>
      <c r="O19" s="106"/>
      <c r="P19" s="106"/>
      <c r="Q19" s="106"/>
      <c r="R19" s="106"/>
      <c r="S19" s="106"/>
      <c r="T19" s="26">
        <f t="shared" si="0"/>
        <v>8</v>
      </c>
      <c r="U19" s="38" t="str">
        <f t="shared" si="2"/>
        <v/>
      </c>
      <c r="V19" s="22">
        <v>40</v>
      </c>
      <c r="W19" s="22" t="s">
        <v>57</v>
      </c>
      <c r="X19" s="22" t="s">
        <v>64</v>
      </c>
      <c r="Y19" s="78">
        <v>641</v>
      </c>
      <c r="Z19" s="39"/>
      <c r="AA19" s="1" t="s">
        <v>110</v>
      </c>
      <c r="AB19" s="27" t="s">
        <v>237</v>
      </c>
    </row>
    <row r="20" spans="1:28" x14ac:dyDescent="0.3">
      <c r="A20" s="1" t="s">
        <v>84</v>
      </c>
      <c r="B20" s="1" t="s">
        <v>105</v>
      </c>
      <c r="C20" s="26" t="s">
        <v>162</v>
      </c>
      <c r="D20" s="36">
        <v>23</v>
      </c>
      <c r="E20" s="95"/>
      <c r="F20" s="26">
        <v>2</v>
      </c>
      <c r="G20" s="95"/>
      <c r="H20" s="26"/>
      <c r="I20" s="26"/>
      <c r="J20" s="26">
        <v>0</v>
      </c>
      <c r="K20" s="26">
        <v>0</v>
      </c>
      <c r="L20" s="95"/>
      <c r="M20" s="95"/>
      <c r="N20" s="26">
        <f>SUM(L20:M20)</f>
        <v>0</v>
      </c>
      <c r="O20" s="106"/>
      <c r="P20" s="106"/>
      <c r="Q20" s="106"/>
      <c r="R20" s="106"/>
      <c r="S20" s="106"/>
      <c r="T20" s="26">
        <f t="shared" si="0"/>
        <v>4</v>
      </c>
      <c r="U20" s="38" t="str">
        <f t="shared" si="2"/>
        <v/>
      </c>
      <c r="V20" s="22">
        <v>40</v>
      </c>
      <c r="W20" s="22" t="s">
        <v>57</v>
      </c>
      <c r="X20" s="22" t="s">
        <v>64</v>
      </c>
      <c r="Y20" s="78">
        <v>641</v>
      </c>
      <c r="Z20" s="39"/>
      <c r="AA20" s="1" t="s">
        <v>110</v>
      </c>
      <c r="AB20" s="27" t="s">
        <v>237</v>
      </c>
    </row>
    <row r="21" spans="1:28" x14ac:dyDescent="0.3">
      <c r="A21" s="1" t="s">
        <v>84</v>
      </c>
      <c r="B21" s="1" t="s">
        <v>105</v>
      </c>
      <c r="C21" s="26" t="s">
        <v>163</v>
      </c>
      <c r="D21" s="36">
        <v>40</v>
      </c>
      <c r="E21" s="95"/>
      <c r="F21" s="26">
        <v>1</v>
      </c>
      <c r="G21" s="95"/>
      <c r="H21" s="26"/>
      <c r="I21" s="26"/>
      <c r="J21" s="26">
        <v>2</v>
      </c>
      <c r="K21" s="26">
        <v>4</v>
      </c>
      <c r="L21" s="95"/>
      <c r="M21" s="95"/>
      <c r="N21" s="26">
        <f>SUM(L21:M21)</f>
        <v>0</v>
      </c>
      <c r="O21" s="106"/>
      <c r="P21" s="106"/>
      <c r="Q21" s="106"/>
      <c r="R21" s="106"/>
      <c r="S21" s="106"/>
      <c r="T21" s="26">
        <f t="shared" si="0"/>
        <v>4</v>
      </c>
      <c r="U21" s="38" t="str">
        <f t="shared" si="2"/>
        <v/>
      </c>
      <c r="V21" s="22">
        <v>40</v>
      </c>
      <c r="W21" s="22" t="s">
        <v>57</v>
      </c>
      <c r="X21" s="22" t="s">
        <v>64</v>
      </c>
      <c r="Y21" s="78">
        <v>641</v>
      </c>
      <c r="Z21" s="39"/>
      <c r="AA21" s="1" t="s">
        <v>110</v>
      </c>
      <c r="AB21" s="27" t="s">
        <v>237</v>
      </c>
    </row>
    <row r="22" spans="1:28" x14ac:dyDescent="0.3">
      <c r="A22" s="1" t="s">
        <v>84</v>
      </c>
      <c r="B22" s="1" t="s">
        <v>105</v>
      </c>
      <c r="C22" s="26" t="s">
        <v>164</v>
      </c>
      <c r="D22" s="36">
        <v>10</v>
      </c>
      <c r="E22" s="95"/>
      <c r="F22" s="26">
        <v>8</v>
      </c>
      <c r="G22" s="95"/>
      <c r="H22" s="26"/>
      <c r="I22" s="26"/>
      <c r="J22" s="26">
        <v>0</v>
      </c>
      <c r="K22" s="26">
        <v>0</v>
      </c>
      <c r="L22" s="95"/>
      <c r="M22" s="37">
        <v>11</v>
      </c>
      <c r="N22" s="26">
        <f>SUM(L22:M22)</f>
        <v>11</v>
      </c>
      <c r="O22" s="106"/>
      <c r="P22" s="106"/>
      <c r="Q22" s="106"/>
      <c r="R22" s="106"/>
      <c r="S22" s="106"/>
      <c r="T22" s="26">
        <f t="shared" si="0"/>
        <v>16</v>
      </c>
      <c r="U22" s="38" t="str">
        <f t="shared" si="2"/>
        <v/>
      </c>
      <c r="V22" s="22">
        <v>40</v>
      </c>
      <c r="W22" s="22" t="s">
        <v>57</v>
      </c>
      <c r="X22" s="22" t="s">
        <v>64</v>
      </c>
      <c r="Y22" s="78">
        <v>641</v>
      </c>
      <c r="Z22" s="39"/>
      <c r="AA22" s="1" t="s">
        <v>110</v>
      </c>
      <c r="AB22" s="27" t="s">
        <v>237</v>
      </c>
    </row>
    <row r="23" spans="1:28" x14ac:dyDescent="0.3">
      <c r="A23" s="1" t="s">
        <v>84</v>
      </c>
      <c r="B23" s="1" t="s">
        <v>105</v>
      </c>
      <c r="C23" s="26" t="s">
        <v>165</v>
      </c>
      <c r="D23" s="36">
        <v>14</v>
      </c>
      <c r="E23" s="95" t="s">
        <v>460</v>
      </c>
      <c r="F23" s="26"/>
      <c r="G23" s="95"/>
      <c r="H23" s="26"/>
      <c r="I23" s="26"/>
      <c r="J23" s="26"/>
      <c r="K23" s="26"/>
      <c r="L23" s="95"/>
      <c r="M23" s="37"/>
      <c r="N23" s="26"/>
      <c r="O23" s="106"/>
      <c r="P23" s="106"/>
      <c r="Q23" s="106"/>
      <c r="R23" s="106"/>
      <c r="S23" s="106"/>
      <c r="T23" s="26"/>
      <c r="U23" s="38"/>
      <c r="V23" s="22">
        <v>40</v>
      </c>
      <c r="W23" s="22" t="s">
        <v>57</v>
      </c>
      <c r="X23" s="22" t="s">
        <v>64</v>
      </c>
      <c r="Y23" s="78">
        <v>641</v>
      </c>
      <c r="Z23" s="39"/>
      <c r="AA23" s="1" t="s">
        <v>110</v>
      </c>
      <c r="AB23" s="27" t="s">
        <v>237</v>
      </c>
    </row>
    <row r="24" spans="1:28" x14ac:dyDescent="0.3">
      <c r="A24" s="1" t="s">
        <v>84</v>
      </c>
      <c r="B24" s="1" t="s">
        <v>105</v>
      </c>
      <c r="C24" s="26" t="s">
        <v>166</v>
      </c>
      <c r="D24" s="36">
        <v>15</v>
      </c>
      <c r="E24" s="95"/>
      <c r="F24" s="26">
        <v>0</v>
      </c>
      <c r="G24" s="95"/>
      <c r="H24" s="26"/>
      <c r="I24" s="26"/>
      <c r="J24" s="26">
        <v>2</v>
      </c>
      <c r="K24" s="26">
        <v>2</v>
      </c>
      <c r="L24" s="95"/>
      <c r="M24" s="95"/>
      <c r="N24" s="26">
        <f>SUM(L24:M24)</f>
        <v>0</v>
      </c>
      <c r="O24" s="106"/>
      <c r="P24" s="106"/>
      <c r="Q24" s="106"/>
      <c r="R24" s="106"/>
      <c r="S24" s="106"/>
      <c r="T24" s="37">
        <f>(H24*3)+((F24-H24)*2)+J24</f>
        <v>2</v>
      </c>
      <c r="U24" s="38" t="str">
        <f>IFERROR(((T24+Q24+N24-R24)+(O24*2))/E24,"")</f>
        <v/>
      </c>
      <c r="V24" s="22">
        <v>40</v>
      </c>
      <c r="W24" s="22" t="s">
        <v>57</v>
      </c>
      <c r="X24" s="22" t="s">
        <v>64</v>
      </c>
      <c r="Y24" s="78">
        <v>641</v>
      </c>
      <c r="Z24" s="39"/>
      <c r="AA24" s="1" t="s">
        <v>110</v>
      </c>
      <c r="AB24" s="27" t="s">
        <v>237</v>
      </c>
    </row>
    <row r="25" spans="1:28" x14ac:dyDescent="0.3">
      <c r="A25" s="1" t="s">
        <v>84</v>
      </c>
      <c r="B25" s="1" t="s">
        <v>105</v>
      </c>
      <c r="C25" s="51" t="s">
        <v>39</v>
      </c>
      <c r="D25" s="1"/>
      <c r="E25" s="51">
        <v>240</v>
      </c>
      <c r="F25" s="51"/>
      <c r="G25" s="51">
        <v>87</v>
      </c>
      <c r="H25" s="51"/>
      <c r="I25" s="51"/>
      <c r="J25" s="51"/>
      <c r="K25" s="51"/>
      <c r="L25" s="51"/>
      <c r="M25" s="51">
        <v>65</v>
      </c>
      <c r="N25" s="41"/>
      <c r="O25" s="41"/>
      <c r="P25" s="41"/>
      <c r="Q25" s="41"/>
      <c r="R25" s="41"/>
      <c r="S25" s="41"/>
      <c r="T25" s="41"/>
      <c r="U25" s="38" t="str">
        <f>_xlfn.IFNA("",((T25+Q25+N25-R25)+(O25*2))/E25)</f>
        <v/>
      </c>
      <c r="V25" s="22">
        <v>40</v>
      </c>
      <c r="W25" s="22" t="s">
        <v>57</v>
      </c>
      <c r="X25" s="22" t="s">
        <v>64</v>
      </c>
      <c r="Y25" s="78">
        <v>641</v>
      </c>
      <c r="Z25" s="39"/>
      <c r="AA25" s="1" t="s">
        <v>110</v>
      </c>
      <c r="AB25" s="27" t="s">
        <v>237</v>
      </c>
    </row>
    <row r="26" spans="1:28" x14ac:dyDescent="0.3">
      <c r="A26" s="46" t="s">
        <v>84</v>
      </c>
      <c r="B26" s="46" t="s">
        <v>105</v>
      </c>
      <c r="C26" s="42" t="s">
        <v>40</v>
      </c>
      <c r="D26" s="46"/>
      <c r="E26" s="42">
        <f t="shared" ref="E26:T26" si="3">SUM(E13:E25)</f>
        <v>240</v>
      </c>
      <c r="F26" s="42">
        <f t="shared" si="3"/>
        <v>37</v>
      </c>
      <c r="G26" s="42">
        <f t="shared" si="3"/>
        <v>87</v>
      </c>
      <c r="H26" s="42">
        <f t="shared" si="3"/>
        <v>0</v>
      </c>
      <c r="I26" s="42">
        <f t="shared" si="3"/>
        <v>0</v>
      </c>
      <c r="J26" s="42">
        <f t="shared" si="3"/>
        <v>15</v>
      </c>
      <c r="K26" s="42">
        <f t="shared" si="3"/>
        <v>25</v>
      </c>
      <c r="L26" s="42">
        <f t="shared" si="3"/>
        <v>0</v>
      </c>
      <c r="M26" s="42">
        <f t="shared" si="3"/>
        <v>76</v>
      </c>
      <c r="N26" s="42">
        <f t="shared" si="3"/>
        <v>11</v>
      </c>
      <c r="O26" s="42">
        <f t="shared" si="3"/>
        <v>13</v>
      </c>
      <c r="P26" s="42">
        <f t="shared" si="3"/>
        <v>0</v>
      </c>
      <c r="Q26" s="42">
        <f t="shared" si="3"/>
        <v>0</v>
      </c>
      <c r="R26" s="42">
        <f t="shared" si="3"/>
        <v>0</v>
      </c>
      <c r="S26" s="42">
        <f t="shared" si="3"/>
        <v>0</v>
      </c>
      <c r="T26" s="42">
        <f t="shared" si="3"/>
        <v>89</v>
      </c>
      <c r="U26" s="43">
        <f>((T26+Q26+N26-R26)+(O26*2))/E26</f>
        <v>0.52500000000000002</v>
      </c>
      <c r="V26" s="44">
        <v>40</v>
      </c>
      <c r="W26" s="44" t="s">
        <v>57</v>
      </c>
      <c r="X26" s="44" t="s">
        <v>64</v>
      </c>
      <c r="Y26" s="79">
        <v>641</v>
      </c>
      <c r="Z26" s="97" t="s">
        <v>487</v>
      </c>
      <c r="AA26" s="46" t="s">
        <v>110</v>
      </c>
      <c r="AB26" s="93" t="s">
        <v>237</v>
      </c>
    </row>
    <row r="27" spans="1:28" x14ac:dyDescent="0.3">
      <c r="A27" s="1"/>
      <c r="B27" s="1"/>
      <c r="C27" s="1"/>
      <c r="D27" s="1"/>
      <c r="F27" s="47" t="s">
        <v>41</v>
      </c>
      <c r="G27" s="77">
        <f>F26/G26</f>
        <v>0.42528735632183906</v>
      </c>
      <c r="H27" s="47"/>
      <c r="I27" s="27"/>
      <c r="J27" s="47" t="s">
        <v>42</v>
      </c>
      <c r="K27" s="77">
        <f>J26/K26</f>
        <v>0.6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 t="s">
        <v>376</v>
      </c>
      <c r="D29" s="1"/>
      <c r="F29" s="47"/>
      <c r="G29" s="108"/>
      <c r="H29" s="47"/>
      <c r="I29" s="27"/>
      <c r="J29" s="47"/>
      <c r="K29" s="108"/>
      <c r="L29" s="1"/>
      <c r="M29" s="37"/>
      <c r="N29" s="109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52" t="s">
        <v>80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11</v>
      </c>
      <c r="W33" s="1"/>
      <c r="X33" s="1"/>
      <c r="Y33" s="30"/>
      <c r="Z33" s="39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105</v>
      </c>
      <c r="B35" s="1" t="s">
        <v>84</v>
      </c>
      <c r="C35" s="26" t="s">
        <v>192</v>
      </c>
      <c r="D35" s="36">
        <v>24</v>
      </c>
      <c r="E35" s="95"/>
      <c r="F35" s="26">
        <v>5</v>
      </c>
      <c r="G35" s="95"/>
      <c r="H35" s="26"/>
      <c r="I35" s="26"/>
      <c r="J35" s="26">
        <v>2</v>
      </c>
      <c r="K35" s="26">
        <v>5</v>
      </c>
      <c r="L35" s="95"/>
      <c r="M35" s="95"/>
      <c r="N35" s="26">
        <f>SUM(L35:M35)</f>
        <v>0</v>
      </c>
      <c r="O35" s="95"/>
      <c r="P35" s="106"/>
      <c r="Q35" s="95"/>
      <c r="R35" s="95"/>
      <c r="S35" s="95"/>
      <c r="T35" s="26">
        <f>+(F35*2)+J35</f>
        <v>12</v>
      </c>
      <c r="U35" s="38" t="str">
        <f>IFERROR(((T35+Q35+N35-R35)+(O35*2))/E35,"")</f>
        <v/>
      </c>
      <c r="V35" s="22">
        <v>40</v>
      </c>
      <c r="W35" s="22" t="s">
        <v>63</v>
      </c>
      <c r="X35" s="22" t="s">
        <v>58</v>
      </c>
      <c r="Y35" s="78">
        <v>641</v>
      </c>
      <c r="Z35" s="39"/>
      <c r="AA35" s="1" t="s">
        <v>120</v>
      </c>
      <c r="AB35" s="27" t="s">
        <v>238</v>
      </c>
    </row>
    <row r="36" spans="1:28" x14ac:dyDescent="0.3">
      <c r="A36" s="1" t="s">
        <v>105</v>
      </c>
      <c r="B36" s="1" t="s">
        <v>84</v>
      </c>
      <c r="C36" s="26" t="s">
        <v>193</v>
      </c>
      <c r="D36" s="36">
        <v>13</v>
      </c>
      <c r="E36" s="95"/>
      <c r="F36" s="26">
        <v>1</v>
      </c>
      <c r="G36" s="95"/>
      <c r="H36" s="26"/>
      <c r="I36" s="26"/>
      <c r="J36" s="26">
        <v>0</v>
      </c>
      <c r="K36" s="26">
        <v>0</v>
      </c>
      <c r="L36" s="95"/>
      <c r="M36" s="95"/>
      <c r="N36" s="26">
        <f t="shared" ref="N36:N41" si="4">SUM(L36:M36)</f>
        <v>0</v>
      </c>
      <c r="O36" s="106"/>
      <c r="P36" s="106"/>
      <c r="Q36" s="106"/>
      <c r="R36" s="106"/>
      <c r="S36" s="106"/>
      <c r="T36" s="26">
        <f t="shared" ref="T36:T45" si="5">+(F36*2)+J36</f>
        <v>2</v>
      </c>
      <c r="U36" s="38" t="str">
        <f t="shared" ref="U36:U44" si="6">IFERROR(((T36+Q36+N36-R36)+(O36*2))/E36,"")</f>
        <v/>
      </c>
      <c r="V36" s="22">
        <v>40</v>
      </c>
      <c r="W36" s="22" t="s">
        <v>63</v>
      </c>
      <c r="X36" s="22" t="s">
        <v>58</v>
      </c>
      <c r="Y36" s="78">
        <v>641</v>
      </c>
      <c r="Z36" s="39"/>
      <c r="AA36" s="1" t="s">
        <v>120</v>
      </c>
      <c r="AB36" s="27" t="s">
        <v>238</v>
      </c>
    </row>
    <row r="37" spans="1:28" x14ac:dyDescent="0.3">
      <c r="A37" s="1" t="s">
        <v>105</v>
      </c>
      <c r="B37" s="1" t="s">
        <v>84</v>
      </c>
      <c r="C37" s="26" t="s">
        <v>454</v>
      </c>
      <c r="D37" s="36">
        <v>44</v>
      </c>
      <c r="E37" s="95" t="s">
        <v>416</v>
      </c>
      <c r="F37" s="26"/>
      <c r="G37" s="95"/>
      <c r="H37" s="26"/>
      <c r="I37" s="26"/>
      <c r="J37" s="26"/>
      <c r="K37" s="26"/>
      <c r="L37" s="95"/>
      <c r="M37" s="95"/>
      <c r="N37" s="26"/>
      <c r="O37" s="106"/>
      <c r="P37" s="106"/>
      <c r="Q37" s="106"/>
      <c r="R37" s="106"/>
      <c r="S37" s="106"/>
      <c r="T37" s="26"/>
      <c r="U37" s="38" t="str">
        <f t="shared" si="6"/>
        <v/>
      </c>
      <c r="V37" s="22">
        <v>40</v>
      </c>
      <c r="W37" s="22" t="s">
        <v>63</v>
      </c>
      <c r="X37" s="22" t="s">
        <v>58</v>
      </c>
      <c r="Y37" s="78">
        <v>641</v>
      </c>
      <c r="Z37" s="39"/>
      <c r="AA37" s="1" t="s">
        <v>120</v>
      </c>
      <c r="AB37" s="27" t="s">
        <v>238</v>
      </c>
    </row>
    <row r="38" spans="1:28" x14ac:dyDescent="0.3">
      <c r="A38" s="1" t="s">
        <v>105</v>
      </c>
      <c r="B38" s="1" t="s">
        <v>84</v>
      </c>
      <c r="C38" s="26" t="s">
        <v>194</v>
      </c>
      <c r="D38" s="36">
        <v>10</v>
      </c>
      <c r="E38" s="95"/>
      <c r="F38" s="26">
        <v>3</v>
      </c>
      <c r="G38" s="95"/>
      <c r="H38" s="26"/>
      <c r="I38" s="26"/>
      <c r="J38" s="26">
        <v>3</v>
      </c>
      <c r="K38" s="26">
        <v>4</v>
      </c>
      <c r="L38" s="95"/>
      <c r="M38" s="95"/>
      <c r="N38" s="26">
        <f t="shared" si="4"/>
        <v>0</v>
      </c>
      <c r="O38" s="106"/>
      <c r="P38" s="106"/>
      <c r="Q38" s="106"/>
      <c r="R38" s="106"/>
      <c r="S38" s="106"/>
      <c r="T38" s="26">
        <f t="shared" si="5"/>
        <v>9</v>
      </c>
      <c r="U38" s="38" t="str">
        <f t="shared" si="6"/>
        <v/>
      </c>
      <c r="V38" s="22">
        <v>40</v>
      </c>
      <c r="W38" s="22" t="s">
        <v>63</v>
      </c>
      <c r="X38" s="22" t="s">
        <v>58</v>
      </c>
      <c r="Y38" s="78">
        <v>641</v>
      </c>
      <c r="Z38" s="39"/>
      <c r="AA38" s="1" t="s">
        <v>120</v>
      </c>
      <c r="AB38" s="27" t="s">
        <v>238</v>
      </c>
    </row>
    <row r="39" spans="1:28" x14ac:dyDescent="0.3">
      <c r="A39" s="1" t="s">
        <v>105</v>
      </c>
      <c r="B39" s="1" t="s">
        <v>84</v>
      </c>
      <c r="C39" s="26" t="s">
        <v>195</v>
      </c>
      <c r="D39" s="36">
        <v>25</v>
      </c>
      <c r="E39" s="95" t="s">
        <v>416</v>
      </c>
      <c r="F39" s="26"/>
      <c r="G39" s="95"/>
      <c r="H39" s="26"/>
      <c r="I39" s="26"/>
      <c r="J39" s="26"/>
      <c r="K39" s="26"/>
      <c r="L39" s="95"/>
      <c r="M39" s="95"/>
      <c r="N39" s="26"/>
      <c r="O39" s="106"/>
      <c r="P39" s="106"/>
      <c r="Q39" s="106"/>
      <c r="R39" s="106"/>
      <c r="S39" s="106"/>
      <c r="T39" s="26"/>
      <c r="U39" s="38" t="str">
        <f t="shared" si="6"/>
        <v/>
      </c>
      <c r="V39" s="22">
        <v>40</v>
      </c>
      <c r="W39" s="22" t="s">
        <v>63</v>
      </c>
      <c r="X39" s="22" t="s">
        <v>58</v>
      </c>
      <c r="Y39" s="78">
        <v>641</v>
      </c>
      <c r="Z39" s="39"/>
      <c r="AA39" s="1" t="s">
        <v>120</v>
      </c>
      <c r="AB39" s="27" t="s">
        <v>238</v>
      </c>
    </row>
    <row r="40" spans="1:28" x14ac:dyDescent="0.3">
      <c r="A40" s="1" t="s">
        <v>105</v>
      </c>
      <c r="B40" s="1" t="s">
        <v>84</v>
      </c>
      <c r="C40" s="26" t="s">
        <v>196</v>
      </c>
      <c r="D40" s="36">
        <v>28</v>
      </c>
      <c r="E40" s="95"/>
      <c r="F40" s="26">
        <v>1</v>
      </c>
      <c r="G40" s="95"/>
      <c r="H40" s="26"/>
      <c r="I40" s="26"/>
      <c r="J40" s="26">
        <v>0</v>
      </c>
      <c r="K40" s="26">
        <v>0</v>
      </c>
      <c r="L40" s="95"/>
      <c r="M40" s="95"/>
      <c r="N40" s="26">
        <f t="shared" si="4"/>
        <v>0</v>
      </c>
      <c r="O40" s="106"/>
      <c r="P40" s="106"/>
      <c r="Q40" s="106"/>
      <c r="R40" s="106"/>
      <c r="S40" s="106"/>
      <c r="T40" s="26">
        <f t="shared" si="5"/>
        <v>2</v>
      </c>
      <c r="U40" s="38" t="str">
        <f t="shared" si="6"/>
        <v/>
      </c>
      <c r="V40" s="22">
        <v>40</v>
      </c>
      <c r="W40" s="22" t="s">
        <v>63</v>
      </c>
      <c r="X40" s="22" t="s">
        <v>58</v>
      </c>
      <c r="Y40" s="78">
        <v>641</v>
      </c>
      <c r="Z40" s="39"/>
      <c r="AA40" s="1" t="s">
        <v>120</v>
      </c>
      <c r="AB40" s="27" t="s">
        <v>238</v>
      </c>
    </row>
    <row r="41" spans="1:28" x14ac:dyDescent="0.3">
      <c r="A41" s="1" t="s">
        <v>105</v>
      </c>
      <c r="B41" s="1" t="s">
        <v>84</v>
      </c>
      <c r="C41" s="26" t="s">
        <v>197</v>
      </c>
      <c r="D41" s="36">
        <v>33</v>
      </c>
      <c r="E41" s="95"/>
      <c r="F41" s="26">
        <v>6</v>
      </c>
      <c r="G41" s="95"/>
      <c r="H41" s="26"/>
      <c r="I41" s="26"/>
      <c r="J41" s="26">
        <v>1</v>
      </c>
      <c r="K41" s="26">
        <v>5</v>
      </c>
      <c r="L41" s="95"/>
      <c r="M41" s="95"/>
      <c r="N41" s="26">
        <f t="shared" si="4"/>
        <v>0</v>
      </c>
      <c r="O41" s="106"/>
      <c r="P41" s="106"/>
      <c r="Q41" s="106"/>
      <c r="R41" s="106"/>
      <c r="S41" s="106"/>
      <c r="T41" s="26">
        <f t="shared" si="5"/>
        <v>13</v>
      </c>
      <c r="U41" s="38" t="str">
        <f t="shared" si="6"/>
        <v/>
      </c>
      <c r="V41" s="22">
        <v>40</v>
      </c>
      <c r="W41" s="22" t="s">
        <v>63</v>
      </c>
      <c r="X41" s="22" t="s">
        <v>58</v>
      </c>
      <c r="Y41" s="78">
        <v>641</v>
      </c>
      <c r="Z41" s="39"/>
      <c r="AA41" s="1" t="s">
        <v>120</v>
      </c>
      <c r="AB41" s="27" t="s">
        <v>238</v>
      </c>
    </row>
    <row r="42" spans="1:28" x14ac:dyDescent="0.3">
      <c r="A42" s="1" t="s">
        <v>105</v>
      </c>
      <c r="B42" s="1" t="s">
        <v>84</v>
      </c>
      <c r="C42" s="26" t="s">
        <v>198</v>
      </c>
      <c r="D42" s="36">
        <v>6</v>
      </c>
      <c r="E42" s="95" t="s">
        <v>416</v>
      </c>
      <c r="F42" s="26"/>
      <c r="G42" s="95"/>
      <c r="H42" s="26"/>
      <c r="I42" s="26"/>
      <c r="J42" s="26"/>
      <c r="K42" s="26"/>
      <c r="L42" s="95"/>
      <c r="M42" s="95"/>
      <c r="N42" s="26"/>
      <c r="O42" s="106"/>
      <c r="P42" s="106"/>
      <c r="Q42" s="106"/>
      <c r="R42" s="106"/>
      <c r="S42" s="106"/>
      <c r="T42" s="26"/>
      <c r="U42" s="38" t="str">
        <f t="shared" si="6"/>
        <v/>
      </c>
      <c r="V42" s="22">
        <v>40</v>
      </c>
      <c r="W42" s="22" t="s">
        <v>63</v>
      </c>
      <c r="X42" s="22" t="s">
        <v>58</v>
      </c>
      <c r="Y42" s="78">
        <v>641</v>
      </c>
      <c r="Z42" s="39"/>
      <c r="AA42" s="1" t="s">
        <v>120</v>
      </c>
      <c r="AB42" s="27" t="s">
        <v>238</v>
      </c>
    </row>
    <row r="43" spans="1:28" x14ac:dyDescent="0.3">
      <c r="A43" s="1" t="s">
        <v>105</v>
      </c>
      <c r="B43" s="1" t="s">
        <v>84</v>
      </c>
      <c r="C43" s="26" t="s">
        <v>199</v>
      </c>
      <c r="D43" s="36">
        <v>31</v>
      </c>
      <c r="E43" s="95"/>
      <c r="F43" s="26">
        <v>8</v>
      </c>
      <c r="G43" s="95"/>
      <c r="H43" s="26"/>
      <c r="I43" s="26"/>
      <c r="J43" s="26">
        <v>1</v>
      </c>
      <c r="K43" s="26">
        <v>2</v>
      </c>
      <c r="L43" s="95"/>
      <c r="M43" s="95"/>
      <c r="N43" s="26">
        <f>SUM(L43:M43)</f>
        <v>0</v>
      </c>
      <c r="O43" s="106"/>
      <c r="P43" s="106"/>
      <c r="Q43" s="106"/>
      <c r="R43" s="106"/>
      <c r="S43" s="106"/>
      <c r="T43" s="26">
        <f t="shared" si="5"/>
        <v>17</v>
      </c>
      <c r="U43" s="38" t="str">
        <f t="shared" si="6"/>
        <v/>
      </c>
      <c r="V43" s="22">
        <v>40</v>
      </c>
      <c r="W43" s="22" t="s">
        <v>63</v>
      </c>
      <c r="X43" s="22" t="s">
        <v>58</v>
      </c>
      <c r="Y43" s="78">
        <v>641</v>
      </c>
      <c r="Z43" s="39"/>
      <c r="AA43" s="1" t="s">
        <v>120</v>
      </c>
      <c r="AB43" s="27" t="s">
        <v>238</v>
      </c>
    </row>
    <row r="44" spans="1:28" x14ac:dyDescent="0.3">
      <c r="A44" s="1" t="s">
        <v>105</v>
      </c>
      <c r="B44" s="1" t="s">
        <v>84</v>
      </c>
      <c r="C44" s="26" t="s">
        <v>330</v>
      </c>
      <c r="D44" s="36">
        <v>32</v>
      </c>
      <c r="E44" s="95"/>
      <c r="F44" s="26">
        <v>6</v>
      </c>
      <c r="G44" s="95"/>
      <c r="H44" s="26"/>
      <c r="I44" s="26"/>
      <c r="J44" s="26">
        <v>4</v>
      </c>
      <c r="K44" s="26">
        <v>5</v>
      </c>
      <c r="L44" s="95"/>
      <c r="M44" s="95"/>
      <c r="N44" s="26">
        <f>SUM(L44:M44)</f>
        <v>0</v>
      </c>
      <c r="O44" s="106"/>
      <c r="P44" s="106"/>
      <c r="Q44" s="106"/>
      <c r="R44" s="106"/>
      <c r="S44" s="106"/>
      <c r="T44" s="26">
        <f t="shared" si="5"/>
        <v>16</v>
      </c>
      <c r="U44" s="38" t="str">
        <f t="shared" si="6"/>
        <v/>
      </c>
      <c r="V44" s="22">
        <v>40</v>
      </c>
      <c r="W44" s="22" t="s">
        <v>63</v>
      </c>
      <c r="X44" s="22" t="s">
        <v>58</v>
      </c>
      <c r="Y44" s="78">
        <v>641</v>
      </c>
      <c r="Z44" s="39"/>
      <c r="AA44" s="1" t="s">
        <v>120</v>
      </c>
      <c r="AB44" s="27" t="s">
        <v>238</v>
      </c>
    </row>
    <row r="45" spans="1:28" x14ac:dyDescent="0.3">
      <c r="A45" s="1" t="s">
        <v>105</v>
      </c>
      <c r="B45" s="1" t="s">
        <v>84</v>
      </c>
      <c r="C45" s="26" t="s">
        <v>201</v>
      </c>
      <c r="D45" s="36">
        <v>1</v>
      </c>
      <c r="E45" s="95"/>
      <c r="F45" s="26">
        <v>2</v>
      </c>
      <c r="G45" s="95"/>
      <c r="H45" s="26"/>
      <c r="I45" s="26"/>
      <c r="J45" s="26">
        <v>0</v>
      </c>
      <c r="K45" s="26">
        <v>2</v>
      </c>
      <c r="L45" s="95"/>
      <c r="M45" s="95"/>
      <c r="N45" s="26">
        <f>SUM(L45:M45)</f>
        <v>0</v>
      </c>
      <c r="O45" s="106"/>
      <c r="P45" s="106"/>
      <c r="Q45" s="106"/>
      <c r="R45" s="106"/>
      <c r="S45" s="106"/>
      <c r="T45" s="26">
        <f t="shared" si="5"/>
        <v>4</v>
      </c>
      <c r="U45" s="38" t="str">
        <f>IFERROR(((T45+Q45+N45-R45)+(O45*2))/E45,"")</f>
        <v/>
      </c>
      <c r="V45" s="22">
        <v>40</v>
      </c>
      <c r="W45" s="22" t="s">
        <v>63</v>
      </c>
      <c r="X45" s="22" t="s">
        <v>58</v>
      </c>
      <c r="Y45" s="78">
        <v>641</v>
      </c>
      <c r="Z45" s="39"/>
      <c r="AA45" s="1" t="s">
        <v>120</v>
      </c>
      <c r="AB45" s="27" t="s">
        <v>238</v>
      </c>
    </row>
    <row r="46" spans="1:28" x14ac:dyDescent="0.3">
      <c r="A46" s="1" t="s">
        <v>105</v>
      </c>
      <c r="B46" s="1" t="s">
        <v>84</v>
      </c>
      <c r="C46" s="26" t="s">
        <v>418</v>
      </c>
      <c r="D46" s="36">
        <v>15</v>
      </c>
      <c r="E46" s="95" t="s">
        <v>416</v>
      </c>
      <c r="F46" s="26"/>
      <c r="G46" s="95"/>
      <c r="H46" s="26"/>
      <c r="I46" s="26"/>
      <c r="J46" s="26"/>
      <c r="K46" s="26"/>
      <c r="L46" s="95"/>
      <c r="M46" s="95"/>
      <c r="N46" s="26"/>
      <c r="O46" s="106"/>
      <c r="P46" s="106"/>
      <c r="Q46" s="106"/>
      <c r="R46" s="106"/>
      <c r="S46" s="106"/>
      <c r="T46" s="26"/>
      <c r="U46" s="38" t="str">
        <f>IFERROR(((T46+Q46+N46-R46)+(O46*2))/E46,"")</f>
        <v/>
      </c>
      <c r="V46" s="22">
        <v>40</v>
      </c>
      <c r="W46" s="22" t="s">
        <v>63</v>
      </c>
      <c r="X46" s="22" t="s">
        <v>58</v>
      </c>
      <c r="Y46" s="78">
        <v>641</v>
      </c>
      <c r="Z46" s="39"/>
      <c r="AA46" s="1" t="s">
        <v>120</v>
      </c>
      <c r="AB46" s="27" t="s">
        <v>238</v>
      </c>
    </row>
    <row r="47" spans="1:28" x14ac:dyDescent="0.3">
      <c r="A47" s="1" t="s">
        <v>105</v>
      </c>
      <c r="B47" s="1" t="s">
        <v>84</v>
      </c>
      <c r="C47" s="51" t="s">
        <v>39</v>
      </c>
      <c r="D47" s="1"/>
      <c r="E47" s="51">
        <v>240</v>
      </c>
      <c r="F47" s="41"/>
      <c r="G47" s="51">
        <v>95</v>
      </c>
      <c r="H47" s="41"/>
      <c r="I47" s="41"/>
      <c r="J47" s="41"/>
      <c r="K47" s="41"/>
      <c r="L47" s="41"/>
      <c r="M47" s="51">
        <v>59</v>
      </c>
      <c r="N47" s="51">
        <v>59</v>
      </c>
      <c r="O47" s="41"/>
      <c r="P47" s="41"/>
      <c r="Q47" s="41"/>
      <c r="R47" s="41"/>
      <c r="S47" s="41"/>
      <c r="T47" s="41"/>
      <c r="U47" s="38" t="str">
        <f>_xlfn.IFNA("",((T47+Q47+N47-R47)+(O47*2))/E47)</f>
        <v/>
      </c>
      <c r="V47" s="22">
        <v>40</v>
      </c>
      <c r="W47" s="22" t="s">
        <v>63</v>
      </c>
      <c r="X47" s="22" t="s">
        <v>58</v>
      </c>
      <c r="Y47" s="78">
        <v>641</v>
      </c>
      <c r="Z47" s="39"/>
      <c r="AA47" s="1" t="s">
        <v>120</v>
      </c>
      <c r="AB47" s="27" t="s">
        <v>238</v>
      </c>
    </row>
    <row r="48" spans="1:28" x14ac:dyDescent="0.3">
      <c r="A48" s="46" t="s">
        <v>105</v>
      </c>
      <c r="B48" s="46" t="s">
        <v>84</v>
      </c>
      <c r="C48" s="42" t="s">
        <v>40</v>
      </c>
      <c r="D48" s="46"/>
      <c r="E48" s="42">
        <f t="shared" ref="E48:T48" si="7">SUM(E35:E47)</f>
        <v>240</v>
      </c>
      <c r="F48" s="42">
        <f t="shared" si="7"/>
        <v>32</v>
      </c>
      <c r="G48" s="42">
        <f t="shared" si="7"/>
        <v>95</v>
      </c>
      <c r="H48" s="42">
        <f t="shared" si="7"/>
        <v>0</v>
      </c>
      <c r="I48" s="42">
        <f t="shared" si="7"/>
        <v>0</v>
      </c>
      <c r="J48" s="42">
        <f t="shared" si="7"/>
        <v>11</v>
      </c>
      <c r="K48" s="42">
        <f t="shared" si="7"/>
        <v>23</v>
      </c>
      <c r="L48" s="42">
        <f t="shared" si="7"/>
        <v>0</v>
      </c>
      <c r="M48" s="42">
        <f t="shared" si="7"/>
        <v>59</v>
      </c>
      <c r="N48" s="42">
        <f t="shared" si="7"/>
        <v>59</v>
      </c>
      <c r="O48" s="42">
        <f t="shared" si="7"/>
        <v>0</v>
      </c>
      <c r="P48" s="42">
        <f t="shared" si="7"/>
        <v>0</v>
      </c>
      <c r="Q48" s="42">
        <f t="shared" si="7"/>
        <v>0</v>
      </c>
      <c r="R48" s="42">
        <f t="shared" si="7"/>
        <v>0</v>
      </c>
      <c r="S48" s="42">
        <f t="shared" si="7"/>
        <v>0</v>
      </c>
      <c r="T48" s="42">
        <f t="shared" si="7"/>
        <v>75</v>
      </c>
      <c r="U48" s="43">
        <f>((T48+Q48+N48-R48)+(O48*2))/E48</f>
        <v>0.55833333333333335</v>
      </c>
      <c r="V48" s="44">
        <v>40</v>
      </c>
      <c r="W48" s="44" t="s">
        <v>63</v>
      </c>
      <c r="X48" s="44" t="s">
        <v>58</v>
      </c>
      <c r="Y48" s="79">
        <v>641</v>
      </c>
      <c r="Z48" s="45"/>
      <c r="AA48" s="46" t="s">
        <v>120</v>
      </c>
      <c r="AB48" s="93" t="s">
        <v>238</v>
      </c>
    </row>
    <row r="49" spans="1:28" x14ac:dyDescent="0.3">
      <c r="A49" s="1"/>
      <c r="B49" s="1"/>
      <c r="C49" s="1"/>
      <c r="D49" s="1"/>
      <c r="F49" s="47" t="s">
        <v>41</v>
      </c>
      <c r="G49" s="77">
        <f>F48/G48</f>
        <v>0.33684210526315789</v>
      </c>
      <c r="H49" s="47"/>
      <c r="I49" s="27"/>
      <c r="J49" s="47" t="s">
        <v>42</v>
      </c>
      <c r="K49" s="77">
        <f>J48/K48</f>
        <v>0.47826086956521741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34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  <row r="51" spans="1:28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39"/>
      <c r="AA51" s="1"/>
      <c r="AB51" s="27"/>
    </row>
  </sheetData>
  <sheetProtection sheet="1" objects="1" scenarios="1"/>
  <pageMargins left="0.25" right="0.25" top="0.75" bottom="0.7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32</vt:i4>
      </vt:variant>
    </vt:vector>
  </HeadingPairs>
  <TitlesOfParts>
    <vt:vector size="74" baseType="lpstr">
      <vt:lpstr>1 @Dayt</vt:lpstr>
      <vt:lpstr>2 @Minn</vt:lpstr>
      <vt:lpstr>3 vs Chic</vt:lpstr>
      <vt:lpstr>4 vs Milw</vt:lpstr>
      <vt:lpstr>5 vs Minn</vt:lpstr>
      <vt:lpstr>6 vs NJ</vt:lpstr>
      <vt:lpstr>7 vs NY</vt:lpstr>
      <vt:lpstr>8 @Dayt</vt:lpstr>
      <vt:lpstr>9 @Milw</vt:lpstr>
      <vt:lpstr>10 vs Iowa</vt:lpstr>
      <vt:lpstr>11 vs Dayt</vt:lpstr>
      <vt:lpstr>Stats - 11 Games</vt:lpstr>
      <vt:lpstr>12 vs NY</vt:lpstr>
      <vt:lpstr>13 @NJ</vt:lpstr>
      <vt:lpstr>14 vs Milw</vt:lpstr>
      <vt:lpstr>15 @Chic</vt:lpstr>
      <vt:lpstr>16 @Iowa</vt:lpstr>
      <vt:lpstr>17 vs Dayt</vt:lpstr>
      <vt:lpstr>18 @Chic</vt:lpstr>
      <vt:lpstr>19 @Minn</vt:lpstr>
      <vt:lpstr>20 @NY</vt:lpstr>
      <vt:lpstr>21 @Dayt</vt:lpstr>
      <vt:lpstr>22 @NJ</vt:lpstr>
      <vt:lpstr>23 @Iowa</vt:lpstr>
      <vt:lpstr>24 @NJ</vt:lpstr>
      <vt:lpstr>25 vs Chic</vt:lpstr>
      <vt:lpstr>26 vs Iowa</vt:lpstr>
      <vt:lpstr>27 vs NJ</vt:lpstr>
      <vt:lpstr>28 vs NY</vt:lpstr>
      <vt:lpstr>29 vs Dayt</vt:lpstr>
      <vt:lpstr>30 vs NJ</vt:lpstr>
      <vt:lpstr>31 @NY</vt:lpstr>
      <vt:lpstr>32 @Milw</vt:lpstr>
      <vt:lpstr>33 vs Minn</vt:lpstr>
      <vt:lpstr>34 @NY</vt:lpstr>
      <vt:lpstr>PLAYOFF-2 @NY</vt:lpstr>
      <vt:lpstr>PLAYOFF-4 vs NY</vt:lpstr>
      <vt:lpstr>PLAYOFF-6 vs Iowa</vt:lpstr>
      <vt:lpstr>PLAYOFF-7 vs Iowa</vt:lpstr>
      <vt:lpstr>PLAYOFF-8 @Iowa</vt:lpstr>
      <vt:lpstr>PLAYOFF-9 @Iowa</vt:lpstr>
      <vt:lpstr>PLAYOFF-10 vs Iowa</vt:lpstr>
      <vt:lpstr>'1 @Dayt'!Print_Area</vt:lpstr>
      <vt:lpstr>'11 vs Dayt'!Print_Area</vt:lpstr>
      <vt:lpstr>'12 vs NY'!Print_Area</vt:lpstr>
      <vt:lpstr>'13 @NJ'!Print_Area</vt:lpstr>
      <vt:lpstr>'14 vs Milw'!Print_Area</vt:lpstr>
      <vt:lpstr>'17 vs Dayt'!Print_Area</vt:lpstr>
      <vt:lpstr>'19 @Minn'!Print_Area</vt:lpstr>
      <vt:lpstr>'2 @Minn'!Print_Area</vt:lpstr>
      <vt:lpstr>'20 @NY'!Print_Area</vt:lpstr>
      <vt:lpstr>'21 @Dayt'!Print_Area</vt:lpstr>
      <vt:lpstr>'22 @NJ'!Print_Area</vt:lpstr>
      <vt:lpstr>'24 @NJ'!Print_Area</vt:lpstr>
      <vt:lpstr>'27 vs NJ'!Print_Area</vt:lpstr>
      <vt:lpstr>'28 vs NY'!Print_Area</vt:lpstr>
      <vt:lpstr>'29 vs Dayt'!Print_Area</vt:lpstr>
      <vt:lpstr>'30 vs NJ'!Print_Area</vt:lpstr>
      <vt:lpstr>'31 @NY'!Print_Area</vt:lpstr>
      <vt:lpstr>'32 @Milw'!Print_Area</vt:lpstr>
      <vt:lpstr>'33 vs Minn'!Print_Area</vt:lpstr>
      <vt:lpstr>'34 @NY'!Print_Area</vt:lpstr>
      <vt:lpstr>'4 vs Milw'!Print_Area</vt:lpstr>
      <vt:lpstr>'5 vs Minn'!Print_Area</vt:lpstr>
      <vt:lpstr>'6 vs NJ'!Print_Area</vt:lpstr>
      <vt:lpstr>'7 vs NY'!Print_Area</vt:lpstr>
      <vt:lpstr>'8 @Dayt'!Print_Area</vt:lpstr>
      <vt:lpstr>'9 @Milw'!Print_Area</vt:lpstr>
      <vt:lpstr>'PLAYOFF-10 vs Iowa'!Print_Area</vt:lpstr>
      <vt:lpstr>'PLAYOFF-2 @NY'!Print_Area</vt:lpstr>
      <vt:lpstr>'PLAYOFF-4 vs NY'!Print_Area</vt:lpstr>
      <vt:lpstr>'PLAYOFF-8 @Iowa'!Print_Area</vt:lpstr>
      <vt:lpstr>'PLAYOFF-9 @Iowa'!Print_Area</vt:lpstr>
      <vt:lpstr>'Stats - 11 Games'!Print_Area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2023-12-27T12:12:31Z</cp:lastPrinted>
  <dcterms:created xsi:type="dcterms:W3CDTF">2019-03-30T18:56:13Z</dcterms:created>
  <dcterms:modified xsi:type="dcterms:W3CDTF">2025-06-20T17:23:53Z</dcterms:modified>
</cp:coreProperties>
</file>