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Houston Angels\HA  Year 2  1979 - 80\"/>
    </mc:Choice>
  </mc:AlternateContent>
  <xr:revisionPtr revIDLastSave="0" documentId="13_ncr:1_{3486429C-D3E9-4DBA-A2F5-C1D8C8388DFB}" xr6:coauthVersionLast="47" xr6:coauthVersionMax="47" xr10:uidLastSave="{00000000-0000-0000-0000-000000000000}"/>
  <bookViews>
    <workbookView xWindow="-108" yWindow="-108" windowWidth="23256" windowHeight="12576" xr2:uid="{F4BF3C8B-CA29-466B-87F4-3C98A6756C14}"/>
  </bookViews>
  <sheets>
    <sheet name="Exh vs NO #1" sheetId="38" r:id="rId1"/>
    <sheet name="Exh vs NO #2" sheetId="34" r:id="rId2"/>
    <sheet name="1 vs Phil" sheetId="1" r:id="rId3"/>
    <sheet name="2 vs Cal" sheetId="2" r:id="rId4"/>
    <sheet name="3 @Milw" sheetId="3" r:id="rId5"/>
    <sheet name="4 vs NJ" sheetId="4" r:id="rId6"/>
    <sheet name="5 vs Milw" sheetId="5" r:id="rId7"/>
    <sheet name="6 @NO" sheetId="6" r:id="rId8"/>
    <sheet name="7 @Iowa" sheetId="7" r:id="rId9"/>
    <sheet name="8 vs Wash" sheetId="8" r:id="rId10"/>
    <sheet name="9 @SF" sheetId="9" r:id="rId11"/>
    <sheet name="10 @Dall" sheetId="10" r:id="rId12"/>
    <sheet name="11 @Milw" sheetId="11" r:id="rId13"/>
    <sheet name="12 @Dall" sheetId="12" r:id="rId14"/>
    <sheet name="13 @NJ" sheetId="13" r:id="rId15"/>
    <sheet name="14 @NY" sheetId="14" r:id="rId16"/>
    <sheet name="15 vs Iowa" sheetId="15" r:id="rId17"/>
    <sheet name="16 @Chic" sheetId="16" r:id="rId18"/>
    <sheet name="17 @StL" sheetId="17" r:id="rId19"/>
    <sheet name="18 vs SF" sheetId="18" r:id="rId20"/>
    <sheet name="19 vs Minn" sheetId="19" r:id="rId21"/>
    <sheet name="20 @Cal" sheetId="20" r:id="rId22"/>
    <sheet name="21 vs NY" sheetId="21" r:id="rId23"/>
    <sheet name="22 vs Dall" sheetId="22" r:id="rId24"/>
    <sheet name="23 vs NO" sheetId="23" r:id="rId25"/>
    <sheet name="24 vs Dall" sheetId="24" r:id="rId26"/>
    <sheet name="25 @NO" sheetId="25" r:id="rId27"/>
    <sheet name="26 vs StL" sheetId="26" r:id="rId28"/>
    <sheet name="27 @Dall" sheetId="27" r:id="rId29"/>
    <sheet name="28 vs NJ" sheetId="28" r:id="rId30"/>
    <sheet name="29 vs Chic" sheetId="29" r:id="rId31"/>
    <sheet name="30 vs NO" sheetId="30" r:id="rId32"/>
    <sheet name="31 @SF" sheetId="31" r:id="rId33"/>
    <sheet name="32 @Minn" sheetId="32" r:id="rId34"/>
    <sheet name="33 vs SF" sheetId="33" r:id="rId35"/>
    <sheet name="Playoff 11 vs SF" sheetId="35" r:id="rId36"/>
    <sheet name="Playoff 13 @SF" sheetId="36" r:id="rId37"/>
    <sheet name="Playoff 15 vs SF" sheetId="37" r:id="rId38"/>
  </sheets>
  <definedNames>
    <definedName name="_xlnm.Print_Area" localSheetId="2">'1 vs Phil'!$A$1:$AB$50</definedName>
    <definedName name="_xlnm.Print_Area" localSheetId="11">'10 @Dall'!$A$1:$AB$47</definedName>
    <definedName name="_xlnm.Print_Area" localSheetId="12">'11 @Milw'!$A$1:$AB$51</definedName>
    <definedName name="_xlnm.Print_Area" localSheetId="13">'12 @Dall'!$A$1:$AB$50</definedName>
    <definedName name="_xlnm.Print_Area" localSheetId="14">'13 @NJ'!$A$1:$AB$51</definedName>
    <definedName name="_xlnm.Print_Area" localSheetId="15">'14 @NY'!$A$1:$AB$51</definedName>
    <definedName name="_xlnm.Print_Area" localSheetId="16">'15 vs Iowa'!$A$1:$AB$49</definedName>
    <definedName name="_xlnm.Print_Area" localSheetId="17">'16 @Chic'!$A$1:$AB$44</definedName>
    <definedName name="_xlnm.Print_Area" localSheetId="18">'17 @StL'!$A$1:$AB$48</definedName>
    <definedName name="_xlnm.Print_Area" localSheetId="19">'18 vs SF'!$A$1:$AB$49</definedName>
    <definedName name="_xlnm.Print_Area" localSheetId="20">'19 vs Minn'!$A$1:$AB$51</definedName>
    <definedName name="_xlnm.Print_Area" localSheetId="3">'2 vs Cal'!$A$1:$AB$51</definedName>
    <definedName name="_xlnm.Print_Area" localSheetId="21">'20 @Cal'!$A$1:$AB$50</definedName>
    <definedName name="_xlnm.Print_Area" localSheetId="23">'22 vs Dall'!$A$1:$AB$49</definedName>
    <definedName name="_xlnm.Print_Area" localSheetId="24">'23 vs NO'!$A$1:$AB$50</definedName>
    <definedName name="_xlnm.Print_Area" localSheetId="25">'24 vs Dall'!$A$1:$AB$48</definedName>
    <definedName name="_xlnm.Print_Area" localSheetId="26">'25 @NO'!$A$1:$AB$50</definedName>
    <definedName name="_xlnm.Print_Area" localSheetId="27">'26 vs StL'!$A$1:$AB$51</definedName>
    <definedName name="_xlnm.Print_Area" localSheetId="28">'27 @Dall'!$A$1:$AB$48</definedName>
    <definedName name="_xlnm.Print_Area" localSheetId="29">'28 vs NJ'!$A$1:$AB$50</definedName>
    <definedName name="_xlnm.Print_Area" localSheetId="30">'29 vs Chic'!$A$1:$AB$47</definedName>
    <definedName name="_xlnm.Print_Area" localSheetId="4">'3 @Milw'!$A$1:$AB$49</definedName>
    <definedName name="_xlnm.Print_Area" localSheetId="31">'30 vs NO'!$A$1:$AB$50</definedName>
    <definedName name="_xlnm.Print_Area" localSheetId="32">'31 @SF'!$A$1:$AB$50</definedName>
    <definedName name="_xlnm.Print_Area" localSheetId="33">'32 @Minn'!$A$1:$AB$49</definedName>
    <definedName name="_xlnm.Print_Area" localSheetId="34">'33 vs SF'!$A$1:$AB$48</definedName>
    <definedName name="_xlnm.Print_Area" localSheetId="5">'4 vs NJ'!$A$1:$AB$51</definedName>
    <definedName name="_xlnm.Print_Area" localSheetId="6">'5 vs Milw'!$A$1:$AB$49</definedName>
    <definedName name="_xlnm.Print_Area" localSheetId="7">'6 @NO'!$A$1:$AB$48</definedName>
    <definedName name="_xlnm.Print_Area" localSheetId="8">'7 @Iowa'!$A$1:$AB$50</definedName>
    <definedName name="_xlnm.Print_Area" localSheetId="9">'8 vs Wash'!$A$1:$AB$49</definedName>
    <definedName name="_xlnm.Print_Area" localSheetId="10">'9 @SF'!$A$1:$AB$49</definedName>
    <definedName name="_xlnm.Print_Area" localSheetId="35">'Playoff 11 vs SF'!$A$1:$AB$47</definedName>
    <definedName name="_xlnm.Print_Area" localSheetId="36">'Playoff 13 @SF'!$A$1:$AB$48</definedName>
    <definedName name="_xlnm.Print_Area" localSheetId="37">'Playoff 15 vs SF'!$A$1:$AB$47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37" l="1"/>
  <c r="U17" i="37" s="1"/>
  <c r="N17" i="37"/>
  <c r="T17" i="35"/>
  <c r="U17" i="35" s="1"/>
  <c r="N17" i="35"/>
  <c r="T17" i="30"/>
  <c r="N17" i="30"/>
  <c r="T45" i="2"/>
  <c r="T44" i="2"/>
  <c r="T43" i="2"/>
  <c r="T42" i="2"/>
  <c r="T41" i="2"/>
  <c r="T40" i="2"/>
  <c r="T39" i="2"/>
  <c r="T38" i="2"/>
  <c r="T37" i="2"/>
  <c r="T36" i="2"/>
  <c r="T35" i="2"/>
  <c r="T23" i="2"/>
  <c r="T22" i="2"/>
  <c r="T21" i="2"/>
  <c r="T20" i="2"/>
  <c r="T19" i="2"/>
  <c r="T18" i="2"/>
  <c r="T16" i="2"/>
  <c r="T15" i="2"/>
  <c r="T14" i="2"/>
  <c r="T13" i="2"/>
  <c r="U17" i="30" l="1"/>
  <c r="S25" i="1"/>
  <c r="R25" i="1"/>
  <c r="Q25" i="1"/>
  <c r="P25" i="1"/>
  <c r="O25" i="1"/>
  <c r="M25" i="1"/>
  <c r="L25" i="1"/>
  <c r="K25" i="1"/>
  <c r="J25" i="1"/>
  <c r="K26" i="1" s="1"/>
  <c r="I25" i="1"/>
  <c r="H25" i="1"/>
  <c r="G25" i="1"/>
  <c r="F25" i="1"/>
  <c r="G26" i="1" s="1"/>
  <c r="E25" i="1"/>
  <c r="U24" i="1"/>
  <c r="T23" i="1"/>
  <c r="U23" i="1" s="1"/>
  <c r="N23" i="1"/>
  <c r="U22" i="1"/>
  <c r="T22" i="1"/>
  <c r="N22" i="1"/>
  <c r="T21" i="1"/>
  <c r="U21" i="1" s="1"/>
  <c r="N21" i="1"/>
  <c r="T20" i="1"/>
  <c r="N20" i="1"/>
  <c r="U20" i="1" s="1"/>
  <c r="T19" i="1"/>
  <c r="U19" i="1" s="1"/>
  <c r="N19" i="1"/>
  <c r="U18" i="1"/>
  <c r="T18" i="1"/>
  <c r="N18" i="1"/>
  <c r="T17" i="1"/>
  <c r="U17" i="1" s="1"/>
  <c r="N17" i="1"/>
  <c r="T16" i="1"/>
  <c r="N16" i="1"/>
  <c r="U16" i="1" s="1"/>
  <c r="T15" i="1"/>
  <c r="U15" i="1" s="1"/>
  <c r="N15" i="1"/>
  <c r="U14" i="1"/>
  <c r="T14" i="1"/>
  <c r="N14" i="1"/>
  <c r="T13" i="1"/>
  <c r="U13" i="1" s="1"/>
  <c r="N13" i="1"/>
  <c r="N25" i="1" s="1"/>
  <c r="S47" i="1"/>
  <c r="R47" i="1"/>
  <c r="Q47" i="1"/>
  <c r="P47" i="1"/>
  <c r="O47" i="1"/>
  <c r="M47" i="1"/>
  <c r="L47" i="1"/>
  <c r="K47" i="1"/>
  <c r="J47" i="1"/>
  <c r="I47" i="1"/>
  <c r="H47" i="1"/>
  <c r="G47" i="1"/>
  <c r="F47" i="1"/>
  <c r="E47" i="1"/>
  <c r="U46" i="1"/>
  <c r="T45" i="1"/>
  <c r="U45" i="1" s="1"/>
  <c r="N45" i="1"/>
  <c r="T44" i="1"/>
  <c r="N44" i="1"/>
  <c r="T43" i="1"/>
  <c r="U43" i="1" s="1"/>
  <c r="N43" i="1"/>
  <c r="T42" i="1"/>
  <c r="U42" i="1" s="1"/>
  <c r="N42" i="1"/>
  <c r="T41" i="1"/>
  <c r="U41" i="1" s="1"/>
  <c r="N41" i="1"/>
  <c r="T40" i="1"/>
  <c r="N40" i="1"/>
  <c r="T39" i="1"/>
  <c r="U39" i="1" s="1"/>
  <c r="N39" i="1"/>
  <c r="T38" i="1"/>
  <c r="U38" i="1" s="1"/>
  <c r="N38" i="1"/>
  <c r="T36" i="1"/>
  <c r="N36" i="1"/>
  <c r="T35" i="1"/>
  <c r="T47" i="1" s="1"/>
  <c r="N35" i="1"/>
  <c r="T25" i="1" l="1"/>
  <c r="U25" i="1" s="1"/>
  <c r="U36" i="1"/>
  <c r="U44" i="1"/>
  <c r="U40" i="1"/>
  <c r="N47" i="1"/>
  <c r="U47" i="1" s="1"/>
  <c r="G48" i="1"/>
  <c r="K48" i="1"/>
  <c r="U35" i="1"/>
  <c r="S24" i="11" l="1"/>
  <c r="R24" i="11"/>
  <c r="Q24" i="11"/>
  <c r="P24" i="11"/>
  <c r="O24" i="11"/>
  <c r="M24" i="11"/>
  <c r="L24" i="11"/>
  <c r="K24" i="11"/>
  <c r="J24" i="11"/>
  <c r="K25" i="11" s="1"/>
  <c r="I24" i="11"/>
  <c r="H24" i="11"/>
  <c r="G24" i="11"/>
  <c r="F24" i="11"/>
  <c r="G25" i="11" s="1"/>
  <c r="E24" i="11"/>
  <c r="U23" i="11"/>
  <c r="T22" i="11"/>
  <c r="U22" i="11" s="1"/>
  <c r="N22" i="11"/>
  <c r="U21" i="11"/>
  <c r="T21" i="11"/>
  <c r="N21" i="11"/>
  <c r="T20" i="11"/>
  <c r="U20" i="11" s="1"/>
  <c r="N20" i="11"/>
  <c r="T19" i="11"/>
  <c r="N19" i="11"/>
  <c r="U19" i="11" s="1"/>
  <c r="T18" i="11"/>
  <c r="U18" i="11" s="1"/>
  <c r="N18" i="11"/>
  <c r="U17" i="11"/>
  <c r="T17" i="11"/>
  <c r="N17" i="11"/>
  <c r="T16" i="11"/>
  <c r="U16" i="11" s="1"/>
  <c r="N16" i="11"/>
  <c r="T15" i="11"/>
  <c r="N15" i="11"/>
  <c r="U15" i="11" s="1"/>
  <c r="T14" i="11"/>
  <c r="U14" i="11" s="1"/>
  <c r="N14" i="11"/>
  <c r="U13" i="11"/>
  <c r="T13" i="11"/>
  <c r="N13" i="11"/>
  <c r="N24" i="11" s="1"/>
  <c r="S48" i="11"/>
  <c r="R48" i="11"/>
  <c r="Q48" i="11"/>
  <c r="P48" i="11"/>
  <c r="O48" i="11"/>
  <c r="M48" i="11"/>
  <c r="L48" i="11"/>
  <c r="K48" i="11"/>
  <c r="J48" i="11"/>
  <c r="K49" i="11" s="1"/>
  <c r="I48" i="11"/>
  <c r="H48" i="11"/>
  <c r="G48" i="11"/>
  <c r="F48" i="11"/>
  <c r="G49" i="11" s="1"/>
  <c r="E48" i="11"/>
  <c r="U47" i="11"/>
  <c r="T46" i="11"/>
  <c r="U46" i="11" s="1"/>
  <c r="N46" i="11"/>
  <c r="U45" i="11"/>
  <c r="T45" i="11"/>
  <c r="N45" i="11"/>
  <c r="T44" i="11"/>
  <c r="U44" i="11" s="1"/>
  <c r="N44" i="11"/>
  <c r="T43" i="11"/>
  <c r="N43" i="11"/>
  <c r="U43" i="11" s="1"/>
  <c r="T42" i="11"/>
  <c r="U42" i="11" s="1"/>
  <c r="N42" i="11"/>
  <c r="U41" i="11"/>
  <c r="T41" i="11"/>
  <c r="N41" i="11"/>
  <c r="T40" i="11"/>
  <c r="U40" i="11" s="1"/>
  <c r="N40" i="11"/>
  <c r="T39" i="11"/>
  <c r="N39" i="11"/>
  <c r="U39" i="11" s="1"/>
  <c r="T38" i="11"/>
  <c r="U38" i="11" s="1"/>
  <c r="N38" i="11"/>
  <c r="U37" i="11"/>
  <c r="T37" i="11"/>
  <c r="N37" i="11"/>
  <c r="T36" i="11"/>
  <c r="U36" i="11" s="1"/>
  <c r="N36" i="11"/>
  <c r="T35" i="11"/>
  <c r="N35" i="11"/>
  <c r="N48" i="11" s="1"/>
  <c r="T24" i="11" l="1"/>
  <c r="U24" i="11" s="1"/>
  <c r="T48" i="11"/>
  <c r="U48" i="11" s="1"/>
  <c r="U35" i="11"/>
  <c r="S25" i="3" l="1"/>
  <c r="R25" i="3"/>
  <c r="Q25" i="3"/>
  <c r="P25" i="3"/>
  <c r="O25" i="3"/>
  <c r="M25" i="3"/>
  <c r="L25" i="3"/>
  <c r="K25" i="3"/>
  <c r="J25" i="3"/>
  <c r="K26" i="3" s="1"/>
  <c r="I25" i="3"/>
  <c r="H25" i="3"/>
  <c r="G25" i="3"/>
  <c r="F25" i="3"/>
  <c r="G26" i="3" s="1"/>
  <c r="E25" i="3"/>
  <c r="U24" i="3"/>
  <c r="T23" i="3"/>
  <c r="U23" i="3" s="1"/>
  <c r="N23" i="3"/>
  <c r="U22" i="3"/>
  <c r="T22" i="3"/>
  <c r="N22" i="3"/>
  <c r="T21" i="3"/>
  <c r="U21" i="3" s="1"/>
  <c r="N21" i="3"/>
  <c r="T20" i="3"/>
  <c r="U20" i="3" s="1"/>
  <c r="N20" i="3"/>
  <c r="T19" i="3"/>
  <c r="U19" i="3" s="1"/>
  <c r="N19" i="3"/>
  <c r="U18" i="3"/>
  <c r="T18" i="3"/>
  <c r="N18" i="3"/>
  <c r="N17" i="3"/>
  <c r="U17" i="3" s="1"/>
  <c r="T16" i="3"/>
  <c r="U16" i="3" s="1"/>
  <c r="N16" i="3"/>
  <c r="U15" i="3"/>
  <c r="N15" i="3"/>
  <c r="N14" i="3"/>
  <c r="U14" i="3" s="1"/>
  <c r="U13" i="3"/>
  <c r="T13" i="3"/>
  <c r="N13" i="3"/>
  <c r="N25" i="3" s="1"/>
  <c r="S48" i="3"/>
  <c r="R48" i="3"/>
  <c r="Q48" i="3"/>
  <c r="P48" i="3"/>
  <c r="O48" i="3"/>
  <c r="M48" i="3"/>
  <c r="L48" i="3"/>
  <c r="K48" i="3"/>
  <c r="J48" i="3"/>
  <c r="K49" i="3" s="1"/>
  <c r="I48" i="3"/>
  <c r="H48" i="3"/>
  <c r="G48" i="3"/>
  <c r="F48" i="3"/>
  <c r="G49" i="3" s="1"/>
  <c r="E48" i="3"/>
  <c r="U47" i="3"/>
  <c r="T46" i="3"/>
  <c r="U46" i="3" s="1"/>
  <c r="N46" i="3"/>
  <c r="U45" i="3"/>
  <c r="N45" i="3"/>
  <c r="T44" i="3"/>
  <c r="N44" i="3"/>
  <c r="U44" i="3" s="1"/>
  <c r="T43" i="3"/>
  <c r="U43" i="3" s="1"/>
  <c r="N43" i="3"/>
  <c r="U42" i="3"/>
  <c r="T42" i="3"/>
  <c r="N42" i="3"/>
  <c r="T41" i="3"/>
  <c r="U41" i="3" s="1"/>
  <c r="N41" i="3"/>
  <c r="T40" i="3"/>
  <c r="N40" i="3"/>
  <c r="U40" i="3" s="1"/>
  <c r="T39" i="3"/>
  <c r="U39" i="3" s="1"/>
  <c r="N39" i="3"/>
  <c r="U38" i="3"/>
  <c r="T38" i="3"/>
  <c r="N38" i="3"/>
  <c r="T37" i="3"/>
  <c r="U37" i="3" s="1"/>
  <c r="N37" i="3"/>
  <c r="T36" i="3"/>
  <c r="N36" i="3"/>
  <c r="U36" i="3" s="1"/>
  <c r="T35" i="3"/>
  <c r="U35" i="3" s="1"/>
  <c r="N35" i="3"/>
  <c r="N48" i="3" s="1"/>
  <c r="T23" i="4"/>
  <c r="N23" i="4"/>
  <c r="T35" i="6"/>
  <c r="N35" i="6"/>
  <c r="U35" i="6" s="1"/>
  <c r="N40" i="14"/>
  <c r="N39" i="14"/>
  <c r="N38" i="14"/>
  <c r="N37" i="14"/>
  <c r="T37" i="14"/>
  <c r="T38" i="14"/>
  <c r="T39" i="14"/>
  <c r="U39" i="14" s="1"/>
  <c r="T40" i="14"/>
  <c r="N41" i="14"/>
  <c r="U41" i="14" s="1"/>
  <c r="T42" i="30"/>
  <c r="N42" i="30"/>
  <c r="T37" i="26"/>
  <c r="N39" i="26"/>
  <c r="T39" i="26"/>
  <c r="N40" i="26"/>
  <c r="N41" i="26"/>
  <c r="S48" i="38"/>
  <c r="R48" i="38"/>
  <c r="Q48" i="38"/>
  <c r="P48" i="38"/>
  <c r="O48" i="38"/>
  <c r="M48" i="38"/>
  <c r="L48" i="38"/>
  <c r="K48" i="38"/>
  <c r="J48" i="38"/>
  <c r="I48" i="38"/>
  <c r="H48" i="38"/>
  <c r="G48" i="38"/>
  <c r="F48" i="38"/>
  <c r="E48" i="38"/>
  <c r="U47" i="38"/>
  <c r="U46" i="38"/>
  <c r="T46" i="38"/>
  <c r="N46" i="38"/>
  <c r="N45" i="38"/>
  <c r="T44" i="38"/>
  <c r="U44" i="38" s="1"/>
  <c r="N44" i="38"/>
  <c r="N43" i="38"/>
  <c r="U42" i="38"/>
  <c r="N42" i="38"/>
  <c r="N41" i="38"/>
  <c r="U40" i="38"/>
  <c r="N40" i="38"/>
  <c r="U39" i="38"/>
  <c r="N39" i="38"/>
  <c r="N38" i="38"/>
  <c r="N37" i="38"/>
  <c r="N36" i="38"/>
  <c r="N48" i="38" s="1"/>
  <c r="N35" i="38"/>
  <c r="S26" i="38"/>
  <c r="R26" i="38"/>
  <c r="Q26" i="38"/>
  <c r="P26" i="38"/>
  <c r="O26" i="38"/>
  <c r="M26" i="38"/>
  <c r="L26" i="38"/>
  <c r="K26" i="38"/>
  <c r="K27" i="38" s="1"/>
  <c r="J26" i="38"/>
  <c r="I26" i="38"/>
  <c r="H26" i="38"/>
  <c r="G26" i="38"/>
  <c r="F26" i="38"/>
  <c r="G27" i="38" s="1"/>
  <c r="E26" i="38"/>
  <c r="U25" i="38"/>
  <c r="U24" i="38"/>
  <c r="N24" i="38"/>
  <c r="N23" i="38"/>
  <c r="U22" i="38"/>
  <c r="N22" i="38"/>
  <c r="N21" i="38"/>
  <c r="N20" i="38"/>
  <c r="U20" i="38" s="1"/>
  <c r="U19" i="38"/>
  <c r="N19" i="38"/>
  <c r="T18" i="38"/>
  <c r="N18" i="38"/>
  <c r="N17" i="38"/>
  <c r="N16" i="38"/>
  <c r="U15" i="38"/>
  <c r="N15" i="38"/>
  <c r="N14" i="38"/>
  <c r="N13" i="38"/>
  <c r="C11" i="38"/>
  <c r="S5" i="38"/>
  <c r="S4" i="38"/>
  <c r="T25" i="32"/>
  <c r="S25" i="32"/>
  <c r="R25" i="32"/>
  <c r="Q25" i="32"/>
  <c r="P25" i="32"/>
  <c r="O25" i="32"/>
  <c r="M25" i="32"/>
  <c r="L25" i="32"/>
  <c r="K25" i="32"/>
  <c r="J25" i="32"/>
  <c r="I25" i="32"/>
  <c r="H25" i="32"/>
  <c r="G25" i="32"/>
  <c r="F25" i="32"/>
  <c r="E25" i="32"/>
  <c r="U24" i="32"/>
  <c r="N23" i="32"/>
  <c r="U23" i="32" s="1"/>
  <c r="N22" i="32"/>
  <c r="U22" i="32" s="1"/>
  <c r="N21" i="32"/>
  <c r="U21" i="32" s="1"/>
  <c r="N20" i="32"/>
  <c r="U20" i="32" s="1"/>
  <c r="N19" i="32"/>
  <c r="U19" i="32" s="1"/>
  <c r="N18" i="32"/>
  <c r="U18" i="32" s="1"/>
  <c r="U16" i="32"/>
  <c r="N15" i="32"/>
  <c r="U15" i="32" s="1"/>
  <c r="N14" i="32"/>
  <c r="U14" i="32" s="1"/>
  <c r="N13" i="32"/>
  <c r="S46" i="32"/>
  <c r="R46" i="32"/>
  <c r="Q46" i="32"/>
  <c r="P46" i="32"/>
  <c r="O46" i="32"/>
  <c r="M46" i="32"/>
  <c r="L46" i="32"/>
  <c r="K46" i="32"/>
  <c r="J46" i="32"/>
  <c r="I46" i="32"/>
  <c r="H46" i="32"/>
  <c r="G46" i="32"/>
  <c r="F46" i="32"/>
  <c r="E46" i="32"/>
  <c r="U45" i="32"/>
  <c r="N44" i="32"/>
  <c r="U44" i="32" s="1"/>
  <c r="N43" i="32"/>
  <c r="U43" i="32" s="1"/>
  <c r="N42" i="32"/>
  <c r="U42" i="32" s="1"/>
  <c r="N41" i="32"/>
  <c r="U41" i="32" s="1"/>
  <c r="N40" i="32"/>
  <c r="U40" i="32" s="1"/>
  <c r="N39" i="32"/>
  <c r="U39" i="32" s="1"/>
  <c r="T38" i="32"/>
  <c r="T46" i="32" s="1"/>
  <c r="N38" i="32"/>
  <c r="N37" i="32"/>
  <c r="U37" i="32" s="1"/>
  <c r="N36" i="32"/>
  <c r="T23" i="19"/>
  <c r="S23" i="19"/>
  <c r="R23" i="19"/>
  <c r="Q23" i="19"/>
  <c r="P23" i="19"/>
  <c r="O23" i="19"/>
  <c r="M23" i="19"/>
  <c r="L23" i="19"/>
  <c r="K23" i="19"/>
  <c r="J23" i="19"/>
  <c r="I23" i="19"/>
  <c r="H23" i="19"/>
  <c r="G23" i="19"/>
  <c r="F23" i="19"/>
  <c r="E23" i="19"/>
  <c r="U22" i="19"/>
  <c r="N21" i="19"/>
  <c r="U21" i="19" s="1"/>
  <c r="N20" i="19"/>
  <c r="U20" i="19" s="1"/>
  <c r="N19" i="19"/>
  <c r="U19" i="19" s="1"/>
  <c r="N18" i="19"/>
  <c r="U18" i="19" s="1"/>
  <c r="N17" i="19"/>
  <c r="U17" i="19" s="1"/>
  <c r="N16" i="19"/>
  <c r="U16" i="19" s="1"/>
  <c r="N15" i="19"/>
  <c r="U15" i="19" s="1"/>
  <c r="N14" i="19"/>
  <c r="U14" i="19" s="1"/>
  <c r="N13" i="19"/>
  <c r="U13" i="19" s="1"/>
  <c r="T48" i="19"/>
  <c r="S48" i="19"/>
  <c r="R48" i="19"/>
  <c r="Q48" i="19"/>
  <c r="P48" i="19"/>
  <c r="O48" i="19"/>
  <c r="M48" i="19"/>
  <c r="L48" i="19"/>
  <c r="K48" i="19"/>
  <c r="J48" i="19"/>
  <c r="I48" i="19"/>
  <c r="H48" i="19"/>
  <c r="G48" i="19"/>
  <c r="F48" i="19"/>
  <c r="E48" i="19"/>
  <c r="U47" i="19"/>
  <c r="N46" i="19"/>
  <c r="U46" i="19" s="1"/>
  <c r="U45" i="19"/>
  <c r="N44" i="19"/>
  <c r="U44" i="19" s="1"/>
  <c r="N43" i="19"/>
  <c r="U43" i="19" s="1"/>
  <c r="U42" i="19"/>
  <c r="N42" i="19"/>
  <c r="N41" i="19"/>
  <c r="U41" i="19" s="1"/>
  <c r="N40" i="19"/>
  <c r="U40" i="19" s="1"/>
  <c r="N39" i="19"/>
  <c r="U39" i="19" s="1"/>
  <c r="N38" i="19"/>
  <c r="U38" i="19" s="1"/>
  <c r="N37" i="19"/>
  <c r="U37" i="19" s="1"/>
  <c r="U36" i="19"/>
  <c r="N36" i="19"/>
  <c r="U35" i="19"/>
  <c r="T36" i="25"/>
  <c r="U36" i="25" s="1"/>
  <c r="N36" i="25"/>
  <c r="T36" i="23"/>
  <c r="U36" i="23" s="1"/>
  <c r="N36" i="23"/>
  <c r="T42" i="25"/>
  <c r="N42" i="25"/>
  <c r="T42" i="23"/>
  <c r="N42" i="23"/>
  <c r="T36" i="30"/>
  <c r="N36" i="30"/>
  <c r="U36" i="30" l="1"/>
  <c r="U40" i="14"/>
  <c r="U38" i="14"/>
  <c r="N25" i="32"/>
  <c r="U25" i="32" s="1"/>
  <c r="N46" i="32"/>
  <c r="U13" i="32"/>
  <c r="U38" i="32"/>
  <c r="G47" i="32"/>
  <c r="G26" i="32"/>
  <c r="U42" i="30"/>
  <c r="U42" i="25"/>
  <c r="N48" i="19"/>
  <c r="U37" i="14"/>
  <c r="T25" i="3"/>
  <c r="U25" i="3" s="1"/>
  <c r="T48" i="3"/>
  <c r="U48" i="3" s="1"/>
  <c r="U42" i="23"/>
  <c r="K47" i="32"/>
  <c r="K26" i="32"/>
  <c r="G24" i="19"/>
  <c r="K49" i="38"/>
  <c r="U45" i="38"/>
  <c r="U36" i="38"/>
  <c r="U43" i="38"/>
  <c r="T48" i="38"/>
  <c r="U48" i="38" s="1"/>
  <c r="U35" i="38"/>
  <c r="G49" i="38"/>
  <c r="U14" i="38"/>
  <c r="U16" i="38"/>
  <c r="U18" i="38"/>
  <c r="U23" i="38"/>
  <c r="N26" i="38"/>
  <c r="T26" i="38"/>
  <c r="U26" i="38" s="1"/>
  <c r="U13" i="38"/>
  <c r="U46" i="32"/>
  <c r="U36" i="32"/>
  <c r="G49" i="19"/>
  <c r="K49" i="19"/>
  <c r="K24" i="19"/>
  <c r="N23" i="19"/>
  <c r="U23" i="19" s="1"/>
  <c r="U48" i="19"/>
  <c r="S22" i="24"/>
  <c r="R22" i="24"/>
  <c r="Q22" i="24"/>
  <c r="P22" i="24"/>
  <c r="O22" i="24"/>
  <c r="M22" i="24"/>
  <c r="L22" i="24"/>
  <c r="K22" i="24"/>
  <c r="J22" i="24"/>
  <c r="I22" i="24"/>
  <c r="H22" i="24"/>
  <c r="G22" i="24"/>
  <c r="F22" i="24"/>
  <c r="E22" i="24"/>
  <c r="T21" i="24"/>
  <c r="N21" i="24"/>
  <c r="T20" i="24"/>
  <c r="U20" i="24" s="1"/>
  <c r="N20" i="24"/>
  <c r="T19" i="24"/>
  <c r="N19" i="24"/>
  <c r="U19" i="24" s="1"/>
  <c r="T18" i="24"/>
  <c r="U18" i="24" s="1"/>
  <c r="N18" i="24"/>
  <c r="T17" i="24"/>
  <c r="N17" i="24"/>
  <c r="T16" i="24"/>
  <c r="U16" i="24" s="1"/>
  <c r="N16" i="24"/>
  <c r="T15" i="24"/>
  <c r="N15" i="24"/>
  <c r="U15" i="24" s="1"/>
  <c r="T14" i="24"/>
  <c r="U14" i="24" s="1"/>
  <c r="N14" i="24"/>
  <c r="T13" i="24"/>
  <c r="N13" i="24"/>
  <c r="S45" i="24"/>
  <c r="R45" i="24"/>
  <c r="Q45" i="24"/>
  <c r="P45" i="24"/>
  <c r="O45" i="24"/>
  <c r="M45" i="24"/>
  <c r="L45" i="24"/>
  <c r="K45" i="24"/>
  <c r="J45" i="24"/>
  <c r="I45" i="24"/>
  <c r="H45" i="24"/>
  <c r="G45" i="24"/>
  <c r="F45" i="24"/>
  <c r="E45" i="24"/>
  <c r="T44" i="24"/>
  <c r="N44" i="24"/>
  <c r="T43" i="24"/>
  <c r="N43" i="24"/>
  <c r="T42" i="24"/>
  <c r="N42" i="24"/>
  <c r="T41" i="24"/>
  <c r="N41" i="24"/>
  <c r="T39" i="24"/>
  <c r="N39" i="24"/>
  <c r="T37" i="24"/>
  <c r="N37" i="24"/>
  <c r="T36" i="24"/>
  <c r="N36" i="24"/>
  <c r="T34" i="24"/>
  <c r="N34" i="24"/>
  <c r="U42" i="24" l="1"/>
  <c r="U41" i="24"/>
  <c r="U44" i="24"/>
  <c r="T22" i="24"/>
  <c r="U17" i="24"/>
  <c r="U21" i="24"/>
  <c r="U37" i="24"/>
  <c r="U39" i="24"/>
  <c r="G23" i="24"/>
  <c r="K23" i="24"/>
  <c r="U36" i="24"/>
  <c r="G46" i="24"/>
  <c r="K46" i="24"/>
  <c r="U43" i="24"/>
  <c r="U13" i="24"/>
  <c r="U34" i="24"/>
  <c r="N22" i="24"/>
  <c r="T45" i="24"/>
  <c r="N45" i="24"/>
  <c r="S23" i="21"/>
  <c r="R23" i="21"/>
  <c r="Q23" i="21"/>
  <c r="P23" i="21"/>
  <c r="O23" i="21"/>
  <c r="M23" i="21"/>
  <c r="L23" i="21"/>
  <c r="K23" i="21"/>
  <c r="J23" i="21"/>
  <c r="I23" i="21"/>
  <c r="H23" i="21"/>
  <c r="G23" i="21"/>
  <c r="F23" i="21"/>
  <c r="E23" i="21"/>
  <c r="U22" i="21"/>
  <c r="T21" i="21"/>
  <c r="N21" i="21"/>
  <c r="T20" i="21"/>
  <c r="N20" i="21"/>
  <c r="T19" i="21"/>
  <c r="N19" i="21"/>
  <c r="T18" i="21"/>
  <c r="N18" i="21"/>
  <c r="T17" i="21"/>
  <c r="N17" i="21"/>
  <c r="T16" i="21"/>
  <c r="U16" i="21" s="1"/>
  <c r="N16" i="21"/>
  <c r="T15" i="21"/>
  <c r="N15" i="21"/>
  <c r="T14" i="21"/>
  <c r="N14" i="21"/>
  <c r="T13" i="21"/>
  <c r="N13" i="21"/>
  <c r="N23" i="21" s="1"/>
  <c r="S47" i="21"/>
  <c r="R47" i="21"/>
  <c r="Q47" i="21"/>
  <c r="P47" i="21"/>
  <c r="O47" i="21"/>
  <c r="M47" i="21"/>
  <c r="L47" i="21"/>
  <c r="K47" i="21"/>
  <c r="J47" i="21"/>
  <c r="I47" i="21"/>
  <c r="H47" i="21"/>
  <c r="G47" i="21"/>
  <c r="F47" i="21"/>
  <c r="E47" i="21"/>
  <c r="U46" i="21"/>
  <c r="T45" i="21"/>
  <c r="U45" i="21" s="1"/>
  <c r="N45" i="21"/>
  <c r="T44" i="21"/>
  <c r="N44" i="21"/>
  <c r="T43" i="21"/>
  <c r="U43" i="21" s="1"/>
  <c r="N43" i="21"/>
  <c r="T42" i="21"/>
  <c r="N42" i="21"/>
  <c r="T41" i="21"/>
  <c r="U41" i="21" s="1"/>
  <c r="N41" i="21"/>
  <c r="T40" i="21"/>
  <c r="N40" i="21"/>
  <c r="T39" i="21"/>
  <c r="U39" i="21" s="1"/>
  <c r="N39" i="21"/>
  <c r="T38" i="21"/>
  <c r="N38" i="21"/>
  <c r="T37" i="21"/>
  <c r="U37" i="21" s="1"/>
  <c r="N37" i="21"/>
  <c r="T36" i="21"/>
  <c r="N36" i="21"/>
  <c r="N47" i="21" s="1"/>
  <c r="T35" i="21"/>
  <c r="U35" i="21" s="1"/>
  <c r="N35" i="21"/>
  <c r="U22" i="24" l="1"/>
  <c r="U45" i="24"/>
  <c r="U13" i="21"/>
  <c r="U17" i="21"/>
  <c r="U21" i="21"/>
  <c r="U36" i="21"/>
  <c r="U38" i="21"/>
  <c r="U40" i="21"/>
  <c r="U42" i="21"/>
  <c r="U14" i="21"/>
  <c r="U15" i="21"/>
  <c r="U19" i="21"/>
  <c r="U20" i="21"/>
  <c r="G48" i="21"/>
  <c r="G24" i="21"/>
  <c r="U44" i="21"/>
  <c r="K48" i="21"/>
  <c r="T47" i="21"/>
  <c r="U47" i="21" s="1"/>
  <c r="U18" i="21"/>
  <c r="K24" i="21"/>
  <c r="T23" i="21"/>
  <c r="U23" i="21" s="1"/>
  <c r="T42" i="6" l="1"/>
  <c r="U42" i="6" s="1"/>
  <c r="N42" i="6"/>
  <c r="S25" i="2" l="1"/>
  <c r="R25" i="2"/>
  <c r="Q25" i="2"/>
  <c r="P25" i="2"/>
  <c r="O25" i="2"/>
  <c r="M25" i="2"/>
  <c r="L25" i="2"/>
  <c r="K25" i="2"/>
  <c r="J25" i="2"/>
  <c r="I25" i="2"/>
  <c r="H25" i="2"/>
  <c r="G25" i="2"/>
  <c r="F25" i="2"/>
  <c r="E25" i="2"/>
  <c r="U24" i="2"/>
  <c r="N23" i="2"/>
  <c r="U23" i="2" s="1"/>
  <c r="N22" i="2"/>
  <c r="U22" i="2" s="1"/>
  <c r="N21" i="2"/>
  <c r="U21" i="2" s="1"/>
  <c r="N20" i="2"/>
  <c r="U20" i="2" s="1"/>
  <c r="N19" i="2"/>
  <c r="U19" i="2" s="1"/>
  <c r="N18" i="2"/>
  <c r="U18" i="2" s="1"/>
  <c r="T17" i="2"/>
  <c r="N17" i="2"/>
  <c r="N16" i="2"/>
  <c r="U16" i="2" s="1"/>
  <c r="U15" i="2"/>
  <c r="N15" i="2"/>
  <c r="N14" i="2"/>
  <c r="U14" i="2" s="1"/>
  <c r="U13" i="2"/>
  <c r="N13" i="2"/>
  <c r="T47" i="2"/>
  <c r="S47" i="2"/>
  <c r="R47" i="2"/>
  <c r="Q47" i="2"/>
  <c r="P47" i="2"/>
  <c r="O47" i="2"/>
  <c r="M47" i="2"/>
  <c r="L47" i="2"/>
  <c r="K47" i="2"/>
  <c r="J47" i="2"/>
  <c r="I47" i="2"/>
  <c r="H47" i="2"/>
  <c r="G47" i="2"/>
  <c r="F47" i="2"/>
  <c r="E47" i="2"/>
  <c r="U46" i="2"/>
  <c r="N45" i="2"/>
  <c r="U45" i="2" s="1"/>
  <c r="N44" i="2"/>
  <c r="U44" i="2" s="1"/>
  <c r="U43" i="2"/>
  <c r="N42" i="2"/>
  <c r="U42" i="2" s="1"/>
  <c r="N41" i="2"/>
  <c r="U41" i="2" s="1"/>
  <c r="U40" i="2"/>
  <c r="N40" i="2"/>
  <c r="N39" i="2"/>
  <c r="U39" i="2" s="1"/>
  <c r="N38" i="2"/>
  <c r="U38" i="2" s="1"/>
  <c r="N37" i="2"/>
  <c r="U37" i="2" s="1"/>
  <c r="N36" i="2"/>
  <c r="U36" i="2" s="1"/>
  <c r="N35" i="2"/>
  <c r="U35" i="2" s="1"/>
  <c r="N24" i="35"/>
  <c r="N43" i="35"/>
  <c r="K26" i="2" l="1"/>
  <c r="G26" i="2"/>
  <c r="N25" i="2"/>
  <c r="U17" i="2"/>
  <c r="G48" i="2"/>
  <c r="K48" i="2"/>
  <c r="T25" i="2"/>
  <c r="U25" i="2" s="1"/>
  <c r="N47" i="2"/>
  <c r="U47" i="2" s="1"/>
  <c r="N24" i="9"/>
  <c r="S47" i="28"/>
  <c r="R47" i="28"/>
  <c r="Q47" i="28"/>
  <c r="P47" i="28"/>
  <c r="O47" i="28"/>
  <c r="M47" i="28"/>
  <c r="L47" i="28"/>
  <c r="K47" i="28"/>
  <c r="J47" i="28"/>
  <c r="K48" i="28" s="1"/>
  <c r="I47" i="28"/>
  <c r="H47" i="28"/>
  <c r="G47" i="28"/>
  <c r="F47" i="28"/>
  <c r="G48" i="28" s="1"/>
  <c r="E47" i="28"/>
  <c r="U46" i="28"/>
  <c r="T45" i="28"/>
  <c r="N45" i="28"/>
  <c r="T44" i="28"/>
  <c r="N44" i="28"/>
  <c r="T43" i="28"/>
  <c r="U43" i="28" s="1"/>
  <c r="N43" i="28"/>
  <c r="T41" i="28"/>
  <c r="U41" i="28" s="1"/>
  <c r="N41" i="28"/>
  <c r="T40" i="28"/>
  <c r="N40" i="28"/>
  <c r="T38" i="28"/>
  <c r="N38" i="28"/>
  <c r="T37" i="28"/>
  <c r="N37" i="28"/>
  <c r="T36" i="28"/>
  <c r="T47" i="28" s="1"/>
  <c r="N36" i="28"/>
  <c r="U35" i="28"/>
  <c r="S23" i="28"/>
  <c r="R23" i="28"/>
  <c r="Q23" i="28"/>
  <c r="P23" i="28"/>
  <c r="O23" i="28"/>
  <c r="M23" i="28"/>
  <c r="L23" i="28"/>
  <c r="K23" i="28"/>
  <c r="J23" i="28"/>
  <c r="I23" i="28"/>
  <c r="H23" i="28"/>
  <c r="G23" i="28"/>
  <c r="F23" i="28"/>
  <c r="E23" i="28"/>
  <c r="U22" i="28"/>
  <c r="T21" i="28"/>
  <c r="N21" i="28"/>
  <c r="T20" i="28"/>
  <c r="N20" i="28"/>
  <c r="T19" i="28"/>
  <c r="N19" i="28"/>
  <c r="T18" i="28"/>
  <c r="N18" i="28"/>
  <c r="T17" i="28"/>
  <c r="N17" i="28"/>
  <c r="U16" i="28"/>
  <c r="T15" i="28"/>
  <c r="N15" i="28"/>
  <c r="T14" i="28"/>
  <c r="N14" i="28"/>
  <c r="T13" i="28"/>
  <c r="N13" i="28"/>
  <c r="S4" i="28"/>
  <c r="S5" i="28"/>
  <c r="S48" i="13"/>
  <c r="R48" i="13"/>
  <c r="Q48" i="13"/>
  <c r="P48" i="13"/>
  <c r="O48" i="13"/>
  <c r="M48" i="13"/>
  <c r="L48" i="13"/>
  <c r="K48" i="13"/>
  <c r="J48" i="13"/>
  <c r="I48" i="13"/>
  <c r="H48" i="13"/>
  <c r="G48" i="13"/>
  <c r="F48" i="13"/>
  <c r="E48" i="13"/>
  <c r="U47" i="13"/>
  <c r="T46" i="13"/>
  <c r="N46" i="13"/>
  <c r="T45" i="13"/>
  <c r="N45" i="13"/>
  <c r="T44" i="13"/>
  <c r="N44" i="13"/>
  <c r="T43" i="13"/>
  <c r="N43" i="13"/>
  <c r="T42" i="13"/>
  <c r="N42" i="13"/>
  <c r="T41" i="13"/>
  <c r="N41" i="13"/>
  <c r="T40" i="13"/>
  <c r="N40" i="13"/>
  <c r="U40" i="13" s="1"/>
  <c r="T39" i="13"/>
  <c r="N39" i="13"/>
  <c r="T38" i="13"/>
  <c r="N38" i="13"/>
  <c r="T37" i="13"/>
  <c r="N37" i="13"/>
  <c r="T36" i="13"/>
  <c r="N36" i="13"/>
  <c r="S24" i="13"/>
  <c r="R24" i="13"/>
  <c r="Q24" i="13"/>
  <c r="P24" i="13"/>
  <c r="O24" i="13"/>
  <c r="M24" i="13"/>
  <c r="L24" i="13"/>
  <c r="K24" i="13"/>
  <c r="J24" i="13"/>
  <c r="I24" i="13"/>
  <c r="H24" i="13"/>
  <c r="G24" i="13"/>
  <c r="F24" i="13"/>
  <c r="E24" i="13"/>
  <c r="U23" i="13"/>
  <c r="T22" i="13"/>
  <c r="N22" i="13"/>
  <c r="T20" i="13"/>
  <c r="N20" i="13"/>
  <c r="T19" i="13"/>
  <c r="N19" i="13"/>
  <c r="T18" i="13"/>
  <c r="N18" i="13"/>
  <c r="T17" i="13"/>
  <c r="N17" i="13"/>
  <c r="T16" i="13"/>
  <c r="N16" i="13"/>
  <c r="T15" i="13"/>
  <c r="N15" i="13"/>
  <c r="T14" i="13"/>
  <c r="N14" i="13"/>
  <c r="S4" i="13"/>
  <c r="S5" i="13"/>
  <c r="S48" i="4"/>
  <c r="R48" i="4"/>
  <c r="Q48" i="4"/>
  <c r="P48" i="4"/>
  <c r="O48" i="4"/>
  <c r="M48" i="4"/>
  <c r="L48" i="4"/>
  <c r="K48" i="4"/>
  <c r="J48" i="4"/>
  <c r="I48" i="4"/>
  <c r="H48" i="4"/>
  <c r="G48" i="4"/>
  <c r="F48" i="4"/>
  <c r="G49" i="4" s="1"/>
  <c r="E48" i="4"/>
  <c r="U47" i="4"/>
  <c r="T46" i="4"/>
  <c r="N46" i="4"/>
  <c r="T45" i="4"/>
  <c r="U45" i="4" s="1"/>
  <c r="N45" i="4"/>
  <c r="T44" i="4"/>
  <c r="U44" i="4" s="1"/>
  <c r="N44" i="4"/>
  <c r="T43" i="4"/>
  <c r="N43" i="4"/>
  <c r="T42" i="4"/>
  <c r="U42" i="4" s="1"/>
  <c r="N42" i="4"/>
  <c r="T41" i="4"/>
  <c r="N41" i="4"/>
  <c r="T40" i="4"/>
  <c r="N40" i="4"/>
  <c r="T39" i="4"/>
  <c r="N39" i="4"/>
  <c r="T38" i="4"/>
  <c r="N38" i="4"/>
  <c r="T37" i="4"/>
  <c r="U37" i="4" s="1"/>
  <c r="N37" i="4"/>
  <c r="T36" i="4"/>
  <c r="U36" i="4" s="1"/>
  <c r="N36" i="4"/>
  <c r="T35" i="4"/>
  <c r="N35" i="4"/>
  <c r="S25" i="4"/>
  <c r="R25" i="4"/>
  <c r="Q25" i="4"/>
  <c r="P25" i="4"/>
  <c r="O25" i="4"/>
  <c r="M25" i="4"/>
  <c r="L25" i="4"/>
  <c r="K25" i="4"/>
  <c r="J25" i="4"/>
  <c r="I25" i="4"/>
  <c r="H25" i="4"/>
  <c r="G25" i="4"/>
  <c r="F25" i="4"/>
  <c r="G26" i="4" s="1"/>
  <c r="E25" i="4"/>
  <c r="U24" i="4"/>
  <c r="U23" i="4"/>
  <c r="U22" i="4"/>
  <c r="T21" i="4"/>
  <c r="N21" i="4"/>
  <c r="T20" i="4"/>
  <c r="N20" i="4"/>
  <c r="T19" i="4"/>
  <c r="N19" i="4"/>
  <c r="T18" i="4"/>
  <c r="N18" i="4"/>
  <c r="T17" i="4"/>
  <c r="N17" i="4"/>
  <c r="T16" i="4"/>
  <c r="N16" i="4"/>
  <c r="T15" i="4"/>
  <c r="N15" i="4"/>
  <c r="T14" i="4"/>
  <c r="N14" i="4"/>
  <c r="T13" i="4"/>
  <c r="N13" i="4"/>
  <c r="N25" i="4" s="1"/>
  <c r="S4" i="4"/>
  <c r="S5" i="4"/>
  <c r="U14" i="28" l="1"/>
  <c r="U13" i="28"/>
  <c r="U15" i="28"/>
  <c r="U42" i="13"/>
  <c r="U15" i="4"/>
  <c r="U19" i="4"/>
  <c r="U16" i="4"/>
  <c r="U18" i="4"/>
  <c r="U39" i="4"/>
  <c r="U41" i="4"/>
  <c r="K49" i="4"/>
  <c r="K26" i="4"/>
  <c r="K49" i="13"/>
  <c r="G24" i="28"/>
  <c r="K24" i="28"/>
  <c r="G49" i="13"/>
  <c r="U17" i="28"/>
  <c r="U19" i="28"/>
  <c r="U42" i="28"/>
  <c r="U44" i="28"/>
  <c r="U37" i="28"/>
  <c r="U18" i="28"/>
  <c r="U45" i="28"/>
  <c r="U21" i="28"/>
  <c r="N47" i="28"/>
  <c r="U47" i="28" s="1"/>
  <c r="U38" i="28"/>
  <c r="U40" i="28"/>
  <c r="N23" i="28"/>
  <c r="U20" i="28"/>
  <c r="U39" i="28"/>
  <c r="U14" i="13"/>
  <c r="U20" i="13"/>
  <c r="G25" i="13"/>
  <c r="K25" i="13"/>
  <c r="U43" i="13"/>
  <c r="U13" i="13"/>
  <c r="U19" i="13"/>
  <c r="U37" i="13"/>
  <c r="U45" i="13"/>
  <c r="U22" i="13"/>
  <c r="U18" i="13"/>
  <c r="U38" i="13"/>
  <c r="U46" i="13"/>
  <c r="U17" i="4"/>
  <c r="U13" i="4"/>
  <c r="U20" i="4"/>
  <c r="U14" i="4"/>
  <c r="U21" i="4"/>
  <c r="U43" i="4"/>
  <c r="U46" i="4"/>
  <c r="N48" i="4"/>
  <c r="U38" i="4"/>
  <c r="U40" i="4"/>
  <c r="N24" i="13"/>
  <c r="U16" i="13"/>
  <c r="U44" i="13"/>
  <c r="U15" i="13"/>
  <c r="U17" i="13"/>
  <c r="N48" i="13"/>
  <c r="U39" i="13"/>
  <c r="U41" i="13"/>
  <c r="U36" i="28"/>
  <c r="T23" i="28"/>
  <c r="T48" i="13"/>
  <c r="U36" i="13"/>
  <c r="T24" i="13"/>
  <c r="T48" i="4"/>
  <c r="U48" i="4" s="1"/>
  <c r="U35" i="4"/>
  <c r="T25" i="4"/>
  <c r="U25" i="4" s="1"/>
  <c r="U23" i="28" l="1"/>
  <c r="U48" i="13"/>
  <c r="U24" i="13"/>
  <c r="S47" i="20"/>
  <c r="R47" i="20"/>
  <c r="Q47" i="20"/>
  <c r="P47" i="20"/>
  <c r="O47" i="20"/>
  <c r="M47" i="20"/>
  <c r="L47" i="20"/>
  <c r="K47" i="20"/>
  <c r="J47" i="20"/>
  <c r="I47" i="20"/>
  <c r="H47" i="20"/>
  <c r="G47" i="20"/>
  <c r="F47" i="20"/>
  <c r="E47" i="20"/>
  <c r="U46" i="20"/>
  <c r="N45" i="20"/>
  <c r="U45" i="20" s="1"/>
  <c r="U44" i="20"/>
  <c r="U43" i="20"/>
  <c r="N42" i="20"/>
  <c r="U42" i="20" s="1"/>
  <c r="N41" i="20"/>
  <c r="U41" i="20" s="1"/>
  <c r="N40" i="20"/>
  <c r="U40" i="20" s="1"/>
  <c r="N39" i="20"/>
  <c r="U39" i="20" s="1"/>
  <c r="N38" i="20"/>
  <c r="U38" i="20" s="1"/>
  <c r="N37" i="20"/>
  <c r="U37" i="20" s="1"/>
  <c r="N36" i="20"/>
  <c r="U36" i="20" s="1"/>
  <c r="N35" i="20"/>
  <c r="S23" i="20"/>
  <c r="R23" i="20"/>
  <c r="Q23" i="20"/>
  <c r="P23" i="20"/>
  <c r="O23" i="20"/>
  <c r="M23" i="20"/>
  <c r="L23" i="20"/>
  <c r="K23" i="20"/>
  <c r="J23" i="20"/>
  <c r="I23" i="20"/>
  <c r="H23" i="20"/>
  <c r="G23" i="20"/>
  <c r="F23" i="20"/>
  <c r="E23" i="20"/>
  <c r="U22" i="20"/>
  <c r="U21" i="20"/>
  <c r="N21" i="20"/>
  <c r="N20" i="20"/>
  <c r="N19" i="20"/>
  <c r="N18" i="20"/>
  <c r="N17" i="20"/>
  <c r="U16" i="20"/>
  <c r="N15" i="20"/>
  <c r="U15" i="20" s="1"/>
  <c r="N14" i="20"/>
  <c r="N13" i="20"/>
  <c r="S4" i="20"/>
  <c r="S5" i="20"/>
  <c r="U17" i="20" l="1"/>
  <c r="U13" i="20"/>
  <c r="N47" i="20"/>
  <c r="G48" i="20"/>
  <c r="K48" i="20"/>
  <c r="U14" i="20"/>
  <c r="U20" i="20"/>
  <c r="U35" i="20"/>
  <c r="G24" i="20"/>
  <c r="K24" i="20"/>
  <c r="N23" i="20"/>
  <c r="U18" i="20"/>
  <c r="U19" i="20"/>
  <c r="T47" i="20"/>
  <c r="U47" i="20" s="1"/>
  <c r="T23" i="20"/>
  <c r="U23" i="20" s="1"/>
  <c r="S23" i="17" l="1"/>
  <c r="R23" i="17"/>
  <c r="Q23" i="17"/>
  <c r="P23" i="17"/>
  <c r="O23" i="17"/>
  <c r="M23" i="17"/>
  <c r="L23" i="17"/>
  <c r="K23" i="17"/>
  <c r="J23" i="17"/>
  <c r="I23" i="17"/>
  <c r="H23" i="17"/>
  <c r="G23" i="17"/>
  <c r="F23" i="17"/>
  <c r="E23" i="17"/>
  <c r="U22" i="17"/>
  <c r="N21" i="17"/>
  <c r="U21" i="17" s="1"/>
  <c r="N20" i="17"/>
  <c r="N19" i="17"/>
  <c r="N18" i="17"/>
  <c r="U17" i="17"/>
  <c r="N15" i="17"/>
  <c r="T14" i="17"/>
  <c r="N14" i="17"/>
  <c r="N13" i="17"/>
  <c r="U13" i="17" s="1"/>
  <c r="S45" i="17"/>
  <c r="R45" i="17"/>
  <c r="Q45" i="17"/>
  <c r="P45" i="17"/>
  <c r="O45" i="17"/>
  <c r="M45" i="17"/>
  <c r="L45" i="17"/>
  <c r="K45" i="17"/>
  <c r="J45" i="17"/>
  <c r="I45" i="17"/>
  <c r="H45" i="17"/>
  <c r="G45" i="17"/>
  <c r="F45" i="17"/>
  <c r="E45" i="17"/>
  <c r="U44" i="17"/>
  <c r="N41" i="17"/>
  <c r="N40" i="17"/>
  <c r="N39" i="17"/>
  <c r="N38" i="17"/>
  <c r="U38" i="17" s="1"/>
  <c r="N37" i="17"/>
  <c r="N36" i="17"/>
  <c r="N35" i="17"/>
  <c r="S4" i="17"/>
  <c r="S5" i="17"/>
  <c r="S4" i="19"/>
  <c r="S5" i="19"/>
  <c r="G46" i="17" l="1"/>
  <c r="U42" i="17"/>
  <c r="K46" i="17"/>
  <c r="U36" i="17"/>
  <c r="U40" i="17"/>
  <c r="U35" i="17"/>
  <c r="U39" i="17"/>
  <c r="U41" i="17"/>
  <c r="U43" i="17"/>
  <c r="N23" i="17"/>
  <c r="U14" i="17"/>
  <c r="U16" i="17"/>
  <c r="U15" i="17"/>
  <c r="U18" i="17"/>
  <c r="U20" i="17"/>
  <c r="N45" i="17"/>
  <c r="U37" i="17"/>
  <c r="U19" i="17"/>
  <c r="G24" i="17"/>
  <c r="K24" i="17"/>
  <c r="T23" i="17"/>
  <c r="T45" i="17"/>
  <c r="U23" i="17" l="1"/>
  <c r="U45" i="17"/>
  <c r="S46" i="15"/>
  <c r="R46" i="15"/>
  <c r="Q46" i="15"/>
  <c r="P46" i="15"/>
  <c r="O46" i="15"/>
  <c r="M46" i="15"/>
  <c r="L46" i="15"/>
  <c r="K46" i="15"/>
  <c r="J46" i="15"/>
  <c r="K47" i="15" s="1"/>
  <c r="I46" i="15"/>
  <c r="H46" i="15"/>
  <c r="G46" i="15"/>
  <c r="F46" i="15"/>
  <c r="G47" i="15" s="1"/>
  <c r="E46" i="15"/>
  <c r="U45" i="15"/>
  <c r="N45" i="15"/>
  <c r="T44" i="15"/>
  <c r="N44" i="15"/>
  <c r="T43" i="15"/>
  <c r="N43" i="15"/>
  <c r="T42" i="15"/>
  <c r="N42" i="15"/>
  <c r="T41" i="15"/>
  <c r="U41" i="15" s="1"/>
  <c r="N41" i="15"/>
  <c r="T40" i="15"/>
  <c r="N40" i="15"/>
  <c r="T39" i="15"/>
  <c r="N39" i="15"/>
  <c r="T38" i="15"/>
  <c r="N38" i="15"/>
  <c r="T37" i="15"/>
  <c r="U37" i="15" s="1"/>
  <c r="N37" i="15"/>
  <c r="T36" i="15"/>
  <c r="N36" i="15"/>
  <c r="T35" i="15"/>
  <c r="N35" i="15"/>
  <c r="S23" i="15"/>
  <c r="R23" i="15"/>
  <c r="Q23" i="15"/>
  <c r="P23" i="15"/>
  <c r="O23" i="15"/>
  <c r="M23" i="15"/>
  <c r="L23" i="15"/>
  <c r="K23" i="15"/>
  <c r="J23" i="15"/>
  <c r="I23" i="15"/>
  <c r="H23" i="15"/>
  <c r="G23" i="15"/>
  <c r="F23" i="15"/>
  <c r="E23" i="15"/>
  <c r="U22" i="15"/>
  <c r="T21" i="15"/>
  <c r="N21" i="15"/>
  <c r="U21" i="15" s="1"/>
  <c r="T20" i="15"/>
  <c r="N20" i="15"/>
  <c r="T19" i="15"/>
  <c r="N19" i="15"/>
  <c r="U19" i="15" s="1"/>
  <c r="T18" i="15"/>
  <c r="N18" i="15"/>
  <c r="T17" i="15"/>
  <c r="N17" i="15"/>
  <c r="U16" i="15"/>
  <c r="T15" i="15"/>
  <c r="N15" i="15"/>
  <c r="T14" i="15"/>
  <c r="N14" i="15"/>
  <c r="T13" i="15"/>
  <c r="U13" i="15" s="1"/>
  <c r="N13" i="15"/>
  <c r="S4" i="15"/>
  <c r="S5" i="15"/>
  <c r="N46" i="7"/>
  <c r="S47" i="7"/>
  <c r="R47" i="7"/>
  <c r="Q47" i="7"/>
  <c r="P47" i="7"/>
  <c r="O47" i="7"/>
  <c r="M47" i="7"/>
  <c r="L47" i="7"/>
  <c r="K47" i="7"/>
  <c r="J47" i="7"/>
  <c r="K48" i="7" s="1"/>
  <c r="I47" i="7"/>
  <c r="H47" i="7"/>
  <c r="G47" i="7"/>
  <c r="F47" i="7"/>
  <c r="G48" i="7" s="1"/>
  <c r="E47" i="7"/>
  <c r="U46" i="7"/>
  <c r="T45" i="7"/>
  <c r="U45" i="7" s="1"/>
  <c r="N45" i="7"/>
  <c r="T44" i="7"/>
  <c r="N44" i="7"/>
  <c r="T43" i="7"/>
  <c r="N43" i="7"/>
  <c r="T42" i="7"/>
  <c r="N42" i="7"/>
  <c r="T41" i="7"/>
  <c r="N41" i="7"/>
  <c r="T40" i="7"/>
  <c r="U40" i="7" s="1"/>
  <c r="N40" i="7"/>
  <c r="T39" i="7"/>
  <c r="N39" i="7"/>
  <c r="T38" i="7"/>
  <c r="U38" i="7" s="1"/>
  <c r="N38" i="7"/>
  <c r="T37" i="7"/>
  <c r="N37" i="7"/>
  <c r="T36" i="7"/>
  <c r="U36" i="7" s="1"/>
  <c r="N36" i="7"/>
  <c r="T35" i="7"/>
  <c r="N35" i="7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U24" i="7"/>
  <c r="T23" i="7"/>
  <c r="N23" i="7"/>
  <c r="T22" i="7"/>
  <c r="N22" i="7"/>
  <c r="T21" i="7"/>
  <c r="N21" i="7"/>
  <c r="T20" i="7"/>
  <c r="N20" i="7"/>
  <c r="T19" i="7"/>
  <c r="N19" i="7"/>
  <c r="T18" i="7"/>
  <c r="N18" i="7"/>
  <c r="T17" i="7"/>
  <c r="N17" i="7"/>
  <c r="U16" i="7"/>
  <c r="T15" i="7"/>
  <c r="U15" i="7" s="1"/>
  <c r="N15" i="7"/>
  <c r="T14" i="7"/>
  <c r="N14" i="7"/>
  <c r="T13" i="7"/>
  <c r="N13" i="7"/>
  <c r="S4" i="7"/>
  <c r="S5" i="7"/>
  <c r="U18" i="7" l="1"/>
  <c r="U19" i="7"/>
  <c r="U23" i="7"/>
  <c r="U37" i="7"/>
  <c r="U41" i="7"/>
  <c r="U36" i="15"/>
  <c r="U40" i="15"/>
  <c r="U43" i="15"/>
  <c r="U39" i="7"/>
  <c r="U43" i="7"/>
  <c r="U14" i="7"/>
  <c r="U20" i="7"/>
  <c r="U22" i="7"/>
  <c r="N25" i="7"/>
  <c r="N47" i="7"/>
  <c r="U15" i="15"/>
  <c r="U17" i="15"/>
  <c r="G24" i="15"/>
  <c r="K24" i="15"/>
  <c r="U39" i="15"/>
  <c r="N46" i="15"/>
  <c r="N23" i="15"/>
  <c r="U14" i="15"/>
  <c r="U18" i="15"/>
  <c r="U20" i="15"/>
  <c r="U35" i="15"/>
  <c r="U38" i="15"/>
  <c r="U42" i="15"/>
  <c r="U44" i="15"/>
  <c r="U13" i="7"/>
  <c r="U17" i="7"/>
  <c r="U35" i="7"/>
  <c r="U42" i="7"/>
  <c r="U44" i="7"/>
  <c r="U21" i="7"/>
  <c r="G26" i="7"/>
  <c r="K26" i="7"/>
  <c r="T46" i="15"/>
  <c r="T23" i="15"/>
  <c r="T47" i="7"/>
  <c r="T25" i="7"/>
  <c r="U25" i="7" s="1"/>
  <c r="U46" i="15" l="1"/>
  <c r="U23" i="15"/>
  <c r="U47" i="7"/>
  <c r="S25" i="33"/>
  <c r="R25" i="33"/>
  <c r="Q25" i="33"/>
  <c r="P25" i="33"/>
  <c r="O25" i="33"/>
  <c r="M25" i="33"/>
  <c r="L25" i="33"/>
  <c r="K25" i="33"/>
  <c r="J25" i="33"/>
  <c r="I25" i="33"/>
  <c r="H25" i="33"/>
  <c r="G25" i="33"/>
  <c r="F25" i="33"/>
  <c r="E25" i="33"/>
  <c r="U24" i="33"/>
  <c r="N24" i="33"/>
  <c r="T23" i="33"/>
  <c r="U23" i="33" s="1"/>
  <c r="N23" i="33"/>
  <c r="T22" i="33"/>
  <c r="N22" i="33"/>
  <c r="T21" i="33"/>
  <c r="N21" i="33"/>
  <c r="T20" i="33"/>
  <c r="U20" i="33" s="1"/>
  <c r="N20" i="33"/>
  <c r="T19" i="33"/>
  <c r="N19" i="33"/>
  <c r="T18" i="33"/>
  <c r="U18" i="33" s="1"/>
  <c r="N18" i="33"/>
  <c r="U16" i="33"/>
  <c r="T15" i="33"/>
  <c r="N15" i="33"/>
  <c r="T14" i="33"/>
  <c r="N14" i="33"/>
  <c r="T13" i="33"/>
  <c r="N13" i="33"/>
  <c r="S45" i="33"/>
  <c r="R45" i="33"/>
  <c r="Q45" i="33"/>
  <c r="P45" i="33"/>
  <c r="O45" i="33"/>
  <c r="M45" i="33"/>
  <c r="L45" i="33"/>
  <c r="K45" i="33"/>
  <c r="J45" i="33"/>
  <c r="I45" i="33"/>
  <c r="H45" i="33"/>
  <c r="G45" i="33"/>
  <c r="F45" i="33"/>
  <c r="E45" i="33"/>
  <c r="U44" i="33"/>
  <c r="N44" i="33"/>
  <c r="T43" i="33"/>
  <c r="N43" i="33"/>
  <c r="T42" i="33"/>
  <c r="N42" i="33"/>
  <c r="T41" i="33"/>
  <c r="N41" i="33"/>
  <c r="T40" i="33"/>
  <c r="N40" i="33"/>
  <c r="T39" i="33"/>
  <c r="N39" i="33"/>
  <c r="U39" i="33" s="1"/>
  <c r="T38" i="33"/>
  <c r="N38" i="33"/>
  <c r="T37" i="33"/>
  <c r="N37" i="33"/>
  <c r="T36" i="33"/>
  <c r="N36" i="33"/>
  <c r="S5" i="33"/>
  <c r="U22" i="33" l="1"/>
  <c r="N25" i="33"/>
  <c r="U21" i="33"/>
  <c r="U40" i="33"/>
  <c r="U42" i="33"/>
  <c r="U41" i="33"/>
  <c r="U43" i="33"/>
  <c r="U37" i="33"/>
  <c r="U13" i="33"/>
  <c r="U15" i="33"/>
  <c r="U19" i="33"/>
  <c r="N45" i="33"/>
  <c r="U36" i="33"/>
  <c r="U38" i="33"/>
  <c r="G46" i="33"/>
  <c r="K46" i="33"/>
  <c r="U14" i="33"/>
  <c r="G26" i="33"/>
  <c r="K26" i="33"/>
  <c r="T25" i="33"/>
  <c r="U25" i="33" s="1"/>
  <c r="T45" i="33"/>
  <c r="U45" i="33" s="1"/>
  <c r="S24" i="31" l="1"/>
  <c r="R24" i="31"/>
  <c r="Q24" i="31"/>
  <c r="P24" i="31"/>
  <c r="O24" i="31"/>
  <c r="M24" i="31"/>
  <c r="L24" i="31"/>
  <c r="K24" i="31"/>
  <c r="J24" i="31"/>
  <c r="I24" i="31"/>
  <c r="H24" i="31"/>
  <c r="G24" i="31"/>
  <c r="F24" i="31"/>
  <c r="E24" i="31"/>
  <c r="U23" i="31"/>
  <c r="N23" i="31"/>
  <c r="T22" i="31"/>
  <c r="N22" i="31"/>
  <c r="T21" i="31"/>
  <c r="N21" i="31"/>
  <c r="T20" i="31"/>
  <c r="U20" i="31" s="1"/>
  <c r="N20" i="31"/>
  <c r="T19" i="31"/>
  <c r="N19" i="31"/>
  <c r="T18" i="31"/>
  <c r="N18" i="31"/>
  <c r="U16" i="31"/>
  <c r="T15" i="31"/>
  <c r="N15" i="31"/>
  <c r="T14" i="31"/>
  <c r="N14" i="31"/>
  <c r="T13" i="31"/>
  <c r="U13" i="31" s="1"/>
  <c r="N13" i="31"/>
  <c r="S47" i="31"/>
  <c r="R47" i="31"/>
  <c r="Q47" i="31"/>
  <c r="P47" i="31"/>
  <c r="O47" i="31"/>
  <c r="M47" i="31"/>
  <c r="L47" i="31"/>
  <c r="K47" i="31"/>
  <c r="J47" i="31"/>
  <c r="I47" i="31"/>
  <c r="H47" i="31"/>
  <c r="G47" i="31"/>
  <c r="F47" i="31"/>
  <c r="E47" i="31"/>
  <c r="U46" i="31"/>
  <c r="N46" i="31"/>
  <c r="T45" i="31"/>
  <c r="N45" i="31"/>
  <c r="U45" i="31" s="1"/>
  <c r="T44" i="31"/>
  <c r="N44" i="31"/>
  <c r="T43" i="31"/>
  <c r="N43" i="31"/>
  <c r="T42" i="31"/>
  <c r="U42" i="31" s="1"/>
  <c r="N42" i="31"/>
  <c r="T41" i="31"/>
  <c r="N41" i="31"/>
  <c r="T40" i="31"/>
  <c r="N40" i="31"/>
  <c r="T39" i="31"/>
  <c r="N39" i="31"/>
  <c r="T38" i="31"/>
  <c r="N38" i="31"/>
  <c r="S4" i="31"/>
  <c r="S5" i="31"/>
  <c r="U19" i="31" l="1"/>
  <c r="U41" i="31"/>
  <c r="G48" i="31"/>
  <c r="K48" i="31"/>
  <c r="U22" i="31"/>
  <c r="U14" i="31"/>
  <c r="U38" i="31"/>
  <c r="U37" i="31"/>
  <c r="G25" i="31"/>
  <c r="K25" i="31"/>
  <c r="U40" i="31"/>
  <c r="U43" i="31"/>
  <c r="N24" i="31"/>
  <c r="U21" i="31"/>
  <c r="N47" i="31"/>
  <c r="U36" i="31"/>
  <c r="U39" i="31"/>
  <c r="U44" i="31"/>
  <c r="U15" i="31"/>
  <c r="U18" i="31"/>
  <c r="T24" i="31"/>
  <c r="U24" i="31" s="1"/>
  <c r="T47" i="31"/>
  <c r="U47" i="31" l="1"/>
  <c r="S46" i="18"/>
  <c r="R46" i="18"/>
  <c r="Q46" i="18"/>
  <c r="P46" i="18"/>
  <c r="O46" i="18"/>
  <c r="M46" i="18"/>
  <c r="L46" i="18"/>
  <c r="K46" i="18"/>
  <c r="J46" i="18"/>
  <c r="I46" i="18"/>
  <c r="H46" i="18"/>
  <c r="G46" i="18"/>
  <c r="F46" i="18"/>
  <c r="E46" i="18"/>
  <c r="U45" i="18"/>
  <c r="T44" i="18"/>
  <c r="U44" i="18" s="1"/>
  <c r="N44" i="18"/>
  <c r="T43" i="18"/>
  <c r="N43" i="18"/>
  <c r="T42" i="18"/>
  <c r="U42" i="18" s="1"/>
  <c r="N42" i="18"/>
  <c r="T41" i="18"/>
  <c r="N41" i="18"/>
  <c r="T40" i="18"/>
  <c r="N40" i="18"/>
  <c r="T39" i="18"/>
  <c r="N39" i="18"/>
  <c r="T38" i="18"/>
  <c r="N38" i="18"/>
  <c r="T37" i="18"/>
  <c r="N37" i="18"/>
  <c r="T36" i="18"/>
  <c r="N36" i="18"/>
  <c r="T35" i="18"/>
  <c r="N35" i="18"/>
  <c r="S23" i="18"/>
  <c r="R23" i="18"/>
  <c r="Q23" i="18"/>
  <c r="P23" i="18"/>
  <c r="O23" i="18"/>
  <c r="M23" i="18"/>
  <c r="L23" i="18"/>
  <c r="K23" i="18"/>
  <c r="J23" i="18"/>
  <c r="I23" i="18"/>
  <c r="H23" i="18"/>
  <c r="G23" i="18"/>
  <c r="F23" i="18"/>
  <c r="E23" i="18"/>
  <c r="U22" i="18"/>
  <c r="T21" i="18"/>
  <c r="N21" i="18"/>
  <c r="T20" i="18"/>
  <c r="N20" i="18"/>
  <c r="T19" i="18"/>
  <c r="N19" i="18"/>
  <c r="T18" i="18"/>
  <c r="N18" i="18"/>
  <c r="T17" i="18"/>
  <c r="N17" i="18"/>
  <c r="T16" i="18"/>
  <c r="N16" i="18"/>
  <c r="T15" i="18"/>
  <c r="N15" i="18"/>
  <c r="T14" i="18"/>
  <c r="N14" i="18"/>
  <c r="T13" i="18"/>
  <c r="N13" i="18"/>
  <c r="S4" i="18"/>
  <c r="S5" i="18"/>
  <c r="T23" i="36"/>
  <c r="U23" i="36" s="1"/>
  <c r="N23" i="36"/>
  <c r="U15" i="18" l="1"/>
  <c r="U19" i="18"/>
  <c r="U37" i="18"/>
  <c r="U16" i="18"/>
  <c r="U35" i="18"/>
  <c r="U18" i="18"/>
  <c r="U20" i="18"/>
  <c r="U39" i="18"/>
  <c r="U41" i="18"/>
  <c r="U17" i="18"/>
  <c r="U21" i="18"/>
  <c r="G24" i="18"/>
  <c r="K24" i="18"/>
  <c r="U36" i="18"/>
  <c r="U43" i="18"/>
  <c r="U14" i="18"/>
  <c r="N46" i="18"/>
  <c r="U38" i="18"/>
  <c r="U40" i="18"/>
  <c r="N23" i="18"/>
  <c r="G47" i="18"/>
  <c r="K47" i="18"/>
  <c r="T46" i="18"/>
  <c r="T23" i="18"/>
  <c r="U13" i="18"/>
  <c r="U46" i="18" l="1"/>
  <c r="U23" i="18"/>
  <c r="S45" i="36"/>
  <c r="R45" i="36"/>
  <c r="Q45" i="36"/>
  <c r="P45" i="36"/>
  <c r="O45" i="36"/>
  <c r="M45" i="36"/>
  <c r="L45" i="36"/>
  <c r="K45" i="36"/>
  <c r="J45" i="36"/>
  <c r="I45" i="36"/>
  <c r="H45" i="36"/>
  <c r="G45" i="36"/>
  <c r="F45" i="36"/>
  <c r="E45" i="36"/>
  <c r="U44" i="36"/>
  <c r="T43" i="36"/>
  <c r="N43" i="36"/>
  <c r="T42" i="36"/>
  <c r="N42" i="36"/>
  <c r="T41" i="36"/>
  <c r="N41" i="36"/>
  <c r="T40" i="36"/>
  <c r="N40" i="36"/>
  <c r="T39" i="36"/>
  <c r="N39" i="36"/>
  <c r="T38" i="36"/>
  <c r="N38" i="36"/>
  <c r="T37" i="36"/>
  <c r="N37" i="36"/>
  <c r="T36" i="36"/>
  <c r="N36" i="36"/>
  <c r="S26" i="36"/>
  <c r="R26" i="36"/>
  <c r="Q26" i="36"/>
  <c r="P26" i="36"/>
  <c r="O26" i="36"/>
  <c r="M26" i="36"/>
  <c r="L26" i="36"/>
  <c r="K26" i="36"/>
  <c r="J26" i="36"/>
  <c r="I26" i="36"/>
  <c r="H26" i="36"/>
  <c r="G26" i="36"/>
  <c r="F26" i="36"/>
  <c r="E26" i="36"/>
  <c r="U25" i="36"/>
  <c r="T24" i="36"/>
  <c r="U24" i="36" s="1"/>
  <c r="N24" i="36"/>
  <c r="T22" i="36"/>
  <c r="N22" i="36"/>
  <c r="T21" i="36"/>
  <c r="U21" i="36" s="1"/>
  <c r="N21" i="36"/>
  <c r="T20" i="36"/>
  <c r="N20" i="36"/>
  <c r="T19" i="36"/>
  <c r="N19" i="36"/>
  <c r="T18" i="36"/>
  <c r="N18" i="36"/>
  <c r="T15" i="36"/>
  <c r="N15" i="36"/>
  <c r="T14" i="36"/>
  <c r="N14" i="36"/>
  <c r="T13" i="36"/>
  <c r="N13" i="36"/>
  <c r="C11" i="36"/>
  <c r="S5" i="36"/>
  <c r="S4" i="36"/>
  <c r="S44" i="37"/>
  <c r="R44" i="37"/>
  <c r="Q44" i="37"/>
  <c r="P44" i="37"/>
  <c r="O44" i="37"/>
  <c r="M44" i="37"/>
  <c r="L44" i="37"/>
  <c r="K44" i="37"/>
  <c r="J44" i="37"/>
  <c r="I44" i="37"/>
  <c r="H44" i="37"/>
  <c r="G44" i="37"/>
  <c r="F44" i="37"/>
  <c r="E44" i="37"/>
  <c r="U43" i="37"/>
  <c r="T42" i="37"/>
  <c r="N42" i="37"/>
  <c r="T41" i="37"/>
  <c r="N41" i="37"/>
  <c r="T40" i="37"/>
  <c r="N40" i="37"/>
  <c r="T39" i="37"/>
  <c r="N39" i="37"/>
  <c r="T38" i="37"/>
  <c r="N38" i="37"/>
  <c r="T37" i="37"/>
  <c r="N37" i="37"/>
  <c r="T36" i="37"/>
  <c r="N36" i="37"/>
  <c r="T35" i="37"/>
  <c r="N35" i="37"/>
  <c r="S25" i="37"/>
  <c r="R25" i="37"/>
  <c r="Q25" i="37"/>
  <c r="P25" i="37"/>
  <c r="O25" i="37"/>
  <c r="M25" i="37"/>
  <c r="L25" i="37"/>
  <c r="K25" i="37"/>
  <c r="J25" i="37"/>
  <c r="I25" i="37"/>
  <c r="H25" i="37"/>
  <c r="G25" i="37"/>
  <c r="F25" i="37"/>
  <c r="E25" i="37"/>
  <c r="U24" i="37"/>
  <c r="T23" i="37"/>
  <c r="N23" i="37"/>
  <c r="T22" i="37"/>
  <c r="N22" i="37"/>
  <c r="T21" i="37"/>
  <c r="N21" i="37"/>
  <c r="T20" i="37"/>
  <c r="N20" i="37"/>
  <c r="T19" i="37"/>
  <c r="N19" i="37"/>
  <c r="T18" i="37"/>
  <c r="N18" i="37"/>
  <c r="T15" i="37"/>
  <c r="N15" i="37"/>
  <c r="T14" i="37"/>
  <c r="N14" i="37"/>
  <c r="T13" i="37"/>
  <c r="N13" i="37"/>
  <c r="C11" i="37"/>
  <c r="S5" i="37"/>
  <c r="S4" i="37"/>
  <c r="S44" i="35"/>
  <c r="R44" i="35"/>
  <c r="Q44" i="35"/>
  <c r="P44" i="35"/>
  <c r="O44" i="35"/>
  <c r="M44" i="35"/>
  <c r="L44" i="35"/>
  <c r="K44" i="35"/>
  <c r="J44" i="35"/>
  <c r="I44" i="35"/>
  <c r="H44" i="35"/>
  <c r="G44" i="35"/>
  <c r="F44" i="35"/>
  <c r="E44" i="35"/>
  <c r="U43" i="35"/>
  <c r="T42" i="35"/>
  <c r="N42" i="35"/>
  <c r="T41" i="35"/>
  <c r="N41" i="35"/>
  <c r="T40" i="35"/>
  <c r="N40" i="35"/>
  <c r="T39" i="35"/>
  <c r="N39" i="35"/>
  <c r="T38" i="35"/>
  <c r="N38" i="35"/>
  <c r="T37" i="35"/>
  <c r="N37" i="35"/>
  <c r="T36" i="35"/>
  <c r="N36" i="35"/>
  <c r="T35" i="35"/>
  <c r="N35" i="35"/>
  <c r="S25" i="35"/>
  <c r="R25" i="35"/>
  <c r="Q25" i="35"/>
  <c r="P25" i="35"/>
  <c r="O25" i="35"/>
  <c r="M25" i="35"/>
  <c r="L25" i="35"/>
  <c r="K25" i="35"/>
  <c r="J25" i="35"/>
  <c r="I25" i="35"/>
  <c r="H25" i="35"/>
  <c r="G25" i="35"/>
  <c r="F25" i="35"/>
  <c r="E25" i="35"/>
  <c r="U24" i="35"/>
  <c r="T23" i="35"/>
  <c r="N23" i="35"/>
  <c r="T22" i="35"/>
  <c r="N22" i="35"/>
  <c r="T21" i="35"/>
  <c r="N21" i="35"/>
  <c r="T20" i="35"/>
  <c r="N20" i="35"/>
  <c r="T19" i="35"/>
  <c r="N19" i="35"/>
  <c r="T18" i="35"/>
  <c r="N18" i="35"/>
  <c r="T15" i="35"/>
  <c r="N15" i="35"/>
  <c r="T14" i="35"/>
  <c r="N14" i="35"/>
  <c r="T13" i="35"/>
  <c r="N13" i="35"/>
  <c r="C11" i="35"/>
  <c r="S5" i="35"/>
  <c r="S4" i="35"/>
  <c r="U45" i="8"/>
  <c r="T44" i="8"/>
  <c r="N44" i="8"/>
  <c r="U43" i="8"/>
  <c r="T42" i="8"/>
  <c r="U42" i="8" s="1"/>
  <c r="N42" i="8"/>
  <c r="T41" i="8"/>
  <c r="N41" i="8"/>
  <c r="T40" i="8"/>
  <c r="U40" i="8" s="1"/>
  <c r="N40" i="8"/>
  <c r="T39" i="8"/>
  <c r="N39" i="8"/>
  <c r="T38" i="8"/>
  <c r="N38" i="8"/>
  <c r="T37" i="8"/>
  <c r="N37" i="8"/>
  <c r="T36" i="8"/>
  <c r="N36" i="8"/>
  <c r="T35" i="8"/>
  <c r="N35" i="8"/>
  <c r="T34" i="8"/>
  <c r="N34" i="8"/>
  <c r="U24" i="8"/>
  <c r="U23" i="8"/>
  <c r="T22" i="8"/>
  <c r="U22" i="8" s="1"/>
  <c r="N22" i="8"/>
  <c r="T21" i="8"/>
  <c r="N21" i="8"/>
  <c r="T20" i="8"/>
  <c r="U20" i="8" s="1"/>
  <c r="N20" i="8"/>
  <c r="T19" i="8"/>
  <c r="N19" i="8"/>
  <c r="T18" i="8"/>
  <c r="U18" i="8" s="1"/>
  <c r="N18" i="8"/>
  <c r="T17" i="8"/>
  <c r="N17" i="8"/>
  <c r="T16" i="8"/>
  <c r="U16" i="8" s="1"/>
  <c r="N16" i="8"/>
  <c r="T15" i="8"/>
  <c r="N15" i="8"/>
  <c r="T14" i="8"/>
  <c r="N14" i="8"/>
  <c r="T13" i="8"/>
  <c r="N13" i="8"/>
  <c r="N45" i="9"/>
  <c r="U13" i="37" l="1"/>
  <c r="U14" i="37"/>
  <c r="U18" i="37"/>
  <c r="U20" i="36"/>
  <c r="U41" i="36"/>
  <c r="U43" i="36"/>
  <c r="U14" i="36"/>
  <c r="U15" i="35"/>
  <c r="U37" i="37"/>
  <c r="U36" i="36"/>
  <c r="U38" i="36"/>
  <c r="U39" i="36"/>
  <c r="U40" i="35"/>
  <c r="U39" i="8"/>
  <c r="U15" i="8"/>
  <c r="U19" i="8"/>
  <c r="U35" i="8"/>
  <c r="U13" i="8"/>
  <c r="U17" i="8"/>
  <c r="U37" i="8"/>
  <c r="U14" i="8"/>
  <c r="U21" i="8"/>
  <c r="U34" i="8"/>
  <c r="U41" i="8"/>
  <c r="U36" i="8"/>
  <c r="U38" i="8"/>
  <c r="U44" i="8"/>
  <c r="U22" i="35"/>
  <c r="U38" i="35"/>
  <c r="G26" i="35"/>
  <c r="U22" i="37"/>
  <c r="N25" i="37"/>
  <c r="G26" i="37"/>
  <c r="U41" i="37"/>
  <c r="G45" i="37"/>
  <c r="K45" i="37"/>
  <c r="K26" i="37"/>
  <c r="T25" i="37"/>
  <c r="U19" i="37"/>
  <c r="U21" i="37"/>
  <c r="T44" i="37"/>
  <c r="U15" i="37"/>
  <c r="U23" i="37"/>
  <c r="N44" i="37"/>
  <c r="U38" i="37"/>
  <c r="U40" i="37"/>
  <c r="U20" i="37"/>
  <c r="U39" i="37"/>
  <c r="U42" i="37"/>
  <c r="U22" i="36"/>
  <c r="K46" i="36"/>
  <c r="U19" i="36"/>
  <c r="K27" i="36"/>
  <c r="N26" i="36"/>
  <c r="U16" i="36"/>
  <c r="U40" i="36"/>
  <c r="U42" i="36"/>
  <c r="T26" i="36"/>
  <c r="G27" i="36"/>
  <c r="U37" i="36"/>
  <c r="U15" i="36"/>
  <c r="U18" i="36"/>
  <c r="N45" i="36"/>
  <c r="G46" i="36"/>
  <c r="U37" i="35"/>
  <c r="U39" i="35"/>
  <c r="U14" i="35"/>
  <c r="U16" i="35"/>
  <c r="U36" i="35"/>
  <c r="G45" i="35"/>
  <c r="K45" i="35"/>
  <c r="U21" i="35"/>
  <c r="K26" i="35"/>
  <c r="U13" i="36"/>
  <c r="T45" i="36"/>
  <c r="U45" i="36" s="1"/>
  <c r="U16" i="37"/>
  <c r="U36" i="37"/>
  <c r="U35" i="37"/>
  <c r="U41" i="35"/>
  <c r="U35" i="35"/>
  <c r="N44" i="35"/>
  <c r="U42" i="35"/>
  <c r="N25" i="35"/>
  <c r="U19" i="35"/>
  <c r="U23" i="35"/>
  <c r="T25" i="35"/>
  <c r="U18" i="35"/>
  <c r="U20" i="35"/>
  <c r="U13" i="35"/>
  <c r="T44" i="35"/>
  <c r="S48" i="34"/>
  <c r="R48" i="34"/>
  <c r="Q48" i="34"/>
  <c r="P48" i="34"/>
  <c r="O48" i="34"/>
  <c r="M48" i="34"/>
  <c r="L48" i="34"/>
  <c r="K48" i="34"/>
  <c r="J48" i="34"/>
  <c r="I48" i="34"/>
  <c r="H48" i="34"/>
  <c r="G48" i="34"/>
  <c r="F48" i="34"/>
  <c r="E48" i="34"/>
  <c r="U47" i="34"/>
  <c r="T46" i="34"/>
  <c r="U46" i="34" s="1"/>
  <c r="N46" i="34"/>
  <c r="T45" i="34"/>
  <c r="N45" i="34"/>
  <c r="T44" i="34"/>
  <c r="U44" i="34" s="1"/>
  <c r="N44" i="34"/>
  <c r="T43" i="34"/>
  <c r="N43" i="34"/>
  <c r="T42" i="34"/>
  <c r="N42" i="34"/>
  <c r="T41" i="34"/>
  <c r="U41" i="34" s="1"/>
  <c r="N41" i="34"/>
  <c r="T40" i="34"/>
  <c r="N40" i="34"/>
  <c r="T39" i="34"/>
  <c r="N39" i="34"/>
  <c r="T38" i="34"/>
  <c r="N38" i="34"/>
  <c r="T37" i="34"/>
  <c r="U37" i="34" s="1"/>
  <c r="N37" i="34"/>
  <c r="T36" i="34"/>
  <c r="N36" i="34"/>
  <c r="T35" i="34"/>
  <c r="N35" i="34"/>
  <c r="S26" i="34"/>
  <c r="R26" i="34"/>
  <c r="Q26" i="34"/>
  <c r="P26" i="34"/>
  <c r="O26" i="34"/>
  <c r="M26" i="34"/>
  <c r="L26" i="34"/>
  <c r="K26" i="34"/>
  <c r="J26" i="34"/>
  <c r="I26" i="34"/>
  <c r="H26" i="34"/>
  <c r="G26" i="34"/>
  <c r="F26" i="34"/>
  <c r="G27" i="34" s="1"/>
  <c r="E26" i="34"/>
  <c r="U25" i="34"/>
  <c r="T24" i="34"/>
  <c r="N24" i="34"/>
  <c r="T23" i="34"/>
  <c r="N23" i="34"/>
  <c r="T22" i="34"/>
  <c r="N22" i="34"/>
  <c r="T21" i="34"/>
  <c r="N21" i="34"/>
  <c r="T20" i="34"/>
  <c r="U20" i="34" s="1"/>
  <c r="N20" i="34"/>
  <c r="T19" i="34"/>
  <c r="N19" i="34"/>
  <c r="T18" i="34"/>
  <c r="N18" i="34"/>
  <c r="T17" i="34"/>
  <c r="N17" i="34"/>
  <c r="T16" i="34"/>
  <c r="N16" i="34"/>
  <c r="T15" i="34"/>
  <c r="N15" i="34"/>
  <c r="T14" i="34"/>
  <c r="N14" i="34"/>
  <c r="T13" i="34"/>
  <c r="N13" i="34"/>
  <c r="C11" i="34"/>
  <c r="S5" i="34"/>
  <c r="S4" i="34"/>
  <c r="U26" i="36" l="1"/>
  <c r="U25" i="37"/>
  <c r="U44" i="35"/>
  <c r="U44" i="37"/>
  <c r="U25" i="35"/>
  <c r="N26" i="34"/>
  <c r="U22" i="34"/>
  <c r="U24" i="34"/>
  <c r="K27" i="34"/>
  <c r="U43" i="34"/>
  <c r="K49" i="34"/>
  <c r="U21" i="34"/>
  <c r="U42" i="34"/>
  <c r="U15" i="34"/>
  <c r="U23" i="34"/>
  <c r="U19" i="34"/>
  <c r="U14" i="34"/>
  <c r="U16" i="34"/>
  <c r="U18" i="34"/>
  <c r="U17" i="34"/>
  <c r="U45" i="34"/>
  <c r="U38" i="34"/>
  <c r="U40" i="34"/>
  <c r="N48" i="34"/>
  <c r="T48" i="34"/>
  <c r="U39" i="34"/>
  <c r="G49" i="34"/>
  <c r="T26" i="34"/>
  <c r="U26" i="34" s="1"/>
  <c r="U36" i="34"/>
  <c r="U13" i="34"/>
  <c r="U35" i="34"/>
  <c r="S4" i="8"/>
  <c r="S5" i="8"/>
  <c r="U48" i="34" l="1"/>
  <c r="S5" i="1"/>
  <c r="S4" i="1"/>
  <c r="T37" i="27" l="1"/>
  <c r="N37" i="27"/>
  <c r="T36" i="27"/>
  <c r="N36" i="27"/>
  <c r="T38" i="12"/>
  <c r="N38" i="12"/>
  <c r="T37" i="12"/>
  <c r="N37" i="12"/>
  <c r="U36" i="27" l="1"/>
  <c r="U37" i="12"/>
  <c r="U38" i="12"/>
  <c r="U37" i="27"/>
  <c r="S4" i="29"/>
  <c r="S5" i="29"/>
  <c r="T21" i="29"/>
  <c r="N21" i="29"/>
  <c r="T20" i="29"/>
  <c r="N20" i="29"/>
  <c r="T19" i="29"/>
  <c r="N19" i="29"/>
  <c r="U19" i="29" s="1"/>
  <c r="T18" i="29"/>
  <c r="N18" i="29"/>
  <c r="T17" i="29"/>
  <c r="N17" i="29"/>
  <c r="T16" i="29"/>
  <c r="N16" i="29"/>
  <c r="T15" i="29"/>
  <c r="N15" i="29"/>
  <c r="T14" i="29"/>
  <c r="N14" i="29"/>
  <c r="T13" i="29"/>
  <c r="N13" i="29"/>
  <c r="T42" i="29"/>
  <c r="N42" i="29"/>
  <c r="T41" i="29"/>
  <c r="N41" i="29"/>
  <c r="T40" i="29"/>
  <c r="N40" i="29"/>
  <c r="T39" i="29"/>
  <c r="N39" i="29"/>
  <c r="T38" i="29"/>
  <c r="N38" i="29"/>
  <c r="T37" i="29"/>
  <c r="N37" i="29"/>
  <c r="T36" i="29"/>
  <c r="N36" i="29"/>
  <c r="T35" i="29"/>
  <c r="N35" i="29"/>
  <c r="T34" i="29"/>
  <c r="N34" i="29"/>
  <c r="U42" i="29" l="1"/>
  <c r="U14" i="29"/>
  <c r="U15" i="29"/>
  <c r="U16" i="29"/>
  <c r="U20" i="29"/>
  <c r="U41" i="29"/>
  <c r="U13" i="29"/>
  <c r="U18" i="29"/>
  <c r="U35" i="29"/>
  <c r="U39" i="29"/>
  <c r="U17" i="29"/>
  <c r="U21" i="29"/>
  <c r="U36" i="29"/>
  <c r="U38" i="29"/>
  <c r="U40" i="29"/>
  <c r="U34" i="29"/>
  <c r="U37" i="29"/>
  <c r="T40" i="16"/>
  <c r="N40" i="16"/>
  <c r="T39" i="16"/>
  <c r="N39" i="16"/>
  <c r="T38" i="16"/>
  <c r="N38" i="16"/>
  <c r="T37" i="16"/>
  <c r="U37" i="16" s="1"/>
  <c r="N37" i="16"/>
  <c r="T36" i="16"/>
  <c r="N36" i="16"/>
  <c r="T35" i="16"/>
  <c r="N35" i="16"/>
  <c r="T34" i="16"/>
  <c r="N34" i="16"/>
  <c r="T33" i="16"/>
  <c r="N33" i="16"/>
  <c r="T32" i="16"/>
  <c r="N32" i="16"/>
  <c r="T31" i="16"/>
  <c r="N31" i="16"/>
  <c r="T21" i="16"/>
  <c r="N21" i="16"/>
  <c r="T20" i="16"/>
  <c r="N20" i="16"/>
  <c r="T19" i="16"/>
  <c r="N19" i="16"/>
  <c r="T18" i="16"/>
  <c r="N18" i="16"/>
  <c r="T16" i="16"/>
  <c r="N16" i="16"/>
  <c r="T15" i="16"/>
  <c r="N15" i="16"/>
  <c r="T14" i="16"/>
  <c r="N14" i="16"/>
  <c r="T13" i="16"/>
  <c r="N13" i="16"/>
  <c r="S5" i="16"/>
  <c r="S4" i="16"/>
  <c r="U14" i="16" l="1"/>
  <c r="U39" i="16"/>
  <c r="U35" i="16"/>
  <c r="U31" i="16"/>
  <c r="U19" i="16"/>
  <c r="U32" i="16"/>
  <c r="U34" i="16"/>
  <c r="U13" i="16"/>
  <c r="U15" i="16"/>
  <c r="U18" i="16"/>
  <c r="U36" i="16"/>
  <c r="U38" i="16"/>
  <c r="U33" i="16"/>
  <c r="U40" i="16"/>
  <c r="U20" i="16"/>
  <c r="U16" i="16"/>
  <c r="U21" i="16"/>
  <c r="T43" i="27"/>
  <c r="N43" i="27"/>
  <c r="T42" i="27"/>
  <c r="N42" i="27"/>
  <c r="T41" i="27"/>
  <c r="N41" i="27"/>
  <c r="T40" i="27"/>
  <c r="N40" i="27"/>
  <c r="T39" i="27"/>
  <c r="N39" i="27"/>
  <c r="T34" i="27"/>
  <c r="N34" i="27"/>
  <c r="T21" i="27"/>
  <c r="N21" i="27"/>
  <c r="T20" i="27"/>
  <c r="N20" i="27"/>
  <c r="T19" i="27"/>
  <c r="N19" i="27"/>
  <c r="T18" i="27"/>
  <c r="N18" i="27"/>
  <c r="T17" i="27"/>
  <c r="N17" i="27"/>
  <c r="T15" i="27"/>
  <c r="N15" i="27"/>
  <c r="T14" i="27"/>
  <c r="N14" i="27"/>
  <c r="T13" i="27"/>
  <c r="N13" i="27"/>
  <c r="S4" i="27"/>
  <c r="S5" i="27"/>
  <c r="U42" i="27" l="1"/>
  <c r="U15" i="27"/>
  <c r="U40" i="27"/>
  <c r="U39" i="27"/>
  <c r="U41" i="27"/>
  <c r="U18" i="27"/>
  <c r="U20" i="27"/>
  <c r="U34" i="27"/>
  <c r="U43" i="27"/>
  <c r="U14" i="27"/>
  <c r="U17" i="27"/>
  <c r="U19" i="27"/>
  <c r="U13" i="27"/>
  <c r="U21" i="27"/>
  <c r="S4" i="24"/>
  <c r="S5" i="24"/>
  <c r="U45" i="22" l="1"/>
  <c r="T44" i="22"/>
  <c r="N44" i="22"/>
  <c r="T43" i="22"/>
  <c r="N43" i="22"/>
  <c r="T42" i="22"/>
  <c r="N42" i="22"/>
  <c r="T41" i="22"/>
  <c r="N41" i="22"/>
  <c r="T40" i="22"/>
  <c r="N40" i="22"/>
  <c r="T39" i="22"/>
  <c r="N39" i="22"/>
  <c r="T38" i="22"/>
  <c r="N38" i="22"/>
  <c r="T37" i="22"/>
  <c r="N37" i="22"/>
  <c r="T36" i="22"/>
  <c r="N36" i="22"/>
  <c r="T35" i="22"/>
  <c r="N35" i="22"/>
  <c r="T34" i="22"/>
  <c r="N34" i="22"/>
  <c r="T21" i="22"/>
  <c r="N21" i="22"/>
  <c r="T20" i="22"/>
  <c r="N20" i="22"/>
  <c r="T19" i="22"/>
  <c r="N19" i="22"/>
  <c r="T18" i="22"/>
  <c r="N18" i="22"/>
  <c r="T17" i="22"/>
  <c r="N17" i="22"/>
  <c r="T16" i="22"/>
  <c r="N16" i="22"/>
  <c r="T15" i="22"/>
  <c r="N15" i="22"/>
  <c r="T14" i="22"/>
  <c r="N14" i="22"/>
  <c r="T13" i="22"/>
  <c r="N13" i="22"/>
  <c r="S4" i="22"/>
  <c r="S5" i="22"/>
  <c r="U36" i="22" l="1"/>
  <c r="U38" i="22"/>
  <c r="U42" i="22"/>
  <c r="U41" i="22"/>
  <c r="U16" i="22"/>
  <c r="U34" i="22"/>
  <c r="U18" i="22"/>
  <c r="U20" i="22"/>
  <c r="U35" i="22"/>
  <c r="U21" i="22"/>
  <c r="U14" i="22"/>
  <c r="U37" i="22"/>
  <c r="U39" i="22"/>
  <c r="U44" i="22"/>
  <c r="U40" i="22"/>
  <c r="U43" i="22"/>
  <c r="U15" i="22"/>
  <c r="U17" i="22"/>
  <c r="U19" i="22"/>
  <c r="U13" i="22"/>
  <c r="T46" i="12"/>
  <c r="N46" i="12"/>
  <c r="T45" i="12"/>
  <c r="N45" i="12"/>
  <c r="T44" i="12"/>
  <c r="N44" i="12"/>
  <c r="T43" i="12"/>
  <c r="N43" i="12"/>
  <c r="T42" i="12"/>
  <c r="N42" i="12"/>
  <c r="T40" i="12"/>
  <c r="N40" i="12"/>
  <c r="T35" i="12"/>
  <c r="N35" i="12"/>
  <c r="S4" i="12"/>
  <c r="S5" i="12"/>
  <c r="T22" i="12"/>
  <c r="N22" i="12"/>
  <c r="T20" i="12"/>
  <c r="N20" i="12"/>
  <c r="T19" i="12"/>
  <c r="N19" i="12"/>
  <c r="T18" i="12"/>
  <c r="N18" i="12"/>
  <c r="T17" i="12"/>
  <c r="N17" i="12"/>
  <c r="T16" i="12"/>
  <c r="N16" i="12"/>
  <c r="T15" i="12"/>
  <c r="N15" i="12"/>
  <c r="T14" i="12"/>
  <c r="N14" i="12"/>
  <c r="T13" i="12"/>
  <c r="N13" i="12"/>
  <c r="U45" i="12" l="1"/>
  <c r="U42" i="12"/>
  <c r="U44" i="12"/>
  <c r="U46" i="12"/>
  <c r="U40" i="12"/>
  <c r="U13" i="12"/>
  <c r="U17" i="12"/>
  <c r="U22" i="12"/>
  <c r="U35" i="12"/>
  <c r="U14" i="12"/>
  <c r="U16" i="12"/>
  <c r="U18" i="12"/>
  <c r="U20" i="12"/>
  <c r="U43" i="12"/>
  <c r="U19" i="12"/>
  <c r="U15" i="12"/>
  <c r="T43" i="10" l="1"/>
  <c r="N43" i="10"/>
  <c r="T42" i="10"/>
  <c r="N42" i="10"/>
  <c r="T41" i="10"/>
  <c r="N41" i="10"/>
  <c r="T40" i="10"/>
  <c r="N40" i="10"/>
  <c r="T39" i="10"/>
  <c r="N39" i="10"/>
  <c r="T38" i="10"/>
  <c r="N38" i="10"/>
  <c r="T37" i="10"/>
  <c r="N37" i="10"/>
  <c r="T36" i="10"/>
  <c r="N36" i="10"/>
  <c r="T35" i="10"/>
  <c r="N35" i="10"/>
  <c r="T34" i="10"/>
  <c r="N34" i="10"/>
  <c r="T22" i="10"/>
  <c r="N22" i="10"/>
  <c r="T21" i="10"/>
  <c r="N21" i="10"/>
  <c r="T20" i="10"/>
  <c r="N20" i="10"/>
  <c r="T19" i="10"/>
  <c r="N19" i="10"/>
  <c r="T18" i="10"/>
  <c r="N18" i="10"/>
  <c r="T17" i="10"/>
  <c r="N17" i="10"/>
  <c r="T16" i="10"/>
  <c r="N16" i="10"/>
  <c r="T15" i="10"/>
  <c r="N15" i="10"/>
  <c r="T14" i="10"/>
  <c r="N14" i="10"/>
  <c r="T13" i="10"/>
  <c r="N13" i="10"/>
  <c r="S4" i="10"/>
  <c r="S5" i="10"/>
  <c r="U20" i="10" l="1"/>
  <c r="U17" i="10"/>
  <c r="U34" i="10"/>
  <c r="U38" i="10"/>
  <c r="U40" i="10"/>
  <c r="U42" i="10"/>
  <c r="U13" i="10"/>
  <c r="U35" i="10"/>
  <c r="U37" i="10"/>
  <c r="U19" i="10"/>
  <c r="U21" i="10"/>
  <c r="U39" i="10"/>
  <c r="U41" i="10"/>
  <c r="U36" i="10"/>
  <c r="U43" i="10"/>
  <c r="U14" i="10"/>
  <c r="U16" i="10"/>
  <c r="U18" i="10"/>
  <c r="U15" i="10"/>
  <c r="U22" i="10"/>
  <c r="S4" i="33"/>
  <c r="S5" i="32"/>
  <c r="S4" i="32"/>
  <c r="S47" i="30"/>
  <c r="R47" i="30"/>
  <c r="Q47" i="30"/>
  <c r="P47" i="30"/>
  <c r="O47" i="30"/>
  <c r="M47" i="30"/>
  <c r="L47" i="30"/>
  <c r="K47" i="30"/>
  <c r="J47" i="30"/>
  <c r="I47" i="30"/>
  <c r="H47" i="30"/>
  <c r="G47" i="30"/>
  <c r="F47" i="30"/>
  <c r="E47" i="30"/>
  <c r="U46" i="30"/>
  <c r="T45" i="30"/>
  <c r="N45" i="30"/>
  <c r="T44" i="30"/>
  <c r="N44" i="30"/>
  <c r="T43" i="30"/>
  <c r="N43" i="30"/>
  <c r="T41" i="30"/>
  <c r="N41" i="30"/>
  <c r="T40" i="30"/>
  <c r="N40" i="30"/>
  <c r="T39" i="30"/>
  <c r="N39" i="30"/>
  <c r="T38" i="30"/>
  <c r="N38" i="30"/>
  <c r="T37" i="30"/>
  <c r="N37" i="30"/>
  <c r="T35" i="30"/>
  <c r="N35" i="30"/>
  <c r="S24" i="30"/>
  <c r="R24" i="30"/>
  <c r="Q24" i="30"/>
  <c r="P24" i="30"/>
  <c r="O24" i="30"/>
  <c r="M24" i="30"/>
  <c r="L24" i="30"/>
  <c r="K24" i="30"/>
  <c r="J24" i="30"/>
  <c r="I24" i="30"/>
  <c r="H24" i="30"/>
  <c r="G24" i="30"/>
  <c r="F24" i="30"/>
  <c r="E24" i="30"/>
  <c r="U23" i="30"/>
  <c r="T22" i="30"/>
  <c r="N22" i="30"/>
  <c r="T21" i="30"/>
  <c r="N21" i="30"/>
  <c r="T20" i="30"/>
  <c r="U20" i="30" s="1"/>
  <c r="N20" i="30"/>
  <c r="T19" i="30"/>
  <c r="N19" i="30"/>
  <c r="T18" i="30"/>
  <c r="U18" i="30" s="1"/>
  <c r="N18" i="30"/>
  <c r="T16" i="30"/>
  <c r="N16" i="30"/>
  <c r="T15" i="30"/>
  <c r="N15" i="30"/>
  <c r="T14" i="30"/>
  <c r="N14" i="30"/>
  <c r="T13" i="30"/>
  <c r="N13" i="30"/>
  <c r="C11" i="30"/>
  <c r="S5" i="30"/>
  <c r="S4" i="30"/>
  <c r="S43" i="29"/>
  <c r="R43" i="29"/>
  <c r="Q43" i="29"/>
  <c r="P43" i="29"/>
  <c r="O43" i="29"/>
  <c r="M43" i="29"/>
  <c r="L43" i="29"/>
  <c r="K43" i="29"/>
  <c r="J43" i="29"/>
  <c r="I43" i="29"/>
  <c r="H43" i="29"/>
  <c r="G43" i="29"/>
  <c r="F43" i="29"/>
  <c r="E43" i="29"/>
  <c r="N43" i="29"/>
  <c r="S22" i="29"/>
  <c r="R22" i="29"/>
  <c r="Q22" i="29"/>
  <c r="P22" i="29"/>
  <c r="O22" i="29"/>
  <c r="M22" i="29"/>
  <c r="L22" i="29"/>
  <c r="K22" i="29"/>
  <c r="J22" i="29"/>
  <c r="I22" i="29"/>
  <c r="H22" i="29"/>
  <c r="G22" i="29"/>
  <c r="F22" i="29"/>
  <c r="E22" i="29"/>
  <c r="N22" i="29"/>
  <c r="C11" i="29"/>
  <c r="S45" i="27"/>
  <c r="R45" i="27"/>
  <c r="Q45" i="27"/>
  <c r="P45" i="27"/>
  <c r="O45" i="27"/>
  <c r="M45" i="27"/>
  <c r="L45" i="27"/>
  <c r="K45" i="27"/>
  <c r="J45" i="27"/>
  <c r="I45" i="27"/>
  <c r="H45" i="27"/>
  <c r="G45" i="27"/>
  <c r="F45" i="27"/>
  <c r="E45" i="27"/>
  <c r="N45" i="27"/>
  <c r="S22" i="27"/>
  <c r="R22" i="27"/>
  <c r="Q22" i="27"/>
  <c r="P22" i="27"/>
  <c r="O22" i="27"/>
  <c r="M22" i="27"/>
  <c r="L22" i="27"/>
  <c r="K22" i="27"/>
  <c r="J22" i="27"/>
  <c r="I22" i="27"/>
  <c r="H22" i="27"/>
  <c r="G22" i="27"/>
  <c r="F22" i="27"/>
  <c r="E22" i="27"/>
  <c r="N22" i="27"/>
  <c r="C11" i="27"/>
  <c r="S48" i="26"/>
  <c r="R48" i="26"/>
  <c r="Q48" i="26"/>
  <c r="P48" i="26"/>
  <c r="O48" i="26"/>
  <c r="M48" i="26"/>
  <c r="L48" i="26"/>
  <c r="K48" i="26"/>
  <c r="J48" i="26"/>
  <c r="I48" i="26"/>
  <c r="H48" i="26"/>
  <c r="G48" i="26"/>
  <c r="F48" i="26"/>
  <c r="E48" i="26"/>
  <c r="U47" i="26"/>
  <c r="T46" i="26"/>
  <c r="N46" i="26"/>
  <c r="T45" i="26"/>
  <c r="N45" i="26"/>
  <c r="T44" i="26"/>
  <c r="N44" i="26"/>
  <c r="T43" i="26"/>
  <c r="N43" i="26"/>
  <c r="T42" i="26"/>
  <c r="N42" i="26"/>
  <c r="U41" i="26"/>
  <c r="U39" i="26"/>
  <c r="T38" i="26"/>
  <c r="N38" i="26"/>
  <c r="N37" i="26"/>
  <c r="U37" i="26" s="1"/>
  <c r="T36" i="26"/>
  <c r="U36" i="26" s="1"/>
  <c r="N36" i="26"/>
  <c r="T35" i="26"/>
  <c r="N35" i="26"/>
  <c r="S23" i="26"/>
  <c r="R23" i="26"/>
  <c r="Q23" i="26"/>
  <c r="P23" i="26"/>
  <c r="O23" i="26"/>
  <c r="M23" i="26"/>
  <c r="L23" i="26"/>
  <c r="K23" i="26"/>
  <c r="J23" i="26"/>
  <c r="I23" i="26"/>
  <c r="H23" i="26"/>
  <c r="G23" i="26"/>
  <c r="F23" i="26"/>
  <c r="E23" i="26"/>
  <c r="U22" i="26"/>
  <c r="T21" i="26"/>
  <c r="N21" i="26"/>
  <c r="N20" i="26"/>
  <c r="U20" i="26" s="1"/>
  <c r="T19" i="26"/>
  <c r="N19" i="26"/>
  <c r="T18" i="26"/>
  <c r="N18" i="26"/>
  <c r="T17" i="26"/>
  <c r="N17" i="26"/>
  <c r="T16" i="26"/>
  <c r="N16" i="26"/>
  <c r="T15" i="26"/>
  <c r="N15" i="26"/>
  <c r="N14" i="26"/>
  <c r="U14" i="26" s="1"/>
  <c r="T13" i="26"/>
  <c r="N13" i="26"/>
  <c r="C11" i="26"/>
  <c r="S5" i="26"/>
  <c r="S4" i="26"/>
  <c r="S47" i="25"/>
  <c r="R47" i="25"/>
  <c r="Q47" i="25"/>
  <c r="P47" i="25"/>
  <c r="O47" i="25"/>
  <c r="M47" i="25"/>
  <c r="L47" i="25"/>
  <c r="K47" i="25"/>
  <c r="J47" i="25"/>
  <c r="I47" i="25"/>
  <c r="H47" i="25"/>
  <c r="G47" i="25"/>
  <c r="F47" i="25"/>
  <c r="E47" i="25"/>
  <c r="U46" i="25"/>
  <c r="T45" i="25"/>
  <c r="N45" i="25"/>
  <c r="T44" i="25"/>
  <c r="N44" i="25"/>
  <c r="T43" i="25"/>
  <c r="N43" i="25"/>
  <c r="N41" i="25"/>
  <c r="T40" i="25"/>
  <c r="N40" i="25"/>
  <c r="N39" i="25"/>
  <c r="T38" i="25"/>
  <c r="N38" i="25"/>
  <c r="T37" i="25"/>
  <c r="N37" i="25"/>
  <c r="T35" i="25"/>
  <c r="N35" i="25"/>
  <c r="S23" i="25"/>
  <c r="R23" i="25"/>
  <c r="Q23" i="25"/>
  <c r="P23" i="25"/>
  <c r="O23" i="25"/>
  <c r="M23" i="25"/>
  <c r="L23" i="25"/>
  <c r="K23" i="25"/>
  <c r="J23" i="25"/>
  <c r="I23" i="25"/>
  <c r="H23" i="25"/>
  <c r="G23" i="25"/>
  <c r="F23" i="25"/>
  <c r="E23" i="25"/>
  <c r="U22" i="25"/>
  <c r="T21" i="25"/>
  <c r="N21" i="25"/>
  <c r="T20" i="25"/>
  <c r="N20" i="25"/>
  <c r="T19" i="25"/>
  <c r="N19" i="25"/>
  <c r="T18" i="25"/>
  <c r="N18" i="25"/>
  <c r="T17" i="25"/>
  <c r="N17" i="25"/>
  <c r="T16" i="25"/>
  <c r="N16" i="25"/>
  <c r="T15" i="25"/>
  <c r="N15" i="25"/>
  <c r="N14" i="25"/>
  <c r="N13" i="25"/>
  <c r="C11" i="25"/>
  <c r="S5" i="25"/>
  <c r="S4" i="25"/>
  <c r="S47" i="23"/>
  <c r="R47" i="23"/>
  <c r="Q47" i="23"/>
  <c r="P47" i="23"/>
  <c r="O47" i="23"/>
  <c r="M47" i="23"/>
  <c r="L47" i="23"/>
  <c r="K47" i="23"/>
  <c r="J47" i="23"/>
  <c r="I47" i="23"/>
  <c r="H47" i="23"/>
  <c r="G47" i="23"/>
  <c r="F47" i="23"/>
  <c r="G48" i="23" s="1"/>
  <c r="E47" i="23"/>
  <c r="U46" i="23"/>
  <c r="T45" i="23"/>
  <c r="N45" i="23"/>
  <c r="T44" i="23"/>
  <c r="N44" i="23"/>
  <c r="T43" i="23"/>
  <c r="N43" i="23"/>
  <c r="T41" i="23"/>
  <c r="N41" i="23"/>
  <c r="T40" i="23"/>
  <c r="N40" i="23"/>
  <c r="T39" i="23"/>
  <c r="N39" i="23"/>
  <c r="T38" i="23"/>
  <c r="N38" i="23"/>
  <c r="T37" i="23"/>
  <c r="N37" i="23"/>
  <c r="T35" i="23"/>
  <c r="N35" i="23"/>
  <c r="S23" i="23"/>
  <c r="R23" i="23"/>
  <c r="Q23" i="23"/>
  <c r="P23" i="23"/>
  <c r="O23" i="23"/>
  <c r="M23" i="23"/>
  <c r="L23" i="23"/>
  <c r="K23" i="23"/>
  <c r="J23" i="23"/>
  <c r="I23" i="23"/>
  <c r="H23" i="23"/>
  <c r="G23" i="23"/>
  <c r="F23" i="23"/>
  <c r="E23" i="23"/>
  <c r="U22" i="23"/>
  <c r="T21" i="23"/>
  <c r="U21" i="23" s="1"/>
  <c r="N21" i="23"/>
  <c r="T20" i="23"/>
  <c r="N20" i="23"/>
  <c r="T19" i="23"/>
  <c r="N19" i="23"/>
  <c r="T18" i="23"/>
  <c r="N18" i="23"/>
  <c r="T17" i="23"/>
  <c r="N17" i="23"/>
  <c r="T16" i="23"/>
  <c r="N16" i="23"/>
  <c r="T15" i="23"/>
  <c r="U15" i="23" s="1"/>
  <c r="N15" i="23"/>
  <c r="T14" i="23"/>
  <c r="N14" i="23"/>
  <c r="T13" i="23"/>
  <c r="U13" i="23" s="1"/>
  <c r="N13" i="23"/>
  <c r="C11" i="23"/>
  <c r="S5" i="23"/>
  <c r="S4" i="23"/>
  <c r="S46" i="22"/>
  <c r="R46" i="22"/>
  <c r="Q46" i="22"/>
  <c r="P46" i="22"/>
  <c r="O46" i="22"/>
  <c r="M46" i="22"/>
  <c r="L46" i="22"/>
  <c r="K46" i="22"/>
  <c r="J46" i="22"/>
  <c r="I46" i="22"/>
  <c r="H46" i="22"/>
  <c r="G46" i="22"/>
  <c r="F46" i="22"/>
  <c r="E46" i="22"/>
  <c r="N46" i="22"/>
  <c r="S22" i="22"/>
  <c r="R22" i="22"/>
  <c r="Q22" i="22"/>
  <c r="P22" i="22"/>
  <c r="O22" i="22"/>
  <c r="M22" i="22"/>
  <c r="L22" i="22"/>
  <c r="K22" i="22"/>
  <c r="J22" i="22"/>
  <c r="I22" i="22"/>
  <c r="H22" i="22"/>
  <c r="G22" i="22"/>
  <c r="F22" i="22"/>
  <c r="E22" i="22"/>
  <c r="N22" i="22"/>
  <c r="C11" i="22"/>
  <c r="S5" i="21"/>
  <c r="S4" i="21"/>
  <c r="S41" i="16"/>
  <c r="R41" i="16"/>
  <c r="Q41" i="16"/>
  <c r="P41" i="16"/>
  <c r="O41" i="16"/>
  <c r="M41" i="16"/>
  <c r="L41" i="16"/>
  <c r="K41" i="16"/>
  <c r="J41" i="16"/>
  <c r="I41" i="16"/>
  <c r="H41" i="16"/>
  <c r="G41" i="16"/>
  <c r="F41" i="16"/>
  <c r="E41" i="16"/>
  <c r="S22" i="16"/>
  <c r="R22" i="16"/>
  <c r="Q22" i="16"/>
  <c r="P22" i="16"/>
  <c r="O22" i="16"/>
  <c r="M22" i="16"/>
  <c r="L22" i="16"/>
  <c r="K22" i="16"/>
  <c r="J22" i="16"/>
  <c r="I22" i="16"/>
  <c r="H22" i="16"/>
  <c r="G22" i="16"/>
  <c r="F22" i="16"/>
  <c r="E22" i="16"/>
  <c r="N22" i="16"/>
  <c r="C11" i="16"/>
  <c r="S48" i="14"/>
  <c r="R48" i="14"/>
  <c r="Q48" i="14"/>
  <c r="P48" i="14"/>
  <c r="O48" i="14"/>
  <c r="M48" i="14"/>
  <c r="L48" i="14"/>
  <c r="K48" i="14"/>
  <c r="J48" i="14"/>
  <c r="I48" i="14"/>
  <c r="H48" i="14"/>
  <c r="G48" i="14"/>
  <c r="F48" i="14"/>
  <c r="E48" i="14"/>
  <c r="U47" i="14"/>
  <c r="T46" i="14"/>
  <c r="N46" i="14"/>
  <c r="T45" i="14"/>
  <c r="N45" i="14"/>
  <c r="T44" i="14"/>
  <c r="N44" i="14"/>
  <c r="T43" i="14"/>
  <c r="N43" i="14"/>
  <c r="T42" i="14"/>
  <c r="N42" i="14"/>
  <c r="T36" i="14"/>
  <c r="N36" i="14"/>
  <c r="S24" i="14"/>
  <c r="R24" i="14"/>
  <c r="Q24" i="14"/>
  <c r="P24" i="14"/>
  <c r="O24" i="14"/>
  <c r="M24" i="14"/>
  <c r="L24" i="14"/>
  <c r="K24" i="14"/>
  <c r="J24" i="14"/>
  <c r="I24" i="14"/>
  <c r="H24" i="14"/>
  <c r="G24" i="14"/>
  <c r="F24" i="14"/>
  <c r="E24" i="14"/>
  <c r="U23" i="14"/>
  <c r="T22" i="14"/>
  <c r="N22" i="14"/>
  <c r="N20" i="14"/>
  <c r="T19" i="14"/>
  <c r="N19" i="14"/>
  <c r="T18" i="14"/>
  <c r="N18" i="14"/>
  <c r="T17" i="14"/>
  <c r="N17" i="14"/>
  <c r="T16" i="14"/>
  <c r="N16" i="14"/>
  <c r="N15" i="14"/>
  <c r="N14" i="14"/>
  <c r="T13" i="14"/>
  <c r="N13" i="14"/>
  <c r="C11" i="14"/>
  <c r="S5" i="14"/>
  <c r="S4" i="14"/>
  <c r="S47" i="12"/>
  <c r="R47" i="12"/>
  <c r="Q47" i="12"/>
  <c r="P47" i="12"/>
  <c r="O47" i="12"/>
  <c r="M47" i="12"/>
  <c r="L47" i="12"/>
  <c r="K47" i="12"/>
  <c r="J47" i="12"/>
  <c r="I47" i="12"/>
  <c r="H47" i="12"/>
  <c r="G47" i="12"/>
  <c r="F47" i="12"/>
  <c r="E47" i="12"/>
  <c r="S23" i="12"/>
  <c r="R23" i="12"/>
  <c r="Q23" i="12"/>
  <c r="P23" i="12"/>
  <c r="O23" i="12"/>
  <c r="M23" i="12"/>
  <c r="L23" i="12"/>
  <c r="K23" i="12"/>
  <c r="J23" i="12"/>
  <c r="I23" i="12"/>
  <c r="H23" i="12"/>
  <c r="G23" i="12"/>
  <c r="F23" i="12"/>
  <c r="E23" i="12"/>
  <c r="N23" i="12"/>
  <c r="C11" i="12"/>
  <c r="S5" i="11"/>
  <c r="S4" i="11"/>
  <c r="S44" i="10"/>
  <c r="R44" i="10"/>
  <c r="Q44" i="10"/>
  <c r="P44" i="10"/>
  <c r="O44" i="10"/>
  <c r="M44" i="10"/>
  <c r="L44" i="10"/>
  <c r="K44" i="10"/>
  <c r="J44" i="10"/>
  <c r="I44" i="10"/>
  <c r="H44" i="10"/>
  <c r="G44" i="10"/>
  <c r="F44" i="10"/>
  <c r="E44" i="10"/>
  <c r="S23" i="10"/>
  <c r="R23" i="10"/>
  <c r="Q23" i="10"/>
  <c r="P23" i="10"/>
  <c r="O23" i="10"/>
  <c r="M23" i="10"/>
  <c r="L23" i="10"/>
  <c r="K23" i="10"/>
  <c r="J23" i="10"/>
  <c r="I23" i="10"/>
  <c r="H23" i="10"/>
  <c r="G23" i="10"/>
  <c r="F23" i="10"/>
  <c r="E23" i="10"/>
  <c r="T23" i="10"/>
  <c r="N23" i="10"/>
  <c r="C11" i="10"/>
  <c r="S46" i="9"/>
  <c r="R46" i="9"/>
  <c r="Q46" i="9"/>
  <c r="P46" i="9"/>
  <c r="O46" i="9"/>
  <c r="M46" i="9"/>
  <c r="L46" i="9"/>
  <c r="K46" i="9"/>
  <c r="J46" i="9"/>
  <c r="I46" i="9"/>
  <c r="H46" i="9"/>
  <c r="G46" i="9"/>
  <c r="F46" i="9"/>
  <c r="E46" i="9"/>
  <c r="U45" i="9"/>
  <c r="T44" i="9"/>
  <c r="N44" i="9"/>
  <c r="T43" i="9"/>
  <c r="N43" i="9"/>
  <c r="T42" i="9"/>
  <c r="N42" i="9"/>
  <c r="T41" i="9"/>
  <c r="N41" i="9"/>
  <c r="T40" i="9"/>
  <c r="N40" i="9"/>
  <c r="T39" i="9"/>
  <c r="N39" i="9"/>
  <c r="T38" i="9"/>
  <c r="N38" i="9"/>
  <c r="T37" i="9"/>
  <c r="N37" i="9"/>
  <c r="T36" i="9"/>
  <c r="N36" i="9"/>
  <c r="S25" i="9"/>
  <c r="R25" i="9"/>
  <c r="Q25" i="9"/>
  <c r="P25" i="9"/>
  <c r="O25" i="9"/>
  <c r="M25" i="9"/>
  <c r="L25" i="9"/>
  <c r="K25" i="9"/>
  <c r="J25" i="9"/>
  <c r="I25" i="9"/>
  <c r="H25" i="9"/>
  <c r="G25" i="9"/>
  <c r="F25" i="9"/>
  <c r="E25" i="9"/>
  <c r="U24" i="9"/>
  <c r="T23" i="9"/>
  <c r="N23" i="9"/>
  <c r="T21" i="9"/>
  <c r="N21" i="9"/>
  <c r="T19" i="9"/>
  <c r="N19" i="9"/>
  <c r="T18" i="9"/>
  <c r="N18" i="9"/>
  <c r="T17" i="9"/>
  <c r="N17" i="9"/>
  <c r="T16" i="9"/>
  <c r="N16" i="9"/>
  <c r="T15" i="9"/>
  <c r="N15" i="9"/>
  <c r="T14" i="9"/>
  <c r="N14" i="9"/>
  <c r="T13" i="9"/>
  <c r="N13" i="9"/>
  <c r="C11" i="9"/>
  <c r="S5" i="9"/>
  <c r="S4" i="9"/>
  <c r="S46" i="8"/>
  <c r="R46" i="8"/>
  <c r="Q46" i="8"/>
  <c r="P46" i="8"/>
  <c r="O46" i="8"/>
  <c r="M46" i="8"/>
  <c r="L46" i="8"/>
  <c r="K46" i="8"/>
  <c r="J46" i="8"/>
  <c r="I46" i="8"/>
  <c r="H46" i="8"/>
  <c r="G46" i="8"/>
  <c r="F46" i="8"/>
  <c r="E46" i="8"/>
  <c r="N46" i="8"/>
  <c r="S25" i="8"/>
  <c r="R25" i="8"/>
  <c r="Q25" i="8"/>
  <c r="P25" i="8"/>
  <c r="O25" i="8"/>
  <c r="M25" i="8"/>
  <c r="L25" i="8"/>
  <c r="K25" i="8"/>
  <c r="J25" i="8"/>
  <c r="I25" i="8"/>
  <c r="H25" i="8"/>
  <c r="G25" i="8"/>
  <c r="F25" i="8"/>
  <c r="E25" i="8"/>
  <c r="N25" i="8"/>
  <c r="C11" i="8"/>
  <c r="S45" i="6"/>
  <c r="R45" i="6"/>
  <c r="Q45" i="6"/>
  <c r="P45" i="6"/>
  <c r="O45" i="6"/>
  <c r="M45" i="6"/>
  <c r="L45" i="6"/>
  <c r="K45" i="6"/>
  <c r="J45" i="6"/>
  <c r="I45" i="6"/>
  <c r="H45" i="6"/>
  <c r="G45" i="6"/>
  <c r="F45" i="6"/>
  <c r="E45" i="6"/>
  <c r="U44" i="6"/>
  <c r="T43" i="6"/>
  <c r="N43" i="6"/>
  <c r="T41" i="6"/>
  <c r="N41" i="6"/>
  <c r="T40" i="6"/>
  <c r="U40" i="6" s="1"/>
  <c r="N40" i="6"/>
  <c r="T39" i="6"/>
  <c r="N39" i="6"/>
  <c r="T38" i="6"/>
  <c r="U38" i="6" s="1"/>
  <c r="N38" i="6"/>
  <c r="T37" i="6"/>
  <c r="N37" i="6"/>
  <c r="T36" i="6"/>
  <c r="U36" i="6" s="1"/>
  <c r="N36" i="6"/>
  <c r="T34" i="6"/>
  <c r="U34" i="6" s="1"/>
  <c r="N34" i="6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G26" i="6" s="1"/>
  <c r="E25" i="6"/>
  <c r="U24" i="6"/>
  <c r="T23" i="6"/>
  <c r="N23" i="6"/>
  <c r="T22" i="6"/>
  <c r="U22" i="6" s="1"/>
  <c r="N22" i="6"/>
  <c r="T21" i="6"/>
  <c r="N21" i="6"/>
  <c r="T20" i="6"/>
  <c r="N20" i="6"/>
  <c r="T19" i="6"/>
  <c r="N19" i="6"/>
  <c r="T18" i="6"/>
  <c r="N18" i="6"/>
  <c r="T17" i="6"/>
  <c r="N17" i="6"/>
  <c r="T16" i="6"/>
  <c r="U16" i="6" s="1"/>
  <c r="N16" i="6"/>
  <c r="T15" i="6"/>
  <c r="N15" i="6"/>
  <c r="T14" i="6"/>
  <c r="U14" i="6" s="1"/>
  <c r="N14" i="6"/>
  <c r="T13" i="6"/>
  <c r="N13" i="6"/>
  <c r="C11" i="6"/>
  <c r="S5" i="6"/>
  <c r="S4" i="6"/>
  <c r="S46" i="5"/>
  <c r="R46" i="5"/>
  <c r="Q46" i="5"/>
  <c r="P46" i="5"/>
  <c r="O46" i="5"/>
  <c r="M46" i="5"/>
  <c r="L46" i="5"/>
  <c r="K46" i="5"/>
  <c r="J46" i="5"/>
  <c r="I46" i="5"/>
  <c r="H46" i="5"/>
  <c r="G46" i="5"/>
  <c r="F46" i="5"/>
  <c r="E46" i="5"/>
  <c r="U45" i="5"/>
  <c r="T44" i="5"/>
  <c r="N44" i="5"/>
  <c r="T43" i="5"/>
  <c r="N43" i="5"/>
  <c r="T42" i="5"/>
  <c r="N42" i="5"/>
  <c r="T41" i="5"/>
  <c r="U41" i="5" s="1"/>
  <c r="N41" i="5"/>
  <c r="T40" i="5"/>
  <c r="N40" i="5"/>
  <c r="T39" i="5"/>
  <c r="N39" i="5"/>
  <c r="T38" i="5"/>
  <c r="N38" i="5"/>
  <c r="T37" i="5"/>
  <c r="U37" i="5" s="1"/>
  <c r="N37" i="5"/>
  <c r="T36" i="5"/>
  <c r="N36" i="5"/>
  <c r="T35" i="5"/>
  <c r="N35" i="5"/>
  <c r="S25" i="5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U24" i="5"/>
  <c r="T23" i="5"/>
  <c r="N23" i="5"/>
  <c r="T22" i="5"/>
  <c r="N22" i="5"/>
  <c r="T21" i="5"/>
  <c r="N21" i="5"/>
  <c r="T20" i="5"/>
  <c r="N20" i="5"/>
  <c r="T19" i="5"/>
  <c r="N19" i="5"/>
  <c r="T18" i="5"/>
  <c r="N18" i="5"/>
  <c r="T17" i="5"/>
  <c r="N17" i="5"/>
  <c r="T16" i="5"/>
  <c r="N16" i="5"/>
  <c r="T15" i="5"/>
  <c r="N15" i="5"/>
  <c r="T14" i="5"/>
  <c r="N14" i="5"/>
  <c r="T13" i="5"/>
  <c r="N13" i="5"/>
  <c r="C11" i="5"/>
  <c r="S5" i="5"/>
  <c r="S4" i="5"/>
  <c r="S5" i="3"/>
  <c r="S4" i="3"/>
  <c r="S5" i="2"/>
  <c r="S4" i="2"/>
  <c r="U42" i="26" l="1"/>
  <c r="U44" i="26"/>
  <c r="U46" i="26"/>
  <c r="G24" i="26"/>
  <c r="U15" i="9"/>
  <c r="U14" i="5"/>
  <c r="U18" i="5"/>
  <c r="U20" i="5"/>
  <c r="U22" i="5"/>
  <c r="U39" i="5"/>
  <c r="U16" i="5"/>
  <c r="G26" i="5"/>
  <c r="U36" i="5"/>
  <c r="U43" i="5"/>
  <c r="U37" i="6"/>
  <c r="K46" i="6"/>
  <c r="K26" i="5"/>
  <c r="U41" i="30"/>
  <c r="U16" i="30"/>
  <c r="U19" i="30"/>
  <c r="U21" i="30"/>
  <c r="G49" i="26"/>
  <c r="K24" i="26"/>
  <c r="K48" i="23"/>
  <c r="U35" i="23"/>
  <c r="U38" i="23"/>
  <c r="U15" i="30"/>
  <c r="U38" i="30"/>
  <c r="U43" i="6"/>
  <c r="U13" i="6"/>
  <c r="U15" i="6"/>
  <c r="U21" i="6"/>
  <c r="U23" i="6"/>
  <c r="U20" i="6"/>
  <c r="U13" i="5"/>
  <c r="U15" i="5"/>
  <c r="U21" i="5"/>
  <c r="U23" i="5"/>
  <c r="U44" i="30"/>
  <c r="U39" i="30"/>
  <c r="U13" i="30"/>
  <c r="U40" i="30"/>
  <c r="U35" i="26"/>
  <c r="U43" i="26"/>
  <c r="U45" i="26"/>
  <c r="U16" i="26"/>
  <c r="U18" i="26"/>
  <c r="U13" i="26"/>
  <c r="U15" i="26"/>
  <c r="U21" i="26"/>
  <c r="U41" i="25"/>
  <c r="U17" i="25"/>
  <c r="U19" i="25"/>
  <c r="U18" i="25"/>
  <c r="U44" i="25"/>
  <c r="U44" i="23"/>
  <c r="U20" i="23"/>
  <c r="U46" i="14"/>
  <c r="U19" i="9"/>
  <c r="U23" i="9"/>
  <c r="G26" i="8"/>
  <c r="K26" i="8"/>
  <c r="U18" i="6"/>
  <c r="U35" i="5"/>
  <c r="U42" i="5"/>
  <c r="U44" i="5"/>
  <c r="U19" i="5"/>
  <c r="U19" i="26"/>
  <c r="U38" i="25"/>
  <c r="U15" i="25"/>
  <c r="U21" i="25"/>
  <c r="U39" i="25"/>
  <c r="U13" i="25"/>
  <c r="U37" i="25"/>
  <c r="U40" i="25"/>
  <c r="U18" i="14"/>
  <c r="U17" i="14"/>
  <c r="U19" i="14"/>
  <c r="U22" i="14"/>
  <c r="N24" i="14"/>
  <c r="U15" i="14"/>
  <c r="U42" i="14"/>
  <c r="U43" i="14"/>
  <c r="U40" i="9"/>
  <c r="U19" i="23"/>
  <c r="U17" i="23"/>
  <c r="U37" i="23"/>
  <c r="U40" i="23"/>
  <c r="U43" i="23"/>
  <c r="U45" i="23"/>
  <c r="T23" i="23"/>
  <c r="U41" i="23"/>
  <c r="U37" i="9"/>
  <c r="G47" i="9"/>
  <c r="G26" i="9"/>
  <c r="U17" i="5"/>
  <c r="N46" i="5"/>
  <c r="U38" i="5"/>
  <c r="U40" i="5"/>
  <c r="U17" i="6"/>
  <c r="U19" i="6"/>
  <c r="K26" i="6"/>
  <c r="N45" i="6"/>
  <c r="U39" i="6"/>
  <c r="U41" i="6"/>
  <c r="N25" i="9"/>
  <c r="U16" i="9"/>
  <c r="U18" i="9"/>
  <c r="U20" i="9"/>
  <c r="U13" i="14"/>
  <c r="G25" i="14"/>
  <c r="K25" i="14"/>
  <c r="T48" i="14"/>
  <c r="U44" i="14"/>
  <c r="G23" i="16"/>
  <c r="N47" i="30"/>
  <c r="G47" i="5"/>
  <c r="K47" i="5"/>
  <c r="G46" i="6"/>
  <c r="U21" i="9"/>
  <c r="N48" i="14"/>
  <c r="N25" i="5"/>
  <c r="N25" i="6"/>
  <c r="G24" i="12"/>
  <c r="K24" i="12"/>
  <c r="T24" i="14"/>
  <c r="U16" i="14"/>
  <c r="U20" i="14"/>
  <c r="U36" i="14"/>
  <c r="U45" i="14"/>
  <c r="G49" i="14"/>
  <c r="K49" i="14"/>
  <c r="G42" i="16"/>
  <c r="K42" i="16"/>
  <c r="N47" i="25"/>
  <c r="N23" i="23"/>
  <c r="U16" i="23"/>
  <c r="U18" i="23"/>
  <c r="U39" i="23"/>
  <c r="U14" i="25"/>
  <c r="U16" i="25"/>
  <c r="U20" i="25"/>
  <c r="U35" i="25"/>
  <c r="U43" i="25"/>
  <c r="U45" i="25"/>
  <c r="G48" i="25"/>
  <c r="K48" i="25"/>
  <c r="U17" i="26"/>
  <c r="N48" i="26"/>
  <c r="U38" i="26"/>
  <c r="U40" i="26"/>
  <c r="G23" i="29"/>
  <c r="T24" i="30"/>
  <c r="U22" i="30"/>
  <c r="U35" i="30"/>
  <c r="U43" i="30"/>
  <c r="U45" i="30"/>
  <c r="G48" i="30"/>
  <c r="K48" i="30"/>
  <c r="G24" i="23"/>
  <c r="K24" i="23"/>
  <c r="N23" i="25"/>
  <c r="K49" i="26"/>
  <c r="N24" i="30"/>
  <c r="G47" i="22"/>
  <c r="K47" i="22"/>
  <c r="N47" i="23"/>
  <c r="G24" i="25"/>
  <c r="K24" i="25"/>
  <c r="N23" i="26"/>
  <c r="G46" i="27"/>
  <c r="G25" i="30"/>
  <c r="K25" i="30"/>
  <c r="T47" i="30"/>
  <c r="U36" i="9"/>
  <c r="U39" i="9"/>
  <c r="U43" i="9"/>
  <c r="N46" i="9"/>
  <c r="U44" i="9"/>
  <c r="U41" i="9"/>
  <c r="U38" i="9"/>
  <c r="U42" i="9"/>
  <c r="K47" i="9"/>
  <c r="U17" i="9"/>
  <c r="T25" i="9"/>
  <c r="K26" i="9"/>
  <c r="G47" i="8"/>
  <c r="K47" i="8"/>
  <c r="K23" i="29"/>
  <c r="G44" i="29"/>
  <c r="K44" i="29"/>
  <c r="N41" i="16"/>
  <c r="K23" i="16"/>
  <c r="K46" i="27"/>
  <c r="T45" i="27"/>
  <c r="U45" i="27" s="1"/>
  <c r="G23" i="27"/>
  <c r="K23" i="27"/>
  <c r="G23" i="22"/>
  <c r="K23" i="22"/>
  <c r="N47" i="12"/>
  <c r="G48" i="12"/>
  <c r="K48" i="12"/>
  <c r="K45" i="10"/>
  <c r="T44" i="10"/>
  <c r="K24" i="10"/>
  <c r="N44" i="10"/>
  <c r="G45" i="10"/>
  <c r="U23" i="10"/>
  <c r="G24" i="10"/>
  <c r="U14" i="30"/>
  <c r="U37" i="30"/>
  <c r="T22" i="29"/>
  <c r="U22" i="29" s="1"/>
  <c r="T43" i="29"/>
  <c r="U43" i="29" s="1"/>
  <c r="T22" i="27"/>
  <c r="U22" i="27" s="1"/>
  <c r="T23" i="26"/>
  <c r="T48" i="26"/>
  <c r="U48" i="26" s="1"/>
  <c r="T23" i="25"/>
  <c r="T47" i="25"/>
  <c r="U14" i="23"/>
  <c r="T47" i="23"/>
  <c r="T22" i="22"/>
  <c r="U22" i="22" s="1"/>
  <c r="T46" i="22"/>
  <c r="U46" i="22" s="1"/>
  <c r="T22" i="16"/>
  <c r="U22" i="16" s="1"/>
  <c r="T41" i="16"/>
  <c r="U14" i="14"/>
  <c r="T23" i="12"/>
  <c r="U23" i="12" s="1"/>
  <c r="T47" i="12"/>
  <c r="T46" i="9"/>
  <c r="U14" i="9"/>
  <c r="U13" i="9"/>
  <c r="T46" i="8"/>
  <c r="U46" i="8" s="1"/>
  <c r="T25" i="8"/>
  <c r="U25" i="8" s="1"/>
  <c r="T25" i="6"/>
  <c r="T45" i="6"/>
  <c r="T25" i="5"/>
  <c r="T46" i="5"/>
  <c r="U46" i="5" s="1"/>
  <c r="U23" i="26" l="1"/>
  <c r="U25" i="6"/>
  <c r="U24" i="14"/>
  <c r="U47" i="23"/>
  <c r="U24" i="30"/>
  <c r="U45" i="6"/>
  <c r="U47" i="30"/>
  <c r="U23" i="23"/>
  <c r="U23" i="25"/>
  <c r="U47" i="25"/>
  <c r="U48" i="14"/>
  <c r="U25" i="9"/>
  <c r="U25" i="5"/>
  <c r="U46" i="9"/>
  <c r="U41" i="16"/>
  <c r="U47" i="12"/>
  <c r="U44" i="10"/>
</calcChain>
</file>

<file path=xl/sharedStrings.xml><?xml version="1.0" encoding="utf-8"?>
<sst xmlns="http://schemas.openxmlformats.org/spreadsheetml/2006/main" count="9928" uniqueCount="558">
  <si>
    <t>Date</t>
  </si>
  <si>
    <t>OT</t>
  </si>
  <si>
    <t>TOTAL</t>
  </si>
  <si>
    <t>LG#</t>
  </si>
  <si>
    <t>Day of Week</t>
  </si>
  <si>
    <t>(0-0)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</si>
  <si>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</si>
  <si>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</si>
  <si>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</si>
  <si>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</si>
  <si>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</si>
  <si>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</si>
  <si>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</si>
  <si>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</si>
  <si>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</si>
  <si>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</si>
  <si>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</si>
  <si>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</si>
  <si>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</si>
  <si>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</si>
  <si>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</si>
  <si>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</si>
  <si>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</si>
  <si>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</si>
  <si>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</si>
  <si>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</si>
  <si>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</si>
  <si>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</si>
  <si>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</si>
  <si>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</si>
  <si>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</si>
  <si>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</si>
  <si>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</si>
  <si>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</si>
  <si>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</si>
  <si>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</si>
  <si>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</si>
  <si>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</si>
  <si>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</si>
  <si>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</si>
  <si>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</si>
  <si>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</si>
  <si>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</si>
  <si>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</si>
  <si>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</si>
  <si>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Houston Angels</t>
  </si>
  <si>
    <t>Hous</t>
  </si>
  <si>
    <t>Mayo, Paula</t>
  </si>
  <si>
    <t>Chapman, Vicky</t>
  </si>
  <si>
    <t>Candler, Belinda</t>
  </si>
  <si>
    <t>Auhlenbacher, Karen</t>
  </si>
  <si>
    <t>Jones, Belinda</t>
  </si>
  <si>
    <t>Durham, Gwen</t>
  </si>
  <si>
    <t>Washington, Cynthia</t>
  </si>
  <si>
    <t>Prince, Sandra</t>
  </si>
  <si>
    <t>Kenlaw, Jessie</t>
  </si>
  <si>
    <t>Johnson, Pat</t>
  </si>
  <si>
    <t>Kuhl, Nancy</t>
  </si>
  <si>
    <t>Don Knodel</t>
  </si>
  <si>
    <t>Phil</t>
  </si>
  <si>
    <t>Philadelphia Fox</t>
  </si>
  <si>
    <t>Calif</t>
  </si>
  <si>
    <t>California Dreams</t>
  </si>
  <si>
    <t>Milw</t>
  </si>
  <si>
    <t>Milwaukee Does</t>
  </si>
  <si>
    <t>N.J.</t>
  </si>
  <si>
    <t>New Jersey Gems</t>
  </si>
  <si>
    <t>N.O.</t>
  </si>
  <si>
    <t>New Orleans Pride</t>
  </si>
  <si>
    <t>Iowa</t>
  </si>
  <si>
    <t>Iowa Cornets</t>
  </si>
  <si>
    <t>Wash</t>
  </si>
  <si>
    <t>Washington Metros</t>
  </si>
  <si>
    <t>S.F.</t>
  </si>
  <si>
    <t>San Francisco Pioneers</t>
  </si>
  <si>
    <t>Dall</t>
  </si>
  <si>
    <t>Dallas Diamonds</t>
  </si>
  <si>
    <t>N.Y.</t>
  </si>
  <si>
    <t>New York Stars</t>
  </si>
  <si>
    <t>Chic</t>
  </si>
  <si>
    <t>Chicago Hustle</t>
  </si>
  <si>
    <t>St.L</t>
  </si>
  <si>
    <t>St. Louis Streak</t>
  </si>
  <si>
    <t>Minn</t>
  </si>
  <si>
    <t>Minnesota Fillies</t>
  </si>
  <si>
    <t>1979-80</t>
  </si>
  <si>
    <t>Thursday</t>
  </si>
  <si>
    <t>Dallas Convention Center</t>
  </si>
  <si>
    <t>Jim Blackwood</t>
  </si>
  <si>
    <t>(7-3)</t>
  </si>
  <si>
    <t>(4-11)</t>
  </si>
  <si>
    <t>A</t>
  </si>
  <si>
    <t>L</t>
  </si>
  <si>
    <t xml:space="preserve"> 7-3</t>
  </si>
  <si>
    <t>Abernathy, Alfredda</t>
  </si>
  <si>
    <t xml:space="preserve">H </t>
  </si>
  <si>
    <t xml:space="preserve">W </t>
  </si>
  <si>
    <t>Dean Weese</t>
  </si>
  <si>
    <t xml:space="preserve"> 4-11</t>
  </si>
  <si>
    <t>Baker, Janice</t>
  </si>
  <si>
    <t>Bush-Roddy, Carolyn</t>
  </si>
  <si>
    <t>Cooper, Sheena</t>
  </si>
  <si>
    <t>Earnhardt, Christy</t>
  </si>
  <si>
    <t>Goodwin, Valerie</t>
  </si>
  <si>
    <t>John, Jeriann</t>
  </si>
  <si>
    <t>McLannahan, Sharon</t>
  </si>
  <si>
    <t>Shoemaker, Cathy</t>
  </si>
  <si>
    <t>Stewart, Debbie</t>
  </si>
  <si>
    <t xml:space="preserve"> 8-4</t>
  </si>
  <si>
    <t>(8-4)</t>
  </si>
  <si>
    <t>(5-12)</t>
  </si>
  <si>
    <t>Technical: Coach Don Knodel  3rd Qtr</t>
  </si>
  <si>
    <t xml:space="preserve"> 5-12</t>
  </si>
  <si>
    <t>Bruton, Cindy</t>
  </si>
  <si>
    <t>Technical: Coach Dean Weese  2nd Qtr</t>
  </si>
  <si>
    <t>Friday</t>
  </si>
  <si>
    <t>Autry Court - Rice U.</t>
  </si>
  <si>
    <t>Tom Lathem</t>
  </si>
  <si>
    <t>(12-10)</t>
  </si>
  <si>
    <t>(7-19)</t>
  </si>
  <si>
    <t xml:space="preserve"> 12-10</t>
  </si>
  <si>
    <t xml:space="preserve"> 7-19</t>
  </si>
  <si>
    <t>French, Joanie</t>
  </si>
  <si>
    <t>Wednesday</t>
  </si>
  <si>
    <t>Mel Whitworth</t>
  </si>
  <si>
    <t>(14-10)</t>
  </si>
  <si>
    <t>(7-23)</t>
  </si>
  <si>
    <t>Technical: Coach Ray Scott</t>
  </si>
  <si>
    <t xml:space="preserve"> 14-10</t>
  </si>
  <si>
    <t>Coach Ray Scott 1st game</t>
  </si>
  <si>
    <t>Ray Scott</t>
  </si>
  <si>
    <t xml:space="preserve"> 0-1</t>
  </si>
  <si>
    <t>Sunday</t>
  </si>
  <si>
    <t>(16-11)</t>
  </si>
  <si>
    <t>(7-25)</t>
  </si>
  <si>
    <t xml:space="preserve"> 16-11</t>
  </si>
  <si>
    <t xml:space="preserve"> 0-3</t>
  </si>
  <si>
    <t>Technical: Debbie Stewart  3rd Qtr</t>
  </si>
  <si>
    <t>Alumni Hall - DePaul</t>
  </si>
  <si>
    <t>??? Harris</t>
  </si>
  <si>
    <t>N/A</t>
  </si>
  <si>
    <t>(8-8)</t>
  </si>
  <si>
    <t>(10-13)</t>
  </si>
  <si>
    <t xml:space="preserve"> 8-8</t>
  </si>
  <si>
    <t>Caldwell, Breena</t>
  </si>
  <si>
    <t>Doug Bruno</t>
  </si>
  <si>
    <t xml:space="preserve"> 10-13</t>
  </si>
  <si>
    <t>Digitale, Sue</t>
  </si>
  <si>
    <t>Easterling, Rita</t>
  </si>
  <si>
    <t>Fincher, Janie</t>
  </si>
  <si>
    <t>Galloway, Liz</t>
  </si>
  <si>
    <t>Rajcula, Jody</t>
  </si>
  <si>
    <t>Sharps, Denise</t>
  </si>
  <si>
    <t>Swindell, Retha</t>
  </si>
  <si>
    <t>Tomich, Vonnie</t>
  </si>
  <si>
    <t>Waddy-Rossow, Debra</t>
  </si>
  <si>
    <t xml:space="preserve"> 13-17</t>
  </si>
  <si>
    <t>McWhorter, Charlene</t>
  </si>
  <si>
    <t>Tech: Bruno-2, Bench-1</t>
  </si>
  <si>
    <t xml:space="preserve"> 17-12</t>
  </si>
  <si>
    <t>Larry Ermis</t>
  </si>
  <si>
    <t>(17-12)</t>
  </si>
  <si>
    <t>(13-17)</t>
  </si>
  <si>
    <t>Bob Dietze</t>
  </si>
  <si>
    <t>DNP-Coach Decision</t>
  </si>
  <si>
    <t>Cooper, Shena</t>
  </si>
  <si>
    <t>Tech: Coach Ray Scott</t>
  </si>
  <si>
    <t>Saturday</t>
  </si>
  <si>
    <t>Hofheinz Pavilion</t>
  </si>
  <si>
    <t>(7-1)</t>
  </si>
  <si>
    <t>(3-6)</t>
  </si>
  <si>
    <t xml:space="preserve"> 7-1</t>
  </si>
  <si>
    <t>Bender, Evelyn</t>
  </si>
  <si>
    <t>Nat Frazier</t>
  </si>
  <si>
    <t xml:space="preserve"> 3-6</t>
  </si>
  <si>
    <t>Brewer, Lisa</t>
  </si>
  <si>
    <t>Caudle, Diane</t>
  </si>
  <si>
    <t>Cooper, Accronetta</t>
  </si>
  <si>
    <t>Greene, Vivian</t>
  </si>
  <si>
    <t>Hardy, Bertha</t>
  </si>
  <si>
    <t>Harris, Willodean</t>
  </si>
  <si>
    <t>Schlesinger, Lisa</t>
  </si>
  <si>
    <t>Arturi, Lynn</t>
  </si>
  <si>
    <t>Dave Wohl</t>
  </si>
  <si>
    <t>Davidson, Winsome</t>
  </si>
  <si>
    <t>Garrity, Pat</t>
  </si>
  <si>
    <t>Gay, Peggy</t>
  </si>
  <si>
    <t>Hlavacek, Sue</t>
  </si>
  <si>
    <t>Lawrence, Faye</t>
  </si>
  <si>
    <t>Matthews, Linda</t>
  </si>
  <si>
    <t>Mayes, Dee Dee</t>
  </si>
  <si>
    <t>Miller, Sandy</t>
  </si>
  <si>
    <t>Vincent, Peggy</t>
  </si>
  <si>
    <t>Zabel, Chrissy</t>
  </si>
  <si>
    <t xml:space="preserve"> 1-0</t>
  </si>
  <si>
    <t>(1-0)</t>
  </si>
  <si>
    <t>(0-1)</t>
  </si>
  <si>
    <t>Frank Barzilla</t>
  </si>
  <si>
    <t>Tech: Coach Frazier 2 - EJECTION</t>
  </si>
  <si>
    <t>S.F. Civic Auditorium</t>
  </si>
  <si>
    <t>(7-2)</t>
  </si>
  <si>
    <t>(10-3)</t>
  </si>
  <si>
    <t xml:space="preserve"> 7-2</t>
  </si>
  <si>
    <t>Frank LaPorte</t>
  </si>
  <si>
    <t xml:space="preserve"> 10-3</t>
  </si>
  <si>
    <t>Hansen, Barbara</t>
  </si>
  <si>
    <t>Hansen, Kim</t>
  </si>
  <si>
    <t>Martin, Brenda</t>
  </si>
  <si>
    <t>Martin, Pam</t>
  </si>
  <si>
    <t>Mayo, Pat</t>
  </si>
  <si>
    <t>McKinney, Musiette</t>
  </si>
  <si>
    <t>Ortega, Anita</t>
  </si>
  <si>
    <t>Ricketts, Debbie</t>
  </si>
  <si>
    <t>Ternyik, Jan</t>
  </si>
  <si>
    <t>(2-0)</t>
  </si>
  <si>
    <t>(0-4)</t>
  </si>
  <si>
    <t xml:space="preserve"> 2-0</t>
  </si>
  <si>
    <t>Mel Sims</t>
  </si>
  <si>
    <t xml:space="preserve"> 0-4</t>
  </si>
  <si>
    <t>Bucklew, Patti</t>
  </si>
  <si>
    <t>Cook, Jane Ellen</t>
  </si>
  <si>
    <t>Dunkle, Nancy</t>
  </si>
  <si>
    <t>McGraw, Muffet</t>
  </si>
  <si>
    <t>Melbourne, Mara</t>
  </si>
  <si>
    <t>Rhoades, Stacy</t>
  </si>
  <si>
    <t>Scharff, Mary</t>
  </si>
  <si>
    <t>Scott, Angela</t>
  </si>
  <si>
    <t>Shirley, Pam</t>
  </si>
  <si>
    <t>Uhl, Joan</t>
  </si>
  <si>
    <t>Monday</t>
  </si>
  <si>
    <t>Milwaukee Arena</t>
  </si>
  <si>
    <t>(3-0)</t>
  </si>
  <si>
    <t>(0-2)</t>
  </si>
  <si>
    <t xml:space="preserve"> 3-0</t>
  </si>
  <si>
    <t>Larry Costello</t>
  </si>
  <si>
    <t xml:space="preserve"> 0-2</t>
  </si>
  <si>
    <t>Chapman, Brenda</t>
  </si>
  <si>
    <t>Dennis, Brenda</t>
  </si>
  <si>
    <t>Ellis, Cindy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</si>
  <si>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</si>
  <si>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</si>
  <si>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</si>
  <si>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</si>
  <si>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</si>
  <si>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</si>
  <si>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</si>
  <si>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The Summit - Houston</t>
  </si>
  <si>
    <t>(4-0)</t>
  </si>
  <si>
    <t>(2-2)</t>
  </si>
  <si>
    <t xml:space="preserve"> 4-0</t>
  </si>
  <si>
    <t>Howie Landa</t>
  </si>
  <si>
    <t xml:space="preserve"> 2-2</t>
  </si>
  <si>
    <t>Browning, Pam</t>
  </si>
  <si>
    <t>Comerie, Debra</t>
  </si>
  <si>
    <t>Geils, Donna</t>
  </si>
  <si>
    <t>Hastings, Martha</t>
  </si>
  <si>
    <t>Meyers, Ann</t>
  </si>
  <si>
    <t>Simms, Donna</t>
  </si>
  <si>
    <t>Szeremeta, Wnda</t>
  </si>
  <si>
    <t>Van Ness, Joan</t>
  </si>
  <si>
    <t>(5-0)</t>
  </si>
  <si>
    <t xml:space="preserve"> 5-0</t>
  </si>
  <si>
    <t>Tuesday</t>
  </si>
  <si>
    <t>Tulane Univ.</t>
  </si>
  <si>
    <t>(6-0)</t>
  </si>
  <si>
    <t>(2-5)</t>
  </si>
  <si>
    <t xml:space="preserve"> 6-0</t>
  </si>
  <si>
    <t>Ard, Wanda</t>
  </si>
  <si>
    <t>Blalock, Sybil</t>
  </si>
  <si>
    <t>Brumfield, Queen</t>
  </si>
  <si>
    <t>Dean, Paula</t>
  </si>
  <si>
    <t>Duckworth, Tesa</t>
  </si>
  <si>
    <t>Forest, Augusta</t>
  </si>
  <si>
    <t>Smallwood, Sandra</t>
  </si>
  <si>
    <t>Williams, Cindy</t>
  </si>
  <si>
    <t>5 Seasons - Cedar Rapids</t>
  </si>
  <si>
    <t>(6-1)</t>
  </si>
  <si>
    <t xml:space="preserve"> 6-1</t>
  </si>
  <si>
    <t>Steve Kirk</t>
  </si>
  <si>
    <t>(8-3)</t>
  </si>
  <si>
    <t>(3-14)</t>
  </si>
  <si>
    <t>Bloom, Coretta</t>
  </si>
  <si>
    <t>Logan, Karen</t>
  </si>
  <si>
    <t>Swilley, Kathy</t>
  </si>
  <si>
    <t>Williams, Sarah</t>
  </si>
  <si>
    <t>Butch vanBreda Kolff</t>
  </si>
  <si>
    <t>Hammond, La.</t>
  </si>
  <si>
    <t>Cary, Diana</t>
  </si>
  <si>
    <t>Did Not Play - Injury</t>
  </si>
  <si>
    <t>Exhibition Game #2</t>
  </si>
  <si>
    <t>Skip Gill</t>
  </si>
  <si>
    <t>Al Link</t>
  </si>
  <si>
    <t>Dunn Sports Complex</t>
  </si>
  <si>
    <t>(8-5)</t>
  </si>
  <si>
    <t>(9-9)</t>
  </si>
  <si>
    <t xml:space="preserve"> 8-5</t>
  </si>
  <si>
    <t xml:space="preserve"> 9-9</t>
  </si>
  <si>
    <t>M.S.G. - Felt Forum</t>
  </si>
  <si>
    <t>(8-6)</t>
  </si>
  <si>
    <t>(15-2)</t>
  </si>
  <si>
    <t xml:space="preserve"> 8-6</t>
  </si>
  <si>
    <t>Dean Meminger</t>
  </si>
  <si>
    <t xml:space="preserve"> 15-2</t>
  </si>
  <si>
    <t>The Summit</t>
  </si>
  <si>
    <t>(8-7)</t>
  </si>
  <si>
    <t>(14-4)</t>
  </si>
  <si>
    <t xml:space="preserve"> 8-7</t>
  </si>
  <si>
    <t xml:space="preserve"> 14-4</t>
  </si>
  <si>
    <t>Kiel Auditorium</t>
  </si>
  <si>
    <t>(8-9)</t>
  </si>
  <si>
    <t>(12-8)</t>
  </si>
  <si>
    <t xml:space="preserve"> 8-9</t>
  </si>
  <si>
    <t>Larry Gillman</t>
  </si>
  <si>
    <t xml:space="preserve"> 12-8</t>
  </si>
  <si>
    <t>(10-9)</t>
  </si>
  <si>
    <t>(14-7)</t>
  </si>
  <si>
    <t xml:space="preserve"> 10-9</t>
  </si>
  <si>
    <t>Terry Kunze</t>
  </si>
  <si>
    <t xml:space="preserve"> 14-7</t>
  </si>
  <si>
    <t>Long Beach Arena</t>
  </si>
  <si>
    <t>(11-9)</t>
  </si>
  <si>
    <t>(6-14)</t>
  </si>
  <si>
    <t xml:space="preserve"> 11-9</t>
  </si>
  <si>
    <t>Artie Blouin</t>
  </si>
  <si>
    <t>(11-10)</t>
  </si>
  <si>
    <t>(19-5)</t>
  </si>
  <si>
    <t xml:space="preserve"> 11-10</t>
  </si>
  <si>
    <t xml:space="preserve"> 19-5</t>
  </si>
  <si>
    <t>Delmar Arena</t>
  </si>
  <si>
    <t>(13-10)</t>
  </si>
  <si>
    <t>(16-12)</t>
  </si>
  <si>
    <t>Orig. sched. The Summit</t>
  </si>
  <si>
    <t xml:space="preserve"> 13-10</t>
  </si>
  <si>
    <t>Orig. sched. The Summit - Hous</t>
  </si>
  <si>
    <t xml:space="preserve"> 16-12</t>
  </si>
  <si>
    <t>(14-11)</t>
  </si>
  <si>
    <t xml:space="preserve"> 14-11</t>
  </si>
  <si>
    <t>(15-11)</t>
  </si>
  <si>
    <t>(15-13)</t>
  </si>
  <si>
    <t xml:space="preserve"> 15-11</t>
  </si>
  <si>
    <t xml:space="preserve"> 15-13</t>
  </si>
  <si>
    <t>(16-14)</t>
  </si>
  <si>
    <t xml:space="preserve"> 16-14</t>
  </si>
  <si>
    <t>(17-13)</t>
  </si>
  <si>
    <t>(19-12)</t>
  </si>
  <si>
    <t xml:space="preserve"> 17-13</t>
  </si>
  <si>
    <t xml:space="preserve"> 19-12</t>
  </si>
  <si>
    <t>(18-13)</t>
  </si>
  <si>
    <t>(16-15)</t>
  </si>
  <si>
    <t xml:space="preserve"> 18-13</t>
  </si>
  <si>
    <t xml:space="preserve"> 16-15</t>
  </si>
  <si>
    <t>Met. Sports Center</t>
  </si>
  <si>
    <t>(19-13)</t>
  </si>
  <si>
    <t xml:space="preserve"> 19-13</t>
  </si>
  <si>
    <t>Matthew, Linda</t>
  </si>
  <si>
    <t>(19-14)</t>
  </si>
  <si>
    <t>(18-18)</t>
  </si>
  <si>
    <t xml:space="preserve"> 19-14</t>
  </si>
  <si>
    <t xml:space="preserve"> 18-18</t>
  </si>
  <si>
    <t>Hicks, Cardie</t>
  </si>
  <si>
    <t>Paul Bossenmeier</t>
  </si>
  <si>
    <t>Terry Christman</t>
  </si>
  <si>
    <t>Bolin, Molly</t>
  </si>
  <si>
    <t>Draving, Doris</t>
  </si>
  <si>
    <t>Eckroth, Mo</t>
  </si>
  <si>
    <t>Green, Anita</t>
  </si>
  <si>
    <t>Hodgson, Pat</t>
  </si>
  <si>
    <t>Kunzmann, Connie</t>
  </si>
  <si>
    <t>Lewis, Charlotte</t>
  </si>
  <si>
    <t>Penquite, Rhonda</t>
  </si>
  <si>
    <t>Thomas, Debra K.</t>
  </si>
  <si>
    <t>Tucker, Robin</t>
  </si>
  <si>
    <t>McKenzie, Michelle</t>
  </si>
  <si>
    <t>Craig, Denise</t>
  </si>
  <si>
    <t>Farrah, Sharon</t>
  </si>
  <si>
    <t>Gwyn, Althea</t>
  </si>
  <si>
    <t>Marquis, Gail</t>
  </si>
  <si>
    <t>Moore, Pearl</t>
  </si>
  <si>
    <t>Sanborn, Kathy</t>
  </si>
  <si>
    <t>Smith, Karen</t>
  </si>
  <si>
    <t>Tatterson, Gail</t>
  </si>
  <si>
    <t>Thomas, Janice</t>
  </si>
  <si>
    <t>Young, Faye</t>
  </si>
  <si>
    <t>Young, Kaye</t>
  </si>
  <si>
    <t>Chavers, Tonyus</t>
  </si>
  <si>
    <t>Daniels, Coco</t>
  </si>
  <si>
    <t>Patterson, Sheila</t>
  </si>
  <si>
    <t>Platte, Ann</t>
  </si>
  <si>
    <t>Plice, Darla</t>
  </si>
  <si>
    <t>Silcott, Liz</t>
  </si>
  <si>
    <t>Washington, Debbie</t>
  </si>
  <si>
    <t>DeBoer, Kathy</t>
  </si>
  <si>
    <t>DeLorme, Scooter</t>
  </si>
  <si>
    <t>Keeley, Marguerite</t>
  </si>
  <si>
    <t>Kocurek, Marie</t>
  </si>
  <si>
    <t>Montgomery, Pat</t>
  </si>
  <si>
    <t>Owens, Katrina</t>
  </si>
  <si>
    <t>Timperman, Janet</t>
  </si>
  <si>
    <t>Wilson, Donna</t>
  </si>
  <si>
    <t>Roberts, Patricia</t>
  </si>
  <si>
    <t>P-11</t>
  </si>
  <si>
    <t>Playoff Game #</t>
  </si>
  <si>
    <t>P-1</t>
  </si>
  <si>
    <t>(1-2)</t>
  </si>
  <si>
    <t>(2-1)</t>
  </si>
  <si>
    <t>P-15</t>
  </si>
  <si>
    <t>P-3</t>
  </si>
  <si>
    <t xml:space="preserve">L </t>
  </si>
  <si>
    <t xml:space="preserve"> 1-2</t>
  </si>
  <si>
    <t>1979-80 Playoffs</t>
  </si>
  <si>
    <t>1979-80  Playoffs</t>
  </si>
  <si>
    <t xml:space="preserve"> 2-1</t>
  </si>
  <si>
    <t>(1-1)</t>
  </si>
  <si>
    <t>P-13</t>
  </si>
  <si>
    <t>P-2</t>
  </si>
  <si>
    <t xml:space="preserve"> 1-1</t>
  </si>
  <si>
    <t>Civic Auditorium</t>
  </si>
  <si>
    <t>scored all 13 in 4th qtr</t>
  </si>
  <si>
    <t>Booker, Gerry</t>
  </si>
  <si>
    <t>Hansen, Barb</t>
  </si>
  <si>
    <t xml:space="preserve"> Game was Locally Televised</t>
  </si>
  <si>
    <t xml:space="preserve">  KRON in SF</t>
  </si>
  <si>
    <t>Name not in Newspaper</t>
  </si>
  <si>
    <t>Info from Oakland Tribune</t>
  </si>
  <si>
    <t>Technical</t>
  </si>
  <si>
    <t>Technical: Cardie Hicks</t>
  </si>
  <si>
    <t>Technical: Houston bench</t>
  </si>
  <si>
    <t>Technical: Houston Bench</t>
  </si>
  <si>
    <t>Crevier, Tanya</t>
  </si>
  <si>
    <t>Technical: Coach Knodel</t>
  </si>
  <si>
    <t>Technical: Coach Don Knodel</t>
  </si>
  <si>
    <t>Injured</t>
  </si>
  <si>
    <t>Adjustments</t>
  </si>
  <si>
    <t>Info from Des Moines Register</t>
  </si>
  <si>
    <t>Collins, Sheila</t>
  </si>
  <si>
    <t>Mason, Debbie</t>
  </si>
  <si>
    <t>Wahl-Bye, Susan</t>
  </si>
  <si>
    <t>Info from Minneapolis Star Tribune</t>
  </si>
  <si>
    <t>Travnik, Mary Pat</t>
  </si>
  <si>
    <t>Injured - knee</t>
  </si>
  <si>
    <t>Info from St. Louis Dispatch</t>
  </si>
  <si>
    <t>Mitchell, Adrian</t>
  </si>
  <si>
    <t>Info from Los Angeles Times</t>
  </si>
  <si>
    <t>14 in 4th Qtr</t>
  </si>
  <si>
    <t>Burdick, Denise</t>
  </si>
  <si>
    <t>Rangler, Candy</t>
  </si>
  <si>
    <t>Savio, Jennifer</t>
  </si>
  <si>
    <t>Szeremeta, Wanda</t>
  </si>
  <si>
    <t>Greer, Drema</t>
  </si>
  <si>
    <t>Technicals: Coach Nat Frazier (2) - EJECTED</t>
  </si>
  <si>
    <t>Breaks nose</t>
  </si>
  <si>
    <t>Tom Latham</t>
  </si>
  <si>
    <t>Info From</t>
  </si>
  <si>
    <t>Info From Morristown Daily Record</t>
  </si>
  <si>
    <t>Dalyrymple, Dale</t>
  </si>
  <si>
    <t>Butch VanBreda Kolff</t>
  </si>
  <si>
    <t xml:space="preserve"> 2-5</t>
  </si>
  <si>
    <t>Original Box Score Used</t>
  </si>
  <si>
    <t>Injured foot in 4th Qtr</t>
  </si>
  <si>
    <t>Oak Box Tot Rbs, no break down</t>
  </si>
  <si>
    <t>Info From Oakland Tribune</t>
  </si>
  <si>
    <t xml:space="preserve"> 8-3</t>
  </si>
  <si>
    <t xml:space="preserve"> 3-14</t>
  </si>
  <si>
    <t>Info From San Francisco Examiner</t>
  </si>
  <si>
    <t>Info From Minneapolis Tribune</t>
  </si>
  <si>
    <t>50 - new 1 qtr record</t>
  </si>
  <si>
    <t>83 - new half record</t>
  </si>
  <si>
    <t xml:space="preserve">Info From </t>
  </si>
  <si>
    <t>Info From Philadelphia Inquirer</t>
  </si>
  <si>
    <t>Technical: Coach Dave Wohl</t>
  </si>
  <si>
    <t>Tech: Coach Wohl</t>
  </si>
  <si>
    <t>Info From Los Angeles Times</t>
  </si>
  <si>
    <t>^ ^ ^</t>
  </si>
  <si>
    <t>Team Low</t>
  </si>
  <si>
    <t>Ann Meyers 1st Game Against the Team That First Drafted Her in 1978.</t>
  </si>
  <si>
    <t>DNP - Coach Decision</t>
  </si>
  <si>
    <t>Chose Not To Accompany Team</t>
  </si>
  <si>
    <t>ORIGINAL Box Score Used</t>
  </si>
  <si>
    <t>DNP - Coach's Decision</t>
  </si>
  <si>
    <t>Tech: Coach Knodel</t>
  </si>
  <si>
    <t>Tech: Coach Weese</t>
  </si>
  <si>
    <t>Info from Morristown Daily Record</t>
  </si>
  <si>
    <t>Blaine Reichelt</t>
  </si>
  <si>
    <t>Almost QUADRUPLE DOUBLE</t>
  </si>
  <si>
    <t>&lt;&lt;At Least</t>
  </si>
  <si>
    <t xml:space="preserve">SF was to play Sunday in St.L, because of Milwaukee financial problems.  </t>
  </si>
  <si>
    <t xml:space="preserve">  Milw was supposed to play Calif 2/1 &amp; St.L 2/3</t>
  </si>
  <si>
    <t>Thomas, Lisa</t>
  </si>
  <si>
    <t>Technical Fouls:  Coach Doug Bruno 2   Ejected</t>
  </si>
  <si>
    <t xml:space="preserve">                             Chicago Bench  (or was Les Groebstein for throwing a seat cushion from the radio booth?)</t>
  </si>
  <si>
    <t>Anderson, Katrina</t>
  </si>
  <si>
    <t>The Fillies averaged 999 for the 1st 16 games of the year</t>
  </si>
  <si>
    <t>21 pts - 1st Qtr</t>
  </si>
  <si>
    <t xml:space="preserve">  and Minnesota Fillies Media Guide</t>
  </si>
  <si>
    <t>William Carey College</t>
  </si>
  <si>
    <t xml:space="preserve"> 1st qtr</t>
  </si>
  <si>
    <t xml:space="preserve"> 4th qtr 4 in row 13 pts</t>
  </si>
  <si>
    <t xml:space="preserve">   8 in 4th qtr</t>
  </si>
  <si>
    <t xml:space="preserve"> 13 in 4th qtr</t>
  </si>
  <si>
    <t xml:space="preserve"> leads all scorers</t>
  </si>
  <si>
    <t xml:space="preserve"> at least</t>
  </si>
  <si>
    <t>Exhibition Game #1</t>
  </si>
  <si>
    <t>Hattiesburg, Ms</t>
  </si>
  <si>
    <t>Southeaster State Univ</t>
  </si>
  <si>
    <t>Houston Chronicles</t>
  </si>
  <si>
    <t>Technical Foul: Coach vanBreda Kolff</t>
  </si>
  <si>
    <t xml:space="preserve"> Switched to Delmar Fieldhouse because of unpaid rentals at other sites</t>
  </si>
  <si>
    <t>Hoffman, Jeri</t>
  </si>
  <si>
    <t>Tech: Coach Gilman (2)</t>
  </si>
  <si>
    <t>Technical: Coach Larry Gilman (2) - Ejection</t>
  </si>
  <si>
    <t>NY 105  HA 103 with :39 left</t>
  </si>
  <si>
    <t>&lt;&lt; at least</t>
  </si>
  <si>
    <t>scored 10 in 4th qtr</t>
  </si>
  <si>
    <t xml:space="preserve">  and Houston Chronicle</t>
  </si>
  <si>
    <t xml:space="preserve"> and Houston Chronicle</t>
  </si>
  <si>
    <t>Tech: Coach Landa</t>
  </si>
  <si>
    <t>Technical:  Donna Geils  &amp; Coach Howie Landa</t>
  </si>
  <si>
    <t>Houston Chronicle</t>
  </si>
  <si>
    <t xml:space="preserve">  Houston Chronicles</t>
  </si>
  <si>
    <t>Starter</t>
  </si>
  <si>
    <t>Name Not in Box Score</t>
  </si>
  <si>
    <t>Kennedy, Peggy</t>
  </si>
  <si>
    <t>Injured - Sprained Ankle</t>
  </si>
  <si>
    <t xml:space="preserve">  Houston Post</t>
  </si>
  <si>
    <t>Houston Post</t>
  </si>
  <si>
    <t>Not sure which Young scored - I chose Faye in case they entered in alpha order</t>
  </si>
  <si>
    <t>Injured knee 2nd qtr</t>
  </si>
  <si>
    <t>Tech: Knodel + Williams</t>
  </si>
  <si>
    <t>Technicals: Coach Knodel, Coach Williams, Vicky Chapman</t>
  </si>
  <si>
    <t>Name not in Box Score</t>
  </si>
  <si>
    <t>Carney, Mary</t>
  </si>
  <si>
    <t>Tech: Coach Costello (2)</t>
  </si>
  <si>
    <t>Technicals: Coach Larry Costello 2 - Ejected</t>
  </si>
  <si>
    <t xml:space="preserve"> Houston Post</t>
  </si>
  <si>
    <t>Tech: Knodel &amp; Williams (2)</t>
  </si>
  <si>
    <t>12 pts in 4th qtr</t>
  </si>
  <si>
    <t>Technicals: Coach Knodel &amp; Coach Williams (2) 0:38 3rd Qtr - Ejected</t>
  </si>
  <si>
    <t>TECH: Coach vanBreda Kolf</t>
  </si>
  <si>
    <t>Stewart, Lusia Harris</t>
  </si>
  <si>
    <t>Starter as Thanks</t>
  </si>
  <si>
    <t>Kuhl was available, but would not return to play with Houston</t>
  </si>
  <si>
    <t>Nancy Kuhl was a possible Auhlenbacher replacement - she lived in Pittsburgh area</t>
  </si>
  <si>
    <t>Houston could have stopped NY win streak at 11 and been tied with NY</t>
  </si>
  <si>
    <t xml:space="preserve">  Milwaukee Sentinel</t>
  </si>
  <si>
    <t xml:space="preserve">Info from </t>
  </si>
  <si>
    <t>Phil Anderson</t>
  </si>
  <si>
    <t xml:space="preserve">                    Trainer Arnie Garber</t>
  </si>
  <si>
    <t>Steve Berce</t>
  </si>
  <si>
    <t>Ken Falkner</t>
  </si>
  <si>
    <t xml:space="preserve">  Info Houston Chronicle</t>
  </si>
  <si>
    <t>Don Durr</t>
  </si>
  <si>
    <t xml:space="preserve">  San Francisco Examiner</t>
  </si>
  <si>
    <t>Orig. scheduled at The Summit</t>
  </si>
  <si>
    <t>Rick Rocamonte</t>
  </si>
  <si>
    <t>Name Not in Newspapers</t>
  </si>
  <si>
    <t>Name Not in Newspaper</t>
  </si>
  <si>
    <t>Harris-Stewart, Lusia</t>
  </si>
  <si>
    <t xml:space="preserve"> 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</si>
</sst>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14" fillId="0" borderId="0" xfId="1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64" fontId="14" fillId="4" borderId="0" xfId="1" applyNumberFormat="1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0" xfId="0" quotePrefix="1" applyFont="1" applyFill="1"/>
    <xf numFmtId="0" fontId="2" fillId="0" borderId="0" xfId="0" quotePrefix="1" applyFont="1" applyAlignment="1">
      <alignment horizontal="center" vertical="center"/>
    </xf>
    <xf numFmtId="0" fontId="19" fillId="0" borderId="0" xfId="0" quotePrefix="1" applyFont="1"/>
    <xf numFmtId="0" fontId="2" fillId="4" borderId="0" xfId="0" quotePrefix="1" applyFont="1" applyFill="1" applyAlignment="1">
      <alignment horizontal="center" vertical="center"/>
    </xf>
    <xf numFmtId="164" fontId="10" fillId="0" borderId="0" xfId="1" applyNumberFormat="1" applyFont="1" applyFill="1"/>
    <xf numFmtId="0" fontId="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21" fillId="0" borderId="0" xfId="0" applyFont="1"/>
    <xf numFmtId="0" fontId="5" fillId="5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/>
    <xf numFmtId="0" fontId="22" fillId="0" borderId="0" xfId="0" applyFont="1"/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20" fontId="12" fillId="7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4" borderId="0" xfId="1" quotePrefix="1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6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4" fontId="2" fillId="4" borderId="0" xfId="1" applyNumberFormat="1" applyFont="1" applyFill="1" applyAlignment="1">
      <alignment horizontal="right" vertical="center"/>
    </xf>
    <xf numFmtId="164" fontId="2" fillId="0" borderId="0" xfId="1" applyNumberFormat="1" applyFont="1" applyFill="1" applyAlignment="1">
      <alignment horizontal="center" vertical="center"/>
    </xf>
    <xf numFmtId="0" fontId="7" fillId="7" borderId="0" xfId="0" applyFont="1" applyFill="1" applyAlignment="1">
      <alignment horizontal="center"/>
    </xf>
    <xf numFmtId="20" fontId="18" fillId="7" borderId="0" xfId="0" applyNumberFormat="1" applyFont="1" applyFill="1"/>
    <xf numFmtId="0" fontId="23" fillId="0" borderId="0" xfId="0" applyFont="1"/>
    <xf numFmtId="0" fontId="24" fillId="4" borderId="0" xfId="0" applyFont="1" applyFill="1"/>
    <xf numFmtId="0" fontId="25" fillId="0" borderId="0" xfId="0" applyFont="1"/>
    <xf numFmtId="17" fontId="2" fillId="0" borderId="0" xfId="0" applyNumberFormat="1" applyFont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26" fillId="0" borderId="0" xfId="0" applyFont="1"/>
    <xf numFmtId="0" fontId="11" fillId="0" borderId="0" xfId="0" applyFont="1" applyAlignment="1">
      <alignment horizontal="right"/>
    </xf>
    <xf numFmtId="0" fontId="24" fillId="4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5" fillId="7" borderId="0" xfId="0" applyFont="1" applyFill="1" applyAlignment="1">
      <alignment horizontal="center"/>
    </xf>
    <xf numFmtId="0" fontId="7" fillId="7" borderId="0" xfId="0" applyFont="1" applyFill="1"/>
    <xf numFmtId="0" fontId="7" fillId="7" borderId="0" xfId="0" applyFont="1" applyFill="1" applyAlignment="1">
      <alignment horizontal="right"/>
    </xf>
    <xf numFmtId="0" fontId="27" fillId="0" borderId="0" xfId="0" applyFont="1" applyAlignment="1">
      <alignment horizontal="left"/>
    </xf>
    <xf numFmtId="0" fontId="11" fillId="7" borderId="0" xfId="0" applyFont="1" applyFill="1" applyAlignment="1">
      <alignment horizontal="center"/>
    </xf>
    <xf numFmtId="165" fontId="11" fillId="0" borderId="0" xfId="0" applyNumberFormat="1" applyFont="1"/>
    <xf numFmtId="0" fontId="27" fillId="7" borderId="0" xfId="0" applyFont="1" applyFill="1" applyAlignment="1">
      <alignment horizontal="center"/>
    </xf>
    <xf numFmtId="165" fontId="7" fillId="7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16037-01CF-44FB-B78F-66D22200B3D3}">
  <sheetPr>
    <tabColor rgb="FF00B0F0"/>
  </sheetPr>
  <dimension ref="A2:AB50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29154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196</v>
      </c>
      <c r="K4" s="16" t="s">
        <v>45</v>
      </c>
      <c r="L4" s="17"/>
      <c r="M4" s="18"/>
      <c r="N4" s="19">
        <v>26</v>
      </c>
      <c r="O4" s="19">
        <v>26</v>
      </c>
      <c r="P4" s="19">
        <v>19</v>
      </c>
      <c r="Q4" s="19">
        <v>22</v>
      </c>
      <c r="R4" s="20"/>
      <c r="S4" s="21">
        <f>SUM(N4:R4)</f>
        <v>93</v>
      </c>
      <c r="T4" s="63"/>
    </row>
    <row r="5" spans="1:28" x14ac:dyDescent="0.3">
      <c r="B5" s="1"/>
      <c r="C5" s="6" t="s">
        <v>502</v>
      </c>
      <c r="D5" s="7" t="s">
        <v>6</v>
      </c>
      <c r="E5" s="1"/>
      <c r="F5" s="1" t="s">
        <v>494</v>
      </c>
      <c r="G5" s="1"/>
      <c r="J5" s="15" t="s">
        <v>195</v>
      </c>
      <c r="K5" s="16" t="s">
        <v>68</v>
      </c>
      <c r="L5" s="17"/>
      <c r="M5" s="18"/>
      <c r="N5" s="19">
        <v>27</v>
      </c>
      <c r="O5" s="19">
        <v>25</v>
      </c>
      <c r="P5" s="19">
        <v>17</v>
      </c>
      <c r="Q5" s="19">
        <v>25</v>
      </c>
      <c r="R5" s="20"/>
      <c r="S5" s="21">
        <f>SUM(N5:R5)</f>
        <v>94</v>
      </c>
      <c r="T5" s="63"/>
      <c r="U5" s="1"/>
      <c r="V5" s="1"/>
      <c r="W5" s="1"/>
    </row>
    <row r="6" spans="1:28" x14ac:dyDescent="0.3">
      <c r="C6" s="62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/>
      <c r="D7" s="7" t="s">
        <v>8</v>
      </c>
      <c r="G7" s="1"/>
      <c r="J7" s="66" t="s">
        <v>501</v>
      </c>
      <c r="S7" s="1"/>
      <c r="T7" s="25" t="s">
        <v>9</v>
      </c>
      <c r="U7" s="1"/>
      <c r="V7" s="64">
        <v>151</v>
      </c>
      <c r="W7" s="1"/>
    </row>
    <row r="8" spans="1:28" x14ac:dyDescent="0.3">
      <c r="B8" s="1"/>
      <c r="C8" s="2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50</v>
      </c>
      <c r="D13" s="38">
        <v>11</v>
      </c>
      <c r="E13" s="27"/>
      <c r="F13" s="27"/>
      <c r="G13" s="27"/>
      <c r="H13" s="27"/>
      <c r="I13" s="27"/>
      <c r="J13" s="27"/>
      <c r="K13" s="27"/>
      <c r="L13" s="27"/>
      <c r="M13" s="27"/>
      <c r="N13" s="27">
        <f>SUM(L13:M13)</f>
        <v>0</v>
      </c>
      <c r="O13" s="39"/>
      <c r="P13" s="39"/>
      <c r="Q13" s="39"/>
      <c r="R13" s="39"/>
      <c r="S13" s="39"/>
      <c r="T13" s="27">
        <v>8</v>
      </c>
      <c r="U13" s="40" t="str">
        <f>IFERROR(((T13+Q13+N13-R13)+(O13*2))/E13,"")</f>
        <v/>
      </c>
      <c r="V13" s="22"/>
      <c r="W13" s="22"/>
      <c r="X13" s="22"/>
      <c r="Y13" s="41"/>
      <c r="Z13" s="42"/>
      <c r="AA13" s="1" t="s">
        <v>58</v>
      </c>
      <c r="AB13" s="1"/>
    </row>
    <row r="14" spans="1:28" x14ac:dyDescent="0.3">
      <c r="A14" s="1" t="s">
        <v>67</v>
      </c>
      <c r="B14" s="1" t="s">
        <v>46</v>
      </c>
      <c r="C14" s="27" t="s">
        <v>49</v>
      </c>
      <c r="D14" s="38">
        <v>24</v>
      </c>
      <c r="E14" s="27"/>
      <c r="F14" s="27"/>
      <c r="G14" s="27"/>
      <c r="H14" s="27"/>
      <c r="I14" s="27"/>
      <c r="J14" s="27"/>
      <c r="K14" s="27"/>
      <c r="L14" s="27"/>
      <c r="M14" s="27"/>
      <c r="N14" s="27">
        <f t="shared" ref="N14:N19" si="0">SUM(L14:M14)</f>
        <v>0</v>
      </c>
      <c r="O14" s="39"/>
      <c r="P14" s="39"/>
      <c r="Q14" s="39"/>
      <c r="R14" s="39"/>
      <c r="S14" s="39"/>
      <c r="T14" s="39">
        <v>15</v>
      </c>
      <c r="U14" s="40" t="str">
        <f t="shared" ref="U14:U24" si="1">IFERROR(((T14+Q14+N14-R14)+(O14*2))/E14,"")</f>
        <v/>
      </c>
      <c r="V14" s="22"/>
      <c r="W14" s="22"/>
      <c r="X14" s="22"/>
      <c r="Y14" s="41"/>
      <c r="Z14" s="42"/>
      <c r="AA14" s="1" t="s">
        <v>58</v>
      </c>
      <c r="AB14" s="1"/>
    </row>
    <row r="15" spans="1:28" x14ac:dyDescent="0.3">
      <c r="A15" s="1" t="s">
        <v>67</v>
      </c>
      <c r="B15" s="1" t="s">
        <v>46</v>
      </c>
      <c r="C15" s="27" t="s">
        <v>287</v>
      </c>
      <c r="D15" s="38"/>
      <c r="E15" s="27"/>
      <c r="F15" s="27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39">
        <v>2</v>
      </c>
      <c r="U15" s="40" t="str">
        <f t="shared" si="1"/>
        <v/>
      </c>
      <c r="V15" s="22"/>
      <c r="W15" s="22"/>
      <c r="X15" s="22"/>
      <c r="Y15" s="41"/>
      <c r="Z15" s="42"/>
      <c r="AA15" s="1" t="s">
        <v>58</v>
      </c>
      <c r="AB15" s="1"/>
    </row>
    <row r="16" spans="1:28" x14ac:dyDescent="0.3">
      <c r="A16" s="1" t="s">
        <v>67</v>
      </c>
      <c r="B16" s="1" t="s">
        <v>46</v>
      </c>
      <c r="C16" s="27" t="s">
        <v>48</v>
      </c>
      <c r="D16" s="38">
        <v>22</v>
      </c>
      <c r="E16" s="27"/>
      <c r="F16" s="27"/>
      <c r="G16" s="27"/>
      <c r="H16" s="27"/>
      <c r="I16" s="27"/>
      <c r="J16" s="27"/>
      <c r="K16" s="27"/>
      <c r="L16" s="27"/>
      <c r="M16" s="27"/>
      <c r="N16" s="27">
        <f t="shared" si="0"/>
        <v>0</v>
      </c>
      <c r="O16" s="39"/>
      <c r="P16" s="39"/>
      <c r="Q16" s="39"/>
      <c r="R16" s="39"/>
      <c r="S16" s="39"/>
      <c r="T16" s="39">
        <v>14</v>
      </c>
      <c r="U16" s="40" t="str">
        <f t="shared" si="1"/>
        <v/>
      </c>
      <c r="V16" s="22"/>
      <c r="W16" s="22"/>
      <c r="X16" s="22"/>
      <c r="Y16" s="41"/>
      <c r="Z16" s="42"/>
      <c r="AA16" s="1" t="s">
        <v>58</v>
      </c>
      <c r="AB16" s="1"/>
    </row>
    <row r="17" spans="1:28" x14ac:dyDescent="0.3">
      <c r="A17" s="1" t="s">
        <v>67</v>
      </c>
      <c r="B17" s="1" t="s">
        <v>46</v>
      </c>
      <c r="C17" s="27" t="s">
        <v>52</v>
      </c>
      <c r="D17" s="38">
        <v>3</v>
      </c>
      <c r="E17" s="27"/>
      <c r="F17" s="27">
        <v>1</v>
      </c>
      <c r="G17" s="27"/>
      <c r="H17" s="27"/>
      <c r="I17" s="27"/>
      <c r="J17" s="27"/>
      <c r="K17" s="27"/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39">
        <v>4</v>
      </c>
      <c r="U17" s="40" t="s">
        <v>500</v>
      </c>
      <c r="V17" s="22"/>
      <c r="W17" s="22"/>
      <c r="X17" s="22"/>
      <c r="Y17" s="41"/>
      <c r="Z17" s="42"/>
      <c r="AA17" s="1" t="s">
        <v>58</v>
      </c>
      <c r="AB17" s="1"/>
    </row>
    <row r="18" spans="1:28" x14ac:dyDescent="0.3">
      <c r="A18" s="1" t="s">
        <v>67</v>
      </c>
      <c r="B18" s="1" t="s">
        <v>46</v>
      </c>
      <c r="C18" s="27" t="s">
        <v>56</v>
      </c>
      <c r="D18" s="38">
        <v>45</v>
      </c>
      <c r="E18" s="27"/>
      <c r="F18" s="27"/>
      <c r="G18" s="27"/>
      <c r="H18" s="27"/>
      <c r="I18" s="27"/>
      <c r="J18" s="27"/>
      <c r="K18" s="27"/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39">
        <f t="shared" ref="T18" si="2">(H18*3)+((F18-H18)*2)+J18</f>
        <v>0</v>
      </c>
      <c r="U18" s="40" t="str">
        <f t="shared" si="1"/>
        <v/>
      </c>
      <c r="V18" s="22"/>
      <c r="W18" s="22"/>
      <c r="X18" s="22"/>
      <c r="Y18" s="41"/>
      <c r="Z18" s="42"/>
      <c r="AA18" s="1" t="s">
        <v>58</v>
      </c>
      <c r="AB18" s="1"/>
    </row>
    <row r="19" spans="1:28" x14ac:dyDescent="0.3">
      <c r="A19" s="1" t="s">
        <v>67</v>
      </c>
      <c r="B19" s="1" t="s">
        <v>46</v>
      </c>
      <c r="C19" s="27" t="s">
        <v>51</v>
      </c>
      <c r="D19" s="38">
        <v>23</v>
      </c>
      <c r="E19" s="27"/>
      <c r="F19" s="27"/>
      <c r="G19" s="27"/>
      <c r="H19" s="27"/>
      <c r="I19" s="27"/>
      <c r="J19" s="27"/>
      <c r="K19" s="27"/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39">
        <v>5</v>
      </c>
      <c r="U19" s="40" t="str">
        <f t="shared" si="1"/>
        <v/>
      </c>
      <c r="V19" s="22"/>
      <c r="W19" s="22"/>
      <c r="X19" s="22"/>
      <c r="Y19" s="41"/>
      <c r="Z19" s="42"/>
      <c r="AA19" s="1" t="s">
        <v>58</v>
      </c>
      <c r="AB19" s="1"/>
    </row>
    <row r="20" spans="1:28" x14ac:dyDescent="0.3">
      <c r="A20" s="1" t="s">
        <v>67</v>
      </c>
      <c r="B20" s="1" t="s">
        <v>46</v>
      </c>
      <c r="C20" s="27" t="s">
        <v>55</v>
      </c>
      <c r="D20" s="38">
        <v>40</v>
      </c>
      <c r="E20" s="27"/>
      <c r="F20" s="27"/>
      <c r="G20" s="27"/>
      <c r="H20" s="27"/>
      <c r="I20" s="27"/>
      <c r="J20" s="27"/>
      <c r="K20" s="27"/>
      <c r="L20" s="27"/>
      <c r="M20" s="27"/>
      <c r="N20" s="27">
        <f>SUM(L20:M20)</f>
        <v>0</v>
      </c>
      <c r="O20" s="39"/>
      <c r="P20" s="39"/>
      <c r="Q20" s="39"/>
      <c r="R20" s="39"/>
      <c r="S20" s="39"/>
      <c r="T20" s="39">
        <v>6</v>
      </c>
      <c r="U20" s="40" t="str">
        <f t="shared" si="1"/>
        <v/>
      </c>
      <c r="V20" s="22"/>
      <c r="W20" s="22"/>
      <c r="X20" s="22"/>
      <c r="Y20" s="41"/>
      <c r="Z20" s="42"/>
      <c r="AA20" s="1" t="s">
        <v>58</v>
      </c>
      <c r="AB20" s="1"/>
    </row>
    <row r="21" spans="1:28" x14ac:dyDescent="0.3">
      <c r="A21" s="1" t="s">
        <v>67</v>
      </c>
      <c r="B21" s="1" t="s">
        <v>46</v>
      </c>
      <c r="C21" s="27" t="s">
        <v>57</v>
      </c>
      <c r="D21" s="38">
        <v>13</v>
      </c>
      <c r="E21" s="27"/>
      <c r="F21" s="27"/>
      <c r="G21" s="27"/>
      <c r="H21" s="27"/>
      <c r="I21" s="27"/>
      <c r="J21" s="27"/>
      <c r="K21" s="27"/>
      <c r="L21" s="27"/>
      <c r="M21" s="27"/>
      <c r="N21" s="27">
        <f>SUM(L21:M21)</f>
        <v>0</v>
      </c>
      <c r="O21" s="39"/>
      <c r="P21" s="39"/>
      <c r="Q21" s="39"/>
      <c r="R21" s="39"/>
      <c r="S21" s="39"/>
      <c r="T21" s="39">
        <v>9</v>
      </c>
      <c r="U21" s="40" t="s">
        <v>500</v>
      </c>
      <c r="V21" s="22"/>
      <c r="W21" s="22"/>
      <c r="X21" s="22"/>
      <c r="Y21" s="41"/>
      <c r="Z21" s="42"/>
      <c r="AA21" s="1" t="s">
        <v>58</v>
      </c>
      <c r="AB21" s="1"/>
    </row>
    <row r="22" spans="1:28" x14ac:dyDescent="0.3">
      <c r="A22" s="1" t="s">
        <v>67</v>
      </c>
      <c r="B22" s="1" t="s">
        <v>46</v>
      </c>
      <c r="C22" s="27" t="s">
        <v>47</v>
      </c>
      <c r="D22" s="38">
        <v>10</v>
      </c>
      <c r="E22" s="27"/>
      <c r="F22" s="27"/>
      <c r="G22" s="27"/>
      <c r="H22" s="27"/>
      <c r="I22" s="27"/>
      <c r="J22" s="27"/>
      <c r="K22" s="27"/>
      <c r="L22" s="27"/>
      <c r="M22" s="27"/>
      <c r="N22" s="27">
        <f>SUM(L22:M22)</f>
        <v>0</v>
      </c>
      <c r="O22" s="39"/>
      <c r="P22" s="39"/>
      <c r="Q22" s="39"/>
      <c r="R22" s="39"/>
      <c r="S22" s="39"/>
      <c r="T22" s="39">
        <v>15</v>
      </c>
      <c r="U22" s="40" t="str">
        <f t="shared" si="1"/>
        <v/>
      </c>
      <c r="V22" s="22"/>
      <c r="W22" s="22"/>
      <c r="X22" s="22"/>
      <c r="Y22" s="41"/>
      <c r="Z22" s="42"/>
      <c r="AA22" s="1" t="s">
        <v>58</v>
      </c>
      <c r="AB22" s="1"/>
    </row>
    <row r="23" spans="1:28" x14ac:dyDescent="0.3">
      <c r="A23" s="1" t="s">
        <v>67</v>
      </c>
      <c r="B23" s="1" t="s">
        <v>46</v>
      </c>
      <c r="C23" s="27" t="s">
        <v>54</v>
      </c>
      <c r="D23" s="38">
        <v>25</v>
      </c>
      <c r="E23" s="27"/>
      <c r="F23" s="27"/>
      <c r="G23" s="27"/>
      <c r="H23" s="27"/>
      <c r="I23" s="27"/>
      <c r="J23" s="27"/>
      <c r="K23" s="27"/>
      <c r="L23" s="27"/>
      <c r="M23" s="27"/>
      <c r="N23" s="27">
        <f>SUM(L23:M23)</f>
        <v>0</v>
      </c>
      <c r="O23" s="39"/>
      <c r="P23" s="39"/>
      <c r="Q23" s="39"/>
      <c r="R23" s="39"/>
      <c r="S23" s="39"/>
      <c r="T23" s="39">
        <v>4</v>
      </c>
      <c r="U23" s="40" t="str">
        <f t="shared" si="1"/>
        <v/>
      </c>
      <c r="V23" s="22"/>
      <c r="W23" s="22"/>
      <c r="X23" s="22"/>
      <c r="Y23" s="41"/>
      <c r="Z23" s="42"/>
      <c r="AA23" s="1" t="s">
        <v>58</v>
      </c>
      <c r="AB23" s="1"/>
    </row>
    <row r="24" spans="1:28" x14ac:dyDescent="0.3">
      <c r="A24" s="1" t="s">
        <v>67</v>
      </c>
      <c r="B24" s="1" t="s">
        <v>46</v>
      </c>
      <c r="C24" s="27" t="s">
        <v>53</v>
      </c>
      <c r="D24" s="38">
        <v>15</v>
      </c>
      <c r="E24" s="27"/>
      <c r="F24" s="27"/>
      <c r="G24" s="27"/>
      <c r="H24" s="27"/>
      <c r="I24" s="27"/>
      <c r="J24" s="27"/>
      <c r="K24" s="27"/>
      <c r="L24" s="27"/>
      <c r="M24" s="27"/>
      <c r="N24" s="27">
        <f>SUM(L24:M24)</f>
        <v>0</v>
      </c>
      <c r="O24" s="39"/>
      <c r="P24" s="39"/>
      <c r="Q24" s="39"/>
      <c r="R24" s="39"/>
      <c r="S24" s="39"/>
      <c r="T24" s="39">
        <v>11</v>
      </c>
      <c r="U24" s="40" t="str">
        <f t="shared" si="1"/>
        <v/>
      </c>
      <c r="V24" s="22"/>
      <c r="W24" s="22"/>
      <c r="X24" s="22"/>
      <c r="Y24" s="41"/>
      <c r="Z24" s="42"/>
      <c r="AA24" s="1" t="s">
        <v>58</v>
      </c>
      <c r="AB24" s="1"/>
    </row>
    <row r="25" spans="1:28" x14ac:dyDescent="0.3">
      <c r="A25" s="1" t="s">
        <v>67</v>
      </c>
      <c r="B25" s="1" t="s">
        <v>46</v>
      </c>
      <c r="C25" s="93" t="s">
        <v>39</v>
      </c>
      <c r="D25" s="1"/>
      <c r="E25" s="57">
        <v>240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57"/>
      <c r="U25" s="40" t="str">
        <f t="shared" ref="U25" si="3">_xlfn.IFNA("",((T25+Q25+N25-R25)+(O25*2))/E25)</f>
        <v/>
      </c>
      <c r="V25" s="22"/>
      <c r="W25" s="22"/>
      <c r="X25" s="22"/>
      <c r="Y25" s="41"/>
      <c r="Z25" s="42"/>
      <c r="AA25" s="1" t="s">
        <v>58</v>
      </c>
      <c r="AB25" s="1"/>
    </row>
    <row r="26" spans="1:28" x14ac:dyDescent="0.3">
      <c r="A26" s="44" t="s">
        <v>67</v>
      </c>
      <c r="B26" s="44" t="s">
        <v>46</v>
      </c>
      <c r="C26" s="45" t="s">
        <v>40</v>
      </c>
      <c r="D26" s="44"/>
      <c r="E26" s="45">
        <f t="shared" ref="E26:T26" si="4">SUM(E13:E25)</f>
        <v>240</v>
      </c>
      <c r="F26" s="45">
        <f t="shared" si="4"/>
        <v>1</v>
      </c>
      <c r="G26" s="45">
        <f t="shared" si="4"/>
        <v>0</v>
      </c>
      <c r="H26" s="45">
        <f t="shared" si="4"/>
        <v>0</v>
      </c>
      <c r="I26" s="45">
        <f t="shared" si="4"/>
        <v>0</v>
      </c>
      <c r="J26" s="45">
        <f t="shared" si="4"/>
        <v>0</v>
      </c>
      <c r="K26" s="45">
        <f t="shared" si="4"/>
        <v>0</v>
      </c>
      <c r="L26" s="45">
        <f t="shared" si="4"/>
        <v>0</v>
      </c>
      <c r="M26" s="45">
        <f t="shared" si="4"/>
        <v>0</v>
      </c>
      <c r="N26" s="45">
        <f t="shared" si="4"/>
        <v>0</v>
      </c>
      <c r="O26" s="45">
        <f t="shared" si="4"/>
        <v>0</v>
      </c>
      <c r="P26" s="45">
        <f t="shared" si="4"/>
        <v>0</v>
      </c>
      <c r="Q26" s="45">
        <f t="shared" si="4"/>
        <v>0</v>
      </c>
      <c r="R26" s="45">
        <f t="shared" si="4"/>
        <v>0</v>
      </c>
      <c r="S26" s="45">
        <f t="shared" si="4"/>
        <v>0</v>
      </c>
      <c r="T26" s="45">
        <f t="shared" si="4"/>
        <v>93</v>
      </c>
      <c r="U26" s="46">
        <f>((T26+Q26+N26-R26)+(O26*2))/E26</f>
        <v>0.38750000000000001</v>
      </c>
      <c r="V26" s="47"/>
      <c r="W26" s="47"/>
      <c r="X26" s="47"/>
      <c r="Y26" s="48"/>
      <c r="Z26" s="49"/>
      <c r="AA26" s="44" t="s">
        <v>58</v>
      </c>
      <c r="AB26" s="58"/>
    </row>
    <row r="27" spans="1:28" x14ac:dyDescent="0.3">
      <c r="A27" s="1"/>
      <c r="B27" s="1"/>
      <c r="C27" s="1"/>
      <c r="D27" s="1"/>
      <c r="F27" s="50" t="s">
        <v>41</v>
      </c>
      <c r="G27" s="51" t="e">
        <f>F26/G26</f>
        <v>#DIV/0!</v>
      </c>
      <c r="H27" s="27"/>
      <c r="I27" s="1"/>
      <c r="J27" s="50" t="s">
        <v>42</v>
      </c>
      <c r="K27" s="52" t="e">
        <f>J26/K26</f>
        <v>#DIV/0!</v>
      </c>
      <c r="L27" s="1"/>
      <c r="M27" s="39" t="s">
        <v>43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/>
      <c r="W33" s="1"/>
      <c r="X33" s="1"/>
      <c r="Y33" s="31"/>
      <c r="Z33" s="42"/>
      <c r="AA33" s="1"/>
      <c r="AB33" s="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267</v>
      </c>
      <c r="D35" s="50"/>
      <c r="E35" s="27"/>
      <c r="F35" s="27">
        <v>4</v>
      </c>
      <c r="G35" s="27">
        <v>5</v>
      </c>
      <c r="H35" s="50" t="s">
        <v>495</v>
      </c>
      <c r="I35" s="27"/>
      <c r="J35" s="27">
        <v>2</v>
      </c>
      <c r="K35" s="27">
        <v>2</v>
      </c>
      <c r="L35" s="27"/>
      <c r="M35" s="27"/>
      <c r="N35" s="27">
        <f>SUM(L35:M35)</f>
        <v>0</v>
      </c>
      <c r="O35" s="27"/>
      <c r="P35" s="27"/>
      <c r="Q35" s="27"/>
      <c r="R35" s="27"/>
      <c r="S35" s="27"/>
      <c r="T35" s="27">
        <v>15</v>
      </c>
      <c r="U35" s="40" t="str">
        <f>IFERROR(((T35+Q35+N35-R35)+(O35*2))/E35,"")</f>
        <v/>
      </c>
      <c r="V35" s="22"/>
      <c r="W35" s="22"/>
      <c r="X35" s="22"/>
      <c r="Y35" s="41"/>
      <c r="Z35" s="42"/>
      <c r="AA35" s="1" t="s">
        <v>285</v>
      </c>
      <c r="AB35" s="1"/>
    </row>
    <row r="36" spans="1:28" x14ac:dyDescent="0.3">
      <c r="A36" s="1" t="s">
        <v>46</v>
      </c>
      <c r="B36" s="1" t="s">
        <v>67</v>
      </c>
      <c r="C36" s="27" t="s">
        <v>268</v>
      </c>
      <c r="D36" s="38"/>
      <c r="E36" s="27"/>
      <c r="F36" s="27"/>
      <c r="G36" s="27"/>
      <c r="H36" s="27"/>
      <c r="I36" s="27"/>
      <c r="J36" s="27"/>
      <c r="K36" s="27"/>
      <c r="L36" s="27"/>
      <c r="M36" s="27"/>
      <c r="N36" s="27">
        <f t="shared" ref="N36:N41" si="5">SUM(L36:M36)</f>
        <v>0</v>
      </c>
      <c r="O36" s="27"/>
      <c r="P36" s="39"/>
      <c r="Q36" s="27"/>
      <c r="R36" s="27"/>
      <c r="S36" s="27"/>
      <c r="T36" s="27">
        <v>8</v>
      </c>
      <c r="U36" s="40" t="str">
        <f t="shared" ref="U36:U46" si="6">IFERROR(((T36+Q36+N36-R36)+(O36*2))/E36,"")</f>
        <v/>
      </c>
      <c r="V36" s="22"/>
      <c r="W36" s="22"/>
      <c r="X36" s="22"/>
      <c r="Y36" s="41"/>
      <c r="Z36" s="42"/>
      <c r="AA36" s="1" t="s">
        <v>285</v>
      </c>
      <c r="AB36" s="1"/>
    </row>
    <row r="37" spans="1:28" x14ac:dyDescent="0.3">
      <c r="A37" s="1" t="s">
        <v>46</v>
      </c>
      <c r="B37" s="1" t="s">
        <v>67</v>
      </c>
      <c r="C37" s="27" t="s">
        <v>281</v>
      </c>
      <c r="D37" s="50"/>
      <c r="E37" s="27"/>
      <c r="F37" s="27">
        <v>4</v>
      </c>
      <c r="G37" s="27"/>
      <c r="H37" s="7" t="s">
        <v>496</v>
      </c>
      <c r="I37" s="27"/>
      <c r="J37" s="27"/>
      <c r="K37" s="27"/>
      <c r="L37" s="27"/>
      <c r="M37" s="27"/>
      <c r="N37" s="27">
        <f t="shared" si="5"/>
        <v>0</v>
      </c>
      <c r="O37" s="27"/>
      <c r="P37" s="27"/>
      <c r="Q37" s="27"/>
      <c r="R37" s="27"/>
      <c r="S37" s="27"/>
      <c r="T37" s="27">
        <v>15</v>
      </c>
      <c r="U37" s="40" t="s">
        <v>498</v>
      </c>
      <c r="V37" s="22"/>
      <c r="W37" s="22"/>
      <c r="X37" s="22"/>
      <c r="Y37" s="41"/>
      <c r="Z37" s="42"/>
      <c r="AA37" s="1" t="s">
        <v>285</v>
      </c>
      <c r="AB37" s="1"/>
    </row>
    <row r="38" spans="1:28" x14ac:dyDescent="0.3">
      <c r="A38" s="1" t="s">
        <v>46</v>
      </c>
      <c r="B38" s="1" t="s">
        <v>67</v>
      </c>
      <c r="C38" s="27" t="s">
        <v>269</v>
      </c>
      <c r="D38" s="38"/>
      <c r="E38" s="27"/>
      <c r="F38" s="27">
        <v>4</v>
      </c>
      <c r="G38" s="27"/>
      <c r="H38" s="27"/>
      <c r="I38" s="27"/>
      <c r="J38" s="27">
        <v>11</v>
      </c>
      <c r="K38" s="27">
        <v>15</v>
      </c>
      <c r="L38" s="27"/>
      <c r="M38" s="27"/>
      <c r="N38" s="27">
        <f t="shared" si="5"/>
        <v>0</v>
      </c>
      <c r="O38" s="27"/>
      <c r="P38" s="27"/>
      <c r="Q38" s="27"/>
      <c r="R38" s="27"/>
      <c r="S38" s="27"/>
      <c r="T38" s="27">
        <v>19</v>
      </c>
      <c r="U38" s="40" t="s">
        <v>499</v>
      </c>
      <c r="V38" s="22"/>
      <c r="W38" s="22"/>
      <c r="X38" s="22"/>
      <c r="Y38" s="41"/>
      <c r="Z38" s="42"/>
      <c r="AA38" s="1" t="s">
        <v>285</v>
      </c>
      <c r="AB38" s="1"/>
    </row>
    <row r="39" spans="1:28" x14ac:dyDescent="0.3">
      <c r="A39" s="1" t="s">
        <v>46</v>
      </c>
      <c r="B39" s="1" t="s">
        <v>67</v>
      </c>
      <c r="C39" s="27" t="s">
        <v>270</v>
      </c>
      <c r="D39" s="38"/>
      <c r="E39" s="27"/>
      <c r="F39" s="27"/>
      <c r="G39" s="27"/>
      <c r="H39" s="27"/>
      <c r="I39" s="27"/>
      <c r="J39" s="27"/>
      <c r="K39" s="27"/>
      <c r="L39" s="27"/>
      <c r="M39" s="27"/>
      <c r="N39" s="27">
        <f t="shared" si="5"/>
        <v>0</v>
      </c>
      <c r="O39" s="27"/>
      <c r="P39" s="27"/>
      <c r="Q39" s="27"/>
      <c r="R39" s="27"/>
      <c r="S39" s="27"/>
      <c r="T39" s="27">
        <v>4</v>
      </c>
      <c r="U39" s="40" t="str">
        <f t="shared" si="6"/>
        <v/>
      </c>
      <c r="V39" s="22"/>
      <c r="W39" s="22"/>
      <c r="X39" s="22"/>
      <c r="Y39" s="41"/>
      <c r="Z39" s="42"/>
      <c r="AA39" s="1" t="s">
        <v>285</v>
      </c>
      <c r="AB39" s="1"/>
    </row>
    <row r="40" spans="1:28" x14ac:dyDescent="0.3">
      <c r="A40" s="1" t="s">
        <v>46</v>
      </c>
      <c r="B40" s="1" t="s">
        <v>67</v>
      </c>
      <c r="C40" s="27" t="s">
        <v>271</v>
      </c>
      <c r="D40" s="38"/>
      <c r="E40" s="27"/>
      <c r="F40" s="27"/>
      <c r="G40" s="27"/>
      <c r="H40" s="27"/>
      <c r="I40" s="27"/>
      <c r="J40" s="27"/>
      <c r="K40" s="27"/>
      <c r="L40" s="27"/>
      <c r="M40" s="27"/>
      <c r="N40" s="27">
        <f t="shared" si="5"/>
        <v>0</v>
      </c>
      <c r="O40" s="27"/>
      <c r="P40" s="39"/>
      <c r="Q40" s="27"/>
      <c r="R40" s="27"/>
      <c r="S40" s="27"/>
      <c r="T40" s="27">
        <v>2</v>
      </c>
      <c r="U40" s="40" t="str">
        <f t="shared" si="6"/>
        <v/>
      </c>
      <c r="V40" s="22"/>
      <c r="W40" s="22"/>
      <c r="X40" s="22"/>
      <c r="Y40" s="41"/>
      <c r="Z40" s="42"/>
      <c r="AA40" s="1" t="s">
        <v>285</v>
      </c>
      <c r="AB40" s="1"/>
    </row>
    <row r="41" spans="1:28" x14ac:dyDescent="0.3">
      <c r="A41" s="1" t="s">
        <v>46</v>
      </c>
      <c r="B41" s="1" t="s">
        <v>67</v>
      </c>
      <c r="C41" s="27" t="s">
        <v>272</v>
      </c>
      <c r="D41" s="38"/>
      <c r="E41" s="27"/>
      <c r="F41" s="27">
        <v>6</v>
      </c>
      <c r="G41" s="27">
        <v>8</v>
      </c>
      <c r="H41" s="27"/>
      <c r="I41" s="27"/>
      <c r="J41" s="27"/>
      <c r="K41" s="27"/>
      <c r="L41" s="27"/>
      <c r="M41" s="27"/>
      <c r="N41" s="27">
        <f t="shared" si="5"/>
        <v>0</v>
      </c>
      <c r="O41" s="27"/>
      <c r="P41" s="39"/>
      <c r="Q41" s="27"/>
      <c r="R41" s="27"/>
      <c r="S41" s="27"/>
      <c r="T41" s="27">
        <v>12</v>
      </c>
      <c r="U41" s="40" t="s">
        <v>497</v>
      </c>
      <c r="V41" s="22"/>
      <c r="W41" s="22"/>
      <c r="X41" s="22"/>
      <c r="Y41" s="41"/>
      <c r="Z41" s="42"/>
      <c r="AA41" s="1" t="s">
        <v>285</v>
      </c>
      <c r="AB41" s="1"/>
    </row>
    <row r="42" spans="1:28" x14ac:dyDescent="0.3">
      <c r="A42" s="1" t="s">
        <v>46</v>
      </c>
      <c r="B42" s="1" t="s">
        <v>67</v>
      </c>
      <c r="C42" s="27" t="s">
        <v>282</v>
      </c>
      <c r="D42" s="38"/>
      <c r="E42" s="27"/>
      <c r="F42" s="27"/>
      <c r="G42" s="27"/>
      <c r="H42" s="27"/>
      <c r="I42" s="27"/>
      <c r="J42" s="27"/>
      <c r="K42" s="27"/>
      <c r="L42" s="27"/>
      <c r="M42" s="27"/>
      <c r="N42" s="27">
        <f>SUM(L42:M42)</f>
        <v>0</v>
      </c>
      <c r="O42" s="27"/>
      <c r="P42" s="27"/>
      <c r="Q42" s="27"/>
      <c r="R42" s="27"/>
      <c r="S42" s="27"/>
      <c r="T42" s="27">
        <v>8</v>
      </c>
      <c r="U42" s="40" t="str">
        <f t="shared" si="6"/>
        <v/>
      </c>
      <c r="V42" s="22"/>
      <c r="W42" s="22"/>
      <c r="X42" s="22"/>
      <c r="Y42" s="41"/>
      <c r="Z42" s="42"/>
      <c r="AA42" s="1" t="s">
        <v>285</v>
      </c>
      <c r="AB42" s="1"/>
    </row>
    <row r="43" spans="1:28" x14ac:dyDescent="0.3">
      <c r="A43" s="1" t="s">
        <v>46</v>
      </c>
      <c r="B43" s="1" t="s">
        <v>67</v>
      </c>
      <c r="C43" s="27" t="s">
        <v>273</v>
      </c>
      <c r="D43" s="38"/>
      <c r="E43" s="27"/>
      <c r="F43" s="27"/>
      <c r="G43" s="27"/>
      <c r="H43" s="27"/>
      <c r="I43" s="27"/>
      <c r="J43" s="27"/>
      <c r="K43" s="27"/>
      <c r="L43" s="27"/>
      <c r="M43" s="27"/>
      <c r="N43" s="27">
        <f>SUM(L43:M43)</f>
        <v>0</v>
      </c>
      <c r="O43" s="27"/>
      <c r="P43" s="27"/>
      <c r="Q43" s="27"/>
      <c r="R43" s="27"/>
      <c r="S43" s="27"/>
      <c r="T43" s="27">
        <v>4</v>
      </c>
      <c r="U43" s="40" t="str">
        <f t="shared" si="6"/>
        <v/>
      </c>
      <c r="V43" s="22"/>
      <c r="W43" s="22"/>
      <c r="X43" s="22"/>
      <c r="Y43" s="41"/>
      <c r="Z43" s="42"/>
      <c r="AA43" s="1" t="s">
        <v>285</v>
      </c>
      <c r="AB43" s="1"/>
    </row>
    <row r="44" spans="1:28" x14ac:dyDescent="0.3">
      <c r="A44" s="1" t="s">
        <v>46</v>
      </c>
      <c r="B44" s="1" t="s">
        <v>67</v>
      </c>
      <c r="C44" s="27" t="s">
        <v>283</v>
      </c>
      <c r="D44" s="38"/>
      <c r="E44" s="27"/>
      <c r="F44" s="27">
        <v>2</v>
      </c>
      <c r="G44" s="27"/>
      <c r="H44" s="27"/>
      <c r="I44" s="27"/>
      <c r="J44" s="27"/>
      <c r="K44" s="27"/>
      <c r="L44" s="27"/>
      <c r="M44" s="27"/>
      <c r="N44" s="27">
        <f>SUM(L44:M44)</f>
        <v>0</v>
      </c>
      <c r="O44" s="27"/>
      <c r="P44" s="65"/>
      <c r="Q44" s="27"/>
      <c r="R44" s="27"/>
      <c r="S44" s="27"/>
      <c r="T44" s="27">
        <f t="shared" ref="T44:T46" si="7">+(F44*2)+J44</f>
        <v>4</v>
      </c>
      <c r="U44" s="40" t="str">
        <f t="shared" si="6"/>
        <v/>
      </c>
      <c r="V44" s="22"/>
      <c r="W44" s="22"/>
      <c r="X44" s="22"/>
      <c r="Y44" s="41"/>
      <c r="Z44" s="42"/>
      <c r="AA44" s="1" t="s">
        <v>285</v>
      </c>
      <c r="AB44" s="1"/>
    </row>
    <row r="45" spans="1:28" x14ac:dyDescent="0.3">
      <c r="A45" s="1" t="s">
        <v>46</v>
      </c>
      <c r="B45" s="1" t="s">
        <v>67</v>
      </c>
      <c r="C45" s="27" t="s">
        <v>274</v>
      </c>
      <c r="D45" s="38"/>
      <c r="E45" s="27"/>
      <c r="F45" s="27"/>
      <c r="G45" s="39"/>
      <c r="H45" s="27"/>
      <c r="I45" s="27"/>
      <c r="J45" s="27"/>
      <c r="K45" s="27"/>
      <c r="L45" s="27"/>
      <c r="M45" s="27"/>
      <c r="N45" s="27">
        <f>SUM(L45:M45)</f>
        <v>0</v>
      </c>
      <c r="O45" s="27"/>
      <c r="P45" s="27"/>
      <c r="Q45" s="27"/>
      <c r="R45" s="27"/>
      <c r="S45" s="27"/>
      <c r="T45" s="27">
        <v>4</v>
      </c>
      <c r="U45" s="40" t="str">
        <f t="shared" si="6"/>
        <v/>
      </c>
      <c r="V45" s="22"/>
      <c r="W45" s="22"/>
      <c r="X45" s="22"/>
      <c r="Y45" s="41"/>
      <c r="Z45" s="42"/>
      <c r="AA45" s="1" t="s">
        <v>285</v>
      </c>
      <c r="AB45" s="1"/>
    </row>
    <row r="46" spans="1:28" x14ac:dyDescent="0.3">
      <c r="A46" s="1" t="s">
        <v>46</v>
      </c>
      <c r="B46" s="1" t="s">
        <v>67</v>
      </c>
      <c r="C46" s="27"/>
      <c r="D46" s="38"/>
      <c r="E46" s="27"/>
      <c r="F46" s="27"/>
      <c r="G46" s="27"/>
      <c r="H46" s="27"/>
      <c r="I46" s="27"/>
      <c r="J46" s="27"/>
      <c r="K46" s="27"/>
      <c r="L46" s="27"/>
      <c r="M46" s="27"/>
      <c r="N46" s="27">
        <f>SUM(L46:M46)</f>
        <v>0</v>
      </c>
      <c r="O46" s="39"/>
      <c r="P46" s="39"/>
      <c r="Q46" s="39"/>
      <c r="R46" s="39"/>
      <c r="S46" s="39"/>
      <c r="T46" s="27">
        <f t="shared" si="7"/>
        <v>0</v>
      </c>
      <c r="U46" s="40" t="str">
        <f t="shared" si="6"/>
        <v/>
      </c>
      <c r="V46" s="22"/>
      <c r="W46" s="22"/>
      <c r="X46" s="22"/>
      <c r="Y46" s="41"/>
      <c r="Z46" s="42"/>
      <c r="AA46" s="1" t="s">
        <v>285</v>
      </c>
      <c r="AB46" s="1"/>
    </row>
    <row r="47" spans="1:28" x14ac:dyDescent="0.3">
      <c r="A47" s="1" t="s">
        <v>46</v>
      </c>
      <c r="B47" s="1" t="s">
        <v>67</v>
      </c>
      <c r="C47" s="39" t="s">
        <v>39</v>
      </c>
      <c r="D47" s="1"/>
      <c r="E47" s="57">
        <v>240</v>
      </c>
      <c r="F47" s="43"/>
      <c r="G47" s="43"/>
      <c r="H47" s="43"/>
      <c r="I47" s="43"/>
      <c r="J47" s="43"/>
      <c r="K47" s="43"/>
      <c r="L47" s="43"/>
      <c r="M47" s="43"/>
      <c r="N47" s="27"/>
      <c r="O47" s="43"/>
      <c r="P47" s="43"/>
      <c r="Q47" s="43"/>
      <c r="R47" s="43"/>
      <c r="S47" s="43"/>
      <c r="T47" s="57">
        <v>-1</v>
      </c>
      <c r="U47" s="40" t="str">
        <f t="shared" ref="U47" si="8">_xlfn.IFNA("",((T47+Q47+N47-R47)+(O47*2))/E47)</f>
        <v/>
      </c>
      <c r="V47" s="22"/>
      <c r="W47" s="22"/>
      <c r="X47" s="22"/>
      <c r="Y47" s="41"/>
      <c r="Z47" s="42"/>
      <c r="AA47" s="1" t="s">
        <v>285</v>
      </c>
      <c r="AB47" s="1"/>
    </row>
    <row r="48" spans="1:28" x14ac:dyDescent="0.3">
      <c r="A48" s="44" t="s">
        <v>46</v>
      </c>
      <c r="B48" s="44" t="s">
        <v>67</v>
      </c>
      <c r="C48" s="45" t="s">
        <v>40</v>
      </c>
      <c r="D48" s="44"/>
      <c r="E48" s="45">
        <f t="shared" ref="E48:T48" si="9">SUM(E35:E47)</f>
        <v>240</v>
      </c>
      <c r="F48" s="45">
        <f t="shared" si="9"/>
        <v>20</v>
      </c>
      <c r="G48" s="45">
        <f t="shared" si="9"/>
        <v>13</v>
      </c>
      <c r="H48" s="45">
        <f t="shared" si="9"/>
        <v>0</v>
      </c>
      <c r="I48" s="45">
        <f t="shared" si="9"/>
        <v>0</v>
      </c>
      <c r="J48" s="45">
        <f t="shared" si="9"/>
        <v>13</v>
      </c>
      <c r="K48" s="45">
        <f t="shared" si="9"/>
        <v>17</v>
      </c>
      <c r="L48" s="45">
        <f t="shared" si="9"/>
        <v>0</v>
      </c>
      <c r="M48" s="45">
        <f t="shared" si="9"/>
        <v>0</v>
      </c>
      <c r="N48" s="45">
        <f t="shared" si="9"/>
        <v>0</v>
      </c>
      <c r="O48" s="45">
        <f t="shared" si="9"/>
        <v>0</v>
      </c>
      <c r="P48" s="45">
        <f t="shared" si="9"/>
        <v>0</v>
      </c>
      <c r="Q48" s="45">
        <f t="shared" si="9"/>
        <v>0</v>
      </c>
      <c r="R48" s="45">
        <f t="shared" si="9"/>
        <v>0</v>
      </c>
      <c r="S48" s="45">
        <f t="shared" si="9"/>
        <v>0</v>
      </c>
      <c r="T48" s="45">
        <f t="shared" si="9"/>
        <v>94</v>
      </c>
      <c r="U48" s="46">
        <f>((T48+Q48+N48-R48)+(O48*2))/E48</f>
        <v>0.39166666666666666</v>
      </c>
      <c r="V48" s="47"/>
      <c r="W48" s="47"/>
      <c r="X48" s="47"/>
      <c r="Y48" s="48"/>
      <c r="Z48" s="49"/>
      <c r="AA48" s="44" t="s">
        <v>285</v>
      </c>
      <c r="AB48" s="44"/>
    </row>
    <row r="49" spans="1:28" x14ac:dyDescent="0.3">
      <c r="A49" s="1"/>
      <c r="B49" s="1"/>
      <c r="C49" s="1"/>
      <c r="D49" s="1"/>
      <c r="F49" s="50" t="s">
        <v>41</v>
      </c>
      <c r="G49" s="51">
        <f>F48/G48</f>
        <v>1.5384615384615385</v>
      </c>
      <c r="H49" s="27"/>
      <c r="I49" s="1"/>
      <c r="J49" s="50" t="s">
        <v>42</v>
      </c>
      <c r="K49" s="52">
        <f>J48/K48</f>
        <v>0.76470588235294112</v>
      </c>
      <c r="L49" s="1"/>
      <c r="M49" s="39" t="s">
        <v>43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54"/>
      <c r="Z50" s="42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5BE1-36E7-4327-B017-38FDB4351618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169</v>
      </c>
      <c r="K4" s="16" t="s">
        <v>45</v>
      </c>
      <c r="L4" s="17"/>
      <c r="M4" s="18"/>
      <c r="N4" s="19">
        <v>25</v>
      </c>
      <c r="O4" s="19">
        <v>25</v>
      </c>
      <c r="P4" s="19">
        <v>31</v>
      </c>
      <c r="Q4" s="19">
        <v>20</v>
      </c>
      <c r="R4" s="20"/>
      <c r="S4" s="21">
        <f>SUM(N4:R4)</f>
        <v>101</v>
      </c>
      <c r="T4" s="22">
        <v>201</v>
      </c>
    </row>
    <row r="5" spans="1:28" x14ac:dyDescent="0.3">
      <c r="B5" s="1"/>
      <c r="C5" s="6" t="s">
        <v>168</v>
      </c>
      <c r="D5" s="7" t="s">
        <v>6</v>
      </c>
      <c r="E5" s="1"/>
      <c r="F5" s="1"/>
      <c r="G5" s="1"/>
      <c r="J5" s="15" t="s">
        <v>170</v>
      </c>
      <c r="K5" s="16" t="s">
        <v>72</v>
      </c>
      <c r="L5" s="17"/>
      <c r="M5" s="18"/>
      <c r="N5" s="19">
        <v>22</v>
      </c>
      <c r="O5" s="19">
        <v>20</v>
      </c>
      <c r="P5" s="19">
        <v>23</v>
      </c>
      <c r="Q5" s="19">
        <v>24</v>
      </c>
      <c r="R5" s="20"/>
      <c r="S5" s="21">
        <f>SUM(N5:R5)</f>
        <v>89</v>
      </c>
      <c r="T5" s="22">
        <v>201</v>
      </c>
      <c r="U5" s="1"/>
      <c r="V5" s="1"/>
      <c r="W5" s="1"/>
    </row>
    <row r="6" spans="1:28" x14ac:dyDescent="0.3">
      <c r="C6" s="23">
        <v>895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201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8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50</v>
      </c>
      <c r="D13" s="38">
        <v>11</v>
      </c>
      <c r="E13" s="27">
        <v>35</v>
      </c>
      <c r="F13" s="27">
        <v>4</v>
      </c>
      <c r="G13" s="27">
        <v>5</v>
      </c>
      <c r="H13" s="27"/>
      <c r="I13" s="27"/>
      <c r="J13" s="27">
        <v>4</v>
      </c>
      <c r="K13" s="27">
        <v>5</v>
      </c>
      <c r="L13" s="27">
        <v>0</v>
      </c>
      <c r="M13" s="27">
        <v>0</v>
      </c>
      <c r="N13" s="27">
        <f>SUM(L13:M13)</f>
        <v>0</v>
      </c>
      <c r="O13" s="27">
        <v>2</v>
      </c>
      <c r="P13" s="39">
        <v>2</v>
      </c>
      <c r="Q13" s="27">
        <v>1</v>
      </c>
      <c r="R13" s="27">
        <v>3</v>
      </c>
      <c r="S13" s="27">
        <v>0</v>
      </c>
      <c r="T13" s="27">
        <f>+(F13*2)+J13</f>
        <v>12</v>
      </c>
      <c r="U13" s="40">
        <f>IFERROR(((T13+Q13+N13-R13)+(O13*2))/E13,"")</f>
        <v>0.4</v>
      </c>
      <c r="V13" s="22">
        <v>201</v>
      </c>
      <c r="W13" s="22" t="s">
        <v>95</v>
      </c>
      <c r="X13" s="22" t="s">
        <v>96</v>
      </c>
      <c r="Y13" s="76">
        <v>895</v>
      </c>
      <c r="Z13" s="42"/>
      <c r="AA13" s="1" t="s">
        <v>58</v>
      </c>
      <c r="AB13" s="28" t="s">
        <v>171</v>
      </c>
    </row>
    <row r="14" spans="1:28" x14ac:dyDescent="0.3">
      <c r="A14" s="1" t="s">
        <v>71</v>
      </c>
      <c r="B14" s="1" t="s">
        <v>46</v>
      </c>
      <c r="C14" s="27" t="s">
        <v>49</v>
      </c>
      <c r="D14" s="38">
        <v>24</v>
      </c>
      <c r="E14" s="27">
        <v>34</v>
      </c>
      <c r="F14" s="27">
        <v>8</v>
      </c>
      <c r="G14" s="27">
        <v>12</v>
      </c>
      <c r="H14" s="27"/>
      <c r="I14" s="27"/>
      <c r="J14" s="27">
        <v>7</v>
      </c>
      <c r="K14" s="27">
        <v>9</v>
      </c>
      <c r="L14" s="27">
        <v>1</v>
      </c>
      <c r="M14" s="27">
        <v>7</v>
      </c>
      <c r="N14" s="27">
        <f t="shared" ref="N14:N19" si="0">SUM(L14:M14)</f>
        <v>8</v>
      </c>
      <c r="O14" s="39">
        <v>4</v>
      </c>
      <c r="P14" s="39">
        <v>3</v>
      </c>
      <c r="Q14" s="39">
        <v>2</v>
      </c>
      <c r="R14" s="39">
        <v>2</v>
      </c>
      <c r="S14" s="39">
        <v>0</v>
      </c>
      <c r="T14" s="27">
        <f t="shared" ref="T14:T22" si="1">+(F14*2)+J14</f>
        <v>23</v>
      </c>
      <c r="U14" s="40">
        <f t="shared" ref="U14:U23" si="2">IFERROR(((T14+Q14+N14-R14)+(O14*2))/E14,"")</f>
        <v>1.1470588235294117</v>
      </c>
      <c r="V14" s="22">
        <v>201</v>
      </c>
      <c r="W14" s="22" t="s">
        <v>95</v>
      </c>
      <c r="X14" s="22" t="s">
        <v>96</v>
      </c>
      <c r="Y14" s="76">
        <v>895</v>
      </c>
      <c r="Z14" s="42"/>
      <c r="AA14" s="1" t="s">
        <v>58</v>
      </c>
      <c r="AB14" s="28" t="s">
        <v>171</v>
      </c>
    </row>
    <row r="15" spans="1:28" x14ac:dyDescent="0.3">
      <c r="A15" s="1" t="s">
        <v>71</v>
      </c>
      <c r="B15" s="1" t="s">
        <v>46</v>
      </c>
      <c r="C15" s="27" t="s">
        <v>48</v>
      </c>
      <c r="D15" s="38">
        <v>22</v>
      </c>
      <c r="E15" s="27">
        <v>26</v>
      </c>
      <c r="F15" s="27">
        <v>5</v>
      </c>
      <c r="G15" s="27">
        <v>9</v>
      </c>
      <c r="H15" s="27"/>
      <c r="I15" s="27"/>
      <c r="J15" s="27">
        <v>6</v>
      </c>
      <c r="K15" s="27">
        <v>7</v>
      </c>
      <c r="L15" s="27">
        <v>5</v>
      </c>
      <c r="M15" s="27">
        <v>1</v>
      </c>
      <c r="N15" s="27">
        <f t="shared" si="0"/>
        <v>6</v>
      </c>
      <c r="O15" s="39">
        <v>2</v>
      </c>
      <c r="P15" s="39">
        <v>4</v>
      </c>
      <c r="Q15" s="39">
        <v>2</v>
      </c>
      <c r="R15" s="39">
        <v>2</v>
      </c>
      <c r="S15" s="39">
        <v>0</v>
      </c>
      <c r="T15" s="27">
        <f t="shared" si="1"/>
        <v>16</v>
      </c>
      <c r="U15" s="40">
        <f t="shared" si="2"/>
        <v>1</v>
      </c>
      <c r="V15" s="22">
        <v>201</v>
      </c>
      <c r="W15" s="22" t="s">
        <v>95</v>
      </c>
      <c r="X15" s="22" t="s">
        <v>96</v>
      </c>
      <c r="Y15" s="76">
        <v>895</v>
      </c>
      <c r="Z15" s="42"/>
      <c r="AA15" s="1" t="s">
        <v>58</v>
      </c>
      <c r="AB15" s="28" t="s">
        <v>171</v>
      </c>
    </row>
    <row r="16" spans="1:28" x14ac:dyDescent="0.3">
      <c r="A16" s="1" t="s">
        <v>71</v>
      </c>
      <c r="B16" s="1" t="s">
        <v>46</v>
      </c>
      <c r="C16" s="27" t="s">
        <v>52</v>
      </c>
      <c r="D16" s="38">
        <v>3</v>
      </c>
      <c r="E16" s="27">
        <v>9</v>
      </c>
      <c r="F16" s="27">
        <v>1</v>
      </c>
      <c r="G16" s="27">
        <v>3</v>
      </c>
      <c r="H16" s="27"/>
      <c r="I16" s="27"/>
      <c r="J16" s="27">
        <v>1</v>
      </c>
      <c r="K16" s="27">
        <v>2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1</v>
      </c>
      <c r="Q16" s="39">
        <v>1</v>
      </c>
      <c r="R16" s="39">
        <v>3</v>
      </c>
      <c r="S16" s="39">
        <v>0</v>
      </c>
      <c r="T16" s="27">
        <f t="shared" si="1"/>
        <v>3</v>
      </c>
      <c r="U16" s="40">
        <f t="shared" si="2"/>
        <v>0.1111111111111111</v>
      </c>
      <c r="V16" s="22">
        <v>201</v>
      </c>
      <c r="W16" s="22" t="s">
        <v>95</v>
      </c>
      <c r="X16" s="22" t="s">
        <v>96</v>
      </c>
      <c r="Y16" s="76">
        <v>895</v>
      </c>
      <c r="Z16" s="42"/>
      <c r="AA16" s="1" t="s">
        <v>58</v>
      </c>
      <c r="AB16" s="28" t="s">
        <v>171</v>
      </c>
    </row>
    <row r="17" spans="1:28" x14ac:dyDescent="0.3">
      <c r="A17" s="1" t="s">
        <v>71</v>
      </c>
      <c r="B17" s="1" t="s">
        <v>46</v>
      </c>
      <c r="C17" s="27" t="s">
        <v>56</v>
      </c>
      <c r="D17" s="38">
        <v>45</v>
      </c>
      <c r="E17" s="27">
        <v>26</v>
      </c>
      <c r="F17" s="27">
        <v>2</v>
      </c>
      <c r="G17" s="27">
        <v>6</v>
      </c>
      <c r="H17" s="27"/>
      <c r="I17" s="27"/>
      <c r="J17" s="27">
        <v>7</v>
      </c>
      <c r="K17" s="27">
        <v>11</v>
      </c>
      <c r="L17" s="27">
        <v>3</v>
      </c>
      <c r="M17" s="27">
        <v>4</v>
      </c>
      <c r="N17" s="27">
        <f t="shared" si="0"/>
        <v>7</v>
      </c>
      <c r="O17" s="39">
        <v>1</v>
      </c>
      <c r="P17" s="39">
        <v>1</v>
      </c>
      <c r="Q17" s="39">
        <v>2</v>
      </c>
      <c r="R17" s="39">
        <v>1</v>
      </c>
      <c r="S17" s="39">
        <v>0</v>
      </c>
      <c r="T17" s="27">
        <f t="shared" si="1"/>
        <v>11</v>
      </c>
      <c r="U17" s="40">
        <f t="shared" si="2"/>
        <v>0.80769230769230771</v>
      </c>
      <c r="V17" s="22">
        <v>201</v>
      </c>
      <c r="W17" s="22" t="s">
        <v>95</v>
      </c>
      <c r="X17" s="22" t="s">
        <v>96</v>
      </c>
      <c r="Y17" s="76">
        <v>895</v>
      </c>
      <c r="Z17" s="42"/>
      <c r="AA17" s="1" t="s">
        <v>58</v>
      </c>
      <c r="AB17" s="28" t="s">
        <v>171</v>
      </c>
    </row>
    <row r="18" spans="1:28" x14ac:dyDescent="0.3">
      <c r="A18" s="1" t="s">
        <v>71</v>
      </c>
      <c r="B18" s="1" t="s">
        <v>46</v>
      </c>
      <c r="C18" s="27" t="s">
        <v>51</v>
      </c>
      <c r="D18" s="38">
        <v>23</v>
      </c>
      <c r="E18" s="27">
        <v>25</v>
      </c>
      <c r="F18" s="27">
        <v>3</v>
      </c>
      <c r="G18" s="27">
        <v>9</v>
      </c>
      <c r="H18" s="27"/>
      <c r="I18" s="27"/>
      <c r="J18" s="27">
        <v>2</v>
      </c>
      <c r="K18" s="27">
        <v>2</v>
      </c>
      <c r="L18" s="27">
        <v>2</v>
      </c>
      <c r="M18" s="27">
        <v>6</v>
      </c>
      <c r="N18" s="27">
        <f t="shared" si="0"/>
        <v>8</v>
      </c>
      <c r="O18" s="39">
        <v>1</v>
      </c>
      <c r="P18" s="39">
        <v>2</v>
      </c>
      <c r="Q18" s="39">
        <v>2</v>
      </c>
      <c r="R18" s="39">
        <v>8</v>
      </c>
      <c r="S18" s="39">
        <v>0</v>
      </c>
      <c r="T18" s="27">
        <f t="shared" si="1"/>
        <v>8</v>
      </c>
      <c r="U18" s="40">
        <f t="shared" si="2"/>
        <v>0.48</v>
      </c>
      <c r="V18" s="22">
        <v>201</v>
      </c>
      <c r="W18" s="22" t="s">
        <v>95</v>
      </c>
      <c r="X18" s="22" t="s">
        <v>96</v>
      </c>
      <c r="Y18" s="76">
        <v>895</v>
      </c>
      <c r="Z18" s="42"/>
      <c r="AA18" s="1" t="s">
        <v>58</v>
      </c>
      <c r="AB18" s="28" t="s">
        <v>171</v>
      </c>
    </row>
    <row r="19" spans="1:28" x14ac:dyDescent="0.3">
      <c r="A19" s="1" t="s">
        <v>71</v>
      </c>
      <c r="B19" s="1" t="s">
        <v>46</v>
      </c>
      <c r="C19" s="27" t="s">
        <v>55</v>
      </c>
      <c r="D19" s="38">
        <v>40</v>
      </c>
      <c r="E19" s="27">
        <v>21</v>
      </c>
      <c r="F19" s="27">
        <v>2</v>
      </c>
      <c r="G19" s="27">
        <v>8</v>
      </c>
      <c r="H19" s="27"/>
      <c r="I19" s="27"/>
      <c r="J19" s="27">
        <v>1</v>
      </c>
      <c r="K19" s="27">
        <v>3</v>
      </c>
      <c r="L19" s="27">
        <v>4</v>
      </c>
      <c r="M19" s="27">
        <v>2</v>
      </c>
      <c r="N19" s="27">
        <f t="shared" si="0"/>
        <v>6</v>
      </c>
      <c r="O19" s="39">
        <v>2</v>
      </c>
      <c r="P19" s="57">
        <v>6</v>
      </c>
      <c r="Q19" s="39">
        <v>1</v>
      </c>
      <c r="R19" s="39">
        <v>0</v>
      </c>
      <c r="S19" s="39">
        <v>0</v>
      </c>
      <c r="T19" s="27">
        <f t="shared" si="1"/>
        <v>5</v>
      </c>
      <c r="U19" s="40">
        <f t="shared" si="2"/>
        <v>0.76190476190476186</v>
      </c>
      <c r="V19" s="22">
        <v>201</v>
      </c>
      <c r="W19" s="22" t="s">
        <v>95</v>
      </c>
      <c r="X19" s="22" t="s">
        <v>96</v>
      </c>
      <c r="Y19" s="76">
        <v>895</v>
      </c>
      <c r="Z19" s="42"/>
      <c r="AA19" s="1" t="s">
        <v>58</v>
      </c>
      <c r="AB19" s="28" t="s">
        <v>171</v>
      </c>
    </row>
    <row r="20" spans="1:28" x14ac:dyDescent="0.3">
      <c r="A20" s="1" t="s">
        <v>71</v>
      </c>
      <c r="B20" s="1" t="s">
        <v>46</v>
      </c>
      <c r="C20" s="27" t="s">
        <v>57</v>
      </c>
      <c r="D20" s="38">
        <v>13</v>
      </c>
      <c r="E20" s="27">
        <v>30</v>
      </c>
      <c r="F20" s="27">
        <v>1</v>
      </c>
      <c r="G20" s="27">
        <v>1</v>
      </c>
      <c r="H20" s="27"/>
      <c r="I20" s="27"/>
      <c r="J20" s="27">
        <v>1</v>
      </c>
      <c r="K20" s="27">
        <v>1</v>
      </c>
      <c r="L20" s="27">
        <v>2</v>
      </c>
      <c r="M20" s="27">
        <v>0</v>
      </c>
      <c r="N20" s="27">
        <f>SUM(L20:M20)</f>
        <v>2</v>
      </c>
      <c r="O20" s="39">
        <v>9</v>
      </c>
      <c r="P20" s="39">
        <v>1</v>
      </c>
      <c r="Q20" s="39">
        <v>1</v>
      </c>
      <c r="R20" s="39">
        <v>3</v>
      </c>
      <c r="S20" s="39">
        <v>0</v>
      </c>
      <c r="T20" s="27">
        <f t="shared" si="1"/>
        <v>3</v>
      </c>
      <c r="U20" s="40">
        <f t="shared" si="2"/>
        <v>0.7</v>
      </c>
      <c r="V20" s="22">
        <v>201</v>
      </c>
      <c r="W20" s="22" t="s">
        <v>95</v>
      </c>
      <c r="X20" s="22" t="s">
        <v>96</v>
      </c>
      <c r="Y20" s="76">
        <v>895</v>
      </c>
      <c r="Z20" s="42"/>
      <c r="AA20" s="1" t="s">
        <v>58</v>
      </c>
      <c r="AB20" s="28" t="s">
        <v>171</v>
      </c>
    </row>
    <row r="21" spans="1:28" x14ac:dyDescent="0.3">
      <c r="A21" s="1" t="s">
        <v>71</v>
      </c>
      <c r="B21" s="1" t="s">
        <v>46</v>
      </c>
      <c r="C21" s="27" t="s">
        <v>47</v>
      </c>
      <c r="D21" s="38">
        <v>10</v>
      </c>
      <c r="E21" s="27">
        <v>29</v>
      </c>
      <c r="F21" s="27">
        <v>7</v>
      </c>
      <c r="G21" s="27">
        <v>16</v>
      </c>
      <c r="H21" s="27"/>
      <c r="I21" s="27"/>
      <c r="J21" s="27">
        <v>6</v>
      </c>
      <c r="K21" s="27">
        <v>9</v>
      </c>
      <c r="L21" s="27">
        <v>1</v>
      </c>
      <c r="M21" s="27">
        <v>10</v>
      </c>
      <c r="N21" s="27">
        <f>SUM(L21:M21)</f>
        <v>11</v>
      </c>
      <c r="O21" s="39">
        <v>3</v>
      </c>
      <c r="P21" s="39">
        <v>5</v>
      </c>
      <c r="Q21" s="39">
        <v>3</v>
      </c>
      <c r="R21" s="39">
        <v>5</v>
      </c>
      <c r="S21" s="39">
        <v>0</v>
      </c>
      <c r="T21" s="27">
        <f t="shared" si="1"/>
        <v>20</v>
      </c>
      <c r="U21" s="40">
        <f t="shared" si="2"/>
        <v>1.2068965517241379</v>
      </c>
      <c r="V21" s="22">
        <v>201</v>
      </c>
      <c r="W21" s="22" t="s">
        <v>95</v>
      </c>
      <c r="X21" s="22" t="s">
        <v>96</v>
      </c>
      <c r="Y21" s="76">
        <v>895</v>
      </c>
      <c r="Z21" s="42"/>
      <c r="AA21" s="1" t="s">
        <v>58</v>
      </c>
      <c r="AB21" s="28" t="s">
        <v>171</v>
      </c>
    </row>
    <row r="22" spans="1:28" x14ac:dyDescent="0.3">
      <c r="A22" s="1" t="s">
        <v>71</v>
      </c>
      <c r="B22" s="1" t="s">
        <v>46</v>
      </c>
      <c r="C22" s="27" t="s">
        <v>54</v>
      </c>
      <c r="D22" s="38">
        <v>25</v>
      </c>
      <c r="E22" s="27">
        <v>5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1</v>
      </c>
      <c r="M22" s="27">
        <v>0</v>
      </c>
      <c r="N22" s="27">
        <f>SUM(L22:M22)</f>
        <v>1</v>
      </c>
      <c r="O22" s="39">
        <v>0</v>
      </c>
      <c r="P22" s="39">
        <v>1</v>
      </c>
      <c r="Q22" s="39">
        <v>1</v>
      </c>
      <c r="R22" s="39">
        <v>0</v>
      </c>
      <c r="S22" s="39">
        <v>0</v>
      </c>
      <c r="T22" s="27">
        <f t="shared" si="1"/>
        <v>0</v>
      </c>
      <c r="U22" s="40">
        <f t="shared" si="2"/>
        <v>0.4</v>
      </c>
      <c r="V22" s="22">
        <v>201</v>
      </c>
      <c r="W22" s="22" t="s">
        <v>95</v>
      </c>
      <c r="X22" s="22" t="s">
        <v>96</v>
      </c>
      <c r="Y22" s="76">
        <v>895</v>
      </c>
      <c r="Z22" s="42"/>
      <c r="AA22" s="1" t="s">
        <v>58</v>
      </c>
      <c r="AB22" s="28" t="s">
        <v>171</v>
      </c>
    </row>
    <row r="23" spans="1:28" x14ac:dyDescent="0.3">
      <c r="A23" s="1" t="s">
        <v>71</v>
      </c>
      <c r="B23" s="1" t="s">
        <v>46</v>
      </c>
      <c r="C23" s="27" t="s">
        <v>53</v>
      </c>
      <c r="D23" s="38">
        <v>15</v>
      </c>
      <c r="E23" s="27" t="s">
        <v>475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 t="str">
        <f t="shared" si="2"/>
        <v/>
      </c>
      <c r="V23" s="22">
        <v>201</v>
      </c>
      <c r="W23" s="22" t="s">
        <v>95</v>
      </c>
      <c r="X23" s="22" t="s">
        <v>96</v>
      </c>
      <c r="Y23" s="76">
        <v>895</v>
      </c>
      <c r="Z23" s="42"/>
      <c r="AA23" s="1" t="s">
        <v>58</v>
      </c>
      <c r="AB23" s="28" t="s">
        <v>171</v>
      </c>
    </row>
    <row r="24" spans="1:28" x14ac:dyDescent="0.3">
      <c r="A24" s="1" t="s">
        <v>71</v>
      </c>
      <c r="B24" s="1" t="s">
        <v>46</v>
      </c>
      <c r="C24" s="57" t="s">
        <v>39</v>
      </c>
      <c r="D24" s="1"/>
      <c r="E24" s="43"/>
      <c r="F24" s="43"/>
      <c r="G24" s="43"/>
      <c r="H24" s="43"/>
      <c r="I24" s="43"/>
      <c r="J24" s="43"/>
      <c r="K24" s="43"/>
      <c r="L24" s="43"/>
      <c r="M24" s="43"/>
      <c r="N24" s="27"/>
      <c r="O24" s="43"/>
      <c r="P24" s="43"/>
      <c r="Q24" s="43"/>
      <c r="R24" s="43"/>
      <c r="S24" s="43"/>
      <c r="T24" s="27"/>
      <c r="U24" s="40" t="str">
        <f t="shared" ref="U24" si="3">_xlfn.IFNA("",((T24+Q24+N24-R24)+(O24*2))/E24)</f>
        <v/>
      </c>
      <c r="V24" s="22">
        <v>201</v>
      </c>
      <c r="W24" s="22" t="s">
        <v>95</v>
      </c>
      <c r="X24" s="22" t="s">
        <v>96</v>
      </c>
      <c r="Y24" s="76">
        <v>895</v>
      </c>
      <c r="Z24" s="42"/>
      <c r="AA24" s="1" t="s">
        <v>58</v>
      </c>
      <c r="AB24" s="28" t="s">
        <v>171</v>
      </c>
    </row>
    <row r="25" spans="1:28" x14ac:dyDescent="0.3">
      <c r="A25" s="44" t="s">
        <v>71</v>
      </c>
      <c r="B25" s="44" t="s">
        <v>46</v>
      </c>
      <c r="C25" s="45" t="s">
        <v>40</v>
      </c>
      <c r="D25" s="44"/>
      <c r="E25" s="45">
        <f t="shared" ref="E25:T25" si="4">SUM(E13:E24)</f>
        <v>240</v>
      </c>
      <c r="F25" s="45">
        <f t="shared" si="4"/>
        <v>33</v>
      </c>
      <c r="G25" s="45">
        <f t="shared" si="4"/>
        <v>69</v>
      </c>
      <c r="H25" s="45">
        <f t="shared" si="4"/>
        <v>0</v>
      </c>
      <c r="I25" s="45">
        <f t="shared" si="4"/>
        <v>0</v>
      </c>
      <c r="J25" s="45">
        <f t="shared" si="4"/>
        <v>35</v>
      </c>
      <c r="K25" s="45">
        <f t="shared" si="4"/>
        <v>49</v>
      </c>
      <c r="L25" s="45">
        <f t="shared" si="4"/>
        <v>19</v>
      </c>
      <c r="M25" s="45">
        <f t="shared" si="4"/>
        <v>30</v>
      </c>
      <c r="N25" s="45">
        <f t="shared" si="4"/>
        <v>49</v>
      </c>
      <c r="O25" s="45">
        <f t="shared" si="4"/>
        <v>24</v>
      </c>
      <c r="P25" s="45">
        <f t="shared" si="4"/>
        <v>26</v>
      </c>
      <c r="Q25" s="45">
        <f t="shared" si="4"/>
        <v>16</v>
      </c>
      <c r="R25" s="45">
        <f t="shared" si="4"/>
        <v>27</v>
      </c>
      <c r="S25" s="45">
        <f t="shared" si="4"/>
        <v>0</v>
      </c>
      <c r="T25" s="45">
        <f t="shared" si="4"/>
        <v>101</v>
      </c>
      <c r="U25" s="46">
        <f>((T25+Q25+N25-R25)+(O25*2))/E25</f>
        <v>0.77916666666666667</v>
      </c>
      <c r="V25" s="47">
        <v>201</v>
      </c>
      <c r="W25" s="47" t="s">
        <v>95</v>
      </c>
      <c r="X25" s="47" t="s">
        <v>96</v>
      </c>
      <c r="Y25" s="77">
        <v>895</v>
      </c>
      <c r="Z25" s="49"/>
      <c r="AA25" s="44" t="s">
        <v>58</v>
      </c>
      <c r="AB25" s="79" t="s">
        <v>171</v>
      </c>
    </row>
    <row r="26" spans="1:28" x14ac:dyDescent="0.3">
      <c r="A26" s="1"/>
      <c r="B26" s="1"/>
      <c r="C26" s="1"/>
      <c r="D26" s="1"/>
      <c r="F26" s="50" t="s">
        <v>41</v>
      </c>
      <c r="G26" s="51">
        <f>F25/G25</f>
        <v>0.47826086956521741</v>
      </c>
      <c r="H26" s="27"/>
      <c r="I26" s="1"/>
      <c r="J26" s="50" t="s">
        <v>42</v>
      </c>
      <c r="K26" s="52">
        <f>J25/K25</f>
        <v>0.7142857142857143</v>
      </c>
      <c r="L26" s="1"/>
      <c r="M26" s="39" t="s">
        <v>43</v>
      </c>
      <c r="N26" s="53">
        <v>3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55" t="s">
        <v>72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56">
        <v>9</v>
      </c>
      <c r="W32" s="1"/>
      <c r="X32" s="1"/>
      <c r="Y32" s="31"/>
      <c r="Z32" s="42"/>
      <c r="AA32" s="1"/>
      <c r="AB32" s="1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71</v>
      </c>
      <c r="C34" s="27" t="s">
        <v>172</v>
      </c>
      <c r="D34" s="38">
        <v>4</v>
      </c>
      <c r="E34" s="27">
        <v>27</v>
      </c>
      <c r="F34" s="27">
        <v>7</v>
      </c>
      <c r="G34" s="27">
        <v>12</v>
      </c>
      <c r="H34" s="27"/>
      <c r="I34" s="27"/>
      <c r="J34" s="27">
        <v>1</v>
      </c>
      <c r="K34" s="27">
        <v>2</v>
      </c>
      <c r="L34" s="27">
        <v>0</v>
      </c>
      <c r="M34" s="27">
        <v>0</v>
      </c>
      <c r="N34" s="27">
        <f t="shared" ref="N34:N44" si="5">SUM(L34:M34)</f>
        <v>0</v>
      </c>
      <c r="O34" s="27">
        <v>0</v>
      </c>
      <c r="P34" s="39">
        <v>2</v>
      </c>
      <c r="Q34" s="27">
        <v>2</v>
      </c>
      <c r="R34" s="27">
        <v>4</v>
      </c>
      <c r="S34" s="27">
        <v>0</v>
      </c>
      <c r="T34" s="27">
        <f t="shared" ref="T34:T44" si="6">(H34*3)+((F34-H34)*2)+J34</f>
        <v>15</v>
      </c>
      <c r="U34" s="40">
        <f t="shared" ref="U34:U44" si="7">IFERROR(((T34+Q34+N34-R34)+(O34*2))/E34,"")</f>
        <v>0.48148148148148145</v>
      </c>
      <c r="V34" s="22">
        <v>201</v>
      </c>
      <c r="W34" s="22" t="s">
        <v>91</v>
      </c>
      <c r="X34" s="22" t="s">
        <v>92</v>
      </c>
      <c r="Y34" s="76">
        <v>895</v>
      </c>
      <c r="Z34" s="42"/>
      <c r="AA34" s="1" t="s">
        <v>173</v>
      </c>
      <c r="AB34" s="28" t="s">
        <v>174</v>
      </c>
    </row>
    <row r="35" spans="1:28" x14ac:dyDescent="0.3">
      <c r="A35" s="1" t="s">
        <v>46</v>
      </c>
      <c r="B35" s="1" t="s">
        <v>71</v>
      </c>
      <c r="C35" s="27" t="s">
        <v>175</v>
      </c>
      <c r="D35" s="38">
        <v>5</v>
      </c>
      <c r="E35" s="27">
        <v>14</v>
      </c>
      <c r="F35" s="27">
        <v>1</v>
      </c>
      <c r="G35" s="27">
        <v>3</v>
      </c>
      <c r="H35" s="27"/>
      <c r="I35" s="27"/>
      <c r="J35" s="27">
        <v>1</v>
      </c>
      <c r="K35" s="27">
        <v>2</v>
      </c>
      <c r="L35" s="27">
        <v>0</v>
      </c>
      <c r="M35" s="27">
        <v>1</v>
      </c>
      <c r="N35" s="27">
        <f t="shared" si="5"/>
        <v>1</v>
      </c>
      <c r="O35" s="39">
        <v>0</v>
      </c>
      <c r="P35" s="39">
        <v>1</v>
      </c>
      <c r="Q35" s="39">
        <v>1</v>
      </c>
      <c r="R35" s="39">
        <v>1</v>
      </c>
      <c r="S35" s="39">
        <v>0</v>
      </c>
      <c r="T35" s="39">
        <f t="shared" si="6"/>
        <v>3</v>
      </c>
      <c r="U35" s="40">
        <f t="shared" si="7"/>
        <v>0.2857142857142857</v>
      </c>
      <c r="V35" s="22">
        <v>201</v>
      </c>
      <c r="W35" s="22" t="s">
        <v>91</v>
      </c>
      <c r="X35" s="22" t="s">
        <v>92</v>
      </c>
      <c r="Y35" s="76">
        <v>895</v>
      </c>
      <c r="Z35" s="42"/>
      <c r="AA35" s="1" t="s">
        <v>173</v>
      </c>
      <c r="AB35" s="28" t="s">
        <v>174</v>
      </c>
    </row>
    <row r="36" spans="1:28" x14ac:dyDescent="0.3">
      <c r="A36" s="1" t="s">
        <v>46</v>
      </c>
      <c r="B36" s="1" t="s">
        <v>71</v>
      </c>
      <c r="C36" s="27" t="s">
        <v>176</v>
      </c>
      <c r="D36" s="38">
        <v>13</v>
      </c>
      <c r="E36" s="27">
        <v>3</v>
      </c>
      <c r="F36" s="27">
        <v>1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si="5"/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39">
        <f t="shared" si="6"/>
        <v>2</v>
      </c>
      <c r="U36" s="40">
        <f t="shared" si="7"/>
        <v>1.3333333333333333</v>
      </c>
      <c r="V36" s="22">
        <v>201</v>
      </c>
      <c r="W36" s="22" t="s">
        <v>91</v>
      </c>
      <c r="X36" s="22" t="s">
        <v>92</v>
      </c>
      <c r="Y36" s="76">
        <v>895</v>
      </c>
      <c r="Z36" s="42"/>
      <c r="AA36" s="1" t="s">
        <v>173</v>
      </c>
      <c r="AB36" s="28" t="s">
        <v>174</v>
      </c>
    </row>
    <row r="37" spans="1:28" x14ac:dyDescent="0.3">
      <c r="A37" s="1" t="s">
        <v>46</v>
      </c>
      <c r="B37" s="1" t="s">
        <v>71</v>
      </c>
      <c r="C37" s="27" t="s">
        <v>177</v>
      </c>
      <c r="D37" s="38">
        <v>14</v>
      </c>
      <c r="E37" s="27">
        <v>6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5"/>
        <v>0</v>
      </c>
      <c r="O37" s="39">
        <v>0</v>
      </c>
      <c r="P37" s="39">
        <v>2</v>
      </c>
      <c r="Q37" s="39">
        <v>0</v>
      </c>
      <c r="R37" s="39">
        <v>1</v>
      </c>
      <c r="S37" s="39">
        <v>0</v>
      </c>
      <c r="T37" s="39">
        <f t="shared" si="6"/>
        <v>0</v>
      </c>
      <c r="U37" s="101">
        <f t="shared" si="7"/>
        <v>-0.16666666666666666</v>
      </c>
      <c r="V37" s="22">
        <v>201</v>
      </c>
      <c r="W37" s="22" t="s">
        <v>91</v>
      </c>
      <c r="X37" s="22" t="s">
        <v>92</v>
      </c>
      <c r="Y37" s="76">
        <v>895</v>
      </c>
      <c r="Z37" s="42"/>
      <c r="AA37" s="1" t="s">
        <v>173</v>
      </c>
      <c r="AB37" s="28" t="s">
        <v>174</v>
      </c>
    </row>
    <row r="38" spans="1:28" x14ac:dyDescent="0.3">
      <c r="A38" s="1" t="s">
        <v>46</v>
      </c>
      <c r="B38" s="1" t="s">
        <v>71</v>
      </c>
      <c r="C38" s="27" t="s">
        <v>149</v>
      </c>
      <c r="D38" s="38">
        <v>10</v>
      </c>
      <c r="E38" s="27">
        <v>25</v>
      </c>
      <c r="F38" s="27">
        <v>2</v>
      </c>
      <c r="G38" s="27">
        <v>9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 t="shared" si="5"/>
        <v>1</v>
      </c>
      <c r="O38" s="39">
        <v>0</v>
      </c>
      <c r="P38" s="39">
        <v>4</v>
      </c>
      <c r="Q38" s="39">
        <v>1</v>
      </c>
      <c r="R38" s="39">
        <v>4</v>
      </c>
      <c r="S38" s="39">
        <v>0</v>
      </c>
      <c r="T38" s="39">
        <f t="shared" si="6"/>
        <v>4</v>
      </c>
      <c r="U38" s="40">
        <f t="shared" si="7"/>
        <v>0.08</v>
      </c>
      <c r="V38" s="22">
        <v>201</v>
      </c>
      <c r="W38" s="22" t="s">
        <v>91</v>
      </c>
      <c r="X38" s="22" t="s">
        <v>92</v>
      </c>
      <c r="Y38" s="76">
        <v>895</v>
      </c>
      <c r="Z38" s="42"/>
      <c r="AA38" s="1" t="s">
        <v>173</v>
      </c>
      <c r="AB38" s="28" t="s">
        <v>174</v>
      </c>
    </row>
    <row r="39" spans="1:28" x14ac:dyDescent="0.3">
      <c r="A39" s="1" t="s">
        <v>46</v>
      </c>
      <c r="B39" s="1" t="s">
        <v>71</v>
      </c>
      <c r="C39" s="27" t="s">
        <v>178</v>
      </c>
      <c r="D39" s="38">
        <v>1</v>
      </c>
      <c r="E39" s="27">
        <v>35</v>
      </c>
      <c r="F39" s="27">
        <v>2</v>
      </c>
      <c r="G39" s="27">
        <v>12</v>
      </c>
      <c r="H39" s="27"/>
      <c r="I39" s="27"/>
      <c r="J39" s="27">
        <v>8</v>
      </c>
      <c r="K39" s="27">
        <v>10</v>
      </c>
      <c r="L39" s="27">
        <v>1</v>
      </c>
      <c r="M39" s="27">
        <v>0</v>
      </c>
      <c r="N39" s="27">
        <f t="shared" si="5"/>
        <v>1</v>
      </c>
      <c r="O39" s="39">
        <v>4</v>
      </c>
      <c r="P39" s="39">
        <v>3</v>
      </c>
      <c r="Q39" s="39">
        <v>1</v>
      </c>
      <c r="R39" s="39">
        <v>8</v>
      </c>
      <c r="S39" s="39">
        <v>1</v>
      </c>
      <c r="T39" s="39">
        <f t="shared" si="6"/>
        <v>12</v>
      </c>
      <c r="U39" s="40">
        <f t="shared" si="7"/>
        <v>0.4</v>
      </c>
      <c r="V39" s="22">
        <v>201</v>
      </c>
      <c r="W39" s="22" t="s">
        <v>91</v>
      </c>
      <c r="X39" s="22" t="s">
        <v>92</v>
      </c>
      <c r="Y39" s="76">
        <v>895</v>
      </c>
      <c r="Z39" s="42"/>
      <c r="AA39" s="1" t="s">
        <v>173</v>
      </c>
      <c r="AB39" s="28" t="s">
        <v>174</v>
      </c>
    </row>
    <row r="40" spans="1:28" x14ac:dyDescent="0.3">
      <c r="A40" s="1" t="s">
        <v>46</v>
      </c>
      <c r="B40" s="1" t="s">
        <v>71</v>
      </c>
      <c r="C40" s="27" t="s">
        <v>179</v>
      </c>
      <c r="D40" s="38">
        <v>15</v>
      </c>
      <c r="E40" s="27">
        <v>48</v>
      </c>
      <c r="F40" s="27">
        <v>7</v>
      </c>
      <c r="G40" s="27">
        <v>15</v>
      </c>
      <c r="H40" s="27"/>
      <c r="I40" s="27"/>
      <c r="J40" s="27">
        <v>7</v>
      </c>
      <c r="K40" s="27">
        <v>12</v>
      </c>
      <c r="L40" s="27">
        <v>3</v>
      </c>
      <c r="M40" s="27">
        <v>8</v>
      </c>
      <c r="N40" s="27">
        <f t="shared" si="5"/>
        <v>11</v>
      </c>
      <c r="O40" s="39">
        <v>1</v>
      </c>
      <c r="P40" s="39">
        <v>4</v>
      </c>
      <c r="Q40" s="39">
        <v>5</v>
      </c>
      <c r="R40" s="39">
        <v>3</v>
      </c>
      <c r="S40" s="39">
        <v>0</v>
      </c>
      <c r="T40" s="39">
        <f t="shared" si="6"/>
        <v>21</v>
      </c>
      <c r="U40" s="40">
        <f t="shared" si="7"/>
        <v>0.75</v>
      </c>
      <c r="V40" s="22">
        <v>201</v>
      </c>
      <c r="W40" s="22" t="s">
        <v>91</v>
      </c>
      <c r="X40" s="22" t="s">
        <v>92</v>
      </c>
      <c r="Y40" s="76">
        <v>895</v>
      </c>
      <c r="Z40" s="42"/>
      <c r="AA40" s="1" t="s">
        <v>173</v>
      </c>
      <c r="AB40" s="28" t="s">
        <v>174</v>
      </c>
    </row>
    <row r="41" spans="1:28" x14ac:dyDescent="0.3">
      <c r="A41" s="1" t="s">
        <v>46</v>
      </c>
      <c r="B41" s="1" t="s">
        <v>71</v>
      </c>
      <c r="C41" s="27" t="s">
        <v>180</v>
      </c>
      <c r="D41" s="38">
        <v>21</v>
      </c>
      <c r="E41" s="27">
        <v>30</v>
      </c>
      <c r="F41" s="27">
        <v>7</v>
      </c>
      <c r="G41" s="27">
        <v>18</v>
      </c>
      <c r="H41" s="27"/>
      <c r="I41" s="27"/>
      <c r="J41" s="27">
        <v>2</v>
      </c>
      <c r="K41" s="27">
        <v>5</v>
      </c>
      <c r="L41" s="27">
        <v>4</v>
      </c>
      <c r="M41" s="27">
        <v>9</v>
      </c>
      <c r="N41" s="27">
        <f t="shared" si="5"/>
        <v>13</v>
      </c>
      <c r="O41" s="39">
        <v>0</v>
      </c>
      <c r="P41" s="39">
        <v>4</v>
      </c>
      <c r="Q41" s="39">
        <v>0</v>
      </c>
      <c r="R41" s="39">
        <v>1</v>
      </c>
      <c r="S41" s="39">
        <v>3</v>
      </c>
      <c r="T41" s="39">
        <f t="shared" si="6"/>
        <v>16</v>
      </c>
      <c r="U41" s="40">
        <f t="shared" si="7"/>
        <v>0.93333333333333335</v>
      </c>
      <c r="V41" s="22">
        <v>201</v>
      </c>
      <c r="W41" s="22" t="s">
        <v>91</v>
      </c>
      <c r="X41" s="22" t="s">
        <v>92</v>
      </c>
      <c r="Y41" s="76">
        <v>895</v>
      </c>
      <c r="Z41" s="42"/>
      <c r="AA41" s="1" t="s">
        <v>173</v>
      </c>
      <c r="AB41" s="28" t="s">
        <v>174</v>
      </c>
    </row>
    <row r="42" spans="1:28" x14ac:dyDescent="0.3">
      <c r="A42" s="1" t="s">
        <v>46</v>
      </c>
      <c r="B42" s="1" t="s">
        <v>71</v>
      </c>
      <c r="C42" s="27" t="s">
        <v>157</v>
      </c>
      <c r="D42" s="38">
        <v>20</v>
      </c>
      <c r="E42" s="27">
        <v>12</v>
      </c>
      <c r="F42" s="27">
        <v>1</v>
      </c>
      <c r="G42" s="27">
        <v>4</v>
      </c>
      <c r="H42" s="27"/>
      <c r="I42" s="27"/>
      <c r="J42" s="27">
        <v>0</v>
      </c>
      <c r="K42" s="27">
        <v>2</v>
      </c>
      <c r="L42" s="27">
        <v>3</v>
      </c>
      <c r="M42" s="27">
        <v>5</v>
      </c>
      <c r="N42" s="27">
        <f t="shared" si="5"/>
        <v>8</v>
      </c>
      <c r="O42" s="39">
        <v>1</v>
      </c>
      <c r="P42" s="57">
        <v>6</v>
      </c>
      <c r="Q42" s="39">
        <v>0</v>
      </c>
      <c r="R42" s="39">
        <v>2</v>
      </c>
      <c r="S42" s="39">
        <v>0</v>
      </c>
      <c r="T42" s="39">
        <f t="shared" si="6"/>
        <v>2</v>
      </c>
      <c r="U42" s="40">
        <f t="shared" si="7"/>
        <v>0.83333333333333337</v>
      </c>
      <c r="V42" s="22">
        <v>201</v>
      </c>
      <c r="W42" s="22" t="s">
        <v>91</v>
      </c>
      <c r="X42" s="22" t="s">
        <v>92</v>
      </c>
      <c r="Y42" s="76">
        <v>895</v>
      </c>
      <c r="Z42" s="42"/>
      <c r="AA42" s="1" t="s">
        <v>173</v>
      </c>
      <c r="AB42" s="28" t="s">
        <v>174</v>
      </c>
    </row>
    <row r="43" spans="1:28" x14ac:dyDescent="0.3">
      <c r="A43" s="1" t="s">
        <v>46</v>
      </c>
      <c r="B43" s="1" t="s">
        <v>71</v>
      </c>
      <c r="C43" s="27" t="s">
        <v>181</v>
      </c>
      <c r="D43" s="38">
        <v>11</v>
      </c>
      <c r="E43" s="27" t="s">
        <v>475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39"/>
      <c r="U43" s="40" t="str">
        <f t="shared" si="7"/>
        <v/>
      </c>
      <c r="V43" s="22">
        <v>201</v>
      </c>
      <c r="W43" s="22" t="s">
        <v>91</v>
      </c>
      <c r="X43" s="22" t="s">
        <v>92</v>
      </c>
      <c r="Y43" s="76">
        <v>895</v>
      </c>
      <c r="Z43" s="42"/>
      <c r="AA43" s="1" t="s">
        <v>173</v>
      </c>
      <c r="AB43" s="28" t="s">
        <v>174</v>
      </c>
    </row>
    <row r="44" spans="1:28" x14ac:dyDescent="0.3">
      <c r="A44" s="1" t="s">
        <v>46</v>
      </c>
      <c r="B44" s="1" t="s">
        <v>71</v>
      </c>
      <c r="C44" s="27" t="s">
        <v>106</v>
      </c>
      <c r="D44" s="38">
        <v>12</v>
      </c>
      <c r="E44" s="27">
        <v>40</v>
      </c>
      <c r="F44" s="27">
        <v>6</v>
      </c>
      <c r="G44" s="27">
        <v>14</v>
      </c>
      <c r="H44" s="27"/>
      <c r="I44" s="27"/>
      <c r="J44" s="27">
        <v>2</v>
      </c>
      <c r="K44" s="27">
        <v>3</v>
      </c>
      <c r="L44" s="27">
        <v>2</v>
      </c>
      <c r="M44" s="27">
        <v>7</v>
      </c>
      <c r="N44" s="27">
        <f t="shared" si="5"/>
        <v>9</v>
      </c>
      <c r="O44" s="39">
        <v>6</v>
      </c>
      <c r="P44" s="39">
        <v>4</v>
      </c>
      <c r="Q44" s="39">
        <v>3</v>
      </c>
      <c r="R44" s="39">
        <v>2</v>
      </c>
      <c r="S44" s="39">
        <v>0</v>
      </c>
      <c r="T44" s="39">
        <f t="shared" si="6"/>
        <v>14</v>
      </c>
      <c r="U44" s="40">
        <f t="shared" si="7"/>
        <v>0.9</v>
      </c>
      <c r="V44" s="22">
        <v>201</v>
      </c>
      <c r="W44" s="22" t="s">
        <v>91</v>
      </c>
      <c r="X44" s="22" t="s">
        <v>92</v>
      </c>
      <c r="Y44" s="76">
        <v>895</v>
      </c>
      <c r="Z44" s="42"/>
      <c r="AA44" s="1" t="s">
        <v>173</v>
      </c>
      <c r="AB44" s="28" t="s">
        <v>174</v>
      </c>
    </row>
    <row r="45" spans="1:28" x14ac:dyDescent="0.3">
      <c r="A45" s="1" t="s">
        <v>46</v>
      </c>
      <c r="B45" s="1" t="s">
        <v>71</v>
      </c>
      <c r="C45" s="57" t="s">
        <v>39</v>
      </c>
      <c r="D45" s="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0" t="str">
        <f t="shared" ref="U45" si="8">_xlfn.IFNA("",((T45+Q45+N45-R45)+(O45*2))/E45)</f>
        <v/>
      </c>
      <c r="V45" s="22">
        <v>201</v>
      </c>
      <c r="W45" s="22" t="s">
        <v>91</v>
      </c>
      <c r="X45" s="22" t="s">
        <v>92</v>
      </c>
      <c r="Y45" s="76">
        <v>895</v>
      </c>
      <c r="Z45" s="42"/>
      <c r="AA45" s="1" t="s">
        <v>173</v>
      </c>
      <c r="AB45" s="28" t="s">
        <v>174</v>
      </c>
    </row>
    <row r="46" spans="1:28" x14ac:dyDescent="0.3">
      <c r="A46" s="44" t="s">
        <v>46</v>
      </c>
      <c r="B46" s="44" t="s">
        <v>71</v>
      </c>
      <c r="C46" s="45" t="s">
        <v>40</v>
      </c>
      <c r="D46" s="44"/>
      <c r="E46" s="45">
        <f t="shared" ref="E46:T46" si="9">SUM(E34:E45)</f>
        <v>240</v>
      </c>
      <c r="F46" s="45">
        <f t="shared" si="9"/>
        <v>34</v>
      </c>
      <c r="G46" s="45">
        <f t="shared" si="9"/>
        <v>88</v>
      </c>
      <c r="H46" s="45">
        <f t="shared" si="9"/>
        <v>0</v>
      </c>
      <c r="I46" s="45">
        <f t="shared" si="9"/>
        <v>0</v>
      </c>
      <c r="J46" s="45">
        <f t="shared" si="9"/>
        <v>21</v>
      </c>
      <c r="K46" s="45">
        <f t="shared" si="9"/>
        <v>36</v>
      </c>
      <c r="L46" s="45">
        <f t="shared" si="9"/>
        <v>14</v>
      </c>
      <c r="M46" s="45">
        <f t="shared" si="9"/>
        <v>30</v>
      </c>
      <c r="N46" s="45">
        <f t="shared" si="9"/>
        <v>44</v>
      </c>
      <c r="O46" s="45">
        <f t="shared" si="9"/>
        <v>13</v>
      </c>
      <c r="P46" s="45">
        <f t="shared" si="9"/>
        <v>30</v>
      </c>
      <c r="Q46" s="45">
        <f t="shared" si="9"/>
        <v>13</v>
      </c>
      <c r="R46" s="45">
        <f t="shared" si="9"/>
        <v>26</v>
      </c>
      <c r="S46" s="45">
        <f t="shared" si="9"/>
        <v>4</v>
      </c>
      <c r="T46" s="45">
        <f t="shared" si="9"/>
        <v>89</v>
      </c>
      <c r="U46" s="46">
        <f>((T46+Q46+N46-R46)+(O46*2))/E46</f>
        <v>0.60833333333333328</v>
      </c>
      <c r="V46" s="47">
        <v>201</v>
      </c>
      <c r="W46" s="47" t="s">
        <v>91</v>
      </c>
      <c r="X46" s="47" t="s">
        <v>92</v>
      </c>
      <c r="Y46" s="77">
        <v>895</v>
      </c>
      <c r="Z46" s="88" t="s">
        <v>198</v>
      </c>
      <c r="AA46" s="44" t="s">
        <v>173</v>
      </c>
      <c r="AB46" s="79" t="s">
        <v>174</v>
      </c>
    </row>
    <row r="47" spans="1:28" x14ac:dyDescent="0.3">
      <c r="A47" s="1"/>
      <c r="B47" s="1"/>
      <c r="C47" s="1"/>
      <c r="D47" s="1"/>
      <c r="F47" s="50" t="s">
        <v>41</v>
      </c>
      <c r="G47" s="51">
        <f>F46/G46</f>
        <v>0.38636363636363635</v>
      </c>
      <c r="H47" s="27"/>
      <c r="I47" s="1"/>
      <c r="J47" s="50" t="s">
        <v>42</v>
      </c>
      <c r="K47" s="52">
        <f>J46/K46</f>
        <v>0.58333333333333337</v>
      </c>
      <c r="L47" s="1"/>
      <c r="M47" s="39" t="s">
        <v>43</v>
      </c>
      <c r="N47" s="53">
        <v>2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44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 t="s">
        <v>449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" right="0" top="0.75" bottom="0.2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46F7-5512-4341-9CAE-636977BA3F4B}">
  <sheetPr>
    <tabColor rgb="FFFF0000"/>
    <pageSetUpPr fitToPage="1"/>
  </sheetPr>
  <dimension ref="A1:AB49"/>
  <sheetViews>
    <sheetView workbookViewId="0">
      <selection activeCell="A22" sqref="A2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460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0" t="s">
        <v>551</v>
      </c>
    </row>
    <row r="3" spans="1:28" x14ac:dyDescent="0.3">
      <c r="B3" s="1"/>
      <c r="C3" s="6">
        <v>29209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86</v>
      </c>
      <c r="D4" s="7" t="s">
        <v>4</v>
      </c>
      <c r="E4" s="8"/>
      <c r="F4" s="5"/>
      <c r="G4" s="1"/>
      <c r="J4" s="15" t="s">
        <v>200</v>
      </c>
      <c r="K4" s="16" t="s">
        <v>45</v>
      </c>
      <c r="L4" s="17"/>
      <c r="M4" s="18"/>
      <c r="N4" s="19">
        <v>16</v>
      </c>
      <c r="O4" s="19">
        <v>18</v>
      </c>
      <c r="P4" s="19">
        <v>16</v>
      </c>
      <c r="Q4" s="19">
        <v>25</v>
      </c>
      <c r="R4" s="20"/>
      <c r="S4" s="21">
        <f>SUM(N4:R4)</f>
        <v>75</v>
      </c>
      <c r="T4" s="22">
        <v>214</v>
      </c>
    </row>
    <row r="5" spans="1:28" x14ac:dyDescent="0.3">
      <c r="B5" s="1"/>
      <c r="C5" s="6" t="s">
        <v>199</v>
      </c>
      <c r="D5" s="7" t="s">
        <v>6</v>
      </c>
      <c r="E5" s="1"/>
      <c r="F5" s="1"/>
      <c r="G5" s="1"/>
      <c r="J5" s="15" t="s">
        <v>201</v>
      </c>
      <c r="K5" s="16" t="s">
        <v>74</v>
      </c>
      <c r="L5" s="17"/>
      <c r="M5" s="18"/>
      <c r="N5" s="19">
        <v>15</v>
      </c>
      <c r="O5" s="19">
        <v>22</v>
      </c>
      <c r="P5" s="19">
        <v>21</v>
      </c>
      <c r="Q5" s="19">
        <v>21</v>
      </c>
      <c r="R5" s="20"/>
      <c r="S5" s="21">
        <f>SUM(N5:R5)</f>
        <v>79</v>
      </c>
      <c r="T5" s="22">
        <v>214</v>
      </c>
      <c r="U5" s="1"/>
      <c r="V5" s="1"/>
      <c r="W5" s="1"/>
    </row>
    <row r="6" spans="1:28" x14ac:dyDescent="0.3">
      <c r="C6" s="23">
        <v>1138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360</v>
      </c>
      <c r="D7" s="7" t="s">
        <v>8</v>
      </c>
      <c r="G7" s="1"/>
      <c r="S7" s="1"/>
      <c r="T7" s="25" t="s">
        <v>9</v>
      </c>
      <c r="U7" s="1"/>
      <c r="V7" s="26">
        <v>214</v>
      </c>
      <c r="W7" s="1"/>
    </row>
    <row r="8" spans="1:28" x14ac:dyDescent="0.3">
      <c r="B8" s="1"/>
      <c r="C8" s="24" t="s">
        <v>361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9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50</v>
      </c>
      <c r="D13" s="38">
        <v>11</v>
      </c>
      <c r="E13" s="97"/>
      <c r="F13" s="27">
        <v>1</v>
      </c>
      <c r="G13" s="97"/>
      <c r="H13" s="27"/>
      <c r="I13" s="27"/>
      <c r="J13" s="27">
        <v>0</v>
      </c>
      <c r="K13" s="27">
        <v>0</v>
      </c>
      <c r="L13" s="97"/>
      <c r="M13" s="97"/>
      <c r="N13" s="27">
        <f>SUM(L13:M13)</f>
        <v>0</v>
      </c>
      <c r="O13" s="27">
        <v>4</v>
      </c>
      <c r="P13" s="98"/>
      <c r="Q13" s="27">
        <v>1</v>
      </c>
      <c r="R13" s="27">
        <v>5</v>
      </c>
      <c r="S13" s="97"/>
      <c r="T13" s="27">
        <f>(H13*3)+((F13-H13)*2)+J13</f>
        <v>2</v>
      </c>
      <c r="U13" s="40" t="str">
        <f>IFERROR(((T13+Q13+N13-R13)+(O13*2))/E13,"")</f>
        <v/>
      </c>
      <c r="V13" s="22">
        <v>214</v>
      </c>
      <c r="W13" s="22" t="s">
        <v>91</v>
      </c>
      <c r="X13" s="22" t="s">
        <v>92</v>
      </c>
      <c r="Y13" s="76">
        <v>1138</v>
      </c>
      <c r="Z13" s="42" t="s">
        <v>450</v>
      </c>
      <c r="AA13" s="1" t="s">
        <v>58</v>
      </c>
      <c r="AB13" s="28" t="s">
        <v>202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24</v>
      </c>
      <c r="E14" s="97"/>
      <c r="F14" s="27">
        <v>3</v>
      </c>
      <c r="G14" s="97"/>
      <c r="H14" s="27"/>
      <c r="I14" s="27"/>
      <c r="J14" s="27">
        <v>10</v>
      </c>
      <c r="K14" s="27">
        <v>12</v>
      </c>
      <c r="L14" s="97"/>
      <c r="M14" s="27">
        <v>11</v>
      </c>
      <c r="N14" s="27">
        <f t="shared" ref="N14:N19" si="0">SUM(L14:M14)</f>
        <v>11</v>
      </c>
      <c r="O14" s="98"/>
      <c r="P14" s="98"/>
      <c r="Q14" s="39">
        <v>3</v>
      </c>
      <c r="R14" s="98"/>
      <c r="S14" s="98"/>
      <c r="T14" s="39">
        <f t="shared" ref="T14:T19" si="1">(H14*3)+((F14-H14)*2)+J14</f>
        <v>16</v>
      </c>
      <c r="U14" s="40" t="str">
        <f t="shared" ref="U14:U23" si="2">IFERROR(((T14+Q14+N14-R14)+(O14*2))/E14,"")</f>
        <v/>
      </c>
      <c r="V14" s="22">
        <v>214</v>
      </c>
      <c r="W14" s="22" t="s">
        <v>91</v>
      </c>
      <c r="X14" s="22" t="s">
        <v>92</v>
      </c>
      <c r="Y14" s="76">
        <v>1138</v>
      </c>
      <c r="Z14" s="42"/>
      <c r="AA14" s="1" t="s">
        <v>58</v>
      </c>
      <c r="AB14" s="28" t="s">
        <v>202</v>
      </c>
    </row>
    <row r="15" spans="1:28" x14ac:dyDescent="0.3">
      <c r="A15" s="1" t="s">
        <v>73</v>
      </c>
      <c r="B15" s="1" t="s">
        <v>46</v>
      </c>
      <c r="C15" s="27" t="s">
        <v>48</v>
      </c>
      <c r="D15" s="38">
        <v>22</v>
      </c>
      <c r="E15" s="97"/>
      <c r="F15" s="27">
        <v>2</v>
      </c>
      <c r="G15" s="97"/>
      <c r="H15" s="27"/>
      <c r="I15" s="27"/>
      <c r="J15" s="27">
        <v>1</v>
      </c>
      <c r="K15" s="27">
        <v>4</v>
      </c>
      <c r="L15" s="97"/>
      <c r="M15" s="97"/>
      <c r="N15" s="27">
        <f t="shared" si="0"/>
        <v>0</v>
      </c>
      <c r="O15" s="98"/>
      <c r="P15" s="98"/>
      <c r="Q15" s="39"/>
      <c r="R15" s="98"/>
      <c r="S15" s="98"/>
      <c r="T15" s="39">
        <f t="shared" si="1"/>
        <v>5</v>
      </c>
      <c r="U15" s="40" t="str">
        <f t="shared" si="2"/>
        <v/>
      </c>
      <c r="V15" s="22">
        <v>214</v>
      </c>
      <c r="W15" s="22" t="s">
        <v>91</v>
      </c>
      <c r="X15" s="22" t="s">
        <v>92</v>
      </c>
      <c r="Y15" s="76">
        <v>1138</v>
      </c>
      <c r="Z15" s="42"/>
      <c r="AA15" s="1" t="s">
        <v>58</v>
      </c>
      <c r="AB15" s="28" t="s">
        <v>202</v>
      </c>
    </row>
    <row r="16" spans="1:28" x14ac:dyDescent="0.3">
      <c r="A16" s="1" t="s">
        <v>73</v>
      </c>
      <c r="B16" s="1" t="s">
        <v>46</v>
      </c>
      <c r="C16" s="27" t="s">
        <v>52</v>
      </c>
      <c r="D16" s="38">
        <v>3</v>
      </c>
      <c r="E16" s="97"/>
      <c r="F16" s="27">
        <v>0</v>
      </c>
      <c r="G16" s="97"/>
      <c r="H16" s="27"/>
      <c r="I16" s="27"/>
      <c r="J16" s="27">
        <v>2</v>
      </c>
      <c r="K16" s="27">
        <v>5</v>
      </c>
      <c r="L16" s="97"/>
      <c r="M16" s="97"/>
      <c r="N16" s="27">
        <f t="shared" si="0"/>
        <v>0</v>
      </c>
      <c r="O16" s="98"/>
      <c r="P16" s="98"/>
      <c r="Q16" s="39">
        <v>1</v>
      </c>
      <c r="R16" s="98"/>
      <c r="S16" s="98"/>
      <c r="T16" s="39">
        <f t="shared" si="1"/>
        <v>2</v>
      </c>
      <c r="U16" s="40" t="str">
        <f t="shared" si="2"/>
        <v/>
      </c>
      <c r="V16" s="22">
        <v>214</v>
      </c>
      <c r="W16" s="22" t="s">
        <v>91</v>
      </c>
      <c r="X16" s="22" t="s">
        <v>92</v>
      </c>
      <c r="Y16" s="76">
        <v>1138</v>
      </c>
      <c r="Z16" s="42"/>
      <c r="AA16" s="1" t="s">
        <v>58</v>
      </c>
      <c r="AB16" s="28" t="s">
        <v>202</v>
      </c>
    </row>
    <row r="17" spans="1:28" x14ac:dyDescent="0.3">
      <c r="A17" s="1" t="s">
        <v>73</v>
      </c>
      <c r="B17" s="1" t="s">
        <v>46</v>
      </c>
      <c r="C17" s="27" t="s">
        <v>56</v>
      </c>
      <c r="D17" s="38">
        <v>45</v>
      </c>
      <c r="E17" s="97"/>
      <c r="F17" s="27">
        <v>4</v>
      </c>
      <c r="G17" s="97"/>
      <c r="H17" s="27"/>
      <c r="I17" s="27"/>
      <c r="J17" s="27">
        <v>7</v>
      </c>
      <c r="K17" s="27">
        <v>8</v>
      </c>
      <c r="L17" s="97"/>
      <c r="M17" s="27">
        <v>15</v>
      </c>
      <c r="N17" s="27">
        <f t="shared" si="0"/>
        <v>15</v>
      </c>
      <c r="O17" s="98"/>
      <c r="P17" s="98"/>
      <c r="Q17" s="39">
        <v>3</v>
      </c>
      <c r="R17" s="98"/>
      <c r="S17" s="98"/>
      <c r="T17" s="39">
        <f t="shared" si="1"/>
        <v>15</v>
      </c>
      <c r="U17" s="40" t="str">
        <f t="shared" si="2"/>
        <v/>
      </c>
      <c r="V17" s="22">
        <v>214</v>
      </c>
      <c r="W17" s="22" t="s">
        <v>91</v>
      </c>
      <c r="X17" s="22" t="s">
        <v>92</v>
      </c>
      <c r="Y17" s="76">
        <v>1138</v>
      </c>
      <c r="Z17" s="42"/>
      <c r="AA17" s="1" t="s">
        <v>58</v>
      </c>
      <c r="AB17" s="28" t="s">
        <v>202</v>
      </c>
    </row>
    <row r="18" spans="1:28" x14ac:dyDescent="0.3">
      <c r="A18" s="1" t="s">
        <v>73</v>
      </c>
      <c r="B18" s="1" t="s">
        <v>46</v>
      </c>
      <c r="C18" s="27" t="s">
        <v>51</v>
      </c>
      <c r="D18" s="38">
        <v>23</v>
      </c>
      <c r="E18" s="97"/>
      <c r="F18" s="27">
        <v>6</v>
      </c>
      <c r="G18" s="97"/>
      <c r="H18" s="27"/>
      <c r="I18" s="27"/>
      <c r="J18" s="27">
        <v>1</v>
      </c>
      <c r="K18" s="27">
        <v>5</v>
      </c>
      <c r="L18" s="97"/>
      <c r="M18" s="97"/>
      <c r="N18" s="27">
        <f t="shared" si="0"/>
        <v>0</v>
      </c>
      <c r="O18" s="98"/>
      <c r="P18" s="98"/>
      <c r="Q18" s="39">
        <v>5</v>
      </c>
      <c r="R18" s="39">
        <v>5</v>
      </c>
      <c r="S18" s="98"/>
      <c r="T18" s="39">
        <f t="shared" si="1"/>
        <v>13</v>
      </c>
      <c r="U18" s="40" t="str">
        <f t="shared" si="2"/>
        <v/>
      </c>
      <c r="V18" s="22">
        <v>214</v>
      </c>
      <c r="W18" s="22" t="s">
        <v>91</v>
      </c>
      <c r="X18" s="22" t="s">
        <v>92</v>
      </c>
      <c r="Y18" s="76">
        <v>1138</v>
      </c>
      <c r="Z18" s="42"/>
      <c r="AA18" s="1" t="s">
        <v>58</v>
      </c>
      <c r="AB18" s="28" t="s">
        <v>202</v>
      </c>
    </row>
    <row r="19" spans="1:28" x14ac:dyDescent="0.3">
      <c r="A19" s="1" t="s">
        <v>73</v>
      </c>
      <c r="B19" s="1" t="s">
        <v>46</v>
      </c>
      <c r="C19" s="27" t="s">
        <v>55</v>
      </c>
      <c r="D19" s="38">
        <v>40</v>
      </c>
      <c r="E19" s="97"/>
      <c r="F19" s="27">
        <v>2</v>
      </c>
      <c r="G19" s="97"/>
      <c r="H19" s="27"/>
      <c r="I19" s="27"/>
      <c r="J19" s="27">
        <v>0</v>
      </c>
      <c r="K19" s="27">
        <v>0</v>
      </c>
      <c r="L19" s="97"/>
      <c r="M19" s="97"/>
      <c r="N19" s="27">
        <f t="shared" si="0"/>
        <v>0</v>
      </c>
      <c r="O19" s="98"/>
      <c r="P19" s="98"/>
      <c r="Q19" s="39">
        <v>1</v>
      </c>
      <c r="R19" s="98"/>
      <c r="S19" s="98"/>
      <c r="T19" s="39">
        <f t="shared" si="1"/>
        <v>4</v>
      </c>
      <c r="U19" s="40" t="str">
        <f t="shared" si="2"/>
        <v/>
      </c>
      <c r="V19" s="22">
        <v>214</v>
      </c>
      <c r="W19" s="22" t="s">
        <v>91</v>
      </c>
      <c r="X19" s="22" t="s">
        <v>92</v>
      </c>
      <c r="Y19" s="76">
        <v>1138</v>
      </c>
      <c r="Z19" s="42"/>
      <c r="AA19" s="1" t="s">
        <v>58</v>
      </c>
      <c r="AB19" s="28" t="s">
        <v>202</v>
      </c>
    </row>
    <row r="20" spans="1:28" x14ac:dyDescent="0.3">
      <c r="A20" s="1" t="s">
        <v>73</v>
      </c>
      <c r="B20" s="1" t="s">
        <v>46</v>
      </c>
      <c r="C20" s="27" t="s">
        <v>57</v>
      </c>
      <c r="D20" s="38">
        <v>13</v>
      </c>
      <c r="E20" s="27" t="s">
        <v>476</v>
      </c>
      <c r="F20" s="27"/>
      <c r="G20" s="27"/>
      <c r="H20" s="27"/>
      <c r="I20" s="27"/>
      <c r="J20" s="27"/>
      <c r="K20" s="27"/>
      <c r="L20" s="97"/>
      <c r="M20" s="97"/>
      <c r="N20" s="27"/>
      <c r="O20" s="98"/>
      <c r="P20" s="98"/>
      <c r="Q20" s="39"/>
      <c r="R20" s="98"/>
      <c r="S20" s="98"/>
      <c r="T20" s="39"/>
      <c r="U20" s="40" t="str">
        <f t="shared" si="2"/>
        <v/>
      </c>
      <c r="V20" s="22">
        <v>214</v>
      </c>
      <c r="W20" s="22" t="s">
        <v>91</v>
      </c>
      <c r="X20" s="22" t="s">
        <v>92</v>
      </c>
      <c r="Y20" s="76">
        <v>1138</v>
      </c>
      <c r="Z20" s="42"/>
      <c r="AA20" s="1" t="s">
        <v>58</v>
      </c>
      <c r="AB20" s="28" t="s">
        <v>202</v>
      </c>
    </row>
    <row r="21" spans="1:28" x14ac:dyDescent="0.3">
      <c r="A21" s="1" t="s">
        <v>73</v>
      </c>
      <c r="B21" s="1" t="s">
        <v>46</v>
      </c>
      <c r="C21" s="27" t="s">
        <v>47</v>
      </c>
      <c r="D21" s="38">
        <v>10</v>
      </c>
      <c r="E21" s="97"/>
      <c r="F21" s="27">
        <v>2</v>
      </c>
      <c r="G21" s="97"/>
      <c r="H21" s="27"/>
      <c r="I21" s="27"/>
      <c r="J21" s="27">
        <v>4</v>
      </c>
      <c r="K21" s="27">
        <v>6</v>
      </c>
      <c r="L21" s="97"/>
      <c r="M21" s="27">
        <v>14</v>
      </c>
      <c r="N21" s="27">
        <f t="shared" ref="N21:N24" si="3">SUM(L21:M21)</f>
        <v>14</v>
      </c>
      <c r="O21" s="98"/>
      <c r="P21" s="98"/>
      <c r="Q21" s="39">
        <v>1</v>
      </c>
      <c r="R21" s="98"/>
      <c r="S21" s="98"/>
      <c r="T21" s="39">
        <f>(H21*3)+((F21-H21)*2)+J21</f>
        <v>8</v>
      </c>
      <c r="U21" s="40" t="str">
        <f t="shared" si="2"/>
        <v/>
      </c>
      <c r="V21" s="22">
        <v>214</v>
      </c>
      <c r="W21" s="22" t="s">
        <v>91</v>
      </c>
      <c r="X21" s="22" t="s">
        <v>92</v>
      </c>
      <c r="Y21" s="76">
        <v>1138</v>
      </c>
      <c r="Z21" s="42"/>
      <c r="AA21" s="1" t="s">
        <v>58</v>
      </c>
      <c r="AB21" s="28" t="s">
        <v>202</v>
      </c>
    </row>
    <row r="22" spans="1:28" x14ac:dyDescent="0.3">
      <c r="A22" s="1" t="s">
        <v>73</v>
      </c>
      <c r="B22" s="1" t="s">
        <v>46</v>
      </c>
      <c r="C22" s="27" t="s">
        <v>54</v>
      </c>
      <c r="D22" s="38">
        <v>25</v>
      </c>
      <c r="E22" s="97" t="s">
        <v>554</v>
      </c>
      <c r="F22" s="27"/>
      <c r="G22" s="97"/>
      <c r="H22" s="27"/>
      <c r="I22" s="27"/>
      <c r="J22" s="27"/>
      <c r="K22" s="27"/>
      <c r="L22" s="97"/>
      <c r="M22" s="27"/>
      <c r="N22" s="27"/>
      <c r="O22" s="98"/>
      <c r="P22" s="98"/>
      <c r="Q22" s="39"/>
      <c r="R22" s="98"/>
      <c r="S22" s="98"/>
      <c r="T22" s="39"/>
      <c r="U22" s="40"/>
      <c r="V22" s="22">
        <v>214</v>
      </c>
      <c r="W22" s="22" t="s">
        <v>91</v>
      </c>
      <c r="X22" s="22" t="s">
        <v>92</v>
      </c>
      <c r="Y22" s="76">
        <v>1138</v>
      </c>
      <c r="Z22" s="42"/>
      <c r="AA22" s="1" t="s">
        <v>58</v>
      </c>
      <c r="AB22" s="28" t="s">
        <v>202</v>
      </c>
    </row>
    <row r="23" spans="1:28" x14ac:dyDescent="0.3">
      <c r="A23" s="1" t="s">
        <v>73</v>
      </c>
      <c r="B23" s="1" t="s">
        <v>46</v>
      </c>
      <c r="C23" s="27" t="s">
        <v>53</v>
      </c>
      <c r="D23" s="38">
        <v>15</v>
      </c>
      <c r="E23" s="97"/>
      <c r="F23" s="27">
        <v>5</v>
      </c>
      <c r="G23" s="97"/>
      <c r="H23" s="27"/>
      <c r="I23" s="27"/>
      <c r="J23" s="27">
        <v>0</v>
      </c>
      <c r="K23" s="27">
        <v>0</v>
      </c>
      <c r="L23" s="97"/>
      <c r="M23" s="97"/>
      <c r="N23" s="27">
        <f t="shared" si="3"/>
        <v>0</v>
      </c>
      <c r="O23" s="98"/>
      <c r="P23" s="98"/>
      <c r="Q23" s="39">
        <v>1</v>
      </c>
      <c r="R23" s="98"/>
      <c r="S23" s="98"/>
      <c r="T23" s="39">
        <f>(H23*3)+((F23-H23)*2)+J23</f>
        <v>10</v>
      </c>
      <c r="U23" s="40" t="str">
        <f t="shared" si="2"/>
        <v/>
      </c>
      <c r="V23" s="22">
        <v>214</v>
      </c>
      <c r="W23" s="22" t="s">
        <v>91</v>
      </c>
      <c r="X23" s="22" t="s">
        <v>92</v>
      </c>
      <c r="Y23" s="76">
        <v>1138</v>
      </c>
      <c r="Z23" s="42"/>
      <c r="AA23" s="1" t="s">
        <v>58</v>
      </c>
      <c r="AB23" s="28" t="s">
        <v>202</v>
      </c>
    </row>
    <row r="24" spans="1:28" x14ac:dyDescent="0.3">
      <c r="A24" s="1" t="s">
        <v>73</v>
      </c>
      <c r="B24" s="1" t="s">
        <v>46</v>
      </c>
      <c r="C24" s="57" t="s">
        <v>39</v>
      </c>
      <c r="D24" s="36"/>
      <c r="E24" s="57">
        <v>240</v>
      </c>
      <c r="F24" s="57"/>
      <c r="G24" s="57">
        <v>85</v>
      </c>
      <c r="H24" s="57"/>
      <c r="I24" s="57"/>
      <c r="J24" s="57"/>
      <c r="K24" s="57"/>
      <c r="L24" s="57">
        <v>29</v>
      </c>
      <c r="M24" s="57">
        <v>-5</v>
      </c>
      <c r="N24" s="57">
        <f t="shared" si="3"/>
        <v>24</v>
      </c>
      <c r="O24" s="57"/>
      <c r="P24" s="57">
        <v>19</v>
      </c>
      <c r="Q24" s="57"/>
      <c r="R24" s="57">
        <v>14</v>
      </c>
      <c r="S24" s="43"/>
      <c r="T24" s="43"/>
      <c r="U24" s="40" t="str">
        <f t="shared" ref="U24" si="4">_xlfn.IFNA("",((T24+Q24+N24-R24)+(O24*2))/E24)</f>
        <v/>
      </c>
      <c r="V24" s="22">
        <v>214</v>
      </c>
      <c r="W24" s="22" t="s">
        <v>91</v>
      </c>
      <c r="X24" s="22" t="s">
        <v>92</v>
      </c>
      <c r="Y24" s="76">
        <v>1138</v>
      </c>
      <c r="Z24" s="42"/>
      <c r="AA24" s="1" t="s">
        <v>58</v>
      </c>
      <c r="AB24" s="28" t="s">
        <v>202</v>
      </c>
    </row>
    <row r="25" spans="1:28" x14ac:dyDescent="0.3">
      <c r="A25" s="44" t="s">
        <v>73</v>
      </c>
      <c r="B25" s="44" t="s">
        <v>46</v>
      </c>
      <c r="C25" s="45" t="s">
        <v>40</v>
      </c>
      <c r="D25" s="44"/>
      <c r="E25" s="45">
        <f t="shared" ref="E25:T25" si="5">SUM(E13:E24)</f>
        <v>240</v>
      </c>
      <c r="F25" s="45">
        <f t="shared" si="5"/>
        <v>25</v>
      </c>
      <c r="G25" s="45">
        <f t="shared" si="5"/>
        <v>85</v>
      </c>
      <c r="H25" s="45">
        <f t="shared" si="5"/>
        <v>0</v>
      </c>
      <c r="I25" s="45">
        <f t="shared" si="5"/>
        <v>0</v>
      </c>
      <c r="J25" s="45">
        <f t="shared" si="5"/>
        <v>25</v>
      </c>
      <c r="K25" s="45">
        <f t="shared" si="5"/>
        <v>40</v>
      </c>
      <c r="L25" s="45">
        <f t="shared" si="5"/>
        <v>29</v>
      </c>
      <c r="M25" s="45">
        <f t="shared" si="5"/>
        <v>35</v>
      </c>
      <c r="N25" s="45">
        <f t="shared" si="5"/>
        <v>64</v>
      </c>
      <c r="O25" s="45">
        <f t="shared" si="5"/>
        <v>4</v>
      </c>
      <c r="P25" s="45">
        <f t="shared" si="5"/>
        <v>19</v>
      </c>
      <c r="Q25" s="45">
        <f t="shared" si="5"/>
        <v>16</v>
      </c>
      <c r="R25" s="45">
        <f t="shared" si="5"/>
        <v>24</v>
      </c>
      <c r="S25" s="45">
        <f t="shared" si="5"/>
        <v>0</v>
      </c>
      <c r="T25" s="45">
        <f t="shared" si="5"/>
        <v>75</v>
      </c>
      <c r="U25" s="46">
        <f>((T25+Q25+N25-R25)+(O25*2))/E25</f>
        <v>0.57916666666666672</v>
      </c>
      <c r="V25" s="47">
        <v>214</v>
      </c>
      <c r="W25" s="47" t="s">
        <v>91</v>
      </c>
      <c r="X25" s="47" t="s">
        <v>92</v>
      </c>
      <c r="Y25" s="77">
        <v>1138</v>
      </c>
      <c r="Z25" s="49"/>
      <c r="AA25" s="44" t="s">
        <v>58</v>
      </c>
      <c r="AB25" s="79" t="s">
        <v>202</v>
      </c>
    </row>
    <row r="26" spans="1:28" x14ac:dyDescent="0.3">
      <c r="A26" s="1"/>
      <c r="B26" s="1"/>
      <c r="C26" s="1"/>
      <c r="D26" s="1"/>
      <c r="F26" s="50" t="s">
        <v>41</v>
      </c>
      <c r="G26" s="51">
        <f>F25/G25</f>
        <v>0.29411764705882354</v>
      </c>
      <c r="H26" s="27"/>
      <c r="I26" s="1"/>
      <c r="J26" s="50" t="s">
        <v>42</v>
      </c>
      <c r="K26" s="52">
        <f>J25/K25</f>
        <v>0.625</v>
      </c>
      <c r="L26" s="1"/>
      <c r="M26" s="39" t="s">
        <v>43</v>
      </c>
      <c r="N26" s="53">
        <v>2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L27" s="70" t="s">
        <v>459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55" t="s">
        <v>74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56">
        <v>13</v>
      </c>
      <c r="W34" s="1"/>
      <c r="X34" s="1"/>
      <c r="Y34" s="31"/>
      <c r="Z34" s="42"/>
      <c r="AA34" s="1"/>
      <c r="AB34" s="1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3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73</v>
      </c>
      <c r="C36" s="27" t="s">
        <v>205</v>
      </c>
      <c r="D36" s="38">
        <v>42</v>
      </c>
      <c r="E36" s="97"/>
      <c r="F36" s="27">
        <v>0</v>
      </c>
      <c r="G36" s="97"/>
      <c r="H36" s="27"/>
      <c r="I36" s="27"/>
      <c r="J36" s="27">
        <v>0</v>
      </c>
      <c r="K36" s="27">
        <v>0</v>
      </c>
      <c r="L36" s="97"/>
      <c r="M36" s="97"/>
      <c r="N36" s="27">
        <f t="shared" ref="N36:N45" si="6">SUM(L36:M36)</f>
        <v>0</v>
      </c>
      <c r="O36" s="39"/>
      <c r="P36" s="98"/>
      <c r="Q36" s="39"/>
      <c r="R36" s="98"/>
      <c r="S36" s="39"/>
      <c r="T36" s="27">
        <f t="shared" ref="T36:T44" si="7">+(F36*2)+J36</f>
        <v>0</v>
      </c>
      <c r="U36" s="40" t="str">
        <f t="shared" ref="U36:U44" si="8">IFERROR(((T36+Q36+N36-R36)+(O36*2))/E36,"")</f>
        <v/>
      </c>
      <c r="V36" s="22">
        <v>214</v>
      </c>
      <c r="W36" s="22" t="s">
        <v>95</v>
      </c>
      <c r="X36" s="22" t="s">
        <v>96</v>
      </c>
      <c r="Y36" s="76">
        <v>1138</v>
      </c>
      <c r="Z36" s="42"/>
      <c r="AA36" s="1" t="s">
        <v>203</v>
      </c>
      <c r="AB36" s="28" t="s">
        <v>204</v>
      </c>
    </row>
    <row r="37" spans="1:28" x14ac:dyDescent="0.3">
      <c r="A37" s="1" t="s">
        <v>46</v>
      </c>
      <c r="B37" s="1" t="s">
        <v>73</v>
      </c>
      <c r="C37" s="27" t="s">
        <v>206</v>
      </c>
      <c r="D37" s="38">
        <v>32</v>
      </c>
      <c r="E37" s="97"/>
      <c r="F37" s="27">
        <v>3</v>
      </c>
      <c r="G37" s="97"/>
      <c r="H37" s="27"/>
      <c r="I37" s="27"/>
      <c r="J37" s="27">
        <v>1</v>
      </c>
      <c r="K37" s="27">
        <v>4</v>
      </c>
      <c r="L37" s="97"/>
      <c r="M37" s="27">
        <v>20</v>
      </c>
      <c r="N37" s="27">
        <f t="shared" si="6"/>
        <v>20</v>
      </c>
      <c r="O37" s="57"/>
      <c r="P37" s="57">
        <v>6</v>
      </c>
      <c r="Q37" s="39">
        <v>2</v>
      </c>
      <c r="R37" s="98"/>
      <c r="S37" s="39">
        <v>2</v>
      </c>
      <c r="T37" s="27">
        <f t="shared" si="7"/>
        <v>7</v>
      </c>
      <c r="U37" s="40" t="str">
        <f t="shared" si="8"/>
        <v/>
      </c>
      <c r="V37" s="22">
        <v>214</v>
      </c>
      <c r="W37" s="22" t="s">
        <v>95</v>
      </c>
      <c r="X37" s="22" t="s">
        <v>96</v>
      </c>
      <c r="Y37" s="76">
        <v>1138</v>
      </c>
      <c r="Z37" s="42"/>
      <c r="AA37" s="1" t="s">
        <v>203</v>
      </c>
      <c r="AB37" s="28" t="s">
        <v>204</v>
      </c>
    </row>
    <row r="38" spans="1:28" x14ac:dyDescent="0.3">
      <c r="A38" s="1" t="s">
        <v>46</v>
      </c>
      <c r="B38" s="1" t="s">
        <v>73</v>
      </c>
      <c r="C38" s="27" t="s">
        <v>207</v>
      </c>
      <c r="D38" s="38">
        <v>45</v>
      </c>
      <c r="E38" s="97"/>
      <c r="F38" s="27">
        <v>1</v>
      </c>
      <c r="G38" s="97"/>
      <c r="H38" s="27"/>
      <c r="I38" s="27"/>
      <c r="J38" s="27">
        <v>1</v>
      </c>
      <c r="K38" s="27">
        <v>3</v>
      </c>
      <c r="L38" s="97"/>
      <c r="M38" s="97"/>
      <c r="N38" s="27">
        <f t="shared" si="6"/>
        <v>0</v>
      </c>
      <c r="O38" s="39"/>
      <c r="P38" s="98"/>
      <c r="Q38" s="39"/>
      <c r="R38" s="98"/>
      <c r="S38" s="39"/>
      <c r="T38" s="27">
        <f t="shared" si="7"/>
        <v>3</v>
      </c>
      <c r="U38" s="40" t="str">
        <f t="shared" si="8"/>
        <v/>
      </c>
      <c r="V38" s="22">
        <v>214</v>
      </c>
      <c r="W38" s="22" t="s">
        <v>95</v>
      </c>
      <c r="X38" s="22" t="s">
        <v>96</v>
      </c>
      <c r="Y38" s="76">
        <v>1138</v>
      </c>
      <c r="Z38" s="42"/>
      <c r="AA38" s="1" t="s">
        <v>203</v>
      </c>
      <c r="AB38" s="28" t="s">
        <v>204</v>
      </c>
    </row>
    <row r="39" spans="1:28" x14ac:dyDescent="0.3">
      <c r="A39" s="1" t="s">
        <v>46</v>
      </c>
      <c r="B39" s="1" t="s">
        <v>73</v>
      </c>
      <c r="C39" s="27" t="s">
        <v>208</v>
      </c>
      <c r="D39" s="38">
        <v>12</v>
      </c>
      <c r="E39" s="97"/>
      <c r="F39" s="27">
        <v>0</v>
      </c>
      <c r="G39" s="97"/>
      <c r="H39" s="27"/>
      <c r="I39" s="27"/>
      <c r="J39" s="27">
        <v>0</v>
      </c>
      <c r="K39" s="27">
        <v>0</v>
      </c>
      <c r="L39" s="97"/>
      <c r="M39" s="97"/>
      <c r="N39" s="27">
        <f t="shared" si="6"/>
        <v>0</v>
      </c>
      <c r="O39" s="39"/>
      <c r="P39" s="98"/>
      <c r="Q39" s="39"/>
      <c r="R39" s="98"/>
      <c r="S39" s="39"/>
      <c r="T39" s="27">
        <f t="shared" si="7"/>
        <v>0</v>
      </c>
      <c r="U39" s="40" t="str">
        <f t="shared" si="8"/>
        <v/>
      </c>
      <c r="V39" s="22">
        <v>214</v>
      </c>
      <c r="W39" s="22" t="s">
        <v>95</v>
      </c>
      <c r="X39" s="22" t="s">
        <v>96</v>
      </c>
      <c r="Y39" s="76">
        <v>1138</v>
      </c>
      <c r="Z39" s="42"/>
      <c r="AA39" s="1" t="s">
        <v>203</v>
      </c>
      <c r="AB39" s="28" t="s">
        <v>204</v>
      </c>
    </row>
    <row r="40" spans="1:28" x14ac:dyDescent="0.3">
      <c r="A40" s="1" t="s">
        <v>46</v>
      </c>
      <c r="B40" s="1" t="s">
        <v>73</v>
      </c>
      <c r="C40" s="27" t="s">
        <v>209</v>
      </c>
      <c r="D40" s="38">
        <v>13</v>
      </c>
      <c r="E40" s="97"/>
      <c r="F40" s="27">
        <v>10</v>
      </c>
      <c r="G40" s="97"/>
      <c r="H40" s="27"/>
      <c r="I40" s="27"/>
      <c r="J40" s="27">
        <v>0</v>
      </c>
      <c r="K40" s="27">
        <v>0</v>
      </c>
      <c r="L40" s="97"/>
      <c r="M40" s="27">
        <v>11</v>
      </c>
      <c r="N40" s="27">
        <f t="shared" si="6"/>
        <v>11</v>
      </c>
      <c r="O40" s="39"/>
      <c r="P40" s="98"/>
      <c r="Q40" s="39">
        <v>3</v>
      </c>
      <c r="R40" s="98"/>
      <c r="S40" s="39">
        <v>1</v>
      </c>
      <c r="T40" s="27">
        <f t="shared" si="7"/>
        <v>20</v>
      </c>
      <c r="U40" s="40" t="str">
        <f t="shared" si="8"/>
        <v/>
      </c>
      <c r="V40" s="22">
        <v>214</v>
      </c>
      <c r="W40" s="22" t="s">
        <v>95</v>
      </c>
      <c r="X40" s="22" t="s">
        <v>96</v>
      </c>
      <c r="Y40" s="76">
        <v>1138</v>
      </c>
      <c r="Z40" s="42" t="s">
        <v>458</v>
      </c>
      <c r="AA40" s="1" t="s">
        <v>203</v>
      </c>
      <c r="AB40" s="28" t="s">
        <v>204</v>
      </c>
    </row>
    <row r="41" spans="1:28" x14ac:dyDescent="0.3">
      <c r="A41" s="1" t="s">
        <v>46</v>
      </c>
      <c r="B41" s="1" t="s">
        <v>73</v>
      </c>
      <c r="C41" s="27" t="s">
        <v>210</v>
      </c>
      <c r="D41" s="38">
        <v>33</v>
      </c>
      <c r="E41" s="97"/>
      <c r="F41" s="27">
        <v>7</v>
      </c>
      <c r="G41" s="97"/>
      <c r="H41" s="27"/>
      <c r="I41" s="27"/>
      <c r="J41" s="27">
        <v>4</v>
      </c>
      <c r="K41" s="27">
        <v>5</v>
      </c>
      <c r="L41" s="97"/>
      <c r="M41" s="27">
        <v>9</v>
      </c>
      <c r="N41" s="27">
        <f t="shared" si="6"/>
        <v>9</v>
      </c>
      <c r="O41" s="39"/>
      <c r="P41" s="98"/>
      <c r="Q41" s="39">
        <v>5</v>
      </c>
      <c r="R41" s="98"/>
      <c r="S41" s="39">
        <v>1</v>
      </c>
      <c r="T41" s="27">
        <f t="shared" si="7"/>
        <v>18</v>
      </c>
      <c r="U41" s="40" t="str">
        <f t="shared" si="8"/>
        <v/>
      </c>
      <c r="V41" s="22">
        <v>214</v>
      </c>
      <c r="W41" s="22" t="s">
        <v>95</v>
      </c>
      <c r="X41" s="22" t="s">
        <v>96</v>
      </c>
      <c r="Y41" s="76">
        <v>1138</v>
      </c>
      <c r="Z41" s="42"/>
      <c r="AA41" s="1" t="s">
        <v>203</v>
      </c>
      <c r="AB41" s="28" t="s">
        <v>204</v>
      </c>
    </row>
    <row r="42" spans="1:28" x14ac:dyDescent="0.3">
      <c r="A42" s="1" t="s">
        <v>46</v>
      </c>
      <c r="B42" s="1" t="s">
        <v>73</v>
      </c>
      <c r="C42" s="27" t="s">
        <v>211</v>
      </c>
      <c r="D42" s="38">
        <v>11</v>
      </c>
      <c r="E42" s="97"/>
      <c r="F42" s="27">
        <v>11</v>
      </c>
      <c r="G42" s="97"/>
      <c r="H42" s="27"/>
      <c r="I42" s="27"/>
      <c r="J42" s="27">
        <v>4</v>
      </c>
      <c r="K42" s="27">
        <v>5</v>
      </c>
      <c r="L42" s="97"/>
      <c r="M42" s="97"/>
      <c r="N42" s="27">
        <f t="shared" si="6"/>
        <v>0</v>
      </c>
      <c r="O42" s="39">
        <v>7</v>
      </c>
      <c r="P42" s="98"/>
      <c r="Q42" s="39">
        <v>2</v>
      </c>
      <c r="R42" s="98"/>
      <c r="S42" s="39"/>
      <c r="T42" s="27">
        <f t="shared" si="7"/>
        <v>26</v>
      </c>
      <c r="U42" s="40" t="str">
        <f t="shared" si="8"/>
        <v/>
      </c>
      <c r="V42" s="22">
        <v>214</v>
      </c>
      <c r="W42" s="22" t="s">
        <v>95</v>
      </c>
      <c r="X42" s="22" t="s">
        <v>96</v>
      </c>
      <c r="Y42" s="76">
        <v>1138</v>
      </c>
      <c r="Z42" s="42"/>
      <c r="AA42" s="1" t="s">
        <v>203</v>
      </c>
      <c r="AB42" s="28" t="s">
        <v>204</v>
      </c>
    </row>
    <row r="43" spans="1:28" x14ac:dyDescent="0.3">
      <c r="A43" s="1" t="s">
        <v>46</v>
      </c>
      <c r="B43" s="1" t="s">
        <v>73</v>
      </c>
      <c r="C43" s="27" t="s">
        <v>212</v>
      </c>
      <c r="D43" s="38">
        <v>8</v>
      </c>
      <c r="E43" s="97"/>
      <c r="F43" s="27">
        <v>0</v>
      </c>
      <c r="G43" s="97"/>
      <c r="H43" s="27"/>
      <c r="I43" s="27"/>
      <c r="J43" s="27">
        <v>2</v>
      </c>
      <c r="K43" s="27">
        <v>2</v>
      </c>
      <c r="L43" s="97"/>
      <c r="M43" s="97"/>
      <c r="N43" s="27">
        <f t="shared" si="6"/>
        <v>0</v>
      </c>
      <c r="O43" s="39">
        <v>6</v>
      </c>
      <c r="P43" s="98"/>
      <c r="Q43" s="39">
        <v>2</v>
      </c>
      <c r="R43" s="39">
        <v>8</v>
      </c>
      <c r="S43" s="39"/>
      <c r="T43" s="27">
        <f t="shared" si="7"/>
        <v>2</v>
      </c>
      <c r="U43" s="40" t="str">
        <f t="shared" si="8"/>
        <v/>
      </c>
      <c r="V43" s="22">
        <v>214</v>
      </c>
      <c r="W43" s="22" t="s">
        <v>95</v>
      </c>
      <c r="X43" s="22" t="s">
        <v>96</v>
      </c>
      <c r="Y43" s="76">
        <v>1138</v>
      </c>
      <c r="Z43" s="42"/>
      <c r="AA43" s="1" t="s">
        <v>203</v>
      </c>
      <c r="AB43" s="28" t="s">
        <v>204</v>
      </c>
    </row>
    <row r="44" spans="1:28" x14ac:dyDescent="0.3">
      <c r="A44" s="1" t="s">
        <v>46</v>
      </c>
      <c r="B44" s="1" t="s">
        <v>73</v>
      </c>
      <c r="C44" s="27" t="s">
        <v>213</v>
      </c>
      <c r="D44" s="38">
        <v>22</v>
      </c>
      <c r="E44" s="97"/>
      <c r="F44" s="27">
        <v>1</v>
      </c>
      <c r="G44" s="97"/>
      <c r="H44" s="27"/>
      <c r="I44" s="27"/>
      <c r="J44" s="27">
        <v>1</v>
      </c>
      <c r="K44" s="27">
        <v>2</v>
      </c>
      <c r="L44" s="97"/>
      <c r="M44" s="97"/>
      <c r="N44" s="27">
        <f t="shared" si="6"/>
        <v>0</v>
      </c>
      <c r="O44" s="39"/>
      <c r="P44" s="57">
        <v>6</v>
      </c>
      <c r="Q44" s="39"/>
      <c r="R44" s="98"/>
      <c r="S44" s="39"/>
      <c r="T44" s="27">
        <f t="shared" si="7"/>
        <v>3</v>
      </c>
      <c r="U44" s="40" t="str">
        <f t="shared" si="8"/>
        <v/>
      </c>
      <c r="V44" s="22">
        <v>214</v>
      </c>
      <c r="W44" s="22" t="s">
        <v>95</v>
      </c>
      <c r="X44" s="22" t="s">
        <v>96</v>
      </c>
      <c r="Y44" s="76">
        <v>1138</v>
      </c>
      <c r="Z44" s="42"/>
      <c r="AA44" s="1" t="s">
        <v>203</v>
      </c>
      <c r="AB44" s="28" t="s">
        <v>204</v>
      </c>
    </row>
    <row r="45" spans="1:28" x14ac:dyDescent="0.3">
      <c r="A45" s="1" t="s">
        <v>46</v>
      </c>
      <c r="B45" s="1" t="s">
        <v>73</v>
      </c>
      <c r="C45" s="57" t="s">
        <v>39</v>
      </c>
      <c r="D45" s="36"/>
      <c r="E45" s="57">
        <v>240</v>
      </c>
      <c r="F45" s="57"/>
      <c r="G45" s="57">
        <v>78</v>
      </c>
      <c r="H45" s="57"/>
      <c r="I45" s="57"/>
      <c r="J45" s="57"/>
      <c r="K45" s="57"/>
      <c r="L45" s="57"/>
      <c r="M45" s="57">
        <v>9</v>
      </c>
      <c r="N45" s="57">
        <f t="shared" si="6"/>
        <v>9</v>
      </c>
      <c r="O45" s="57"/>
      <c r="P45" s="57">
        <v>16</v>
      </c>
      <c r="Q45" s="57"/>
      <c r="R45" s="57">
        <v>16</v>
      </c>
      <c r="S45" s="43"/>
      <c r="T45" s="27"/>
      <c r="U45" s="40" t="str">
        <f t="shared" ref="U45" si="9">_xlfn.IFNA("",((T45+Q45+N45-R45)+(O45*2))/E45)</f>
        <v/>
      </c>
      <c r="V45" s="22">
        <v>214</v>
      </c>
      <c r="W45" s="22" t="s">
        <v>95</v>
      </c>
      <c r="X45" s="22" t="s">
        <v>96</v>
      </c>
      <c r="Y45" s="76">
        <v>1138</v>
      </c>
      <c r="Z45" s="42"/>
      <c r="AA45" s="1" t="s">
        <v>203</v>
      </c>
      <c r="AB45" s="28" t="s">
        <v>204</v>
      </c>
    </row>
    <row r="46" spans="1:28" x14ac:dyDescent="0.3">
      <c r="A46" s="44" t="s">
        <v>46</v>
      </c>
      <c r="B46" s="44" t="s">
        <v>73</v>
      </c>
      <c r="C46" s="45" t="s">
        <v>40</v>
      </c>
      <c r="D46" s="44"/>
      <c r="E46" s="45">
        <f t="shared" ref="E46:T46" si="10">SUM(E36:E45)</f>
        <v>240</v>
      </c>
      <c r="F46" s="45">
        <f t="shared" si="10"/>
        <v>33</v>
      </c>
      <c r="G46" s="45">
        <f t="shared" si="10"/>
        <v>78</v>
      </c>
      <c r="H46" s="45">
        <f t="shared" si="10"/>
        <v>0</v>
      </c>
      <c r="I46" s="45">
        <f t="shared" si="10"/>
        <v>0</v>
      </c>
      <c r="J46" s="45">
        <f t="shared" si="10"/>
        <v>13</v>
      </c>
      <c r="K46" s="45">
        <f t="shared" si="10"/>
        <v>21</v>
      </c>
      <c r="L46" s="45">
        <f t="shared" si="10"/>
        <v>0</v>
      </c>
      <c r="M46" s="45">
        <f t="shared" si="10"/>
        <v>49</v>
      </c>
      <c r="N46" s="45">
        <f t="shared" si="10"/>
        <v>49</v>
      </c>
      <c r="O46" s="45">
        <f t="shared" si="10"/>
        <v>13</v>
      </c>
      <c r="P46" s="45">
        <f t="shared" si="10"/>
        <v>28</v>
      </c>
      <c r="Q46" s="45">
        <f t="shared" si="10"/>
        <v>14</v>
      </c>
      <c r="R46" s="45">
        <f t="shared" si="10"/>
        <v>24</v>
      </c>
      <c r="S46" s="45">
        <f t="shared" si="10"/>
        <v>4</v>
      </c>
      <c r="T46" s="45">
        <f t="shared" si="10"/>
        <v>79</v>
      </c>
      <c r="U46" s="46">
        <f>((T46+Q46+N46-R46)+(O46*2))/E46</f>
        <v>0.6</v>
      </c>
      <c r="V46" s="47">
        <v>214</v>
      </c>
      <c r="W46" s="47" t="s">
        <v>95</v>
      </c>
      <c r="X46" s="47" t="s">
        <v>96</v>
      </c>
      <c r="Y46" s="77">
        <v>1138</v>
      </c>
      <c r="Z46" s="49"/>
      <c r="AA46" s="44" t="s">
        <v>203</v>
      </c>
      <c r="AB46" s="79" t="s">
        <v>204</v>
      </c>
    </row>
    <row r="47" spans="1:28" x14ac:dyDescent="0.3">
      <c r="A47" s="1"/>
      <c r="B47" s="1"/>
      <c r="C47" s="1"/>
      <c r="D47" s="1"/>
      <c r="F47" s="50" t="s">
        <v>41</v>
      </c>
      <c r="G47" s="51">
        <f>F46/G46</f>
        <v>0.42307692307692307</v>
      </c>
      <c r="H47" s="27"/>
      <c r="I47" s="1"/>
      <c r="J47" s="50" t="s">
        <v>42</v>
      </c>
      <c r="K47" s="52">
        <f>J46/K46</f>
        <v>0.61904761904761907</v>
      </c>
      <c r="L47" s="1"/>
      <c r="M47" s="39" t="s">
        <v>43</v>
      </c>
      <c r="N47" s="53">
        <v>2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44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sortState xmlns:xlrd2="http://schemas.microsoft.com/office/spreadsheetml/2017/richdata2" ref="A36:AB44">
    <sortCondition ref="C36:C44"/>
  </sortState>
  <pageMargins left="0" right="0" top="0.75" bottom="0.2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8D51-C922-466D-8BA2-A2D1308B3836}">
  <sheetPr>
    <tabColor rgb="FF92D050"/>
    <pageSetUpPr fitToPage="1"/>
  </sheetPr>
  <dimension ref="A1:AB47"/>
  <sheetViews>
    <sheetView workbookViewId="0">
      <selection activeCell="C44" sqref="C4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86</v>
      </c>
      <c r="D4" s="7" t="s">
        <v>4</v>
      </c>
      <c r="E4" s="8"/>
      <c r="F4" s="5"/>
      <c r="G4" s="1"/>
      <c r="J4" s="15" t="s">
        <v>89</v>
      </c>
      <c r="K4" s="16" t="s">
        <v>45</v>
      </c>
      <c r="L4" s="17"/>
      <c r="M4" s="18"/>
      <c r="N4" s="19">
        <v>22</v>
      </c>
      <c r="O4" s="19">
        <v>15</v>
      </c>
      <c r="P4" s="19">
        <v>22</v>
      </c>
      <c r="Q4" s="19">
        <v>24</v>
      </c>
      <c r="R4" s="20"/>
      <c r="S4" s="21">
        <f>SUM(N4:R4)</f>
        <v>83</v>
      </c>
      <c r="T4" s="22">
        <v>228</v>
      </c>
    </row>
    <row r="5" spans="1:28" x14ac:dyDescent="0.3">
      <c r="B5" s="1"/>
      <c r="C5" s="6" t="s">
        <v>87</v>
      </c>
      <c r="D5" s="7" t="s">
        <v>6</v>
      </c>
      <c r="E5" s="1"/>
      <c r="F5" s="1"/>
      <c r="G5" s="1"/>
      <c r="J5" s="15" t="s">
        <v>90</v>
      </c>
      <c r="K5" s="16" t="s">
        <v>76</v>
      </c>
      <c r="L5" s="17"/>
      <c r="M5" s="18"/>
      <c r="N5" s="19">
        <v>21</v>
      </c>
      <c r="O5" s="19">
        <v>22</v>
      </c>
      <c r="P5" s="19">
        <v>21</v>
      </c>
      <c r="Q5" s="19">
        <v>32</v>
      </c>
      <c r="R5" s="20"/>
      <c r="S5" s="21">
        <f>SUM(N5:R5)</f>
        <v>96</v>
      </c>
      <c r="T5" s="22">
        <v>228</v>
      </c>
      <c r="U5" s="1"/>
      <c r="V5" s="1"/>
      <c r="W5" s="1"/>
    </row>
    <row r="6" spans="1:28" x14ac:dyDescent="0.3">
      <c r="C6" s="23">
        <v>573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88</v>
      </c>
      <c r="D7" s="7" t="s">
        <v>8</v>
      </c>
      <c r="G7" s="1"/>
      <c r="S7" s="1"/>
      <c r="T7" s="25" t="s">
        <v>9</v>
      </c>
      <c r="U7" s="1"/>
      <c r="V7" s="26">
        <v>228</v>
      </c>
      <c r="W7" s="1"/>
    </row>
    <row r="8" spans="1:28" x14ac:dyDescent="0.3">
      <c r="B8" s="1"/>
      <c r="C8" s="24" t="s">
        <v>163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10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75</v>
      </c>
      <c r="B13" s="1" t="s">
        <v>46</v>
      </c>
      <c r="C13" s="27" t="s">
        <v>50</v>
      </c>
      <c r="D13" s="38">
        <v>11</v>
      </c>
      <c r="E13" s="27">
        <v>26</v>
      </c>
      <c r="F13" s="27">
        <v>0</v>
      </c>
      <c r="G13" s="27">
        <v>6</v>
      </c>
      <c r="H13" s="27"/>
      <c r="I13" s="27"/>
      <c r="J13" s="27">
        <v>2</v>
      </c>
      <c r="K13" s="27">
        <v>3</v>
      </c>
      <c r="L13" s="27">
        <v>2</v>
      </c>
      <c r="M13" s="27">
        <v>0</v>
      </c>
      <c r="N13" s="27">
        <f>SUM(L13:M13)</f>
        <v>2</v>
      </c>
      <c r="O13" s="27">
        <v>2</v>
      </c>
      <c r="P13" s="39">
        <v>1</v>
      </c>
      <c r="Q13" s="27">
        <v>0</v>
      </c>
      <c r="R13" s="27">
        <v>5</v>
      </c>
      <c r="S13" s="27">
        <v>0</v>
      </c>
      <c r="T13" s="27">
        <f>+(F13*2)+J13</f>
        <v>2</v>
      </c>
      <c r="U13" s="40">
        <f>IFERROR(((T13+Q13+N13-R13)+(O13*2))/E13,"")</f>
        <v>0.11538461538461539</v>
      </c>
      <c r="V13" s="22">
        <v>228</v>
      </c>
      <c r="W13" s="22" t="s">
        <v>91</v>
      </c>
      <c r="X13" s="22" t="s">
        <v>92</v>
      </c>
      <c r="Y13" s="76">
        <v>573</v>
      </c>
      <c r="Z13" s="42"/>
      <c r="AA13" s="1" t="s">
        <v>58</v>
      </c>
      <c r="AB13" s="28" t="s">
        <v>93</v>
      </c>
    </row>
    <row r="14" spans="1:28" x14ac:dyDescent="0.3">
      <c r="A14" s="1" t="s">
        <v>75</v>
      </c>
      <c r="B14" s="1" t="s">
        <v>46</v>
      </c>
      <c r="C14" s="27" t="s">
        <v>49</v>
      </c>
      <c r="D14" s="38">
        <v>24</v>
      </c>
      <c r="E14" s="27">
        <v>33</v>
      </c>
      <c r="F14" s="27">
        <v>8</v>
      </c>
      <c r="G14" s="27">
        <v>17</v>
      </c>
      <c r="H14" s="27"/>
      <c r="I14" s="27"/>
      <c r="J14" s="27">
        <v>3</v>
      </c>
      <c r="K14" s="27">
        <v>4</v>
      </c>
      <c r="L14" s="27">
        <v>2</v>
      </c>
      <c r="M14" s="27">
        <v>3</v>
      </c>
      <c r="N14" s="27">
        <f t="shared" ref="N14:N19" si="0">SUM(L14:M14)</f>
        <v>5</v>
      </c>
      <c r="O14" s="39">
        <v>1</v>
      </c>
      <c r="P14" s="39">
        <v>3</v>
      </c>
      <c r="Q14" s="39">
        <v>3</v>
      </c>
      <c r="R14" s="39">
        <v>3</v>
      </c>
      <c r="S14" s="39">
        <v>0</v>
      </c>
      <c r="T14" s="27">
        <f t="shared" ref="T14:T22" si="1">+(F14*2)+J14</f>
        <v>19</v>
      </c>
      <c r="U14" s="40">
        <f t="shared" ref="U14:U22" si="2">IFERROR(((T14+Q14+N14-R14)+(O14*2))/E14,"")</f>
        <v>0.78787878787878785</v>
      </c>
      <c r="V14" s="22">
        <v>228</v>
      </c>
      <c r="W14" s="22" t="s">
        <v>91</v>
      </c>
      <c r="X14" s="22" t="s">
        <v>92</v>
      </c>
      <c r="Y14" s="76">
        <v>573</v>
      </c>
      <c r="Z14" s="42"/>
      <c r="AA14" s="1" t="s">
        <v>58</v>
      </c>
      <c r="AB14" s="28" t="s">
        <v>93</v>
      </c>
    </row>
    <row r="15" spans="1:28" x14ac:dyDescent="0.3">
      <c r="A15" s="1" t="s">
        <v>75</v>
      </c>
      <c r="B15" s="1" t="s">
        <v>46</v>
      </c>
      <c r="C15" s="27" t="s">
        <v>48</v>
      </c>
      <c r="D15" s="38">
        <v>22</v>
      </c>
      <c r="E15" s="27">
        <v>27</v>
      </c>
      <c r="F15" s="27">
        <v>3</v>
      </c>
      <c r="G15" s="27">
        <v>11</v>
      </c>
      <c r="H15" s="27"/>
      <c r="I15" s="27"/>
      <c r="J15" s="27">
        <v>6</v>
      </c>
      <c r="K15" s="27">
        <v>6</v>
      </c>
      <c r="L15" s="27">
        <v>1</v>
      </c>
      <c r="M15" s="27">
        <v>5</v>
      </c>
      <c r="N15" s="27">
        <f t="shared" si="0"/>
        <v>6</v>
      </c>
      <c r="O15" s="39">
        <v>3</v>
      </c>
      <c r="P15" s="39">
        <v>4</v>
      </c>
      <c r="Q15" s="39">
        <v>1</v>
      </c>
      <c r="R15" s="39">
        <v>2</v>
      </c>
      <c r="S15" s="39">
        <v>1</v>
      </c>
      <c r="T15" s="27">
        <f t="shared" si="1"/>
        <v>12</v>
      </c>
      <c r="U15" s="40">
        <f t="shared" si="2"/>
        <v>0.85185185185185186</v>
      </c>
      <c r="V15" s="22">
        <v>228</v>
      </c>
      <c r="W15" s="22" t="s">
        <v>91</v>
      </c>
      <c r="X15" s="22" t="s">
        <v>92</v>
      </c>
      <c r="Y15" s="76">
        <v>573</v>
      </c>
      <c r="Z15" s="42"/>
      <c r="AA15" s="1" t="s">
        <v>58</v>
      </c>
      <c r="AB15" s="28" t="s">
        <v>93</v>
      </c>
    </row>
    <row r="16" spans="1:28" x14ac:dyDescent="0.3">
      <c r="A16" s="1" t="s">
        <v>75</v>
      </c>
      <c r="B16" s="1" t="s">
        <v>46</v>
      </c>
      <c r="C16" s="27" t="s">
        <v>52</v>
      </c>
      <c r="D16" s="38">
        <v>3</v>
      </c>
      <c r="E16" s="27">
        <v>11</v>
      </c>
      <c r="F16" s="27">
        <v>1</v>
      </c>
      <c r="G16" s="27">
        <v>3</v>
      </c>
      <c r="H16" s="27"/>
      <c r="I16" s="27"/>
      <c r="J16" s="27">
        <v>0</v>
      </c>
      <c r="K16" s="27">
        <v>3</v>
      </c>
      <c r="L16" s="27">
        <v>0</v>
      </c>
      <c r="M16" s="27">
        <v>0</v>
      </c>
      <c r="N16" s="27">
        <f t="shared" si="0"/>
        <v>0</v>
      </c>
      <c r="O16" s="39">
        <v>1</v>
      </c>
      <c r="P16" s="39">
        <v>3</v>
      </c>
      <c r="Q16" s="39">
        <v>0</v>
      </c>
      <c r="R16" s="39">
        <v>3</v>
      </c>
      <c r="S16" s="39">
        <v>1</v>
      </c>
      <c r="T16" s="27">
        <f t="shared" si="1"/>
        <v>2</v>
      </c>
      <c r="U16" s="40">
        <f t="shared" si="2"/>
        <v>9.0909090909090912E-2</v>
      </c>
      <c r="V16" s="22">
        <v>228</v>
      </c>
      <c r="W16" s="22" t="s">
        <v>91</v>
      </c>
      <c r="X16" s="22" t="s">
        <v>92</v>
      </c>
      <c r="Y16" s="76">
        <v>573</v>
      </c>
      <c r="Z16" s="42"/>
      <c r="AA16" s="1" t="s">
        <v>58</v>
      </c>
      <c r="AB16" s="28" t="s">
        <v>93</v>
      </c>
    </row>
    <row r="17" spans="1:28" x14ac:dyDescent="0.3">
      <c r="A17" s="1" t="s">
        <v>75</v>
      </c>
      <c r="B17" s="1" t="s">
        <v>46</v>
      </c>
      <c r="C17" s="27" t="s">
        <v>56</v>
      </c>
      <c r="D17" s="38">
        <v>45</v>
      </c>
      <c r="E17" s="27">
        <v>21</v>
      </c>
      <c r="F17" s="27">
        <v>3</v>
      </c>
      <c r="G17" s="27">
        <v>12</v>
      </c>
      <c r="H17" s="27"/>
      <c r="I17" s="27"/>
      <c r="J17" s="27">
        <v>1</v>
      </c>
      <c r="K17" s="27">
        <v>3</v>
      </c>
      <c r="L17" s="27">
        <v>3</v>
      </c>
      <c r="M17" s="27">
        <v>4</v>
      </c>
      <c r="N17" s="27">
        <f t="shared" si="0"/>
        <v>7</v>
      </c>
      <c r="O17" s="39">
        <v>0</v>
      </c>
      <c r="P17" s="39">
        <v>2</v>
      </c>
      <c r="Q17" s="39">
        <v>3</v>
      </c>
      <c r="R17" s="39">
        <v>3</v>
      </c>
      <c r="S17" s="39">
        <v>0</v>
      </c>
      <c r="T17" s="27">
        <f t="shared" si="1"/>
        <v>7</v>
      </c>
      <c r="U17" s="40">
        <f t="shared" si="2"/>
        <v>0.66666666666666663</v>
      </c>
      <c r="V17" s="22">
        <v>228</v>
      </c>
      <c r="W17" s="22" t="s">
        <v>91</v>
      </c>
      <c r="X17" s="22" t="s">
        <v>92</v>
      </c>
      <c r="Y17" s="76">
        <v>573</v>
      </c>
      <c r="Z17" s="42"/>
      <c r="AA17" s="1" t="s">
        <v>58</v>
      </c>
      <c r="AB17" s="28" t="s">
        <v>93</v>
      </c>
    </row>
    <row r="18" spans="1:28" x14ac:dyDescent="0.3">
      <c r="A18" s="1" t="s">
        <v>75</v>
      </c>
      <c r="B18" s="1" t="s">
        <v>46</v>
      </c>
      <c r="C18" s="27" t="s">
        <v>51</v>
      </c>
      <c r="D18" s="38">
        <v>23</v>
      </c>
      <c r="E18" s="27">
        <v>35</v>
      </c>
      <c r="F18" s="27">
        <v>6</v>
      </c>
      <c r="G18" s="27">
        <v>15</v>
      </c>
      <c r="H18" s="27"/>
      <c r="I18" s="27"/>
      <c r="J18" s="27">
        <v>2</v>
      </c>
      <c r="K18" s="27">
        <v>3</v>
      </c>
      <c r="L18" s="27">
        <v>2</v>
      </c>
      <c r="M18" s="27">
        <v>1</v>
      </c>
      <c r="N18" s="27">
        <f t="shared" si="0"/>
        <v>3</v>
      </c>
      <c r="O18" s="39">
        <v>3</v>
      </c>
      <c r="P18" s="39">
        <v>2</v>
      </c>
      <c r="Q18" s="39">
        <v>4</v>
      </c>
      <c r="R18" s="39">
        <v>2</v>
      </c>
      <c r="S18" s="39">
        <v>0</v>
      </c>
      <c r="T18" s="27">
        <f t="shared" si="1"/>
        <v>14</v>
      </c>
      <c r="U18" s="40">
        <f t="shared" si="2"/>
        <v>0.7142857142857143</v>
      </c>
      <c r="V18" s="22">
        <v>228</v>
      </c>
      <c r="W18" s="22" t="s">
        <v>91</v>
      </c>
      <c r="X18" s="22" t="s">
        <v>92</v>
      </c>
      <c r="Y18" s="76">
        <v>573</v>
      </c>
      <c r="Z18" s="42"/>
      <c r="AA18" s="1" t="s">
        <v>58</v>
      </c>
      <c r="AB18" s="28" t="s">
        <v>93</v>
      </c>
    </row>
    <row r="19" spans="1:28" x14ac:dyDescent="0.3">
      <c r="A19" s="1" t="s">
        <v>75</v>
      </c>
      <c r="B19" s="1" t="s">
        <v>46</v>
      </c>
      <c r="C19" s="27" t="s">
        <v>55</v>
      </c>
      <c r="D19" s="38">
        <v>40</v>
      </c>
      <c r="E19" s="27">
        <v>22</v>
      </c>
      <c r="F19" s="27">
        <v>3</v>
      </c>
      <c r="G19" s="27">
        <v>9</v>
      </c>
      <c r="H19" s="27"/>
      <c r="I19" s="27"/>
      <c r="J19" s="27">
        <v>5</v>
      </c>
      <c r="K19" s="27">
        <v>6</v>
      </c>
      <c r="L19" s="27">
        <v>4</v>
      </c>
      <c r="M19" s="27">
        <v>1</v>
      </c>
      <c r="N19" s="27">
        <f t="shared" si="0"/>
        <v>5</v>
      </c>
      <c r="O19" s="39">
        <v>0</v>
      </c>
      <c r="P19" s="39">
        <v>5</v>
      </c>
      <c r="Q19" s="39">
        <v>1</v>
      </c>
      <c r="R19" s="39">
        <v>2</v>
      </c>
      <c r="S19" s="39">
        <v>0</v>
      </c>
      <c r="T19" s="27">
        <f t="shared" si="1"/>
        <v>11</v>
      </c>
      <c r="U19" s="40">
        <f t="shared" si="2"/>
        <v>0.68181818181818177</v>
      </c>
      <c r="V19" s="22">
        <v>228</v>
      </c>
      <c r="W19" s="22" t="s">
        <v>91</v>
      </c>
      <c r="X19" s="22" t="s">
        <v>92</v>
      </c>
      <c r="Y19" s="76">
        <v>573</v>
      </c>
      <c r="Z19" s="42"/>
      <c r="AA19" s="1" t="s">
        <v>58</v>
      </c>
      <c r="AB19" s="28" t="s">
        <v>93</v>
      </c>
    </row>
    <row r="20" spans="1:28" x14ac:dyDescent="0.3">
      <c r="A20" s="1" t="s">
        <v>75</v>
      </c>
      <c r="B20" s="1" t="s">
        <v>46</v>
      </c>
      <c r="C20" s="27" t="s">
        <v>47</v>
      </c>
      <c r="D20" s="38">
        <v>10</v>
      </c>
      <c r="E20" s="27">
        <v>27</v>
      </c>
      <c r="F20" s="27">
        <v>5</v>
      </c>
      <c r="G20" s="27">
        <v>13</v>
      </c>
      <c r="H20" s="27"/>
      <c r="I20" s="27"/>
      <c r="J20" s="27">
        <v>2</v>
      </c>
      <c r="K20" s="27">
        <v>2</v>
      </c>
      <c r="L20" s="27">
        <v>2</v>
      </c>
      <c r="M20" s="27">
        <v>3</v>
      </c>
      <c r="N20" s="27">
        <f>SUM(L20:M20)</f>
        <v>5</v>
      </c>
      <c r="O20" s="39">
        <v>0</v>
      </c>
      <c r="P20" s="39">
        <v>3</v>
      </c>
      <c r="Q20" s="39">
        <v>4</v>
      </c>
      <c r="R20" s="39">
        <v>0</v>
      </c>
      <c r="S20" s="39">
        <v>0</v>
      </c>
      <c r="T20" s="27">
        <f t="shared" si="1"/>
        <v>12</v>
      </c>
      <c r="U20" s="40">
        <f t="shared" si="2"/>
        <v>0.77777777777777779</v>
      </c>
      <c r="V20" s="22">
        <v>228</v>
      </c>
      <c r="W20" s="22" t="s">
        <v>91</v>
      </c>
      <c r="X20" s="22" t="s">
        <v>92</v>
      </c>
      <c r="Y20" s="76">
        <v>573</v>
      </c>
      <c r="Z20" s="42"/>
      <c r="AA20" s="1" t="s">
        <v>58</v>
      </c>
      <c r="AB20" s="28" t="s">
        <v>93</v>
      </c>
    </row>
    <row r="21" spans="1:28" x14ac:dyDescent="0.3">
      <c r="A21" s="1" t="s">
        <v>75</v>
      </c>
      <c r="B21" s="1" t="s">
        <v>46</v>
      </c>
      <c r="C21" s="27" t="s">
        <v>54</v>
      </c>
      <c r="D21" s="38">
        <v>25</v>
      </c>
      <c r="E21" s="27">
        <v>8</v>
      </c>
      <c r="F21" s="27">
        <v>0</v>
      </c>
      <c r="G21" s="27">
        <v>2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>SUM(L21:M21)</f>
        <v>1</v>
      </c>
      <c r="O21" s="39">
        <v>0</v>
      </c>
      <c r="P21" s="39">
        <v>3</v>
      </c>
      <c r="Q21" s="39">
        <v>1</v>
      </c>
      <c r="R21" s="39">
        <v>0</v>
      </c>
      <c r="S21" s="39">
        <v>0</v>
      </c>
      <c r="T21" s="27">
        <f t="shared" si="1"/>
        <v>0</v>
      </c>
      <c r="U21" s="40">
        <f t="shared" si="2"/>
        <v>0.25</v>
      </c>
      <c r="V21" s="22">
        <v>228</v>
      </c>
      <c r="W21" s="22" t="s">
        <v>91</v>
      </c>
      <c r="X21" s="22" t="s">
        <v>92</v>
      </c>
      <c r="Y21" s="76">
        <v>573</v>
      </c>
      <c r="Z21" s="42"/>
      <c r="AA21" s="1" t="s">
        <v>58</v>
      </c>
      <c r="AB21" s="28" t="s">
        <v>93</v>
      </c>
    </row>
    <row r="22" spans="1:28" x14ac:dyDescent="0.3">
      <c r="A22" s="1" t="s">
        <v>75</v>
      </c>
      <c r="B22" s="1" t="s">
        <v>46</v>
      </c>
      <c r="C22" s="27" t="s">
        <v>53</v>
      </c>
      <c r="D22" s="38">
        <v>15</v>
      </c>
      <c r="E22" s="27">
        <v>30</v>
      </c>
      <c r="F22" s="27">
        <v>2</v>
      </c>
      <c r="G22" s="27">
        <v>5</v>
      </c>
      <c r="H22" s="27"/>
      <c r="I22" s="27"/>
      <c r="J22" s="27">
        <v>0</v>
      </c>
      <c r="K22" s="27">
        <v>2</v>
      </c>
      <c r="L22" s="27">
        <v>2</v>
      </c>
      <c r="M22" s="27">
        <v>1</v>
      </c>
      <c r="N22" s="27">
        <f>SUM(L22:M22)</f>
        <v>3</v>
      </c>
      <c r="O22" s="39">
        <v>2</v>
      </c>
      <c r="P22" s="39">
        <v>0</v>
      </c>
      <c r="Q22" s="39">
        <v>5</v>
      </c>
      <c r="R22" s="39">
        <v>3</v>
      </c>
      <c r="S22" s="39">
        <v>0</v>
      </c>
      <c r="T22" s="27">
        <f t="shared" si="1"/>
        <v>4</v>
      </c>
      <c r="U22" s="40">
        <f t="shared" si="2"/>
        <v>0.43333333333333335</v>
      </c>
      <c r="V22" s="22">
        <v>228</v>
      </c>
      <c r="W22" s="22" t="s">
        <v>91</v>
      </c>
      <c r="X22" s="22" t="s">
        <v>92</v>
      </c>
      <c r="Y22" s="76">
        <v>573</v>
      </c>
      <c r="Z22" s="42"/>
      <c r="AA22" s="1" t="s">
        <v>58</v>
      </c>
      <c r="AB22" s="28" t="s">
        <v>93</v>
      </c>
    </row>
    <row r="23" spans="1:28" x14ac:dyDescent="0.3">
      <c r="A23" s="44" t="s">
        <v>75</v>
      </c>
      <c r="B23" s="44" t="s">
        <v>46</v>
      </c>
      <c r="C23" s="45" t="s">
        <v>40</v>
      </c>
      <c r="D23" s="44"/>
      <c r="E23" s="45">
        <f t="shared" ref="E23:T23" si="3">SUM(E13:E22)</f>
        <v>240</v>
      </c>
      <c r="F23" s="45">
        <f t="shared" si="3"/>
        <v>31</v>
      </c>
      <c r="G23" s="45">
        <f t="shared" si="3"/>
        <v>93</v>
      </c>
      <c r="H23" s="45">
        <f t="shared" si="3"/>
        <v>0</v>
      </c>
      <c r="I23" s="45">
        <f t="shared" si="3"/>
        <v>0</v>
      </c>
      <c r="J23" s="45">
        <f t="shared" si="3"/>
        <v>21</v>
      </c>
      <c r="K23" s="45">
        <f t="shared" si="3"/>
        <v>32</v>
      </c>
      <c r="L23" s="45">
        <f t="shared" si="3"/>
        <v>18</v>
      </c>
      <c r="M23" s="45">
        <f t="shared" si="3"/>
        <v>19</v>
      </c>
      <c r="N23" s="45">
        <f t="shared" si="3"/>
        <v>37</v>
      </c>
      <c r="O23" s="45">
        <f t="shared" si="3"/>
        <v>12</v>
      </c>
      <c r="P23" s="45">
        <f t="shared" si="3"/>
        <v>26</v>
      </c>
      <c r="Q23" s="45">
        <f t="shared" si="3"/>
        <v>22</v>
      </c>
      <c r="R23" s="45">
        <f t="shared" si="3"/>
        <v>23</v>
      </c>
      <c r="S23" s="45">
        <f t="shared" si="3"/>
        <v>2</v>
      </c>
      <c r="T23" s="45">
        <f t="shared" si="3"/>
        <v>83</v>
      </c>
      <c r="U23" s="46">
        <f>((T23+Q23+N23-R23)+(O23*2))/E23</f>
        <v>0.59583333333333333</v>
      </c>
      <c r="V23" s="47">
        <v>228</v>
      </c>
      <c r="W23" s="47" t="s">
        <v>91</v>
      </c>
      <c r="X23" s="47" t="s">
        <v>92</v>
      </c>
      <c r="Y23" s="77">
        <v>573</v>
      </c>
      <c r="Z23" s="49"/>
      <c r="AA23" s="44" t="s">
        <v>58</v>
      </c>
      <c r="AB23" s="79" t="s">
        <v>93</v>
      </c>
    </row>
    <row r="24" spans="1:28" x14ac:dyDescent="0.3">
      <c r="A24" s="1"/>
      <c r="B24" s="1"/>
      <c r="C24" s="1"/>
      <c r="D24" s="1"/>
      <c r="F24" s="50" t="s">
        <v>41</v>
      </c>
      <c r="G24" s="51">
        <f>F23/G23</f>
        <v>0.33333333333333331</v>
      </c>
      <c r="H24" s="27"/>
      <c r="I24" s="1"/>
      <c r="J24" s="50" t="s">
        <v>42</v>
      </c>
      <c r="K24" s="52">
        <f>J23/K23</f>
        <v>0.65625</v>
      </c>
      <c r="L24" s="1"/>
      <c r="M24" s="39" t="s">
        <v>43</v>
      </c>
      <c r="N24" s="53">
        <v>13</v>
      </c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1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55" t="s">
        <v>76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56">
        <v>15</v>
      </c>
      <c r="W32" s="1"/>
      <c r="X32" s="1"/>
      <c r="Y32" s="31"/>
      <c r="Z32" s="42"/>
      <c r="AA32" s="1"/>
      <c r="AB32" s="1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75</v>
      </c>
      <c r="C34" s="27" t="s">
        <v>94</v>
      </c>
      <c r="D34" s="38">
        <v>34</v>
      </c>
      <c r="E34" s="27">
        <v>44</v>
      </c>
      <c r="F34" s="27">
        <v>16</v>
      </c>
      <c r="G34" s="27">
        <v>25</v>
      </c>
      <c r="H34" s="27"/>
      <c r="I34" s="27"/>
      <c r="J34" s="27">
        <v>7</v>
      </c>
      <c r="K34" s="27">
        <v>10</v>
      </c>
      <c r="L34" s="27">
        <v>9</v>
      </c>
      <c r="M34" s="27">
        <v>15</v>
      </c>
      <c r="N34" s="27">
        <f>SUM(L34:M34)</f>
        <v>24</v>
      </c>
      <c r="O34" s="27">
        <v>0</v>
      </c>
      <c r="P34" s="39">
        <v>2</v>
      </c>
      <c r="Q34" s="27">
        <v>1</v>
      </c>
      <c r="R34" s="27">
        <v>2</v>
      </c>
      <c r="S34" s="27">
        <v>0</v>
      </c>
      <c r="T34" s="27">
        <f>(H34*3)+((F34-H34)*2)+J34</f>
        <v>39</v>
      </c>
      <c r="U34" s="40">
        <f>IFERROR(((T34+Q34+N34-R34)+(O34*2))/E34,"")</f>
        <v>1.4090909090909092</v>
      </c>
      <c r="V34" s="22">
        <v>228</v>
      </c>
      <c r="W34" s="22" t="s">
        <v>95</v>
      </c>
      <c r="X34" s="22" t="s">
        <v>96</v>
      </c>
      <c r="Y34" s="76">
        <v>573</v>
      </c>
      <c r="Z34" s="42"/>
      <c r="AA34" s="1" t="s">
        <v>97</v>
      </c>
      <c r="AB34" s="28" t="s">
        <v>98</v>
      </c>
    </row>
    <row r="35" spans="1:28" x14ac:dyDescent="0.3">
      <c r="A35" s="1" t="s">
        <v>46</v>
      </c>
      <c r="B35" s="1" t="s">
        <v>75</v>
      </c>
      <c r="C35" s="27" t="s">
        <v>99</v>
      </c>
      <c r="D35" s="38">
        <v>12</v>
      </c>
      <c r="E35" s="27">
        <v>4</v>
      </c>
      <c r="F35" s="27">
        <v>1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ref="N35:N39" si="4">SUM(L35:M35)</f>
        <v>0</v>
      </c>
      <c r="O35" s="39">
        <v>0</v>
      </c>
      <c r="P35" s="39">
        <v>1</v>
      </c>
      <c r="Q35" s="39">
        <v>0</v>
      </c>
      <c r="R35" s="39">
        <v>1</v>
      </c>
      <c r="S35" s="39">
        <v>0</v>
      </c>
      <c r="T35" s="39">
        <f t="shared" ref="T35:T39" si="5">(H35*3)+((F35-H35)*2)+J35</f>
        <v>2</v>
      </c>
      <c r="U35" s="40">
        <f t="shared" ref="U35:U43" si="6">IFERROR(((T35+Q35+N35-R35)+(O35*2))/E35,"")</f>
        <v>0.25</v>
      </c>
      <c r="V35" s="22">
        <v>228</v>
      </c>
      <c r="W35" s="22" t="s">
        <v>95</v>
      </c>
      <c r="X35" s="22" t="s">
        <v>96</v>
      </c>
      <c r="Y35" s="76">
        <v>573</v>
      </c>
      <c r="Z35" s="42"/>
      <c r="AA35" s="1" t="s">
        <v>97</v>
      </c>
      <c r="AB35" s="28" t="s">
        <v>98</v>
      </c>
    </row>
    <row r="36" spans="1:28" x14ac:dyDescent="0.3">
      <c r="A36" s="1" t="s">
        <v>46</v>
      </c>
      <c r="B36" s="1" t="s">
        <v>75</v>
      </c>
      <c r="C36" s="27" t="s">
        <v>100</v>
      </c>
      <c r="D36" s="38">
        <v>40</v>
      </c>
      <c r="E36" s="27">
        <v>30</v>
      </c>
      <c r="F36" s="27">
        <v>2</v>
      </c>
      <c r="G36" s="27">
        <v>6</v>
      </c>
      <c r="H36" s="27"/>
      <c r="I36" s="27"/>
      <c r="J36" s="27">
        <v>0</v>
      </c>
      <c r="K36" s="27">
        <v>2</v>
      </c>
      <c r="L36" s="27">
        <v>0</v>
      </c>
      <c r="M36" s="27">
        <v>4</v>
      </c>
      <c r="N36" s="27">
        <f t="shared" si="4"/>
        <v>4</v>
      </c>
      <c r="O36" s="39">
        <v>2</v>
      </c>
      <c r="P36" s="39">
        <v>3</v>
      </c>
      <c r="Q36" s="39">
        <v>0</v>
      </c>
      <c r="R36" s="39">
        <v>2</v>
      </c>
      <c r="S36" s="39">
        <v>2</v>
      </c>
      <c r="T36" s="39">
        <f t="shared" si="5"/>
        <v>4</v>
      </c>
      <c r="U36" s="40">
        <f t="shared" si="6"/>
        <v>0.33333333333333331</v>
      </c>
      <c r="V36" s="22">
        <v>228</v>
      </c>
      <c r="W36" s="22" t="s">
        <v>95</v>
      </c>
      <c r="X36" s="22" t="s">
        <v>96</v>
      </c>
      <c r="Y36" s="76">
        <v>573</v>
      </c>
      <c r="Z36" s="42"/>
      <c r="AA36" s="1" t="s">
        <v>97</v>
      </c>
      <c r="AB36" s="28" t="s">
        <v>98</v>
      </c>
    </row>
    <row r="37" spans="1:28" x14ac:dyDescent="0.3">
      <c r="A37" s="1" t="s">
        <v>46</v>
      </c>
      <c r="B37" s="1" t="s">
        <v>75</v>
      </c>
      <c r="C37" s="27" t="s">
        <v>101</v>
      </c>
      <c r="D37" s="38">
        <v>11</v>
      </c>
      <c r="E37" s="27">
        <v>4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f t="shared" si="5"/>
        <v>0</v>
      </c>
      <c r="U37" s="40">
        <f t="shared" si="6"/>
        <v>0</v>
      </c>
      <c r="V37" s="22">
        <v>228</v>
      </c>
      <c r="W37" s="22" t="s">
        <v>95</v>
      </c>
      <c r="X37" s="22" t="s">
        <v>96</v>
      </c>
      <c r="Y37" s="76">
        <v>573</v>
      </c>
      <c r="Z37" s="42"/>
      <c r="AA37" s="1" t="s">
        <v>97</v>
      </c>
      <c r="AB37" s="28" t="s">
        <v>98</v>
      </c>
    </row>
    <row r="38" spans="1:28" x14ac:dyDescent="0.3">
      <c r="A38" s="1" t="s">
        <v>46</v>
      </c>
      <c r="B38" s="1" t="s">
        <v>75</v>
      </c>
      <c r="C38" s="27" t="s">
        <v>102</v>
      </c>
      <c r="D38" s="38">
        <v>42</v>
      </c>
      <c r="E38" s="27">
        <v>28</v>
      </c>
      <c r="F38" s="27">
        <v>6</v>
      </c>
      <c r="G38" s="27">
        <v>11</v>
      </c>
      <c r="H38" s="27"/>
      <c r="I38" s="27"/>
      <c r="J38" s="27">
        <v>0</v>
      </c>
      <c r="K38" s="27">
        <v>0</v>
      </c>
      <c r="L38" s="27">
        <v>1</v>
      </c>
      <c r="M38" s="27">
        <v>5</v>
      </c>
      <c r="N38" s="27">
        <f t="shared" si="4"/>
        <v>6</v>
      </c>
      <c r="O38" s="39">
        <v>2</v>
      </c>
      <c r="P38" s="57">
        <v>6</v>
      </c>
      <c r="Q38" s="39">
        <v>2</v>
      </c>
      <c r="R38" s="39">
        <v>3</v>
      </c>
      <c r="S38" s="39">
        <v>0</v>
      </c>
      <c r="T38" s="39">
        <f t="shared" si="5"/>
        <v>12</v>
      </c>
      <c r="U38" s="40">
        <f t="shared" si="6"/>
        <v>0.75</v>
      </c>
      <c r="V38" s="22">
        <v>228</v>
      </c>
      <c r="W38" s="22" t="s">
        <v>95</v>
      </c>
      <c r="X38" s="22" t="s">
        <v>96</v>
      </c>
      <c r="Y38" s="76">
        <v>573</v>
      </c>
      <c r="Z38" s="42"/>
      <c r="AA38" s="1" t="s">
        <v>97</v>
      </c>
      <c r="AB38" s="28" t="s">
        <v>98</v>
      </c>
    </row>
    <row r="39" spans="1:28" x14ac:dyDescent="0.3">
      <c r="A39" s="1" t="s">
        <v>46</v>
      </c>
      <c r="B39" s="1" t="s">
        <v>75</v>
      </c>
      <c r="C39" s="27" t="s">
        <v>103</v>
      </c>
      <c r="D39" s="38">
        <v>22</v>
      </c>
      <c r="E39" s="27">
        <v>35</v>
      </c>
      <c r="F39" s="27">
        <v>4</v>
      </c>
      <c r="G39" s="27">
        <v>12</v>
      </c>
      <c r="H39" s="27"/>
      <c r="I39" s="27"/>
      <c r="J39" s="27">
        <v>3</v>
      </c>
      <c r="K39" s="27">
        <v>4</v>
      </c>
      <c r="L39" s="27">
        <v>2</v>
      </c>
      <c r="M39" s="27">
        <v>5</v>
      </c>
      <c r="N39" s="27">
        <f t="shared" si="4"/>
        <v>7</v>
      </c>
      <c r="O39" s="39">
        <v>3</v>
      </c>
      <c r="P39" s="39">
        <v>5</v>
      </c>
      <c r="Q39" s="39">
        <v>2</v>
      </c>
      <c r="R39" s="39">
        <v>5</v>
      </c>
      <c r="S39" s="39">
        <v>0</v>
      </c>
      <c r="T39" s="39">
        <f t="shared" si="5"/>
        <v>11</v>
      </c>
      <c r="U39" s="40">
        <f t="shared" si="6"/>
        <v>0.6</v>
      </c>
      <c r="V39" s="22">
        <v>228</v>
      </c>
      <c r="W39" s="22" t="s">
        <v>95</v>
      </c>
      <c r="X39" s="22" t="s">
        <v>96</v>
      </c>
      <c r="Y39" s="76">
        <v>573</v>
      </c>
      <c r="Z39" s="42"/>
      <c r="AA39" s="1" t="s">
        <v>97</v>
      </c>
      <c r="AB39" s="28" t="s">
        <v>98</v>
      </c>
    </row>
    <row r="40" spans="1:28" x14ac:dyDescent="0.3">
      <c r="A40" s="1" t="s">
        <v>46</v>
      </c>
      <c r="B40" s="1" t="s">
        <v>75</v>
      </c>
      <c r="C40" s="27" t="s">
        <v>104</v>
      </c>
      <c r="D40" s="38">
        <v>44</v>
      </c>
      <c r="E40" s="27">
        <v>35</v>
      </c>
      <c r="F40" s="27">
        <v>1</v>
      </c>
      <c r="G40" s="27">
        <v>7</v>
      </c>
      <c r="H40" s="27"/>
      <c r="I40" s="27"/>
      <c r="J40" s="27">
        <v>0</v>
      </c>
      <c r="K40" s="27">
        <v>0</v>
      </c>
      <c r="L40" s="27">
        <v>0</v>
      </c>
      <c r="M40" s="27">
        <v>4</v>
      </c>
      <c r="N40" s="27">
        <f>SUM(L40:M40)</f>
        <v>4</v>
      </c>
      <c r="O40" s="39">
        <v>1</v>
      </c>
      <c r="P40" s="39">
        <v>5</v>
      </c>
      <c r="Q40" s="39">
        <v>1</v>
      </c>
      <c r="R40" s="39">
        <v>1</v>
      </c>
      <c r="S40" s="39">
        <v>0</v>
      </c>
      <c r="T40" s="39">
        <f>(H40*3)+((F40-H40)*2)+J40</f>
        <v>2</v>
      </c>
      <c r="U40" s="40">
        <f t="shared" si="6"/>
        <v>0.22857142857142856</v>
      </c>
      <c r="V40" s="22">
        <v>228</v>
      </c>
      <c r="W40" s="22" t="s">
        <v>95</v>
      </c>
      <c r="X40" s="22" t="s">
        <v>96</v>
      </c>
      <c r="Y40" s="76">
        <v>573</v>
      </c>
      <c r="Z40" s="42"/>
      <c r="AA40" s="1" t="s">
        <v>97</v>
      </c>
      <c r="AB40" s="28" t="s">
        <v>98</v>
      </c>
    </row>
    <row r="41" spans="1:28" x14ac:dyDescent="0.3">
      <c r="A41" s="1" t="s">
        <v>46</v>
      </c>
      <c r="B41" s="1" t="s">
        <v>75</v>
      </c>
      <c r="C41" s="27" t="s">
        <v>105</v>
      </c>
      <c r="D41" s="38">
        <v>21</v>
      </c>
      <c r="E41" s="27">
        <v>25</v>
      </c>
      <c r="F41" s="27">
        <v>4</v>
      </c>
      <c r="G41" s="27">
        <v>8</v>
      </c>
      <c r="H41" s="27"/>
      <c r="I41" s="27"/>
      <c r="J41" s="27">
        <v>6</v>
      </c>
      <c r="K41" s="27">
        <v>9</v>
      </c>
      <c r="L41" s="27">
        <v>1</v>
      </c>
      <c r="M41" s="27">
        <v>4</v>
      </c>
      <c r="N41" s="27">
        <f>SUM(L41:M41)</f>
        <v>5</v>
      </c>
      <c r="O41" s="39">
        <v>1</v>
      </c>
      <c r="P41" s="39">
        <v>0</v>
      </c>
      <c r="Q41" s="39">
        <v>2</v>
      </c>
      <c r="R41" s="39">
        <v>0</v>
      </c>
      <c r="S41" s="39">
        <v>0</v>
      </c>
      <c r="T41" s="39">
        <f>(H41*3)+((F41-H41)*2)+J41</f>
        <v>14</v>
      </c>
      <c r="U41" s="40">
        <f t="shared" si="6"/>
        <v>0.92</v>
      </c>
      <c r="V41" s="22">
        <v>228</v>
      </c>
      <c r="W41" s="22" t="s">
        <v>95</v>
      </c>
      <c r="X41" s="22" t="s">
        <v>96</v>
      </c>
      <c r="Y41" s="76">
        <v>573</v>
      </c>
      <c r="Z41" s="42"/>
      <c r="AA41" s="1" t="s">
        <v>97</v>
      </c>
      <c r="AB41" s="28" t="s">
        <v>98</v>
      </c>
    </row>
    <row r="42" spans="1:28" x14ac:dyDescent="0.3">
      <c r="A42" s="1" t="s">
        <v>46</v>
      </c>
      <c r="B42" s="1" t="s">
        <v>75</v>
      </c>
      <c r="C42" s="27" t="s">
        <v>106</v>
      </c>
      <c r="D42" s="38">
        <v>24</v>
      </c>
      <c r="E42" s="27">
        <v>29</v>
      </c>
      <c r="F42" s="27">
        <v>5</v>
      </c>
      <c r="G42" s="27">
        <v>8</v>
      </c>
      <c r="H42" s="27"/>
      <c r="I42" s="27"/>
      <c r="J42" s="27">
        <v>0</v>
      </c>
      <c r="K42" s="27">
        <v>2</v>
      </c>
      <c r="L42" s="27">
        <v>4</v>
      </c>
      <c r="M42" s="27">
        <v>3</v>
      </c>
      <c r="N42" s="27">
        <f>SUM(L42:M42)</f>
        <v>7</v>
      </c>
      <c r="O42" s="39">
        <v>1</v>
      </c>
      <c r="P42" s="39">
        <v>5</v>
      </c>
      <c r="Q42" s="39">
        <v>1</v>
      </c>
      <c r="R42" s="39">
        <v>9</v>
      </c>
      <c r="S42" s="39">
        <v>0</v>
      </c>
      <c r="T42" s="39">
        <f>(H42*3)+((F42-H42)*2)+J42</f>
        <v>10</v>
      </c>
      <c r="U42" s="40">
        <f t="shared" si="6"/>
        <v>0.37931034482758619</v>
      </c>
      <c r="V42" s="22">
        <v>228</v>
      </c>
      <c r="W42" s="22" t="s">
        <v>95</v>
      </c>
      <c r="X42" s="22" t="s">
        <v>96</v>
      </c>
      <c r="Y42" s="76">
        <v>573</v>
      </c>
      <c r="Z42" s="42"/>
      <c r="AA42" s="1" t="s">
        <v>97</v>
      </c>
      <c r="AB42" s="28" t="s">
        <v>98</v>
      </c>
    </row>
    <row r="43" spans="1:28" x14ac:dyDescent="0.3">
      <c r="A43" s="1" t="s">
        <v>46</v>
      </c>
      <c r="B43" s="1" t="s">
        <v>75</v>
      </c>
      <c r="C43" s="27" t="s">
        <v>107</v>
      </c>
      <c r="D43" s="38">
        <v>33</v>
      </c>
      <c r="E43" s="27">
        <v>6</v>
      </c>
      <c r="F43" s="27">
        <v>1</v>
      </c>
      <c r="G43" s="27">
        <v>1</v>
      </c>
      <c r="H43" s="27"/>
      <c r="I43" s="27"/>
      <c r="J43" s="27">
        <v>0</v>
      </c>
      <c r="K43" s="27">
        <v>0</v>
      </c>
      <c r="L43" s="27">
        <v>0</v>
      </c>
      <c r="M43" s="27">
        <v>1</v>
      </c>
      <c r="N43" s="27">
        <f>SUM(L43:M43)</f>
        <v>1</v>
      </c>
      <c r="O43" s="39">
        <v>0</v>
      </c>
      <c r="P43" s="39">
        <v>1</v>
      </c>
      <c r="Q43" s="39">
        <v>0</v>
      </c>
      <c r="R43" s="39">
        <v>1</v>
      </c>
      <c r="S43" s="39">
        <v>0</v>
      </c>
      <c r="T43" s="39">
        <f>(H43*3)+((F43-H43)*2)+J43</f>
        <v>2</v>
      </c>
      <c r="U43" s="40">
        <f t="shared" si="6"/>
        <v>0.33333333333333331</v>
      </c>
      <c r="V43" s="22">
        <v>228</v>
      </c>
      <c r="W43" s="22" t="s">
        <v>95</v>
      </c>
      <c r="X43" s="22" t="s">
        <v>96</v>
      </c>
      <c r="Y43" s="76">
        <v>573</v>
      </c>
      <c r="Z43" s="42"/>
      <c r="AA43" s="1" t="s">
        <v>97</v>
      </c>
      <c r="AB43" s="28" t="s">
        <v>98</v>
      </c>
    </row>
    <row r="44" spans="1:28" x14ac:dyDescent="0.3">
      <c r="A44" s="44" t="s">
        <v>46</v>
      </c>
      <c r="B44" s="44" t="s">
        <v>75</v>
      </c>
      <c r="C44" s="45" t="s">
        <v>40</v>
      </c>
      <c r="D44" s="44"/>
      <c r="E44" s="45">
        <f t="shared" ref="E44:T44" si="7">SUM(E34:E43)</f>
        <v>240</v>
      </c>
      <c r="F44" s="45">
        <f t="shared" si="7"/>
        <v>40</v>
      </c>
      <c r="G44" s="45">
        <f t="shared" si="7"/>
        <v>79</v>
      </c>
      <c r="H44" s="45">
        <f t="shared" si="7"/>
        <v>0</v>
      </c>
      <c r="I44" s="45">
        <f t="shared" si="7"/>
        <v>0</v>
      </c>
      <c r="J44" s="45">
        <f t="shared" si="7"/>
        <v>16</v>
      </c>
      <c r="K44" s="45">
        <f t="shared" si="7"/>
        <v>27</v>
      </c>
      <c r="L44" s="45">
        <f t="shared" si="7"/>
        <v>17</v>
      </c>
      <c r="M44" s="45">
        <f t="shared" si="7"/>
        <v>41</v>
      </c>
      <c r="N44" s="45">
        <f t="shared" si="7"/>
        <v>58</v>
      </c>
      <c r="O44" s="45">
        <f t="shared" si="7"/>
        <v>10</v>
      </c>
      <c r="P44" s="45">
        <f t="shared" si="7"/>
        <v>28</v>
      </c>
      <c r="Q44" s="45">
        <f t="shared" si="7"/>
        <v>9</v>
      </c>
      <c r="R44" s="45">
        <f t="shared" si="7"/>
        <v>24</v>
      </c>
      <c r="S44" s="45">
        <f t="shared" si="7"/>
        <v>2</v>
      </c>
      <c r="T44" s="45">
        <f t="shared" si="7"/>
        <v>96</v>
      </c>
      <c r="U44" s="46">
        <f>((T44+Q44+N44-R44)+(O44*2))/E44</f>
        <v>0.66249999999999998</v>
      </c>
      <c r="V44" s="47">
        <v>228</v>
      </c>
      <c r="W44" s="47" t="s">
        <v>95</v>
      </c>
      <c r="X44" s="47" t="s">
        <v>96</v>
      </c>
      <c r="Y44" s="77">
        <v>573</v>
      </c>
      <c r="Z44" s="49"/>
      <c r="AA44" s="44" t="s">
        <v>97</v>
      </c>
      <c r="AB44" s="91" t="s">
        <v>98</v>
      </c>
    </row>
    <row r="45" spans="1:28" x14ac:dyDescent="0.3">
      <c r="A45" s="1"/>
      <c r="B45" s="1"/>
      <c r="C45" s="1"/>
      <c r="D45" s="1"/>
      <c r="F45" s="50" t="s">
        <v>41</v>
      </c>
      <c r="G45" s="51">
        <f>F44/G44</f>
        <v>0.50632911392405067</v>
      </c>
      <c r="H45" s="27"/>
      <c r="I45" s="1"/>
      <c r="J45" s="50" t="s">
        <v>42</v>
      </c>
      <c r="K45" s="52">
        <f>J44/K44</f>
        <v>0.59259259259259256</v>
      </c>
      <c r="L45" s="1"/>
      <c r="M45" s="39" t="s">
        <v>43</v>
      </c>
      <c r="N45" s="53">
        <v>13</v>
      </c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1"/>
    </row>
    <row r="46" spans="1:28" x14ac:dyDescent="0.3">
      <c r="A46" s="1"/>
      <c r="B46" s="1"/>
      <c r="C46" s="5" t="s">
        <v>44</v>
      </c>
      <c r="V46" s="22"/>
      <c r="W46" s="22"/>
      <c r="X46" s="22"/>
      <c r="Y46" s="54"/>
      <c r="Z46" s="42"/>
      <c r="AA46" s="1"/>
      <c r="AB46" s="1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2"/>
      <c r="AA47" s="1"/>
      <c r="AB47" s="1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B7812-3B1A-4485-8D70-2DA6E5F4374B}">
  <sheetPr>
    <tabColor rgb="FF92D05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452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517</v>
      </c>
    </row>
    <row r="3" spans="1:28" x14ac:dyDescent="0.3">
      <c r="B3" s="1"/>
      <c r="C3" s="6">
        <v>29226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70" t="s">
        <v>543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279</v>
      </c>
      <c r="K4" s="16" t="s">
        <v>45</v>
      </c>
      <c r="L4" s="17"/>
      <c r="M4" s="18"/>
      <c r="N4" s="19">
        <v>28</v>
      </c>
      <c r="O4" s="19">
        <v>24</v>
      </c>
      <c r="P4" s="19">
        <v>20</v>
      </c>
      <c r="Q4" s="19">
        <v>26</v>
      </c>
      <c r="R4" s="20"/>
      <c r="S4" s="21">
        <f>SUM(N4:R4)</f>
        <v>98</v>
      </c>
      <c r="T4" s="22">
        <v>233</v>
      </c>
    </row>
    <row r="5" spans="1:28" x14ac:dyDescent="0.3">
      <c r="B5" s="1"/>
      <c r="C5" s="6" t="s">
        <v>230</v>
      </c>
      <c r="D5" s="7" t="s">
        <v>6</v>
      </c>
      <c r="E5" s="1"/>
      <c r="F5" s="1"/>
      <c r="G5" s="1"/>
      <c r="J5" s="15" t="s">
        <v>280</v>
      </c>
      <c r="K5" s="16" t="s">
        <v>64</v>
      </c>
      <c r="L5" s="17"/>
      <c r="M5" s="18"/>
      <c r="N5" s="19">
        <v>25</v>
      </c>
      <c r="O5" s="19">
        <v>18</v>
      </c>
      <c r="P5" s="19">
        <v>20</v>
      </c>
      <c r="Q5" s="19">
        <v>24</v>
      </c>
      <c r="R5" s="20"/>
      <c r="S5" s="21">
        <f>SUM(N5:R5)</f>
        <v>87</v>
      </c>
      <c r="T5" s="22">
        <v>233</v>
      </c>
      <c r="U5" s="1"/>
      <c r="V5" s="1"/>
      <c r="W5" s="1"/>
    </row>
    <row r="6" spans="1:28" x14ac:dyDescent="0.3">
      <c r="C6" s="23">
        <v>621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547</v>
      </c>
      <c r="D7" s="7" t="s">
        <v>8</v>
      </c>
      <c r="G7" s="1"/>
      <c r="S7" s="1"/>
      <c r="T7" s="25" t="s">
        <v>9</v>
      </c>
      <c r="U7" s="1"/>
      <c r="V7" s="26">
        <v>233</v>
      </c>
      <c r="W7" s="1"/>
    </row>
    <row r="8" spans="1:28" x14ac:dyDescent="0.3">
      <c r="B8" s="1"/>
      <c r="C8" s="24" t="s">
        <v>548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11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50</v>
      </c>
      <c r="D13" s="38">
        <v>11</v>
      </c>
      <c r="E13" s="27">
        <v>40</v>
      </c>
      <c r="F13" s="27">
        <v>3</v>
      </c>
      <c r="G13" s="27">
        <v>8</v>
      </c>
      <c r="H13" s="27"/>
      <c r="I13" s="27"/>
      <c r="J13" s="27">
        <v>2</v>
      </c>
      <c r="K13" s="27">
        <v>4</v>
      </c>
      <c r="L13" s="97"/>
      <c r="M13" s="27">
        <v>3</v>
      </c>
      <c r="N13" s="27">
        <f>SUM(L13:M13)</f>
        <v>3</v>
      </c>
      <c r="O13" s="27">
        <v>8</v>
      </c>
      <c r="P13" s="39">
        <v>2</v>
      </c>
      <c r="Q13" s="27">
        <v>2</v>
      </c>
      <c r="R13" s="27">
        <v>5</v>
      </c>
      <c r="S13" s="27"/>
      <c r="T13" s="27">
        <f>(H13*3)+((F13-H13)*2)+J13</f>
        <v>8</v>
      </c>
      <c r="U13" s="40">
        <f>IFERROR(((T13+Q13+N13-R13)+(O13*2))/E13,"")</f>
        <v>0.6</v>
      </c>
      <c r="V13" s="22">
        <v>233</v>
      </c>
      <c r="W13" s="22" t="s">
        <v>91</v>
      </c>
      <c r="X13" s="22" t="s">
        <v>96</v>
      </c>
      <c r="Y13" s="76">
        <v>621</v>
      </c>
      <c r="Z13" s="42"/>
      <c r="AA13" s="1" t="s">
        <v>58</v>
      </c>
      <c r="AB13" s="81" t="s">
        <v>461</v>
      </c>
    </row>
    <row r="14" spans="1:28" x14ac:dyDescent="0.3">
      <c r="A14" s="1" t="s">
        <v>63</v>
      </c>
      <c r="B14" s="1" t="s">
        <v>46</v>
      </c>
      <c r="C14" s="27" t="s">
        <v>49</v>
      </c>
      <c r="D14" s="38">
        <v>24</v>
      </c>
      <c r="E14" s="27">
        <v>36</v>
      </c>
      <c r="F14" s="27">
        <v>6</v>
      </c>
      <c r="G14" s="27">
        <v>11</v>
      </c>
      <c r="H14" s="27"/>
      <c r="I14" s="27"/>
      <c r="J14" s="27">
        <v>3</v>
      </c>
      <c r="K14" s="27">
        <v>6</v>
      </c>
      <c r="L14" s="97"/>
      <c r="M14" s="27">
        <v>12</v>
      </c>
      <c r="N14" s="27">
        <f t="shared" ref="N14:N19" si="0">SUM(L14:M14)</f>
        <v>12</v>
      </c>
      <c r="O14" s="39">
        <v>3</v>
      </c>
      <c r="P14" s="39">
        <v>2</v>
      </c>
      <c r="Q14" s="39">
        <v>2</v>
      </c>
      <c r="R14" s="39">
        <v>3</v>
      </c>
      <c r="S14" s="39"/>
      <c r="T14" s="39">
        <f t="shared" ref="T14:T19" si="1">(H14*3)+((F14-H14)*2)+J14</f>
        <v>15</v>
      </c>
      <c r="U14" s="40">
        <f t="shared" ref="U14:U22" si="2">IFERROR(((T14+Q14+N14-R14)+(O14*2))/E14,"")</f>
        <v>0.88888888888888884</v>
      </c>
      <c r="V14" s="22">
        <v>233</v>
      </c>
      <c r="W14" s="22" t="s">
        <v>91</v>
      </c>
      <c r="X14" s="22" t="s">
        <v>96</v>
      </c>
      <c r="Y14" s="76">
        <v>621</v>
      </c>
      <c r="Z14" s="42"/>
      <c r="AA14" s="1" t="s">
        <v>58</v>
      </c>
      <c r="AB14" s="81" t="s">
        <v>461</v>
      </c>
    </row>
    <row r="15" spans="1:28" x14ac:dyDescent="0.3">
      <c r="A15" s="1" t="s">
        <v>63</v>
      </c>
      <c r="B15" s="1" t="s">
        <v>46</v>
      </c>
      <c r="C15" s="27" t="s">
        <v>48</v>
      </c>
      <c r="D15" s="38">
        <v>22</v>
      </c>
      <c r="E15" s="27">
        <v>26</v>
      </c>
      <c r="F15" s="27">
        <v>6</v>
      </c>
      <c r="G15" s="27">
        <v>11</v>
      </c>
      <c r="H15" s="27"/>
      <c r="I15" s="27"/>
      <c r="J15" s="27">
        <v>4</v>
      </c>
      <c r="K15" s="27">
        <v>6</v>
      </c>
      <c r="L15" s="97"/>
      <c r="M15" s="27">
        <v>8</v>
      </c>
      <c r="N15" s="27">
        <f t="shared" si="0"/>
        <v>8</v>
      </c>
      <c r="O15" s="39">
        <v>2</v>
      </c>
      <c r="P15" s="39">
        <v>4</v>
      </c>
      <c r="Q15" s="39">
        <v>3</v>
      </c>
      <c r="R15" s="39">
        <v>5</v>
      </c>
      <c r="S15" s="39"/>
      <c r="T15" s="39">
        <f t="shared" si="1"/>
        <v>16</v>
      </c>
      <c r="U15" s="40">
        <f t="shared" si="2"/>
        <v>1</v>
      </c>
      <c r="V15" s="22">
        <v>233</v>
      </c>
      <c r="W15" s="22" t="s">
        <v>91</v>
      </c>
      <c r="X15" s="22" t="s">
        <v>96</v>
      </c>
      <c r="Y15" s="76">
        <v>621</v>
      </c>
      <c r="Z15" s="42"/>
      <c r="AA15" s="1" t="s">
        <v>58</v>
      </c>
      <c r="AB15" s="81" t="s">
        <v>461</v>
      </c>
    </row>
    <row r="16" spans="1:28" x14ac:dyDescent="0.3">
      <c r="A16" s="1" t="s">
        <v>63</v>
      </c>
      <c r="B16" s="1" t="s">
        <v>46</v>
      </c>
      <c r="C16" s="27" t="s">
        <v>52</v>
      </c>
      <c r="D16" s="38">
        <v>3</v>
      </c>
      <c r="E16" s="27">
        <v>2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97"/>
      <c r="M16" s="27">
        <v>0</v>
      </c>
      <c r="N16" s="27">
        <f t="shared" si="0"/>
        <v>0</v>
      </c>
      <c r="O16" s="39">
        <v>0</v>
      </c>
      <c r="P16" s="39">
        <v>0</v>
      </c>
      <c r="Q16" s="39">
        <v>1</v>
      </c>
      <c r="R16" s="39">
        <v>0</v>
      </c>
      <c r="S16" s="39"/>
      <c r="T16" s="39">
        <f t="shared" si="1"/>
        <v>0</v>
      </c>
      <c r="U16" s="40">
        <f t="shared" si="2"/>
        <v>0.5</v>
      </c>
      <c r="V16" s="22">
        <v>233</v>
      </c>
      <c r="W16" s="22" t="s">
        <v>91</v>
      </c>
      <c r="X16" s="22" t="s">
        <v>96</v>
      </c>
      <c r="Y16" s="76">
        <v>621</v>
      </c>
      <c r="Z16" s="42"/>
      <c r="AA16" s="1" t="s">
        <v>58</v>
      </c>
      <c r="AB16" s="81" t="s">
        <v>461</v>
      </c>
    </row>
    <row r="17" spans="1:28" x14ac:dyDescent="0.3">
      <c r="A17" s="1" t="s">
        <v>63</v>
      </c>
      <c r="B17" s="1" t="s">
        <v>46</v>
      </c>
      <c r="C17" s="27" t="s">
        <v>56</v>
      </c>
      <c r="D17" s="38">
        <v>45</v>
      </c>
      <c r="E17" s="27">
        <v>19</v>
      </c>
      <c r="F17" s="27">
        <v>2</v>
      </c>
      <c r="G17" s="27">
        <v>7</v>
      </c>
      <c r="H17" s="27"/>
      <c r="I17" s="27"/>
      <c r="J17" s="27">
        <v>5</v>
      </c>
      <c r="K17" s="27">
        <v>7</v>
      </c>
      <c r="L17" s="97"/>
      <c r="M17" s="27">
        <v>4</v>
      </c>
      <c r="N17" s="27">
        <f t="shared" si="0"/>
        <v>4</v>
      </c>
      <c r="O17" s="39">
        <v>1</v>
      </c>
      <c r="P17" s="39">
        <v>2</v>
      </c>
      <c r="Q17" s="39">
        <v>1</v>
      </c>
      <c r="R17" s="39">
        <v>3</v>
      </c>
      <c r="S17" s="39"/>
      <c r="T17" s="39">
        <f t="shared" si="1"/>
        <v>9</v>
      </c>
      <c r="U17" s="40">
        <f t="shared" si="2"/>
        <v>0.68421052631578949</v>
      </c>
      <c r="V17" s="22">
        <v>233</v>
      </c>
      <c r="W17" s="22" t="s">
        <v>91</v>
      </c>
      <c r="X17" s="22" t="s">
        <v>96</v>
      </c>
      <c r="Y17" s="76">
        <v>621</v>
      </c>
      <c r="Z17" s="42"/>
      <c r="AA17" s="1" t="s">
        <v>58</v>
      </c>
      <c r="AB17" s="81" t="s">
        <v>461</v>
      </c>
    </row>
    <row r="18" spans="1:28" x14ac:dyDescent="0.3">
      <c r="A18" s="1" t="s">
        <v>63</v>
      </c>
      <c r="B18" s="1" t="s">
        <v>46</v>
      </c>
      <c r="C18" s="27" t="s">
        <v>51</v>
      </c>
      <c r="D18" s="38">
        <v>23</v>
      </c>
      <c r="E18" s="27">
        <v>38</v>
      </c>
      <c r="F18" s="27">
        <v>3</v>
      </c>
      <c r="G18" s="27">
        <v>7</v>
      </c>
      <c r="H18" s="27"/>
      <c r="I18" s="27"/>
      <c r="J18" s="27">
        <v>3</v>
      </c>
      <c r="K18" s="27">
        <v>3</v>
      </c>
      <c r="L18" s="97"/>
      <c r="M18" s="27">
        <v>3</v>
      </c>
      <c r="N18" s="27">
        <f t="shared" si="0"/>
        <v>3</v>
      </c>
      <c r="O18" s="39">
        <v>4</v>
      </c>
      <c r="P18" s="39">
        <v>1</v>
      </c>
      <c r="Q18" s="39">
        <v>0</v>
      </c>
      <c r="R18" s="39">
        <v>2</v>
      </c>
      <c r="S18" s="39"/>
      <c r="T18" s="39">
        <f t="shared" si="1"/>
        <v>9</v>
      </c>
      <c r="U18" s="40">
        <f t="shared" si="2"/>
        <v>0.47368421052631576</v>
      </c>
      <c r="V18" s="22">
        <v>233</v>
      </c>
      <c r="W18" s="22" t="s">
        <v>91</v>
      </c>
      <c r="X18" s="22" t="s">
        <v>96</v>
      </c>
      <c r="Y18" s="76">
        <v>621</v>
      </c>
      <c r="Z18" s="42"/>
      <c r="AA18" s="1" t="s">
        <v>58</v>
      </c>
      <c r="AB18" s="81" t="s">
        <v>461</v>
      </c>
    </row>
    <row r="19" spans="1:28" x14ac:dyDescent="0.3">
      <c r="A19" s="1" t="s">
        <v>63</v>
      </c>
      <c r="B19" s="1" t="s">
        <v>46</v>
      </c>
      <c r="C19" s="27" t="s">
        <v>55</v>
      </c>
      <c r="D19" s="38">
        <v>40</v>
      </c>
      <c r="E19" s="27">
        <v>32</v>
      </c>
      <c r="F19" s="27">
        <v>6</v>
      </c>
      <c r="G19" s="27">
        <v>11</v>
      </c>
      <c r="H19" s="27"/>
      <c r="I19" s="27"/>
      <c r="J19" s="27">
        <v>5</v>
      </c>
      <c r="K19" s="27">
        <v>7</v>
      </c>
      <c r="L19" s="97"/>
      <c r="M19" s="27">
        <v>6</v>
      </c>
      <c r="N19" s="27">
        <f t="shared" si="0"/>
        <v>6</v>
      </c>
      <c r="O19" s="39">
        <v>2</v>
      </c>
      <c r="P19" s="39">
        <v>3</v>
      </c>
      <c r="Q19" s="39">
        <v>0</v>
      </c>
      <c r="R19" s="39">
        <v>1</v>
      </c>
      <c r="S19" s="39"/>
      <c r="T19" s="39">
        <f t="shared" si="1"/>
        <v>17</v>
      </c>
      <c r="U19" s="40">
        <f t="shared" si="2"/>
        <v>0.8125</v>
      </c>
      <c r="V19" s="22">
        <v>233</v>
      </c>
      <c r="W19" s="22" t="s">
        <v>91</v>
      </c>
      <c r="X19" s="22" t="s">
        <v>96</v>
      </c>
      <c r="Y19" s="76">
        <v>621</v>
      </c>
      <c r="Z19" s="42"/>
      <c r="AA19" s="1" t="s">
        <v>58</v>
      </c>
      <c r="AB19" s="81" t="s">
        <v>461</v>
      </c>
    </row>
    <row r="20" spans="1:28" x14ac:dyDescent="0.3">
      <c r="A20" s="1" t="s">
        <v>63</v>
      </c>
      <c r="B20" s="1" t="s">
        <v>46</v>
      </c>
      <c r="C20" s="27" t="s">
        <v>47</v>
      </c>
      <c r="D20" s="38">
        <v>10</v>
      </c>
      <c r="E20" s="27">
        <v>29</v>
      </c>
      <c r="F20" s="27">
        <v>6</v>
      </c>
      <c r="G20" s="27">
        <v>18</v>
      </c>
      <c r="H20" s="27"/>
      <c r="I20" s="27"/>
      <c r="J20" s="27">
        <v>6</v>
      </c>
      <c r="K20" s="27">
        <v>10</v>
      </c>
      <c r="L20" s="97"/>
      <c r="M20" s="27">
        <v>17</v>
      </c>
      <c r="N20" s="27">
        <f>SUM(L20:M20)</f>
        <v>17</v>
      </c>
      <c r="O20" s="39">
        <v>2</v>
      </c>
      <c r="P20" s="39">
        <v>2</v>
      </c>
      <c r="Q20" s="39">
        <v>1</v>
      </c>
      <c r="R20" s="39">
        <v>2</v>
      </c>
      <c r="S20" s="39"/>
      <c r="T20" s="39">
        <f>(H20*3)+((F20-H20)*2)+J20</f>
        <v>18</v>
      </c>
      <c r="U20" s="40">
        <f t="shared" si="2"/>
        <v>1.3103448275862069</v>
      </c>
      <c r="V20" s="22">
        <v>233</v>
      </c>
      <c r="W20" s="22" t="s">
        <v>91</v>
      </c>
      <c r="X20" s="22" t="s">
        <v>96</v>
      </c>
      <c r="Y20" s="76">
        <v>621</v>
      </c>
      <c r="Z20" s="42"/>
      <c r="AA20" s="1" t="s">
        <v>58</v>
      </c>
      <c r="AB20" s="81" t="s">
        <v>461</v>
      </c>
    </row>
    <row r="21" spans="1:28" x14ac:dyDescent="0.3">
      <c r="A21" s="1" t="s">
        <v>63</v>
      </c>
      <c r="B21" s="1" t="s">
        <v>46</v>
      </c>
      <c r="C21" s="27" t="s">
        <v>54</v>
      </c>
      <c r="D21" s="38">
        <v>25</v>
      </c>
      <c r="E21" s="27">
        <v>2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97"/>
      <c r="M21" s="27">
        <v>0</v>
      </c>
      <c r="N21" s="27">
        <f t="shared" ref="N21" si="3">SUM(L21:M21)</f>
        <v>0</v>
      </c>
      <c r="O21" s="39">
        <v>0</v>
      </c>
      <c r="P21" s="39">
        <v>0</v>
      </c>
      <c r="Q21" s="39">
        <v>0</v>
      </c>
      <c r="R21" s="39">
        <v>0</v>
      </c>
      <c r="S21" s="39"/>
      <c r="T21" s="39">
        <f t="shared" ref="T21" si="4">(H21*3)+((F21-H21)*2)+J21</f>
        <v>0</v>
      </c>
      <c r="U21" s="40">
        <f t="shared" si="2"/>
        <v>0</v>
      </c>
      <c r="V21" s="22">
        <v>233</v>
      </c>
      <c r="W21" s="22" t="s">
        <v>91</v>
      </c>
      <c r="X21" s="22" t="s">
        <v>96</v>
      </c>
      <c r="Y21" s="76">
        <v>621</v>
      </c>
      <c r="Z21" s="42"/>
      <c r="AA21" s="1" t="s">
        <v>58</v>
      </c>
      <c r="AB21" s="81" t="s">
        <v>461</v>
      </c>
    </row>
    <row r="22" spans="1:28" x14ac:dyDescent="0.3">
      <c r="A22" s="1" t="s">
        <v>63</v>
      </c>
      <c r="B22" s="1" t="s">
        <v>46</v>
      </c>
      <c r="C22" s="27" t="s">
        <v>53</v>
      </c>
      <c r="D22" s="38">
        <v>15</v>
      </c>
      <c r="E22" s="27">
        <v>16</v>
      </c>
      <c r="F22" s="27">
        <v>2</v>
      </c>
      <c r="G22" s="27">
        <v>5</v>
      </c>
      <c r="H22" s="27"/>
      <c r="I22" s="27"/>
      <c r="J22" s="27">
        <v>2</v>
      </c>
      <c r="K22" s="27">
        <v>7</v>
      </c>
      <c r="L22" s="97"/>
      <c r="M22" s="27">
        <v>2</v>
      </c>
      <c r="N22" s="27">
        <f>SUM(L22:M22)</f>
        <v>2</v>
      </c>
      <c r="O22" s="39">
        <v>1</v>
      </c>
      <c r="P22" s="39">
        <v>2</v>
      </c>
      <c r="Q22" s="39">
        <v>0</v>
      </c>
      <c r="R22" s="39">
        <v>5</v>
      </c>
      <c r="S22" s="39"/>
      <c r="T22" s="39">
        <f>(H22*3)+((F22-H22)*2)+J22</f>
        <v>6</v>
      </c>
      <c r="U22" s="40">
        <f t="shared" si="2"/>
        <v>0.3125</v>
      </c>
      <c r="V22" s="22">
        <v>233</v>
      </c>
      <c r="W22" s="22" t="s">
        <v>91</v>
      </c>
      <c r="X22" s="22" t="s">
        <v>96</v>
      </c>
      <c r="Y22" s="76">
        <v>621</v>
      </c>
      <c r="Z22" s="42"/>
      <c r="AA22" s="1" t="s">
        <v>58</v>
      </c>
      <c r="AB22" s="81" t="s">
        <v>461</v>
      </c>
    </row>
    <row r="23" spans="1:28" x14ac:dyDescent="0.3">
      <c r="A23" s="1" t="s">
        <v>63</v>
      </c>
      <c r="B23" s="1" t="s">
        <v>46</v>
      </c>
      <c r="C23" s="57" t="s">
        <v>39</v>
      </c>
      <c r="D23" s="36"/>
      <c r="E23" s="57"/>
      <c r="F23" s="57"/>
      <c r="G23" s="57"/>
      <c r="H23" s="57"/>
      <c r="I23" s="57"/>
      <c r="J23" s="57"/>
      <c r="K23" s="57"/>
      <c r="L23" s="57">
        <v>22</v>
      </c>
      <c r="M23" s="57">
        <v>-22</v>
      </c>
      <c r="N23" s="57"/>
      <c r="O23" s="57"/>
      <c r="P23" s="57"/>
      <c r="Q23" s="57"/>
      <c r="R23" s="57"/>
      <c r="S23" s="57"/>
      <c r="T23" s="57"/>
      <c r="U23" s="40" t="str">
        <f t="shared" ref="U23" si="5">_xlfn.IFNA("",((T23+Q23+N23-R23)+(O23*2))/E23)</f>
        <v/>
      </c>
      <c r="V23" s="22">
        <v>233</v>
      </c>
      <c r="W23" s="22" t="s">
        <v>91</v>
      </c>
      <c r="X23" s="22" t="s">
        <v>96</v>
      </c>
      <c r="Y23" s="76">
        <v>621</v>
      </c>
      <c r="Z23" s="42"/>
      <c r="AA23" s="1" t="s">
        <v>58</v>
      </c>
      <c r="AB23" s="81" t="s">
        <v>461</v>
      </c>
    </row>
    <row r="24" spans="1:28" x14ac:dyDescent="0.3">
      <c r="A24" s="44" t="s">
        <v>63</v>
      </c>
      <c r="B24" s="44" t="s">
        <v>46</v>
      </c>
      <c r="C24" s="45" t="s">
        <v>40</v>
      </c>
      <c r="D24" s="44"/>
      <c r="E24" s="45">
        <f t="shared" ref="E24:T24" si="6">SUM(E13:E23)</f>
        <v>240</v>
      </c>
      <c r="F24" s="45">
        <f t="shared" si="6"/>
        <v>34</v>
      </c>
      <c r="G24" s="45">
        <f t="shared" si="6"/>
        <v>79</v>
      </c>
      <c r="H24" s="45">
        <f t="shared" si="6"/>
        <v>0</v>
      </c>
      <c r="I24" s="45">
        <f t="shared" si="6"/>
        <v>0</v>
      </c>
      <c r="J24" s="45">
        <f t="shared" si="6"/>
        <v>30</v>
      </c>
      <c r="K24" s="45">
        <f t="shared" si="6"/>
        <v>50</v>
      </c>
      <c r="L24" s="45">
        <f t="shared" si="6"/>
        <v>22</v>
      </c>
      <c r="M24" s="45">
        <f t="shared" si="6"/>
        <v>33</v>
      </c>
      <c r="N24" s="45">
        <f t="shared" si="6"/>
        <v>55</v>
      </c>
      <c r="O24" s="45">
        <f t="shared" si="6"/>
        <v>23</v>
      </c>
      <c r="P24" s="45">
        <f t="shared" si="6"/>
        <v>18</v>
      </c>
      <c r="Q24" s="45">
        <f t="shared" si="6"/>
        <v>10</v>
      </c>
      <c r="R24" s="45">
        <f t="shared" si="6"/>
        <v>26</v>
      </c>
      <c r="S24" s="45">
        <f t="shared" si="6"/>
        <v>0</v>
      </c>
      <c r="T24" s="45">
        <f t="shared" si="6"/>
        <v>98</v>
      </c>
      <c r="U24" s="46">
        <f>((T24+Q24+N24-R24)+(O24*2))/E24</f>
        <v>0.76249999999999996</v>
      </c>
      <c r="V24" s="47">
        <v>233</v>
      </c>
      <c r="W24" s="47" t="s">
        <v>91</v>
      </c>
      <c r="X24" s="47" t="s">
        <v>96</v>
      </c>
      <c r="Y24" s="77">
        <v>621</v>
      </c>
      <c r="Z24" s="49"/>
      <c r="AA24" s="44" t="s">
        <v>58</v>
      </c>
      <c r="AB24" s="79" t="s">
        <v>461</v>
      </c>
    </row>
    <row r="25" spans="1:28" x14ac:dyDescent="0.3">
      <c r="A25" s="1"/>
      <c r="B25" s="1"/>
      <c r="C25" s="1"/>
      <c r="D25" s="1"/>
      <c r="F25" s="50" t="s">
        <v>41</v>
      </c>
      <c r="G25" s="52">
        <f>F24/G24</f>
        <v>0.43037974683544306</v>
      </c>
      <c r="H25" s="27"/>
      <c r="I25" s="1"/>
      <c r="J25" s="50" t="s">
        <v>42</v>
      </c>
      <c r="K25" s="52">
        <f>J24/K24</f>
        <v>0.6</v>
      </c>
      <c r="L25" s="1"/>
      <c r="M25" s="39" t="s">
        <v>43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5" t="s">
        <v>44</v>
      </c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>
        <v>17</v>
      </c>
      <c r="W33" s="1"/>
      <c r="X33" s="1"/>
      <c r="Y33" s="31"/>
      <c r="Z33" s="42"/>
      <c r="AA33" s="1"/>
      <c r="AB33" s="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236</v>
      </c>
      <c r="D35" s="38">
        <v>15</v>
      </c>
      <c r="E35" s="27">
        <v>36</v>
      </c>
      <c r="F35" s="27">
        <v>3</v>
      </c>
      <c r="G35" s="27">
        <v>10</v>
      </c>
      <c r="H35" s="27"/>
      <c r="I35" s="27"/>
      <c r="J35" s="27">
        <v>0</v>
      </c>
      <c r="K35" s="27">
        <v>0</v>
      </c>
      <c r="L35" s="97"/>
      <c r="M35" s="27">
        <v>0</v>
      </c>
      <c r="N35" s="27">
        <f>SUM(L35:M35)</f>
        <v>0</v>
      </c>
      <c r="O35" s="27">
        <v>1</v>
      </c>
      <c r="P35" s="39">
        <v>2</v>
      </c>
      <c r="Q35" s="27">
        <v>2</v>
      </c>
      <c r="R35" s="27">
        <v>2</v>
      </c>
      <c r="S35" s="27"/>
      <c r="T35" s="27">
        <f>+(F35*2)+J35</f>
        <v>6</v>
      </c>
      <c r="U35" s="40">
        <f>IFERROR(((T35+Q35+N35-R35)+(O35*2))/E35,"")</f>
        <v>0.22222222222222221</v>
      </c>
      <c r="V35" s="22">
        <v>233</v>
      </c>
      <c r="W35" s="22" t="s">
        <v>95</v>
      </c>
      <c r="X35" s="22" t="s">
        <v>92</v>
      </c>
      <c r="Y35" s="76">
        <v>621</v>
      </c>
      <c r="Z35" s="42"/>
      <c r="AA35" s="1" t="s">
        <v>234</v>
      </c>
      <c r="AB35" s="28" t="s">
        <v>462</v>
      </c>
    </row>
    <row r="36" spans="1:28" x14ac:dyDescent="0.3">
      <c r="A36" s="1" t="s">
        <v>46</v>
      </c>
      <c r="B36" s="1" t="s">
        <v>63</v>
      </c>
      <c r="C36" s="27" t="s">
        <v>238</v>
      </c>
      <c r="D36" s="38">
        <v>25</v>
      </c>
      <c r="E36" s="27">
        <v>11</v>
      </c>
      <c r="F36" s="27">
        <v>2</v>
      </c>
      <c r="G36" s="27">
        <v>4</v>
      </c>
      <c r="H36" s="27"/>
      <c r="I36" s="27"/>
      <c r="J36" s="27">
        <v>0</v>
      </c>
      <c r="K36" s="27">
        <v>0</v>
      </c>
      <c r="L36" s="97"/>
      <c r="M36" s="27">
        <v>1</v>
      </c>
      <c r="N36" s="27">
        <f t="shared" ref="N36:N44" si="7">SUM(L36:M36)</f>
        <v>1</v>
      </c>
      <c r="O36" s="39">
        <v>0</v>
      </c>
      <c r="P36" s="39">
        <v>1</v>
      </c>
      <c r="Q36" s="39">
        <v>0</v>
      </c>
      <c r="R36" s="39">
        <v>0</v>
      </c>
      <c r="S36" s="39"/>
      <c r="T36" s="27">
        <f t="shared" ref="T36:T46" si="8">+(F36*2)+J36</f>
        <v>4</v>
      </c>
      <c r="U36" s="40">
        <f t="shared" ref="U36:U46" si="9">IFERROR(((T36+Q36+N36-R36)+(O36*2))/E36,"")</f>
        <v>0.45454545454545453</v>
      </c>
      <c r="V36" s="22">
        <v>233</v>
      </c>
      <c r="W36" s="22" t="s">
        <v>95</v>
      </c>
      <c r="X36" s="22" t="s">
        <v>92</v>
      </c>
      <c r="Y36" s="76">
        <v>621</v>
      </c>
      <c r="Z36" s="42"/>
      <c r="AA36" s="1" t="s">
        <v>234</v>
      </c>
      <c r="AB36" s="28" t="s">
        <v>462</v>
      </c>
    </row>
    <row r="37" spans="1:28" x14ac:dyDescent="0.3">
      <c r="A37" s="1" t="s">
        <v>46</v>
      </c>
      <c r="B37" s="1" t="s">
        <v>63</v>
      </c>
      <c r="C37" s="27" t="s">
        <v>178</v>
      </c>
      <c r="D37" s="38">
        <v>10</v>
      </c>
      <c r="E37" s="27">
        <v>33</v>
      </c>
      <c r="F37" s="27">
        <v>4</v>
      </c>
      <c r="G37" s="27">
        <v>11</v>
      </c>
      <c r="H37" s="27"/>
      <c r="I37" s="27"/>
      <c r="J37" s="27">
        <v>2</v>
      </c>
      <c r="K37" s="27">
        <v>4</v>
      </c>
      <c r="L37" s="97"/>
      <c r="M37" s="27">
        <v>6</v>
      </c>
      <c r="N37" s="27">
        <f t="shared" ref="N37" si="10">SUM(L37:M37)</f>
        <v>6</v>
      </c>
      <c r="O37" s="39">
        <v>5</v>
      </c>
      <c r="P37" s="39">
        <v>4</v>
      </c>
      <c r="Q37" s="39">
        <v>2</v>
      </c>
      <c r="R37" s="39">
        <v>7</v>
      </c>
      <c r="S37" s="39"/>
      <c r="T37" s="27">
        <f t="shared" si="8"/>
        <v>10</v>
      </c>
      <c r="U37" s="40">
        <f t="shared" si="9"/>
        <v>0.63636363636363635</v>
      </c>
      <c r="V37" s="22">
        <v>233</v>
      </c>
      <c r="W37" s="22" t="s">
        <v>95</v>
      </c>
      <c r="X37" s="22" t="s">
        <v>92</v>
      </c>
      <c r="Y37" s="76">
        <v>621</v>
      </c>
      <c r="Z37" s="42"/>
      <c r="AA37" s="1" t="s">
        <v>234</v>
      </c>
      <c r="AB37" s="28" t="s">
        <v>462</v>
      </c>
    </row>
    <row r="38" spans="1:28" x14ac:dyDescent="0.3">
      <c r="A38" s="1" t="s">
        <v>46</v>
      </c>
      <c r="B38" s="1" t="s">
        <v>63</v>
      </c>
      <c r="C38" s="27" t="s">
        <v>239</v>
      </c>
      <c r="D38" s="38">
        <v>8</v>
      </c>
      <c r="E38" s="27">
        <v>17</v>
      </c>
      <c r="F38" s="27">
        <v>3</v>
      </c>
      <c r="G38" s="27">
        <v>6</v>
      </c>
      <c r="H38" s="27"/>
      <c r="I38" s="27"/>
      <c r="J38" s="27">
        <v>0</v>
      </c>
      <c r="K38" s="27">
        <v>0</v>
      </c>
      <c r="L38" s="97"/>
      <c r="M38" s="27">
        <v>4</v>
      </c>
      <c r="N38" s="27">
        <f t="shared" si="7"/>
        <v>4</v>
      </c>
      <c r="O38" s="39">
        <v>1</v>
      </c>
      <c r="P38" s="39">
        <v>5</v>
      </c>
      <c r="Q38" s="39">
        <v>0</v>
      </c>
      <c r="R38" s="39">
        <v>0</v>
      </c>
      <c r="S38" s="39"/>
      <c r="T38" s="27">
        <f t="shared" si="8"/>
        <v>6</v>
      </c>
      <c r="U38" s="40">
        <f t="shared" si="9"/>
        <v>0.70588235294117652</v>
      </c>
      <c r="V38" s="22">
        <v>233</v>
      </c>
      <c r="W38" s="22" t="s">
        <v>95</v>
      </c>
      <c r="X38" s="22" t="s">
        <v>92</v>
      </c>
      <c r="Y38" s="76">
        <v>621</v>
      </c>
      <c r="Z38" s="42"/>
      <c r="AA38" s="1" t="s">
        <v>234</v>
      </c>
      <c r="AB38" s="28" t="s">
        <v>462</v>
      </c>
    </row>
    <row r="39" spans="1:28" x14ac:dyDescent="0.3">
      <c r="A39" s="1" t="s">
        <v>46</v>
      </c>
      <c r="B39" s="1" t="s">
        <v>63</v>
      </c>
      <c r="C39" s="27" t="s">
        <v>240</v>
      </c>
      <c r="D39" s="38">
        <v>6</v>
      </c>
      <c r="E39" s="27">
        <v>17</v>
      </c>
      <c r="F39" s="27">
        <v>3</v>
      </c>
      <c r="G39" s="27">
        <v>5</v>
      </c>
      <c r="H39" s="27"/>
      <c r="I39" s="27"/>
      <c r="J39" s="27">
        <v>1</v>
      </c>
      <c r="K39" s="27">
        <v>2</v>
      </c>
      <c r="L39" s="97"/>
      <c r="M39" s="27">
        <v>5</v>
      </c>
      <c r="N39" s="27">
        <f t="shared" si="7"/>
        <v>5</v>
      </c>
      <c r="O39" s="39">
        <v>2</v>
      </c>
      <c r="P39" s="39">
        <v>6</v>
      </c>
      <c r="Q39" s="39">
        <v>2</v>
      </c>
      <c r="R39" s="39">
        <v>0</v>
      </c>
      <c r="S39" s="39"/>
      <c r="T39" s="27">
        <f t="shared" si="8"/>
        <v>7</v>
      </c>
      <c r="U39" s="40">
        <f t="shared" si="9"/>
        <v>1.0588235294117647</v>
      </c>
      <c r="V39" s="22">
        <v>233</v>
      </c>
      <c r="W39" s="22" t="s">
        <v>95</v>
      </c>
      <c r="X39" s="22" t="s">
        <v>92</v>
      </c>
      <c r="Y39" s="76">
        <v>621</v>
      </c>
      <c r="Z39" s="42"/>
      <c r="AA39" s="1" t="s">
        <v>234</v>
      </c>
      <c r="AB39" s="28" t="s">
        <v>462</v>
      </c>
    </row>
    <row r="40" spans="1:28" x14ac:dyDescent="0.3">
      <c r="A40" s="1" t="s">
        <v>46</v>
      </c>
      <c r="B40" s="1" t="s">
        <v>63</v>
      </c>
      <c r="C40" s="27" t="s">
        <v>521</v>
      </c>
      <c r="D40" s="38">
        <v>44</v>
      </c>
      <c r="E40" s="27">
        <v>6</v>
      </c>
      <c r="F40" s="27">
        <v>1</v>
      </c>
      <c r="G40" s="27">
        <v>2</v>
      </c>
      <c r="H40" s="27"/>
      <c r="I40" s="27"/>
      <c r="J40" s="27">
        <v>0</v>
      </c>
      <c r="K40" s="27">
        <v>0</v>
      </c>
      <c r="L40" s="97"/>
      <c r="M40" s="27">
        <v>0</v>
      </c>
      <c r="N40" s="27">
        <f t="shared" ref="N40:N41" si="11">SUM(L40:M40)</f>
        <v>0</v>
      </c>
      <c r="O40" s="39">
        <v>2</v>
      </c>
      <c r="P40" s="39">
        <v>0</v>
      </c>
      <c r="Q40" s="39">
        <v>2</v>
      </c>
      <c r="R40" s="39">
        <v>2</v>
      </c>
      <c r="S40" s="39"/>
      <c r="T40" s="27">
        <f t="shared" si="8"/>
        <v>2</v>
      </c>
      <c r="U40" s="40">
        <f t="shared" si="9"/>
        <v>1</v>
      </c>
      <c r="V40" s="22">
        <v>233</v>
      </c>
      <c r="W40" s="22" t="s">
        <v>95</v>
      </c>
      <c r="X40" s="22" t="s">
        <v>92</v>
      </c>
      <c r="Y40" s="76">
        <v>621</v>
      </c>
      <c r="Z40" s="42"/>
      <c r="AA40" s="1" t="s">
        <v>234</v>
      </c>
      <c r="AB40" s="28" t="s">
        <v>462</v>
      </c>
    </row>
    <row r="41" spans="1:28" x14ac:dyDescent="0.3">
      <c r="A41" s="1" t="s">
        <v>46</v>
      </c>
      <c r="B41" s="1" t="s">
        <v>63</v>
      </c>
      <c r="C41" s="27" t="s">
        <v>157</v>
      </c>
      <c r="D41" s="38">
        <v>24</v>
      </c>
      <c r="E41" s="27">
        <v>14</v>
      </c>
      <c r="F41" s="27">
        <v>6</v>
      </c>
      <c r="G41" s="27">
        <v>10</v>
      </c>
      <c r="H41" s="27"/>
      <c r="I41" s="27"/>
      <c r="J41" s="27">
        <v>0</v>
      </c>
      <c r="K41" s="27">
        <v>0</v>
      </c>
      <c r="L41" s="97"/>
      <c r="M41" s="27">
        <v>2</v>
      </c>
      <c r="N41" s="27">
        <f t="shared" si="11"/>
        <v>2</v>
      </c>
      <c r="O41" s="39">
        <v>1</v>
      </c>
      <c r="P41" s="39">
        <v>6</v>
      </c>
      <c r="Q41" s="39">
        <v>1</v>
      </c>
      <c r="R41" s="39">
        <v>2</v>
      </c>
      <c r="S41" s="39">
        <v>1</v>
      </c>
      <c r="T41" s="27">
        <f t="shared" si="8"/>
        <v>12</v>
      </c>
      <c r="U41" s="40">
        <f t="shared" si="9"/>
        <v>1.0714285714285714</v>
      </c>
      <c r="V41" s="22">
        <v>233</v>
      </c>
      <c r="W41" s="22" t="s">
        <v>95</v>
      </c>
      <c r="X41" s="22" t="s">
        <v>92</v>
      </c>
      <c r="Y41" s="76">
        <v>621</v>
      </c>
      <c r="Z41" s="42"/>
      <c r="AA41" s="1" t="s">
        <v>234</v>
      </c>
      <c r="AB41" s="28" t="s">
        <v>462</v>
      </c>
    </row>
    <row r="42" spans="1:28" x14ac:dyDescent="0.3">
      <c r="A42" s="1" t="s">
        <v>46</v>
      </c>
      <c r="B42" s="1" t="s">
        <v>63</v>
      </c>
      <c r="C42" s="27" t="s">
        <v>241</v>
      </c>
      <c r="D42" s="38">
        <v>22</v>
      </c>
      <c r="E42" s="27">
        <v>10</v>
      </c>
      <c r="F42" s="27">
        <v>1</v>
      </c>
      <c r="G42" s="27">
        <v>3</v>
      </c>
      <c r="H42" s="27"/>
      <c r="I42" s="27"/>
      <c r="J42" s="27">
        <v>1</v>
      </c>
      <c r="K42" s="27">
        <v>2</v>
      </c>
      <c r="L42" s="97"/>
      <c r="M42" s="27">
        <v>1</v>
      </c>
      <c r="N42" s="27">
        <f t="shared" si="7"/>
        <v>1</v>
      </c>
      <c r="O42" s="39">
        <v>0</v>
      </c>
      <c r="P42" s="39">
        <v>0</v>
      </c>
      <c r="Q42" s="39">
        <v>0</v>
      </c>
      <c r="R42" s="39">
        <v>0</v>
      </c>
      <c r="S42" s="39"/>
      <c r="T42" s="27">
        <f t="shared" si="8"/>
        <v>3</v>
      </c>
      <c r="U42" s="40">
        <f t="shared" si="9"/>
        <v>0.4</v>
      </c>
      <c r="V42" s="22">
        <v>233</v>
      </c>
      <c r="W42" s="22" t="s">
        <v>95</v>
      </c>
      <c r="X42" s="22" t="s">
        <v>92</v>
      </c>
      <c r="Y42" s="76">
        <v>621</v>
      </c>
      <c r="Z42" s="42"/>
      <c r="AA42" s="1" t="s">
        <v>234</v>
      </c>
      <c r="AB42" s="28" t="s">
        <v>462</v>
      </c>
    </row>
    <row r="43" spans="1:28" x14ac:dyDescent="0.3">
      <c r="A43" s="1" t="s">
        <v>46</v>
      </c>
      <c r="B43" s="1" t="s">
        <v>63</v>
      </c>
      <c r="C43" s="27" t="s">
        <v>242</v>
      </c>
      <c r="D43" s="38">
        <v>28</v>
      </c>
      <c r="E43" s="27">
        <v>39</v>
      </c>
      <c r="F43" s="27">
        <v>6</v>
      </c>
      <c r="G43" s="27">
        <v>18</v>
      </c>
      <c r="H43" s="27"/>
      <c r="I43" s="27"/>
      <c r="J43" s="27">
        <v>0</v>
      </c>
      <c r="K43" s="27">
        <v>1</v>
      </c>
      <c r="L43" s="97"/>
      <c r="M43" s="27">
        <v>10</v>
      </c>
      <c r="N43" s="27">
        <f t="shared" si="7"/>
        <v>10</v>
      </c>
      <c r="O43" s="39">
        <v>4</v>
      </c>
      <c r="P43" s="39">
        <v>1</v>
      </c>
      <c r="Q43" s="39">
        <v>1</v>
      </c>
      <c r="R43" s="39">
        <v>3</v>
      </c>
      <c r="S43" s="39">
        <v>1</v>
      </c>
      <c r="T43" s="27">
        <f t="shared" si="8"/>
        <v>12</v>
      </c>
      <c r="U43" s="40">
        <f t="shared" si="9"/>
        <v>0.71794871794871795</v>
      </c>
      <c r="V43" s="22">
        <v>233</v>
      </c>
      <c r="W43" s="22" t="s">
        <v>95</v>
      </c>
      <c r="X43" s="22" t="s">
        <v>92</v>
      </c>
      <c r="Y43" s="76">
        <v>621</v>
      </c>
      <c r="Z43" s="42"/>
      <c r="AA43" s="1" t="s">
        <v>234</v>
      </c>
      <c r="AB43" s="28" t="s">
        <v>462</v>
      </c>
    </row>
    <row r="44" spans="1:28" x14ac:dyDescent="0.3">
      <c r="A44" s="1" t="s">
        <v>46</v>
      </c>
      <c r="B44" s="1" t="s">
        <v>63</v>
      </c>
      <c r="C44" s="27" t="s">
        <v>243</v>
      </c>
      <c r="D44" s="38">
        <v>32</v>
      </c>
      <c r="E44" s="27">
        <v>19</v>
      </c>
      <c r="F44" s="27">
        <v>3</v>
      </c>
      <c r="G44" s="27">
        <v>4</v>
      </c>
      <c r="H44" s="27"/>
      <c r="I44" s="27"/>
      <c r="J44" s="27">
        <v>2</v>
      </c>
      <c r="K44" s="27">
        <v>5</v>
      </c>
      <c r="L44" s="97"/>
      <c r="M44" s="27">
        <v>4</v>
      </c>
      <c r="N44" s="27">
        <f t="shared" si="7"/>
        <v>4</v>
      </c>
      <c r="O44" s="39">
        <v>5</v>
      </c>
      <c r="P44" s="39">
        <v>5</v>
      </c>
      <c r="Q44" s="39">
        <v>0</v>
      </c>
      <c r="R44" s="39">
        <v>3</v>
      </c>
      <c r="S44" s="39"/>
      <c r="T44" s="27">
        <f t="shared" si="8"/>
        <v>8</v>
      </c>
      <c r="U44" s="40">
        <f t="shared" si="9"/>
        <v>1</v>
      </c>
      <c r="V44" s="22">
        <v>233</v>
      </c>
      <c r="W44" s="22" t="s">
        <v>95</v>
      </c>
      <c r="X44" s="22" t="s">
        <v>92</v>
      </c>
      <c r="Y44" s="76">
        <v>621</v>
      </c>
      <c r="Z44" s="42"/>
      <c r="AA44" s="1" t="s">
        <v>234</v>
      </c>
      <c r="AB44" s="28" t="s">
        <v>462</v>
      </c>
    </row>
    <row r="45" spans="1:28" x14ac:dyDescent="0.3">
      <c r="A45" s="1" t="s">
        <v>46</v>
      </c>
      <c r="B45" s="1" t="s">
        <v>63</v>
      </c>
      <c r="C45" s="27" t="s">
        <v>244</v>
      </c>
      <c r="D45" s="38">
        <v>1</v>
      </c>
      <c r="E45" s="27">
        <v>33</v>
      </c>
      <c r="F45" s="27">
        <v>7</v>
      </c>
      <c r="G45" s="27">
        <v>16</v>
      </c>
      <c r="H45" s="27"/>
      <c r="I45" s="27"/>
      <c r="J45" s="27">
        <v>3</v>
      </c>
      <c r="K45" s="27">
        <v>4</v>
      </c>
      <c r="L45" s="97"/>
      <c r="M45" s="27">
        <v>7</v>
      </c>
      <c r="N45" s="27">
        <f>SUM(L45:M45)</f>
        <v>7</v>
      </c>
      <c r="O45" s="39">
        <v>6</v>
      </c>
      <c r="P45" s="39">
        <v>6</v>
      </c>
      <c r="Q45" s="39">
        <v>2</v>
      </c>
      <c r="R45" s="39">
        <v>3</v>
      </c>
      <c r="S45" s="39"/>
      <c r="T45" s="27">
        <f t="shared" si="8"/>
        <v>17</v>
      </c>
      <c r="U45" s="40">
        <f t="shared" si="9"/>
        <v>1.0606060606060606</v>
      </c>
      <c r="V45" s="22">
        <v>233</v>
      </c>
      <c r="W45" s="22" t="s">
        <v>95</v>
      </c>
      <c r="X45" s="22" t="s">
        <v>92</v>
      </c>
      <c r="Y45" s="76">
        <v>621</v>
      </c>
      <c r="Z45" s="42"/>
      <c r="AA45" s="1" t="s">
        <v>234</v>
      </c>
      <c r="AB45" s="28" t="s">
        <v>462</v>
      </c>
    </row>
    <row r="46" spans="1:28" x14ac:dyDescent="0.3">
      <c r="A46" s="1" t="s">
        <v>46</v>
      </c>
      <c r="B46" s="1" t="s">
        <v>63</v>
      </c>
      <c r="C46" s="27" t="s">
        <v>245</v>
      </c>
      <c r="D46" s="38">
        <v>30</v>
      </c>
      <c r="E46" s="27">
        <v>5</v>
      </c>
      <c r="F46" s="27">
        <v>0</v>
      </c>
      <c r="G46" s="27">
        <v>1</v>
      </c>
      <c r="H46" s="27"/>
      <c r="I46" s="27"/>
      <c r="J46" s="27">
        <v>0</v>
      </c>
      <c r="K46" s="27">
        <v>0</v>
      </c>
      <c r="L46" s="97"/>
      <c r="M46" s="27">
        <v>0</v>
      </c>
      <c r="N46" s="27">
        <f>SUM(L46:M46)</f>
        <v>0</v>
      </c>
      <c r="O46" s="39">
        <v>0</v>
      </c>
      <c r="P46" s="39">
        <v>0</v>
      </c>
      <c r="Q46" s="39">
        <v>0</v>
      </c>
      <c r="R46" s="39">
        <v>2</v>
      </c>
      <c r="S46" s="39"/>
      <c r="T46" s="27">
        <f t="shared" si="8"/>
        <v>0</v>
      </c>
      <c r="U46" s="101">
        <f t="shared" si="9"/>
        <v>-0.4</v>
      </c>
      <c r="V46" s="22">
        <v>233</v>
      </c>
      <c r="W46" s="22" t="s">
        <v>95</v>
      </c>
      <c r="X46" s="22" t="s">
        <v>92</v>
      </c>
      <c r="Y46" s="76">
        <v>621</v>
      </c>
      <c r="Z46" s="42"/>
      <c r="AA46" s="1" t="s">
        <v>234</v>
      </c>
      <c r="AB46" s="28" t="s">
        <v>462</v>
      </c>
    </row>
    <row r="47" spans="1:28" x14ac:dyDescent="0.3">
      <c r="A47" s="1" t="s">
        <v>46</v>
      </c>
      <c r="B47" s="1" t="s">
        <v>63</v>
      </c>
      <c r="C47" s="57" t="s">
        <v>39</v>
      </c>
      <c r="D47" s="36"/>
      <c r="E47" s="57"/>
      <c r="F47" s="57"/>
      <c r="G47" s="57"/>
      <c r="H47" s="57"/>
      <c r="I47" s="57"/>
      <c r="J47" s="57"/>
      <c r="K47" s="57"/>
      <c r="L47" s="57">
        <v>15</v>
      </c>
      <c r="M47" s="57">
        <v>-15</v>
      </c>
      <c r="N47" s="5"/>
      <c r="O47" s="57"/>
      <c r="P47" s="57"/>
      <c r="Q47" s="57"/>
      <c r="R47" s="57"/>
      <c r="S47" s="57"/>
      <c r="T47" s="57"/>
      <c r="U47" s="40" t="str">
        <f t="shared" ref="U47" si="12">_xlfn.IFNA("",((T47+Q47+N47-R47)+(O47*2))/E47)</f>
        <v/>
      </c>
      <c r="V47" s="22">
        <v>233</v>
      </c>
      <c r="W47" s="22" t="s">
        <v>95</v>
      </c>
      <c r="X47" s="22" t="s">
        <v>92</v>
      </c>
      <c r="Y47" s="76">
        <v>621</v>
      </c>
      <c r="Z47" s="42"/>
      <c r="AA47" s="1" t="s">
        <v>234</v>
      </c>
      <c r="AB47" s="28" t="s">
        <v>462</v>
      </c>
    </row>
    <row r="48" spans="1:28" x14ac:dyDescent="0.3">
      <c r="A48" s="44" t="s">
        <v>46</v>
      </c>
      <c r="B48" s="44" t="s">
        <v>63</v>
      </c>
      <c r="C48" s="45" t="s">
        <v>40</v>
      </c>
      <c r="D48" s="44"/>
      <c r="E48" s="45">
        <f t="shared" ref="E48:T48" si="13">SUM(E35:E47)</f>
        <v>240</v>
      </c>
      <c r="F48" s="45">
        <f t="shared" si="13"/>
        <v>39</v>
      </c>
      <c r="G48" s="45">
        <f t="shared" si="13"/>
        <v>90</v>
      </c>
      <c r="H48" s="45">
        <f t="shared" si="13"/>
        <v>0</v>
      </c>
      <c r="I48" s="45">
        <f t="shared" si="13"/>
        <v>0</v>
      </c>
      <c r="J48" s="45">
        <f t="shared" si="13"/>
        <v>9</v>
      </c>
      <c r="K48" s="45">
        <f t="shared" si="13"/>
        <v>18</v>
      </c>
      <c r="L48" s="45">
        <f t="shared" si="13"/>
        <v>15</v>
      </c>
      <c r="M48" s="45">
        <f t="shared" si="13"/>
        <v>25</v>
      </c>
      <c r="N48" s="45">
        <f t="shared" si="13"/>
        <v>40</v>
      </c>
      <c r="O48" s="45">
        <f t="shared" si="13"/>
        <v>27</v>
      </c>
      <c r="P48" s="45">
        <f t="shared" si="13"/>
        <v>36</v>
      </c>
      <c r="Q48" s="45">
        <f t="shared" si="13"/>
        <v>12</v>
      </c>
      <c r="R48" s="45">
        <f t="shared" si="13"/>
        <v>24</v>
      </c>
      <c r="S48" s="45">
        <f t="shared" si="13"/>
        <v>2</v>
      </c>
      <c r="T48" s="45">
        <f t="shared" si="13"/>
        <v>87</v>
      </c>
      <c r="U48" s="46">
        <f>((T48+Q48+N48-R48)+(O48*2))/E48</f>
        <v>0.70416666666666672</v>
      </c>
      <c r="V48" s="47">
        <v>233</v>
      </c>
      <c r="W48" s="47" t="s">
        <v>95</v>
      </c>
      <c r="X48" s="47" t="s">
        <v>92</v>
      </c>
      <c r="Y48" s="77">
        <v>621</v>
      </c>
      <c r="Z48" s="49"/>
      <c r="AA48" s="44" t="s">
        <v>234</v>
      </c>
      <c r="AB48" s="79" t="s">
        <v>462</v>
      </c>
    </row>
    <row r="49" spans="1:28" x14ac:dyDescent="0.3">
      <c r="A49" s="1"/>
      <c r="B49" s="1"/>
      <c r="C49" s="1"/>
      <c r="D49" s="1"/>
      <c r="F49" s="50" t="s">
        <v>41</v>
      </c>
      <c r="G49" s="52">
        <f>F48/G48</f>
        <v>0.43333333333333335</v>
      </c>
      <c r="H49" s="27"/>
      <c r="I49" s="1"/>
      <c r="J49" s="50" t="s">
        <v>42</v>
      </c>
      <c r="K49" s="52">
        <f>J48/K48</f>
        <v>0.5</v>
      </c>
      <c r="L49" s="1"/>
      <c r="M49" s="39" t="s">
        <v>43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C41-367D-4DB4-872F-7962A2D40DB4}">
  <sheetPr>
    <tabColor rgb="FF92D050"/>
    <pageSetUpPr fitToPage="1"/>
  </sheetPr>
  <dimension ref="A1:AB53"/>
  <sheetViews>
    <sheetView workbookViewId="0">
      <selection activeCell="C21" sqref="C21:E2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86</v>
      </c>
      <c r="D4" s="7" t="s">
        <v>4</v>
      </c>
      <c r="E4" s="8"/>
      <c r="F4" s="5"/>
      <c r="G4" s="1"/>
      <c r="J4" s="15" t="s">
        <v>109</v>
      </c>
      <c r="K4" s="16" t="s">
        <v>45</v>
      </c>
      <c r="L4" s="17"/>
      <c r="M4" s="18"/>
      <c r="N4" s="19">
        <v>19</v>
      </c>
      <c r="O4" s="19">
        <v>26</v>
      </c>
      <c r="P4" s="19">
        <v>27</v>
      </c>
      <c r="Q4" s="19">
        <v>19</v>
      </c>
      <c r="R4" s="20"/>
      <c r="S4" s="21">
        <f>SUM(N4:R4)</f>
        <v>91</v>
      </c>
      <c r="T4" s="22">
        <v>242</v>
      </c>
    </row>
    <row r="5" spans="1:28" x14ac:dyDescent="0.3">
      <c r="B5" s="1"/>
      <c r="C5" s="6" t="s">
        <v>87</v>
      </c>
      <c r="D5" s="7" t="s">
        <v>6</v>
      </c>
      <c r="E5" s="1"/>
      <c r="F5" s="1"/>
      <c r="G5" s="1"/>
      <c r="J5" s="15" t="s">
        <v>110</v>
      </c>
      <c r="K5" s="16" t="s">
        <v>76</v>
      </c>
      <c r="L5" s="17"/>
      <c r="M5" s="18"/>
      <c r="N5" s="19">
        <v>16</v>
      </c>
      <c r="O5" s="19">
        <v>29</v>
      </c>
      <c r="P5" s="19">
        <v>24</v>
      </c>
      <c r="Q5" s="19">
        <v>23</v>
      </c>
      <c r="R5" s="20"/>
      <c r="S5" s="21">
        <f>SUM(N5:R5)</f>
        <v>92</v>
      </c>
      <c r="T5" s="22">
        <v>242</v>
      </c>
      <c r="U5" s="1"/>
      <c r="V5" s="1"/>
      <c r="W5" s="1"/>
    </row>
    <row r="6" spans="1:28" x14ac:dyDescent="0.3">
      <c r="C6" s="23">
        <v>864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88</v>
      </c>
      <c r="D7" s="7" t="s">
        <v>8</v>
      </c>
      <c r="G7" s="1"/>
      <c r="S7" s="1"/>
      <c r="T7" s="25" t="s">
        <v>9</v>
      </c>
      <c r="U7" s="1"/>
      <c r="V7" s="26">
        <v>242</v>
      </c>
      <c r="W7" s="1"/>
    </row>
    <row r="8" spans="1:28" x14ac:dyDescent="0.3">
      <c r="B8" s="1"/>
      <c r="C8" s="24" t="s">
        <v>163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12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75</v>
      </c>
      <c r="B13" s="1" t="s">
        <v>46</v>
      </c>
      <c r="C13" s="27" t="s">
        <v>50</v>
      </c>
      <c r="D13" s="38">
        <v>11</v>
      </c>
      <c r="E13" s="27">
        <v>28</v>
      </c>
      <c r="F13" s="27">
        <v>2</v>
      </c>
      <c r="G13" s="27">
        <v>6</v>
      </c>
      <c r="H13" s="27"/>
      <c r="I13" s="27"/>
      <c r="J13" s="27">
        <v>2</v>
      </c>
      <c r="K13" s="27">
        <v>3</v>
      </c>
      <c r="L13" s="27">
        <v>0</v>
      </c>
      <c r="M13" s="27">
        <v>1</v>
      </c>
      <c r="N13" s="27">
        <f>SUM(L13:M13)</f>
        <v>1</v>
      </c>
      <c r="O13" s="27">
        <v>8</v>
      </c>
      <c r="P13" s="39">
        <v>1</v>
      </c>
      <c r="Q13" s="27">
        <v>0</v>
      </c>
      <c r="R13" s="27">
        <v>1</v>
      </c>
      <c r="S13" s="27">
        <v>0</v>
      </c>
      <c r="T13" s="27">
        <f>+(F13*2)+J13</f>
        <v>6</v>
      </c>
      <c r="U13" s="40">
        <f>IFERROR(((T13+Q13+N13-R13)+(O13*2))/E13,"")</f>
        <v>0.7857142857142857</v>
      </c>
      <c r="V13" s="22">
        <v>242</v>
      </c>
      <c r="W13" s="22" t="s">
        <v>91</v>
      </c>
      <c r="X13" s="22" t="s">
        <v>92</v>
      </c>
      <c r="Y13" s="76">
        <v>864</v>
      </c>
      <c r="Z13" s="42"/>
      <c r="AA13" s="1" t="s">
        <v>58</v>
      </c>
      <c r="AB13" s="28" t="s">
        <v>108</v>
      </c>
    </row>
    <row r="14" spans="1:28" x14ac:dyDescent="0.3">
      <c r="A14" s="1" t="s">
        <v>75</v>
      </c>
      <c r="B14" s="1" t="s">
        <v>46</v>
      </c>
      <c r="C14" s="27" t="s">
        <v>49</v>
      </c>
      <c r="D14" s="38">
        <v>24</v>
      </c>
      <c r="E14" s="27">
        <v>40</v>
      </c>
      <c r="F14" s="27">
        <v>8</v>
      </c>
      <c r="G14" s="27">
        <v>19</v>
      </c>
      <c r="H14" s="27"/>
      <c r="I14" s="27"/>
      <c r="J14" s="27">
        <v>1</v>
      </c>
      <c r="K14" s="27">
        <v>3</v>
      </c>
      <c r="L14" s="27">
        <v>1</v>
      </c>
      <c r="M14" s="27">
        <v>3</v>
      </c>
      <c r="N14" s="27">
        <f t="shared" ref="N14:N19" si="0">SUM(L14:M14)</f>
        <v>4</v>
      </c>
      <c r="O14" s="39">
        <v>1</v>
      </c>
      <c r="P14" s="39">
        <v>5</v>
      </c>
      <c r="Q14" s="39">
        <v>1</v>
      </c>
      <c r="R14" s="39">
        <v>3</v>
      </c>
      <c r="S14" s="39">
        <v>0</v>
      </c>
      <c r="T14" s="27">
        <f t="shared" ref="T14:T22" si="1">+(F14*2)+J14</f>
        <v>17</v>
      </c>
      <c r="U14" s="40">
        <f t="shared" ref="U14:U22" si="2">IFERROR(((T14+Q14+N14-R14)+(O14*2))/E14,"")</f>
        <v>0.52500000000000002</v>
      </c>
      <c r="V14" s="22">
        <v>242</v>
      </c>
      <c r="W14" s="22" t="s">
        <v>91</v>
      </c>
      <c r="X14" s="22" t="s">
        <v>92</v>
      </c>
      <c r="Y14" s="76">
        <v>864</v>
      </c>
      <c r="Z14" s="42"/>
      <c r="AA14" s="1" t="s">
        <v>58</v>
      </c>
      <c r="AB14" s="28" t="s">
        <v>108</v>
      </c>
    </row>
    <row r="15" spans="1:28" x14ac:dyDescent="0.3">
      <c r="A15" s="1" t="s">
        <v>75</v>
      </c>
      <c r="B15" s="1" t="s">
        <v>46</v>
      </c>
      <c r="C15" s="27" t="s">
        <v>48</v>
      </c>
      <c r="D15" s="38">
        <v>22</v>
      </c>
      <c r="E15" s="27">
        <v>29</v>
      </c>
      <c r="F15" s="27">
        <v>6</v>
      </c>
      <c r="G15" s="27">
        <v>12</v>
      </c>
      <c r="H15" s="27"/>
      <c r="I15" s="27"/>
      <c r="J15" s="27">
        <v>1</v>
      </c>
      <c r="K15" s="27">
        <v>4</v>
      </c>
      <c r="L15" s="27">
        <v>0</v>
      </c>
      <c r="M15" s="27">
        <v>5</v>
      </c>
      <c r="N15" s="27">
        <f t="shared" si="0"/>
        <v>5</v>
      </c>
      <c r="O15" s="39">
        <v>3</v>
      </c>
      <c r="P15" s="39">
        <v>4</v>
      </c>
      <c r="Q15" s="39">
        <v>5</v>
      </c>
      <c r="R15" s="39">
        <v>3</v>
      </c>
      <c r="S15" s="39">
        <v>0</v>
      </c>
      <c r="T15" s="27">
        <f t="shared" si="1"/>
        <v>13</v>
      </c>
      <c r="U15" s="40">
        <f t="shared" si="2"/>
        <v>0.89655172413793105</v>
      </c>
      <c r="V15" s="22">
        <v>242</v>
      </c>
      <c r="W15" s="22" t="s">
        <v>91</v>
      </c>
      <c r="X15" s="22" t="s">
        <v>92</v>
      </c>
      <c r="Y15" s="76">
        <v>864</v>
      </c>
      <c r="Z15" s="42"/>
      <c r="AA15" s="1" t="s">
        <v>58</v>
      </c>
      <c r="AB15" s="28" t="s">
        <v>108</v>
      </c>
    </row>
    <row r="16" spans="1:28" x14ac:dyDescent="0.3">
      <c r="A16" s="1" t="s">
        <v>75</v>
      </c>
      <c r="B16" s="1" t="s">
        <v>46</v>
      </c>
      <c r="C16" s="27" t="s">
        <v>52</v>
      </c>
      <c r="D16" s="38">
        <v>3</v>
      </c>
      <c r="E16" s="27">
        <v>1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27">
        <f t="shared" si="1"/>
        <v>0</v>
      </c>
      <c r="U16" s="40">
        <f t="shared" si="2"/>
        <v>0</v>
      </c>
      <c r="V16" s="22">
        <v>242</v>
      </c>
      <c r="W16" s="22" t="s">
        <v>91</v>
      </c>
      <c r="X16" s="22" t="s">
        <v>92</v>
      </c>
      <c r="Y16" s="76">
        <v>864</v>
      </c>
      <c r="Z16" s="42"/>
      <c r="AA16" s="1" t="s">
        <v>58</v>
      </c>
      <c r="AB16" s="28" t="s">
        <v>108</v>
      </c>
    </row>
    <row r="17" spans="1:28" x14ac:dyDescent="0.3">
      <c r="A17" s="1" t="s">
        <v>75</v>
      </c>
      <c r="B17" s="1" t="s">
        <v>46</v>
      </c>
      <c r="C17" s="27" t="s">
        <v>56</v>
      </c>
      <c r="D17" s="38">
        <v>45</v>
      </c>
      <c r="E17" s="27">
        <v>19</v>
      </c>
      <c r="F17" s="27">
        <v>3</v>
      </c>
      <c r="G17" s="27">
        <v>6</v>
      </c>
      <c r="H17" s="27"/>
      <c r="I17" s="27"/>
      <c r="J17" s="27">
        <v>0</v>
      </c>
      <c r="K17" s="27">
        <v>0</v>
      </c>
      <c r="L17" s="27">
        <v>2</v>
      </c>
      <c r="M17" s="27">
        <v>2</v>
      </c>
      <c r="N17" s="27">
        <f t="shared" si="0"/>
        <v>4</v>
      </c>
      <c r="O17" s="39">
        <v>2</v>
      </c>
      <c r="P17" s="39">
        <v>1</v>
      </c>
      <c r="Q17" s="39">
        <v>2</v>
      </c>
      <c r="R17" s="39">
        <v>3</v>
      </c>
      <c r="S17" s="39">
        <v>0</v>
      </c>
      <c r="T17" s="27">
        <f t="shared" si="1"/>
        <v>6</v>
      </c>
      <c r="U17" s="40">
        <f t="shared" si="2"/>
        <v>0.68421052631578949</v>
      </c>
      <c r="V17" s="22">
        <v>242</v>
      </c>
      <c r="W17" s="22" t="s">
        <v>91</v>
      </c>
      <c r="X17" s="22" t="s">
        <v>92</v>
      </c>
      <c r="Y17" s="76">
        <v>864</v>
      </c>
      <c r="Z17" s="42"/>
      <c r="AA17" s="1" t="s">
        <v>58</v>
      </c>
      <c r="AB17" s="28" t="s">
        <v>108</v>
      </c>
    </row>
    <row r="18" spans="1:28" x14ac:dyDescent="0.3">
      <c r="A18" s="1" t="s">
        <v>75</v>
      </c>
      <c r="B18" s="1" t="s">
        <v>46</v>
      </c>
      <c r="C18" s="27" t="s">
        <v>51</v>
      </c>
      <c r="D18" s="38">
        <v>23</v>
      </c>
      <c r="E18" s="27">
        <v>43</v>
      </c>
      <c r="F18" s="27">
        <v>3</v>
      </c>
      <c r="G18" s="27">
        <v>10</v>
      </c>
      <c r="H18" s="27"/>
      <c r="I18" s="27"/>
      <c r="J18" s="27">
        <v>4</v>
      </c>
      <c r="K18" s="27">
        <v>4</v>
      </c>
      <c r="L18" s="27">
        <v>1</v>
      </c>
      <c r="M18" s="27">
        <v>3</v>
      </c>
      <c r="N18" s="27">
        <f t="shared" si="0"/>
        <v>4</v>
      </c>
      <c r="O18" s="39">
        <v>6</v>
      </c>
      <c r="P18" s="39">
        <v>2</v>
      </c>
      <c r="Q18" s="39">
        <v>6</v>
      </c>
      <c r="R18" s="39">
        <v>3</v>
      </c>
      <c r="S18" s="39">
        <v>0</v>
      </c>
      <c r="T18" s="27">
        <f t="shared" si="1"/>
        <v>10</v>
      </c>
      <c r="U18" s="40">
        <f t="shared" si="2"/>
        <v>0.67441860465116277</v>
      </c>
      <c r="V18" s="22">
        <v>242</v>
      </c>
      <c r="W18" s="22" t="s">
        <v>91</v>
      </c>
      <c r="X18" s="22" t="s">
        <v>92</v>
      </c>
      <c r="Y18" s="76">
        <v>864</v>
      </c>
      <c r="Z18" s="42"/>
      <c r="AA18" s="1" t="s">
        <v>58</v>
      </c>
      <c r="AB18" s="28" t="s">
        <v>108</v>
      </c>
    </row>
    <row r="19" spans="1:28" x14ac:dyDescent="0.3">
      <c r="A19" s="1" t="s">
        <v>75</v>
      </c>
      <c r="B19" s="1" t="s">
        <v>46</v>
      </c>
      <c r="C19" s="27" t="s">
        <v>55</v>
      </c>
      <c r="D19" s="38">
        <v>40</v>
      </c>
      <c r="E19" s="27">
        <v>20</v>
      </c>
      <c r="F19" s="27">
        <v>3</v>
      </c>
      <c r="G19" s="27">
        <v>7</v>
      </c>
      <c r="H19" s="27"/>
      <c r="I19" s="27"/>
      <c r="J19" s="27">
        <v>3</v>
      </c>
      <c r="K19" s="27">
        <v>4</v>
      </c>
      <c r="L19" s="27">
        <v>1</v>
      </c>
      <c r="M19" s="27">
        <v>3</v>
      </c>
      <c r="N19" s="27">
        <f t="shared" si="0"/>
        <v>4</v>
      </c>
      <c r="O19" s="39">
        <v>0</v>
      </c>
      <c r="P19" s="39">
        <v>2</v>
      </c>
      <c r="Q19" s="39">
        <v>0</v>
      </c>
      <c r="R19" s="39">
        <v>4</v>
      </c>
      <c r="S19" s="39">
        <v>0</v>
      </c>
      <c r="T19" s="27">
        <f t="shared" si="1"/>
        <v>9</v>
      </c>
      <c r="U19" s="40">
        <f t="shared" si="2"/>
        <v>0.45</v>
      </c>
      <c r="V19" s="22">
        <v>242</v>
      </c>
      <c r="W19" s="22" t="s">
        <v>91</v>
      </c>
      <c r="X19" s="22" t="s">
        <v>92</v>
      </c>
      <c r="Y19" s="76">
        <v>864</v>
      </c>
      <c r="Z19" s="42"/>
      <c r="AA19" s="1" t="s">
        <v>58</v>
      </c>
      <c r="AB19" s="28" t="s">
        <v>108</v>
      </c>
    </row>
    <row r="20" spans="1:28" x14ac:dyDescent="0.3">
      <c r="A20" s="1" t="s">
        <v>75</v>
      </c>
      <c r="B20" s="1" t="s">
        <v>46</v>
      </c>
      <c r="C20" s="27" t="s">
        <v>47</v>
      </c>
      <c r="D20" s="38">
        <v>10</v>
      </c>
      <c r="E20" s="27">
        <v>37</v>
      </c>
      <c r="F20" s="27">
        <v>10</v>
      </c>
      <c r="G20" s="27">
        <v>12</v>
      </c>
      <c r="H20" s="27"/>
      <c r="I20" s="27"/>
      <c r="J20" s="27">
        <v>3</v>
      </c>
      <c r="K20" s="27">
        <v>7</v>
      </c>
      <c r="L20" s="27">
        <v>2</v>
      </c>
      <c r="M20" s="27">
        <v>4</v>
      </c>
      <c r="N20" s="27">
        <f>SUM(L20:M20)</f>
        <v>6</v>
      </c>
      <c r="O20" s="39">
        <v>1</v>
      </c>
      <c r="P20" s="39">
        <v>4</v>
      </c>
      <c r="Q20" s="39">
        <v>0</v>
      </c>
      <c r="R20" s="39">
        <v>2</v>
      </c>
      <c r="S20" s="39">
        <v>0</v>
      </c>
      <c r="T20" s="27">
        <f t="shared" si="1"/>
        <v>23</v>
      </c>
      <c r="U20" s="40">
        <f t="shared" si="2"/>
        <v>0.78378378378378377</v>
      </c>
      <c r="V20" s="22">
        <v>242</v>
      </c>
      <c r="W20" s="22" t="s">
        <v>91</v>
      </c>
      <c r="X20" s="22" t="s">
        <v>92</v>
      </c>
      <c r="Y20" s="76">
        <v>864</v>
      </c>
      <c r="Z20" s="42"/>
      <c r="AA20" s="1" t="s">
        <v>58</v>
      </c>
      <c r="AB20" s="28" t="s">
        <v>108</v>
      </c>
    </row>
    <row r="21" spans="1:28" x14ac:dyDescent="0.3">
      <c r="A21" s="1" t="s">
        <v>75</v>
      </c>
      <c r="B21" s="1" t="s">
        <v>46</v>
      </c>
      <c r="C21" s="27" t="s">
        <v>54</v>
      </c>
      <c r="D21" s="38">
        <v>25</v>
      </c>
      <c r="E21" s="27" t="s">
        <v>555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27"/>
      <c r="U21" s="40"/>
      <c r="V21" s="22">
        <v>242</v>
      </c>
      <c r="W21" s="22" t="s">
        <v>91</v>
      </c>
      <c r="X21" s="22" t="s">
        <v>92</v>
      </c>
      <c r="Y21" s="76">
        <v>864</v>
      </c>
      <c r="Z21" s="42"/>
      <c r="AA21" s="1" t="s">
        <v>58</v>
      </c>
      <c r="AB21" s="28" t="s">
        <v>108</v>
      </c>
    </row>
    <row r="22" spans="1:28" x14ac:dyDescent="0.3">
      <c r="A22" s="1" t="s">
        <v>75</v>
      </c>
      <c r="B22" s="1" t="s">
        <v>46</v>
      </c>
      <c r="C22" s="27" t="s">
        <v>53</v>
      </c>
      <c r="D22" s="38">
        <v>15</v>
      </c>
      <c r="E22" s="27">
        <v>23</v>
      </c>
      <c r="F22" s="27">
        <v>3</v>
      </c>
      <c r="G22" s="27">
        <v>8</v>
      </c>
      <c r="H22" s="27"/>
      <c r="I22" s="27"/>
      <c r="J22" s="27">
        <v>1</v>
      </c>
      <c r="K22" s="27">
        <v>2</v>
      </c>
      <c r="L22" s="27">
        <v>1</v>
      </c>
      <c r="M22" s="27">
        <v>2</v>
      </c>
      <c r="N22" s="27">
        <f>SUM(L22:M22)</f>
        <v>3</v>
      </c>
      <c r="O22" s="39">
        <v>3</v>
      </c>
      <c r="P22" s="39">
        <v>1</v>
      </c>
      <c r="Q22" s="39">
        <v>3</v>
      </c>
      <c r="R22" s="39">
        <v>5</v>
      </c>
      <c r="S22" s="39">
        <v>0</v>
      </c>
      <c r="T22" s="27">
        <f t="shared" si="1"/>
        <v>7</v>
      </c>
      <c r="U22" s="40">
        <f t="shared" si="2"/>
        <v>0.60869565217391308</v>
      </c>
      <c r="V22" s="22">
        <v>242</v>
      </c>
      <c r="W22" s="22" t="s">
        <v>91</v>
      </c>
      <c r="X22" s="22" t="s">
        <v>92</v>
      </c>
      <c r="Y22" s="76">
        <v>864</v>
      </c>
      <c r="Z22" s="42"/>
      <c r="AA22" s="1" t="s">
        <v>58</v>
      </c>
      <c r="AB22" s="28" t="s">
        <v>108</v>
      </c>
    </row>
    <row r="23" spans="1:28" x14ac:dyDescent="0.3">
      <c r="A23" s="44" t="s">
        <v>75</v>
      </c>
      <c r="B23" s="44" t="s">
        <v>46</v>
      </c>
      <c r="C23" s="45" t="s">
        <v>40</v>
      </c>
      <c r="D23" s="44"/>
      <c r="E23" s="45">
        <f t="shared" ref="E23:T23" si="3">SUM(E13:E22)</f>
        <v>240</v>
      </c>
      <c r="F23" s="45">
        <f t="shared" si="3"/>
        <v>38</v>
      </c>
      <c r="G23" s="45">
        <f t="shared" si="3"/>
        <v>80</v>
      </c>
      <c r="H23" s="45">
        <f t="shared" si="3"/>
        <v>0</v>
      </c>
      <c r="I23" s="45">
        <f t="shared" si="3"/>
        <v>0</v>
      </c>
      <c r="J23" s="45">
        <f t="shared" si="3"/>
        <v>15</v>
      </c>
      <c r="K23" s="45">
        <f t="shared" si="3"/>
        <v>27</v>
      </c>
      <c r="L23" s="45">
        <f t="shared" si="3"/>
        <v>8</v>
      </c>
      <c r="M23" s="45">
        <f t="shared" si="3"/>
        <v>23</v>
      </c>
      <c r="N23" s="45">
        <f t="shared" si="3"/>
        <v>31</v>
      </c>
      <c r="O23" s="45">
        <f t="shared" si="3"/>
        <v>24</v>
      </c>
      <c r="P23" s="45">
        <f t="shared" si="3"/>
        <v>20</v>
      </c>
      <c r="Q23" s="45">
        <f t="shared" si="3"/>
        <v>17</v>
      </c>
      <c r="R23" s="45">
        <f t="shared" si="3"/>
        <v>24</v>
      </c>
      <c r="S23" s="45">
        <f t="shared" si="3"/>
        <v>0</v>
      </c>
      <c r="T23" s="45">
        <f t="shared" si="3"/>
        <v>91</v>
      </c>
      <c r="U23" s="46">
        <f>((T23+Q23+N23-R23)+(O23*2))/E23</f>
        <v>0.6791666666666667</v>
      </c>
      <c r="V23" s="47">
        <v>242</v>
      </c>
      <c r="W23" s="47" t="s">
        <v>91</v>
      </c>
      <c r="X23" s="47" t="s">
        <v>92</v>
      </c>
      <c r="Y23" s="77">
        <v>864</v>
      </c>
      <c r="Z23" s="88" t="s">
        <v>479</v>
      </c>
      <c r="AA23" s="44" t="s">
        <v>58</v>
      </c>
      <c r="AB23" s="79" t="s">
        <v>108</v>
      </c>
    </row>
    <row r="24" spans="1:28" x14ac:dyDescent="0.3">
      <c r="A24" s="1"/>
      <c r="B24" s="1"/>
      <c r="C24" s="1"/>
      <c r="D24" s="1"/>
      <c r="F24" s="50" t="s">
        <v>41</v>
      </c>
      <c r="G24" s="51">
        <f>F23/G23</f>
        <v>0.47499999999999998</v>
      </c>
      <c r="H24" s="27"/>
      <c r="I24" s="1"/>
      <c r="J24" s="50" t="s">
        <v>42</v>
      </c>
      <c r="K24" s="52">
        <f>J23/K23</f>
        <v>0.55555555555555558</v>
      </c>
      <c r="L24" s="1"/>
      <c r="M24" s="39" t="s">
        <v>43</v>
      </c>
      <c r="N24" s="53">
        <v>12</v>
      </c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1" t="s">
        <v>111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76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>
        <v>17</v>
      </c>
      <c r="W33" s="1"/>
      <c r="X33" s="1"/>
      <c r="Y33" s="31"/>
      <c r="Z33" s="42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75</v>
      </c>
      <c r="C35" s="27" t="s">
        <v>94</v>
      </c>
      <c r="D35" s="38">
        <v>34</v>
      </c>
      <c r="E35" s="27">
        <v>44</v>
      </c>
      <c r="F35" s="27">
        <v>13</v>
      </c>
      <c r="G35" s="27">
        <v>22</v>
      </c>
      <c r="H35" s="27"/>
      <c r="I35" s="27"/>
      <c r="J35" s="27">
        <v>4</v>
      </c>
      <c r="K35" s="27">
        <v>6</v>
      </c>
      <c r="L35" s="27">
        <v>3</v>
      </c>
      <c r="M35" s="27">
        <v>11</v>
      </c>
      <c r="N35" s="27">
        <f>SUM(L35:M35)</f>
        <v>14</v>
      </c>
      <c r="O35" s="27">
        <v>0</v>
      </c>
      <c r="P35" s="39">
        <v>3</v>
      </c>
      <c r="Q35" s="27">
        <v>5</v>
      </c>
      <c r="R35" s="27">
        <v>3</v>
      </c>
      <c r="S35" s="27">
        <v>0</v>
      </c>
      <c r="T35" s="27">
        <f>(H35*3)+((F35-H35)*2)+J35</f>
        <v>30</v>
      </c>
      <c r="U35" s="40">
        <f>IFERROR(((T35+Q35+N35-R35)+(O35*2))/E35,"")</f>
        <v>1.0454545454545454</v>
      </c>
      <c r="V35" s="22">
        <v>242</v>
      </c>
      <c r="W35" s="22" t="s">
        <v>95</v>
      </c>
      <c r="X35" s="22" t="s">
        <v>96</v>
      </c>
      <c r="Y35" s="76">
        <v>864</v>
      </c>
      <c r="Z35" s="42"/>
      <c r="AA35" s="1" t="s">
        <v>97</v>
      </c>
      <c r="AB35" s="28" t="s">
        <v>112</v>
      </c>
    </row>
    <row r="36" spans="1:28" x14ac:dyDescent="0.3">
      <c r="A36" s="1" t="s">
        <v>46</v>
      </c>
      <c r="B36" s="1" t="s">
        <v>75</v>
      </c>
      <c r="C36" s="27" t="s">
        <v>99</v>
      </c>
      <c r="D36" s="38">
        <v>12</v>
      </c>
      <c r="E36" s="7" t="s">
        <v>478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9"/>
      <c r="Q36" s="27"/>
      <c r="R36" s="27"/>
      <c r="S36" s="27"/>
      <c r="T36" s="27"/>
      <c r="U36" s="40"/>
      <c r="V36" s="22">
        <v>242</v>
      </c>
      <c r="W36" s="22" t="s">
        <v>95</v>
      </c>
      <c r="X36" s="22" t="s">
        <v>96</v>
      </c>
      <c r="Y36" s="76">
        <v>864</v>
      </c>
      <c r="Z36" s="42"/>
      <c r="AA36" s="1" t="s">
        <v>97</v>
      </c>
      <c r="AB36" s="28" t="s">
        <v>112</v>
      </c>
    </row>
    <row r="37" spans="1:28" x14ac:dyDescent="0.3">
      <c r="A37" s="1" t="s">
        <v>46</v>
      </c>
      <c r="B37" s="1" t="s">
        <v>75</v>
      </c>
      <c r="C37" s="27" t="s">
        <v>113</v>
      </c>
      <c r="D37" s="38">
        <v>20</v>
      </c>
      <c r="E37" s="27">
        <v>5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ref="N37:N38" si="4">SUM(L37:M37)</f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f t="shared" ref="T37:T38" si="5">(H37*3)+((F37-H37)*2)+J37</f>
        <v>0</v>
      </c>
      <c r="U37" s="40">
        <f t="shared" ref="U37:U38" si="6">IFERROR(((T37+Q37+N37-R37)+(O37*2))/E37,"")</f>
        <v>0</v>
      </c>
      <c r="V37" s="22">
        <v>242</v>
      </c>
      <c r="W37" s="22" t="s">
        <v>95</v>
      </c>
      <c r="X37" s="22" t="s">
        <v>96</v>
      </c>
      <c r="Y37" s="76">
        <v>864</v>
      </c>
      <c r="Z37" s="42"/>
      <c r="AA37" s="1" t="s">
        <v>97</v>
      </c>
      <c r="AB37" s="28" t="s">
        <v>112</v>
      </c>
    </row>
    <row r="38" spans="1:28" x14ac:dyDescent="0.3">
      <c r="A38" s="1" t="s">
        <v>46</v>
      </c>
      <c r="B38" s="1" t="s">
        <v>75</v>
      </c>
      <c r="C38" s="27" t="s">
        <v>100</v>
      </c>
      <c r="D38" s="38">
        <v>40</v>
      </c>
      <c r="E38" s="27">
        <v>32</v>
      </c>
      <c r="F38" s="27">
        <v>3</v>
      </c>
      <c r="G38" s="27">
        <v>7</v>
      </c>
      <c r="H38" s="27"/>
      <c r="I38" s="27"/>
      <c r="J38" s="27">
        <v>2</v>
      </c>
      <c r="K38" s="27">
        <v>2</v>
      </c>
      <c r="L38" s="27">
        <v>0</v>
      </c>
      <c r="M38" s="27">
        <v>5</v>
      </c>
      <c r="N38" s="27">
        <f t="shared" si="4"/>
        <v>5</v>
      </c>
      <c r="O38" s="39">
        <v>0</v>
      </c>
      <c r="P38" s="57">
        <v>6</v>
      </c>
      <c r="Q38" s="39">
        <v>2</v>
      </c>
      <c r="R38" s="39">
        <v>3</v>
      </c>
      <c r="S38" s="39">
        <v>1</v>
      </c>
      <c r="T38" s="39">
        <f t="shared" si="5"/>
        <v>8</v>
      </c>
      <c r="U38" s="40">
        <f t="shared" si="6"/>
        <v>0.375</v>
      </c>
      <c r="V38" s="22">
        <v>242</v>
      </c>
      <c r="W38" s="22" t="s">
        <v>95</v>
      </c>
      <c r="X38" s="22" t="s">
        <v>96</v>
      </c>
      <c r="Y38" s="76">
        <v>864</v>
      </c>
      <c r="Z38" s="42"/>
      <c r="AA38" s="1" t="s">
        <v>97</v>
      </c>
      <c r="AB38" s="28" t="s">
        <v>112</v>
      </c>
    </row>
    <row r="39" spans="1:28" x14ac:dyDescent="0.3">
      <c r="A39" s="1" t="s">
        <v>46</v>
      </c>
      <c r="B39" s="1" t="s">
        <v>75</v>
      </c>
      <c r="C39" s="27" t="s">
        <v>165</v>
      </c>
      <c r="D39" s="38">
        <v>11</v>
      </c>
      <c r="E39" s="7" t="s">
        <v>478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57"/>
      <c r="Q39" s="39"/>
      <c r="R39" s="39"/>
      <c r="S39" s="39"/>
      <c r="T39" s="27"/>
      <c r="U39" s="40"/>
      <c r="V39" s="22">
        <v>242</v>
      </c>
      <c r="W39" s="59" t="s">
        <v>95</v>
      </c>
      <c r="X39" s="22" t="s">
        <v>96</v>
      </c>
      <c r="Y39" s="76">
        <v>864</v>
      </c>
      <c r="Z39" s="42"/>
      <c r="AA39" s="1" t="s">
        <v>97</v>
      </c>
      <c r="AB39" s="28" t="s">
        <v>112</v>
      </c>
    </row>
    <row r="40" spans="1:28" x14ac:dyDescent="0.3">
      <c r="A40" s="1" t="s">
        <v>46</v>
      </c>
      <c r="B40" s="1" t="s">
        <v>75</v>
      </c>
      <c r="C40" s="27" t="s">
        <v>102</v>
      </c>
      <c r="D40" s="38">
        <v>42</v>
      </c>
      <c r="E40" s="27">
        <v>30</v>
      </c>
      <c r="F40" s="27">
        <v>1</v>
      </c>
      <c r="G40" s="27">
        <v>6</v>
      </c>
      <c r="H40" s="27"/>
      <c r="I40" s="27"/>
      <c r="J40" s="27">
        <v>1</v>
      </c>
      <c r="K40" s="27">
        <v>1</v>
      </c>
      <c r="L40" s="27">
        <v>0</v>
      </c>
      <c r="M40" s="27">
        <v>2</v>
      </c>
      <c r="N40" s="27">
        <f t="shared" ref="N40:N42" si="7">SUM(L40:M40)</f>
        <v>2</v>
      </c>
      <c r="O40" s="39">
        <v>0</v>
      </c>
      <c r="P40" s="39">
        <v>1</v>
      </c>
      <c r="Q40" s="39">
        <v>0</v>
      </c>
      <c r="R40" s="39">
        <v>3</v>
      </c>
      <c r="S40" s="39">
        <v>0</v>
      </c>
      <c r="T40" s="39">
        <f t="shared" ref="T40:T42" si="8">(H40*3)+((F40-H40)*2)+J40</f>
        <v>3</v>
      </c>
      <c r="U40" s="40">
        <f t="shared" ref="U40:U46" si="9">IFERROR(((T40+Q40+N40-R40)+(O40*2))/E40,"")</f>
        <v>6.6666666666666666E-2</v>
      </c>
      <c r="V40" s="22">
        <v>242</v>
      </c>
      <c r="W40" s="22" t="s">
        <v>95</v>
      </c>
      <c r="X40" s="22" t="s">
        <v>96</v>
      </c>
      <c r="Y40" s="76">
        <v>864</v>
      </c>
      <c r="Z40" s="42"/>
      <c r="AA40" s="1" t="s">
        <v>97</v>
      </c>
      <c r="AB40" s="28" t="s">
        <v>112</v>
      </c>
    </row>
    <row r="41" spans="1:28" x14ac:dyDescent="0.3">
      <c r="A41" s="1" t="s">
        <v>46</v>
      </c>
      <c r="B41" s="1" t="s">
        <v>75</v>
      </c>
      <c r="C41" s="27" t="s">
        <v>122</v>
      </c>
      <c r="D41" s="38">
        <v>30</v>
      </c>
      <c r="E41" s="27" t="s">
        <v>478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/>
      <c r="V41" s="22">
        <v>242</v>
      </c>
      <c r="W41" s="22" t="s">
        <v>95</v>
      </c>
      <c r="X41" s="22" t="s">
        <v>96</v>
      </c>
      <c r="Y41" s="76">
        <v>864</v>
      </c>
      <c r="Z41" s="42"/>
      <c r="AA41" s="1" t="s">
        <v>97</v>
      </c>
      <c r="AB41" s="28" t="s">
        <v>112</v>
      </c>
    </row>
    <row r="42" spans="1:28" x14ac:dyDescent="0.3">
      <c r="A42" s="1" t="s">
        <v>46</v>
      </c>
      <c r="B42" s="1" t="s">
        <v>75</v>
      </c>
      <c r="C42" s="27" t="s">
        <v>103</v>
      </c>
      <c r="D42" s="38">
        <v>22</v>
      </c>
      <c r="E42" s="27">
        <v>37</v>
      </c>
      <c r="F42" s="27">
        <v>6</v>
      </c>
      <c r="G42" s="27">
        <v>12</v>
      </c>
      <c r="H42" s="27"/>
      <c r="I42" s="27"/>
      <c r="J42" s="27">
        <v>0</v>
      </c>
      <c r="K42" s="27">
        <v>0</v>
      </c>
      <c r="L42" s="27">
        <v>1</v>
      </c>
      <c r="M42" s="27">
        <v>4</v>
      </c>
      <c r="N42" s="27">
        <f t="shared" si="7"/>
        <v>5</v>
      </c>
      <c r="O42" s="39">
        <v>2</v>
      </c>
      <c r="P42" s="39">
        <v>2</v>
      </c>
      <c r="Q42" s="39">
        <v>2</v>
      </c>
      <c r="R42" s="39">
        <v>2</v>
      </c>
      <c r="S42" s="39">
        <v>0</v>
      </c>
      <c r="T42" s="39">
        <f t="shared" si="8"/>
        <v>12</v>
      </c>
      <c r="U42" s="40">
        <f t="shared" si="9"/>
        <v>0.56756756756756754</v>
      </c>
      <c r="V42" s="22">
        <v>242</v>
      </c>
      <c r="W42" s="22" t="s">
        <v>95</v>
      </c>
      <c r="X42" s="22" t="s">
        <v>96</v>
      </c>
      <c r="Y42" s="76">
        <v>864</v>
      </c>
      <c r="Z42" s="42"/>
      <c r="AA42" s="1" t="s">
        <v>97</v>
      </c>
      <c r="AB42" s="28" t="s">
        <v>112</v>
      </c>
    </row>
    <row r="43" spans="1:28" x14ac:dyDescent="0.3">
      <c r="A43" s="1" t="s">
        <v>46</v>
      </c>
      <c r="B43" s="1" t="s">
        <v>75</v>
      </c>
      <c r="C43" s="27" t="s">
        <v>104</v>
      </c>
      <c r="D43" s="38">
        <v>44</v>
      </c>
      <c r="E43" s="27">
        <v>29</v>
      </c>
      <c r="F43" s="27">
        <v>5</v>
      </c>
      <c r="G43" s="27">
        <v>12</v>
      </c>
      <c r="H43" s="27"/>
      <c r="I43" s="27"/>
      <c r="J43" s="27">
        <v>2</v>
      </c>
      <c r="K43" s="27">
        <v>3</v>
      </c>
      <c r="L43" s="27">
        <v>2</v>
      </c>
      <c r="M43" s="27">
        <v>3</v>
      </c>
      <c r="N43" s="27">
        <f>SUM(L43:M43)</f>
        <v>5</v>
      </c>
      <c r="O43" s="39">
        <v>2</v>
      </c>
      <c r="P43" s="39">
        <v>4</v>
      </c>
      <c r="Q43" s="39">
        <v>2</v>
      </c>
      <c r="R43" s="39">
        <v>4</v>
      </c>
      <c r="S43" s="39">
        <v>0</v>
      </c>
      <c r="T43" s="39">
        <f>(H43*3)+((F43-H43)*2)+J43</f>
        <v>12</v>
      </c>
      <c r="U43" s="40">
        <f t="shared" si="9"/>
        <v>0.65517241379310343</v>
      </c>
      <c r="V43" s="22">
        <v>242</v>
      </c>
      <c r="W43" s="22" t="s">
        <v>95</v>
      </c>
      <c r="X43" s="22" t="s">
        <v>96</v>
      </c>
      <c r="Y43" s="76">
        <v>864</v>
      </c>
      <c r="Z43" s="42"/>
      <c r="AA43" s="1" t="s">
        <v>97</v>
      </c>
      <c r="AB43" s="28" t="s">
        <v>112</v>
      </c>
    </row>
    <row r="44" spans="1:28" x14ac:dyDescent="0.3">
      <c r="A44" s="1" t="s">
        <v>46</v>
      </c>
      <c r="B44" s="1" t="s">
        <v>75</v>
      </c>
      <c r="C44" s="27" t="s">
        <v>105</v>
      </c>
      <c r="D44" s="38">
        <v>21</v>
      </c>
      <c r="E44" s="27">
        <v>17</v>
      </c>
      <c r="F44" s="27">
        <v>4</v>
      </c>
      <c r="G44" s="27">
        <v>4</v>
      </c>
      <c r="H44" s="27"/>
      <c r="I44" s="27"/>
      <c r="J44" s="27">
        <v>1</v>
      </c>
      <c r="K44" s="27">
        <v>4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4</v>
      </c>
      <c r="Q44" s="39">
        <v>0</v>
      </c>
      <c r="R44" s="39">
        <v>1</v>
      </c>
      <c r="S44" s="39">
        <v>0</v>
      </c>
      <c r="T44" s="39">
        <f>(H44*3)+((F44-H44)*2)+J44</f>
        <v>9</v>
      </c>
      <c r="U44" s="40">
        <f t="shared" si="9"/>
        <v>0.47058823529411764</v>
      </c>
      <c r="V44" s="22">
        <v>242</v>
      </c>
      <c r="W44" s="22" t="s">
        <v>95</v>
      </c>
      <c r="X44" s="22" t="s">
        <v>96</v>
      </c>
      <c r="Y44" s="76">
        <v>864</v>
      </c>
      <c r="Z44" s="42"/>
      <c r="AA44" s="1" t="s">
        <v>97</v>
      </c>
      <c r="AB44" s="28" t="s">
        <v>112</v>
      </c>
    </row>
    <row r="45" spans="1:28" x14ac:dyDescent="0.3">
      <c r="A45" s="1" t="s">
        <v>46</v>
      </c>
      <c r="B45" s="1" t="s">
        <v>75</v>
      </c>
      <c r="C45" s="27" t="s">
        <v>106</v>
      </c>
      <c r="D45" s="38">
        <v>24</v>
      </c>
      <c r="E45" s="27">
        <v>38</v>
      </c>
      <c r="F45" s="27">
        <v>9</v>
      </c>
      <c r="G45" s="27">
        <v>19</v>
      </c>
      <c r="H45" s="27"/>
      <c r="I45" s="27"/>
      <c r="J45" s="27">
        <v>0</v>
      </c>
      <c r="K45" s="27">
        <v>0</v>
      </c>
      <c r="L45" s="27">
        <v>3</v>
      </c>
      <c r="M45" s="27">
        <v>5</v>
      </c>
      <c r="N45" s="27">
        <f>SUM(L45:M45)</f>
        <v>8</v>
      </c>
      <c r="O45" s="39">
        <v>8</v>
      </c>
      <c r="P45" s="39">
        <v>2</v>
      </c>
      <c r="Q45" s="39">
        <v>1</v>
      </c>
      <c r="R45" s="39">
        <v>6</v>
      </c>
      <c r="S45" s="39">
        <v>0</v>
      </c>
      <c r="T45" s="39">
        <f>(H45*3)+((F45-H45)*2)+J45</f>
        <v>18</v>
      </c>
      <c r="U45" s="40">
        <f t="shared" si="9"/>
        <v>0.97368421052631582</v>
      </c>
      <c r="V45" s="22">
        <v>242</v>
      </c>
      <c r="W45" s="22" t="s">
        <v>95</v>
      </c>
      <c r="X45" s="22" t="s">
        <v>96</v>
      </c>
      <c r="Y45" s="76">
        <v>864</v>
      </c>
      <c r="Z45" s="42"/>
      <c r="AA45" s="1" t="s">
        <v>97</v>
      </c>
      <c r="AB45" s="28" t="s">
        <v>112</v>
      </c>
    </row>
    <row r="46" spans="1:28" x14ac:dyDescent="0.3">
      <c r="A46" s="1" t="s">
        <v>46</v>
      </c>
      <c r="B46" s="1" t="s">
        <v>75</v>
      </c>
      <c r="C46" s="27" t="s">
        <v>107</v>
      </c>
      <c r="D46" s="38">
        <v>33</v>
      </c>
      <c r="E46" s="27">
        <v>8</v>
      </c>
      <c r="F46" s="27">
        <v>0</v>
      </c>
      <c r="G46" s="27">
        <v>0</v>
      </c>
      <c r="H46" s="27"/>
      <c r="I46" s="27"/>
      <c r="J46" s="27">
        <v>0</v>
      </c>
      <c r="K46" s="27">
        <v>0</v>
      </c>
      <c r="L46" s="27">
        <v>0</v>
      </c>
      <c r="M46" s="27">
        <v>0</v>
      </c>
      <c r="N46" s="27">
        <f>SUM(L46:M46)</f>
        <v>0</v>
      </c>
      <c r="O46" s="39">
        <v>0</v>
      </c>
      <c r="P46" s="39">
        <v>1</v>
      </c>
      <c r="Q46" s="39">
        <v>0</v>
      </c>
      <c r="R46" s="39">
        <v>1</v>
      </c>
      <c r="S46" s="39">
        <v>0</v>
      </c>
      <c r="T46" s="39">
        <f>(H46*3)+((F46-H46)*2)+J46</f>
        <v>0</v>
      </c>
      <c r="U46" s="101">
        <f t="shared" si="9"/>
        <v>-0.125</v>
      </c>
      <c r="V46" s="22">
        <v>242</v>
      </c>
      <c r="W46" s="22" t="s">
        <v>95</v>
      </c>
      <c r="X46" s="22" t="s">
        <v>96</v>
      </c>
      <c r="Y46" s="76">
        <v>864</v>
      </c>
      <c r="Z46" s="42"/>
      <c r="AA46" s="1" t="s">
        <v>97</v>
      </c>
      <c r="AB46" s="28" t="s">
        <v>112</v>
      </c>
    </row>
    <row r="47" spans="1:28" x14ac:dyDescent="0.3">
      <c r="A47" s="44" t="s">
        <v>46</v>
      </c>
      <c r="B47" s="44" t="s">
        <v>75</v>
      </c>
      <c r="C47" s="45" t="s">
        <v>40</v>
      </c>
      <c r="D47" s="44"/>
      <c r="E47" s="45">
        <f t="shared" ref="E47:T47" si="10">SUM(E35:E46)</f>
        <v>240</v>
      </c>
      <c r="F47" s="45">
        <f t="shared" si="10"/>
        <v>41</v>
      </c>
      <c r="G47" s="45">
        <f t="shared" si="10"/>
        <v>82</v>
      </c>
      <c r="H47" s="45">
        <f t="shared" si="10"/>
        <v>0</v>
      </c>
      <c r="I47" s="45">
        <f t="shared" si="10"/>
        <v>0</v>
      </c>
      <c r="J47" s="45">
        <f t="shared" si="10"/>
        <v>10</v>
      </c>
      <c r="K47" s="45">
        <f t="shared" si="10"/>
        <v>16</v>
      </c>
      <c r="L47" s="45">
        <f t="shared" si="10"/>
        <v>9</v>
      </c>
      <c r="M47" s="45">
        <f t="shared" si="10"/>
        <v>30</v>
      </c>
      <c r="N47" s="45">
        <f t="shared" si="10"/>
        <v>39</v>
      </c>
      <c r="O47" s="45">
        <f t="shared" si="10"/>
        <v>12</v>
      </c>
      <c r="P47" s="45">
        <f t="shared" si="10"/>
        <v>23</v>
      </c>
      <c r="Q47" s="45">
        <f t="shared" si="10"/>
        <v>12</v>
      </c>
      <c r="R47" s="45">
        <f t="shared" si="10"/>
        <v>23</v>
      </c>
      <c r="S47" s="45">
        <f t="shared" si="10"/>
        <v>1</v>
      </c>
      <c r="T47" s="45">
        <f t="shared" si="10"/>
        <v>92</v>
      </c>
      <c r="U47" s="46">
        <f>((T47+Q47+N47-R47)+(O47*2))/E47</f>
        <v>0.6</v>
      </c>
      <c r="V47" s="47">
        <v>242</v>
      </c>
      <c r="W47" s="47" t="s">
        <v>95</v>
      </c>
      <c r="X47" s="47" t="s">
        <v>96</v>
      </c>
      <c r="Y47" s="77">
        <v>864</v>
      </c>
      <c r="Z47" s="88" t="s">
        <v>480</v>
      </c>
      <c r="AA47" s="44" t="s">
        <v>97</v>
      </c>
      <c r="AB47" s="79" t="s">
        <v>112</v>
      </c>
    </row>
    <row r="48" spans="1:28" x14ac:dyDescent="0.3">
      <c r="A48" s="1"/>
      <c r="B48" s="1"/>
      <c r="C48" s="1"/>
      <c r="D48" s="1"/>
      <c r="F48" s="50" t="s">
        <v>41</v>
      </c>
      <c r="G48" s="51">
        <f>F47/G47</f>
        <v>0.5</v>
      </c>
      <c r="H48" s="27"/>
      <c r="I48" s="1"/>
      <c r="J48" s="50" t="s">
        <v>42</v>
      </c>
      <c r="K48" s="52">
        <f>J47/K47</f>
        <v>0.625</v>
      </c>
      <c r="L48" s="1"/>
      <c r="M48" s="39" t="s">
        <v>43</v>
      </c>
      <c r="N48" s="53">
        <v>14</v>
      </c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 t="s">
        <v>114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28"/>
    </row>
    <row r="51" spans="1:28" x14ac:dyDescent="0.3">
      <c r="AB51" s="80"/>
    </row>
    <row r="52" spans="1:28" x14ac:dyDescent="0.3">
      <c r="AB52" s="80"/>
    </row>
    <row r="53" spans="1:28" x14ac:dyDescent="0.3">
      <c r="AB53" s="80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D135-1A6D-4204-91CE-131827147B72}">
  <sheetPr>
    <tabColor rgb="FFFF0000"/>
    <pageSetUpPr fitToPage="1"/>
  </sheetPr>
  <dimension ref="A1:AB51"/>
  <sheetViews>
    <sheetView topLeftCell="A2" workbookViewId="0">
      <selection activeCell="C27" sqref="C27:C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481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0" t="s">
        <v>523</v>
      </c>
    </row>
    <row r="3" spans="1:28" x14ac:dyDescent="0.3">
      <c r="B3" s="1"/>
      <c r="C3" s="6">
        <v>29232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293</v>
      </c>
      <c r="K4" s="16" t="s">
        <v>45</v>
      </c>
      <c r="L4" s="17"/>
      <c r="M4" s="18"/>
      <c r="N4" s="19">
        <v>22</v>
      </c>
      <c r="O4" s="19">
        <v>7</v>
      </c>
      <c r="P4" s="19">
        <v>30</v>
      </c>
      <c r="Q4" s="19">
        <v>25</v>
      </c>
      <c r="R4" s="20"/>
      <c r="S4" s="21">
        <f>SUM(N4:R4)</f>
        <v>84</v>
      </c>
      <c r="T4" s="22">
        <v>244</v>
      </c>
    </row>
    <row r="5" spans="1:28" x14ac:dyDescent="0.3">
      <c r="B5" s="1"/>
      <c r="C5" s="6" t="s">
        <v>292</v>
      </c>
      <c r="D5" s="7" t="s">
        <v>6</v>
      </c>
      <c r="E5" s="1"/>
      <c r="F5" s="1"/>
      <c r="G5" s="1"/>
      <c r="J5" s="15" t="s">
        <v>294</v>
      </c>
      <c r="K5" s="16" t="s">
        <v>66</v>
      </c>
      <c r="L5" s="17"/>
      <c r="M5" s="18"/>
      <c r="N5" s="19">
        <v>20</v>
      </c>
      <c r="O5" s="19">
        <v>33</v>
      </c>
      <c r="P5" s="19">
        <v>27</v>
      </c>
      <c r="Q5" s="19">
        <v>27</v>
      </c>
      <c r="R5" s="20"/>
      <c r="S5" s="21">
        <f>SUM(N5:R5)</f>
        <v>107</v>
      </c>
      <c r="T5" s="22">
        <v>244</v>
      </c>
      <c r="U5" s="1"/>
      <c r="V5" s="1"/>
      <c r="W5" s="1"/>
    </row>
    <row r="6" spans="1:28" x14ac:dyDescent="0.3">
      <c r="C6" s="23">
        <v>1140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244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13</v>
      </c>
      <c r="W11" s="1"/>
      <c r="X11" s="1"/>
      <c r="Y11" s="31"/>
      <c r="Z11" s="42"/>
      <c r="AA11" s="1"/>
      <c r="AB11" s="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50</v>
      </c>
      <c r="D13" s="38">
        <v>11</v>
      </c>
      <c r="E13" s="27" t="s">
        <v>522</v>
      </c>
      <c r="F13" s="27"/>
      <c r="G13" s="27"/>
      <c r="H13" s="27"/>
      <c r="I13" s="27"/>
      <c r="J13" s="27"/>
      <c r="K13" s="27"/>
      <c r="L13" s="97"/>
      <c r="M13" s="97"/>
      <c r="N13" s="27"/>
      <c r="O13" s="97"/>
      <c r="P13" s="98"/>
      <c r="Q13" s="97"/>
      <c r="R13" s="97"/>
      <c r="S13" s="97"/>
      <c r="T13" s="27"/>
      <c r="U13" s="40" t="str">
        <f>IFERROR(((T13+Q13+N13-R13)+(O13*2))/E13,"")</f>
        <v/>
      </c>
      <c r="V13" s="22">
        <v>244</v>
      </c>
      <c r="W13" s="22" t="s">
        <v>91</v>
      </c>
      <c r="X13" s="22" t="s">
        <v>92</v>
      </c>
      <c r="Y13" s="76">
        <v>1140</v>
      </c>
      <c r="Z13" s="42"/>
      <c r="AA13" s="1" t="s">
        <v>58</v>
      </c>
      <c r="AB13" s="28" t="s">
        <v>295</v>
      </c>
    </row>
    <row r="14" spans="1:28" x14ac:dyDescent="0.3">
      <c r="A14" s="1" t="s">
        <v>65</v>
      </c>
      <c r="B14" s="1" t="s">
        <v>46</v>
      </c>
      <c r="C14" s="27" t="s">
        <v>49</v>
      </c>
      <c r="D14" s="38">
        <v>24</v>
      </c>
      <c r="E14" s="97"/>
      <c r="F14" s="27">
        <v>4</v>
      </c>
      <c r="G14" s="97"/>
      <c r="H14" s="27"/>
      <c r="I14" s="27"/>
      <c r="J14" s="27">
        <v>0</v>
      </c>
      <c r="K14" s="27">
        <v>0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f t="shared" ref="T14:T22" si="1">+(F14*2)+J14</f>
        <v>8</v>
      </c>
      <c r="U14" s="40" t="str">
        <f t="shared" ref="U14:U22" si="2">IFERROR(((T14+Q14+N14-R14)+(O14*2))/E14,"")</f>
        <v/>
      </c>
      <c r="V14" s="22">
        <v>244</v>
      </c>
      <c r="W14" s="22" t="s">
        <v>91</v>
      </c>
      <c r="X14" s="22" t="s">
        <v>92</v>
      </c>
      <c r="Y14" s="76">
        <v>1140</v>
      </c>
      <c r="Z14" s="42"/>
      <c r="AA14" s="1" t="s">
        <v>58</v>
      </c>
      <c r="AB14" s="28" t="s">
        <v>295</v>
      </c>
    </row>
    <row r="15" spans="1:28" x14ac:dyDescent="0.3">
      <c r="A15" s="1" t="s">
        <v>65</v>
      </c>
      <c r="B15" s="1" t="s">
        <v>46</v>
      </c>
      <c r="C15" s="27" t="s">
        <v>48</v>
      </c>
      <c r="D15" s="38">
        <v>22</v>
      </c>
      <c r="E15" s="97"/>
      <c r="F15" s="27">
        <v>3</v>
      </c>
      <c r="G15" s="97"/>
      <c r="H15" s="27"/>
      <c r="I15" s="27"/>
      <c r="J15" s="27">
        <v>4</v>
      </c>
      <c r="K15" s="27">
        <v>6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27">
        <f t="shared" si="1"/>
        <v>10</v>
      </c>
      <c r="U15" s="40" t="str">
        <f t="shared" si="2"/>
        <v/>
      </c>
      <c r="V15" s="22">
        <v>244</v>
      </c>
      <c r="W15" s="22" t="s">
        <v>91</v>
      </c>
      <c r="X15" s="22" t="s">
        <v>92</v>
      </c>
      <c r="Y15" s="76">
        <v>1140</v>
      </c>
      <c r="Z15" s="42"/>
      <c r="AA15" s="1" t="s">
        <v>58</v>
      </c>
      <c r="AB15" s="28" t="s">
        <v>295</v>
      </c>
    </row>
    <row r="16" spans="1:28" x14ac:dyDescent="0.3">
      <c r="A16" s="1" t="s">
        <v>65</v>
      </c>
      <c r="B16" s="1" t="s">
        <v>46</v>
      </c>
      <c r="C16" s="27" t="s">
        <v>52</v>
      </c>
      <c r="D16" s="38">
        <v>3</v>
      </c>
      <c r="E16" s="97"/>
      <c r="F16" s="27">
        <v>2</v>
      </c>
      <c r="G16" s="97"/>
      <c r="H16" s="27"/>
      <c r="I16" s="27"/>
      <c r="J16" s="27">
        <v>3</v>
      </c>
      <c r="K16" s="27">
        <v>7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27">
        <f t="shared" si="1"/>
        <v>7</v>
      </c>
      <c r="U16" s="40" t="str">
        <f t="shared" si="2"/>
        <v/>
      </c>
      <c r="V16" s="22">
        <v>244</v>
      </c>
      <c r="W16" s="22" t="s">
        <v>91</v>
      </c>
      <c r="X16" s="22" t="s">
        <v>92</v>
      </c>
      <c r="Y16" s="76">
        <v>1140</v>
      </c>
      <c r="Z16" s="42"/>
      <c r="AA16" s="1" t="s">
        <v>58</v>
      </c>
      <c r="AB16" s="28" t="s">
        <v>295</v>
      </c>
    </row>
    <row r="17" spans="1:28" x14ac:dyDescent="0.3">
      <c r="A17" s="1" t="s">
        <v>65</v>
      </c>
      <c r="B17" s="1" t="s">
        <v>46</v>
      </c>
      <c r="C17" s="27" t="s">
        <v>56</v>
      </c>
      <c r="D17" s="38">
        <v>45</v>
      </c>
      <c r="E17" s="97"/>
      <c r="F17" s="27">
        <v>5</v>
      </c>
      <c r="G17" s="97"/>
      <c r="H17" s="27"/>
      <c r="I17" s="27"/>
      <c r="J17" s="27">
        <v>3</v>
      </c>
      <c r="K17" s="27">
        <v>3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f t="shared" si="1"/>
        <v>13</v>
      </c>
      <c r="U17" s="40" t="str">
        <f t="shared" si="2"/>
        <v/>
      </c>
      <c r="V17" s="22">
        <v>244</v>
      </c>
      <c r="W17" s="22" t="s">
        <v>91</v>
      </c>
      <c r="X17" s="22" t="s">
        <v>92</v>
      </c>
      <c r="Y17" s="76">
        <v>1140</v>
      </c>
      <c r="Z17" s="42"/>
      <c r="AA17" s="1" t="s">
        <v>58</v>
      </c>
      <c r="AB17" s="28" t="s">
        <v>295</v>
      </c>
    </row>
    <row r="18" spans="1:28" x14ac:dyDescent="0.3">
      <c r="A18" s="1" t="s">
        <v>65</v>
      </c>
      <c r="B18" s="1" t="s">
        <v>46</v>
      </c>
      <c r="C18" s="27" t="s">
        <v>51</v>
      </c>
      <c r="D18" s="38">
        <v>23</v>
      </c>
      <c r="E18" s="97"/>
      <c r="F18" s="27">
        <v>7</v>
      </c>
      <c r="G18" s="97"/>
      <c r="H18" s="27"/>
      <c r="I18" s="27"/>
      <c r="J18" s="27">
        <v>1</v>
      </c>
      <c r="K18" s="27">
        <v>2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f t="shared" si="1"/>
        <v>15</v>
      </c>
      <c r="U18" s="40" t="str">
        <f t="shared" si="2"/>
        <v/>
      </c>
      <c r="V18" s="22">
        <v>244</v>
      </c>
      <c r="W18" s="22" t="s">
        <v>91</v>
      </c>
      <c r="X18" s="22" t="s">
        <v>92</v>
      </c>
      <c r="Y18" s="76">
        <v>1140</v>
      </c>
      <c r="Z18" s="42"/>
      <c r="AA18" s="1" t="s">
        <v>58</v>
      </c>
      <c r="AB18" s="28" t="s">
        <v>295</v>
      </c>
    </row>
    <row r="19" spans="1:28" x14ac:dyDescent="0.3">
      <c r="A19" s="1" t="s">
        <v>65</v>
      </c>
      <c r="B19" s="1" t="s">
        <v>46</v>
      </c>
      <c r="C19" s="27" t="s">
        <v>55</v>
      </c>
      <c r="D19" s="38">
        <v>40</v>
      </c>
      <c r="E19" s="97"/>
      <c r="F19" s="27">
        <v>1</v>
      </c>
      <c r="G19" s="97"/>
      <c r="H19" s="27"/>
      <c r="I19" s="27"/>
      <c r="J19" s="27">
        <v>2</v>
      </c>
      <c r="K19" s="27">
        <v>6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f t="shared" si="1"/>
        <v>4</v>
      </c>
      <c r="U19" s="40" t="str">
        <f t="shared" si="2"/>
        <v/>
      </c>
      <c r="V19" s="22">
        <v>244</v>
      </c>
      <c r="W19" s="22" t="s">
        <v>91</v>
      </c>
      <c r="X19" s="22" t="s">
        <v>92</v>
      </c>
      <c r="Y19" s="76">
        <v>1140</v>
      </c>
      <c r="Z19" s="42"/>
      <c r="AA19" s="1" t="s">
        <v>58</v>
      </c>
      <c r="AB19" s="28" t="s">
        <v>295</v>
      </c>
    </row>
    <row r="20" spans="1:28" x14ac:dyDescent="0.3">
      <c r="A20" s="1" t="s">
        <v>65</v>
      </c>
      <c r="B20" s="1" t="s">
        <v>46</v>
      </c>
      <c r="C20" s="27" t="s">
        <v>47</v>
      </c>
      <c r="D20" s="38">
        <v>10</v>
      </c>
      <c r="E20" s="97"/>
      <c r="F20" s="27">
        <v>6</v>
      </c>
      <c r="G20" s="97"/>
      <c r="H20" s="27"/>
      <c r="I20" s="27"/>
      <c r="J20" s="27">
        <v>5</v>
      </c>
      <c r="K20" s="27">
        <v>13</v>
      </c>
      <c r="L20" s="27"/>
      <c r="M20" s="27">
        <v>15</v>
      </c>
      <c r="N20" s="27">
        <f>SUM(L20:M20)</f>
        <v>15</v>
      </c>
      <c r="O20" s="98"/>
      <c r="P20" s="98"/>
      <c r="Q20" s="98"/>
      <c r="R20" s="98"/>
      <c r="S20" s="98"/>
      <c r="T20" s="27">
        <f t="shared" si="1"/>
        <v>17</v>
      </c>
      <c r="U20" s="40" t="str">
        <f t="shared" si="2"/>
        <v/>
      </c>
      <c r="V20" s="22">
        <v>244</v>
      </c>
      <c r="W20" s="22" t="s">
        <v>91</v>
      </c>
      <c r="X20" s="22" t="s">
        <v>92</v>
      </c>
      <c r="Y20" s="76">
        <v>1140</v>
      </c>
      <c r="Z20" s="42"/>
      <c r="AA20" s="1" t="s">
        <v>58</v>
      </c>
      <c r="AB20" s="28" t="s">
        <v>295</v>
      </c>
    </row>
    <row r="21" spans="1:28" x14ac:dyDescent="0.3">
      <c r="A21" s="1" t="s">
        <v>65</v>
      </c>
      <c r="B21" s="1" t="s">
        <v>46</v>
      </c>
      <c r="C21" s="27" t="s">
        <v>54</v>
      </c>
      <c r="D21" s="38">
        <v>25</v>
      </c>
      <c r="E21" s="27" t="s">
        <v>555</v>
      </c>
      <c r="F21" s="27"/>
      <c r="G21" s="97"/>
      <c r="H21" s="27"/>
      <c r="I21" s="27"/>
      <c r="J21" s="27"/>
      <c r="K21" s="27"/>
      <c r="L21" s="27"/>
      <c r="M21" s="27"/>
      <c r="N21" s="27"/>
      <c r="O21" s="98"/>
      <c r="P21" s="98"/>
      <c r="Q21" s="98"/>
      <c r="R21" s="98"/>
      <c r="S21" s="98"/>
      <c r="T21" s="27"/>
      <c r="U21" s="40"/>
      <c r="V21" s="22">
        <v>244</v>
      </c>
      <c r="W21" s="22" t="s">
        <v>91</v>
      </c>
      <c r="X21" s="22" t="s">
        <v>92</v>
      </c>
      <c r="Y21" s="76">
        <v>1140</v>
      </c>
      <c r="Z21" s="42"/>
      <c r="AA21" s="1" t="s">
        <v>58</v>
      </c>
      <c r="AB21" s="28" t="s">
        <v>295</v>
      </c>
    </row>
    <row r="22" spans="1:28" x14ac:dyDescent="0.3">
      <c r="A22" s="1" t="s">
        <v>65</v>
      </c>
      <c r="B22" s="1" t="s">
        <v>46</v>
      </c>
      <c r="C22" s="27" t="s">
        <v>53</v>
      </c>
      <c r="D22" s="38">
        <v>15</v>
      </c>
      <c r="E22" s="97"/>
      <c r="F22" s="27">
        <v>2</v>
      </c>
      <c r="G22" s="97"/>
      <c r="H22" s="27"/>
      <c r="I22" s="27"/>
      <c r="J22" s="27">
        <v>6</v>
      </c>
      <c r="K22" s="27">
        <v>9</v>
      </c>
      <c r="L22" s="97"/>
      <c r="M22" s="97"/>
      <c r="N22" s="27">
        <f>SUM(L22:M22)</f>
        <v>0</v>
      </c>
      <c r="O22" s="98"/>
      <c r="P22" s="98"/>
      <c r="Q22" s="98"/>
      <c r="R22" s="98"/>
      <c r="S22" s="98"/>
      <c r="T22" s="27">
        <f t="shared" si="1"/>
        <v>10</v>
      </c>
      <c r="U22" s="40" t="str">
        <f t="shared" si="2"/>
        <v/>
      </c>
      <c r="V22" s="22">
        <v>244</v>
      </c>
      <c r="W22" s="22" t="s">
        <v>91</v>
      </c>
      <c r="X22" s="22" t="s">
        <v>92</v>
      </c>
      <c r="Y22" s="76">
        <v>1140</v>
      </c>
      <c r="Z22" s="42"/>
      <c r="AA22" s="1" t="s">
        <v>58</v>
      </c>
      <c r="AB22" s="28" t="s">
        <v>295</v>
      </c>
    </row>
    <row r="23" spans="1:28" x14ac:dyDescent="0.3">
      <c r="A23" s="1" t="s">
        <v>65</v>
      </c>
      <c r="B23" s="1" t="s">
        <v>46</v>
      </c>
      <c r="C23" s="57" t="s">
        <v>39</v>
      </c>
      <c r="D23" s="36"/>
      <c r="E23" s="57">
        <v>240</v>
      </c>
      <c r="F23" s="43"/>
      <c r="G23" s="43"/>
      <c r="H23" s="43"/>
      <c r="I23" s="43"/>
      <c r="J23" s="43"/>
      <c r="K23" s="43"/>
      <c r="L23" s="43"/>
      <c r="M23" s="43"/>
      <c r="N23" s="27"/>
      <c r="O23" s="43"/>
      <c r="P23" s="57">
        <v>14</v>
      </c>
      <c r="Q23" s="43"/>
      <c r="R23" s="43"/>
      <c r="S23" s="43"/>
      <c r="T23" s="27"/>
      <c r="U23" s="40" t="str">
        <f t="shared" ref="U23" si="3">_xlfn.IFNA("",((T23+Q23+N23-R23)+(O23*2))/E23)</f>
        <v/>
      </c>
      <c r="V23" s="22">
        <v>244</v>
      </c>
      <c r="W23" s="22" t="s">
        <v>91</v>
      </c>
      <c r="X23" s="22" t="s">
        <v>92</v>
      </c>
      <c r="Y23" s="76">
        <v>1140</v>
      </c>
      <c r="Z23" s="42"/>
      <c r="AA23" s="1" t="s">
        <v>58</v>
      </c>
      <c r="AB23" s="28" t="s">
        <v>295</v>
      </c>
    </row>
    <row r="24" spans="1:28" x14ac:dyDescent="0.3">
      <c r="A24" s="44" t="s">
        <v>65</v>
      </c>
      <c r="B24" s="44" t="s">
        <v>46</v>
      </c>
      <c r="C24" s="45" t="s">
        <v>40</v>
      </c>
      <c r="D24" s="44"/>
      <c r="E24" s="45">
        <f t="shared" ref="E24:T24" si="4">SUM(E13:E23)</f>
        <v>240</v>
      </c>
      <c r="F24" s="45">
        <f t="shared" si="4"/>
        <v>30</v>
      </c>
      <c r="G24" s="45">
        <f t="shared" si="4"/>
        <v>0</v>
      </c>
      <c r="H24" s="45">
        <f t="shared" si="4"/>
        <v>0</v>
      </c>
      <c r="I24" s="45">
        <f t="shared" si="4"/>
        <v>0</v>
      </c>
      <c r="J24" s="45">
        <f t="shared" si="4"/>
        <v>24</v>
      </c>
      <c r="K24" s="45">
        <f t="shared" si="4"/>
        <v>46</v>
      </c>
      <c r="L24" s="45">
        <f t="shared" si="4"/>
        <v>0</v>
      </c>
      <c r="M24" s="45">
        <f t="shared" si="4"/>
        <v>15</v>
      </c>
      <c r="N24" s="45">
        <f t="shared" si="4"/>
        <v>15</v>
      </c>
      <c r="O24" s="45">
        <f t="shared" si="4"/>
        <v>0</v>
      </c>
      <c r="P24" s="45">
        <f t="shared" si="4"/>
        <v>14</v>
      </c>
      <c r="Q24" s="45">
        <f t="shared" si="4"/>
        <v>0</v>
      </c>
      <c r="R24" s="45">
        <f t="shared" si="4"/>
        <v>0</v>
      </c>
      <c r="S24" s="45">
        <f t="shared" si="4"/>
        <v>0</v>
      </c>
      <c r="T24" s="45">
        <f t="shared" si="4"/>
        <v>84</v>
      </c>
      <c r="U24" s="46">
        <f>((T24+Q24+N24-R24)+(O24*2))/E24</f>
        <v>0.41249999999999998</v>
      </c>
      <c r="V24" s="47">
        <v>244</v>
      </c>
      <c r="W24" s="47" t="s">
        <v>91</v>
      </c>
      <c r="X24" s="47" t="s">
        <v>92</v>
      </c>
      <c r="Y24" s="77">
        <v>1140</v>
      </c>
      <c r="Z24" s="49"/>
      <c r="AA24" s="44" t="s">
        <v>58</v>
      </c>
      <c r="AB24" s="79" t="s">
        <v>295</v>
      </c>
    </row>
    <row r="25" spans="1:28" x14ac:dyDescent="0.3">
      <c r="A25" s="1"/>
      <c r="B25" s="1"/>
      <c r="C25" s="1"/>
      <c r="D25" s="1"/>
      <c r="F25" s="50" t="s">
        <v>41</v>
      </c>
      <c r="G25" s="51" t="e">
        <f>F24/G24</f>
        <v>#DIV/0!</v>
      </c>
      <c r="H25" s="27"/>
      <c r="I25" s="1"/>
      <c r="J25" s="50" t="s">
        <v>42</v>
      </c>
      <c r="K25" s="52">
        <f>J24/K24</f>
        <v>0.52173913043478259</v>
      </c>
      <c r="L25" s="1"/>
      <c r="M25" s="39" t="s">
        <v>43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4"/>
      <c r="Z26" s="42"/>
      <c r="AA26" s="1"/>
      <c r="AB26" s="28"/>
    </row>
    <row r="27" spans="1:28" x14ac:dyDescent="0.3">
      <c r="B27" s="1"/>
      <c r="C27" s="1" t="s">
        <v>541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28"/>
    </row>
    <row r="28" spans="1:28" x14ac:dyDescent="0.3">
      <c r="A28" s="1"/>
      <c r="B28" s="1"/>
      <c r="C28" s="1" t="s">
        <v>540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28"/>
    </row>
    <row r="34" spans="1:28" x14ac:dyDescent="0.3">
      <c r="B34" s="1"/>
      <c r="C34" s="32" t="s">
        <v>66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35">
        <v>18</v>
      </c>
      <c r="AB34" s="80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3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65</v>
      </c>
      <c r="C36" s="27" t="s">
        <v>182</v>
      </c>
      <c r="D36" s="38">
        <v>20</v>
      </c>
      <c r="E36" s="97"/>
      <c r="F36" s="27">
        <v>2</v>
      </c>
      <c r="G36" s="97"/>
      <c r="H36" s="27"/>
      <c r="I36" s="27"/>
      <c r="J36" s="27">
        <v>1</v>
      </c>
      <c r="K36" s="27">
        <v>3</v>
      </c>
      <c r="L36" s="97"/>
      <c r="M36" s="97"/>
      <c r="N36" s="27">
        <f>SUM(L36:M36)</f>
        <v>0</v>
      </c>
      <c r="O36" s="97"/>
      <c r="P36" s="98"/>
      <c r="Q36" s="97"/>
      <c r="R36" s="97"/>
      <c r="S36" s="97"/>
      <c r="T36" s="27">
        <f>(H36*3)+((F36-H36)*2)+J36</f>
        <v>5</v>
      </c>
      <c r="U36" s="40" t="str">
        <f>IFERROR(((T36+Q36+N36-R36)+(O36*2))/E36,"")</f>
        <v/>
      </c>
      <c r="V36" s="22">
        <v>244</v>
      </c>
      <c r="W36" s="22" t="s">
        <v>95</v>
      </c>
      <c r="X36" s="22" t="s">
        <v>96</v>
      </c>
      <c r="Y36" s="76">
        <v>1140</v>
      </c>
      <c r="Z36" s="42"/>
      <c r="AA36" s="1" t="s">
        <v>250</v>
      </c>
      <c r="AB36" s="28" t="s">
        <v>296</v>
      </c>
    </row>
    <row r="37" spans="1:28" x14ac:dyDescent="0.3">
      <c r="A37" s="1" t="s">
        <v>46</v>
      </c>
      <c r="B37" s="1" t="s">
        <v>65</v>
      </c>
      <c r="C37" s="27" t="s">
        <v>252</v>
      </c>
      <c r="D37" s="38">
        <v>22</v>
      </c>
      <c r="E37" s="97"/>
      <c r="F37" s="27">
        <v>1</v>
      </c>
      <c r="G37" s="97"/>
      <c r="H37" s="27"/>
      <c r="I37" s="27"/>
      <c r="J37" s="27">
        <v>0</v>
      </c>
      <c r="K37" s="27">
        <v>0</v>
      </c>
      <c r="L37" s="97"/>
      <c r="M37" s="97"/>
      <c r="N37" s="27">
        <f t="shared" ref="N37:N42" si="5">SUM(L37:M37)</f>
        <v>0</v>
      </c>
      <c r="O37" s="98"/>
      <c r="P37" s="98"/>
      <c r="Q37" s="98"/>
      <c r="R37" s="98"/>
      <c r="S37" s="98"/>
      <c r="T37" s="39">
        <f t="shared" ref="T37:T42" si="6">(H37*3)+((F37-H37)*2)+J37</f>
        <v>2</v>
      </c>
      <c r="U37" s="40" t="str">
        <f t="shared" ref="U37:U46" si="7">IFERROR(((T37+Q37+N37-R37)+(O37*2))/E37,"")</f>
        <v/>
      </c>
      <c r="V37" s="22">
        <v>244</v>
      </c>
      <c r="W37" s="22" t="s">
        <v>95</v>
      </c>
      <c r="X37" s="22" t="s">
        <v>96</v>
      </c>
      <c r="Y37" s="76">
        <v>1140</v>
      </c>
      <c r="Z37" s="42"/>
      <c r="AA37" s="1" t="s">
        <v>250</v>
      </c>
      <c r="AB37" s="28" t="s">
        <v>296</v>
      </c>
    </row>
    <row r="38" spans="1:28" x14ac:dyDescent="0.3">
      <c r="A38" s="1" t="s">
        <v>46</v>
      </c>
      <c r="B38" s="1" t="s">
        <v>65</v>
      </c>
      <c r="C38" s="27" t="s">
        <v>444</v>
      </c>
      <c r="D38" s="38">
        <v>35</v>
      </c>
      <c r="E38" s="97"/>
      <c r="F38" s="27">
        <v>3</v>
      </c>
      <c r="G38" s="97"/>
      <c r="H38" s="27"/>
      <c r="I38" s="27"/>
      <c r="J38" s="27">
        <v>2</v>
      </c>
      <c r="K38" s="27">
        <v>2</v>
      </c>
      <c r="L38" s="97"/>
      <c r="M38" s="97"/>
      <c r="N38" s="27">
        <f t="shared" si="5"/>
        <v>0</v>
      </c>
      <c r="O38" s="98"/>
      <c r="P38" s="98"/>
      <c r="Q38" s="98"/>
      <c r="R38" s="98"/>
      <c r="S38" s="98"/>
      <c r="T38" s="39">
        <f t="shared" si="6"/>
        <v>8</v>
      </c>
      <c r="U38" s="40" t="str">
        <f t="shared" si="7"/>
        <v/>
      </c>
      <c r="V38" s="22">
        <v>244</v>
      </c>
      <c r="W38" s="22" t="s">
        <v>95</v>
      </c>
      <c r="X38" s="22" t="s">
        <v>96</v>
      </c>
      <c r="Y38" s="76">
        <v>1140</v>
      </c>
      <c r="Z38" s="42"/>
      <c r="AA38" s="1" t="s">
        <v>250</v>
      </c>
      <c r="AB38" s="28" t="s">
        <v>296</v>
      </c>
    </row>
    <row r="39" spans="1:28" x14ac:dyDescent="0.3">
      <c r="A39" s="1" t="s">
        <v>46</v>
      </c>
      <c r="B39" s="1" t="s">
        <v>65</v>
      </c>
      <c r="C39" s="27" t="s">
        <v>253</v>
      </c>
      <c r="D39" s="38">
        <v>34</v>
      </c>
      <c r="E39" s="97"/>
      <c r="F39" s="27">
        <v>4</v>
      </c>
      <c r="G39" s="97"/>
      <c r="H39" s="27"/>
      <c r="I39" s="27"/>
      <c r="J39" s="27">
        <v>4</v>
      </c>
      <c r="K39" s="27">
        <v>7</v>
      </c>
      <c r="L39" s="97"/>
      <c r="M39" s="27">
        <v>14</v>
      </c>
      <c r="N39" s="27">
        <f t="shared" si="5"/>
        <v>14</v>
      </c>
      <c r="O39" s="98"/>
      <c r="P39" s="98"/>
      <c r="Q39" s="98"/>
      <c r="R39" s="98"/>
      <c r="S39" s="98"/>
      <c r="T39" s="39">
        <f t="shared" si="6"/>
        <v>12</v>
      </c>
      <c r="U39" s="40" t="str">
        <f t="shared" si="7"/>
        <v/>
      </c>
      <c r="V39" s="22">
        <v>244</v>
      </c>
      <c r="W39" s="22" t="s">
        <v>95</v>
      </c>
      <c r="X39" s="22" t="s">
        <v>96</v>
      </c>
      <c r="Y39" s="76">
        <v>1140</v>
      </c>
      <c r="Z39" s="42"/>
      <c r="AA39" s="1" t="s">
        <v>250</v>
      </c>
      <c r="AB39" s="28" t="s">
        <v>296</v>
      </c>
    </row>
    <row r="40" spans="1:28" x14ac:dyDescent="0.3">
      <c r="A40" s="1" t="s">
        <v>46</v>
      </c>
      <c r="B40" s="1" t="s">
        <v>65</v>
      </c>
      <c r="C40" s="27" t="s">
        <v>254</v>
      </c>
      <c r="D40" s="38">
        <v>4</v>
      </c>
      <c r="E40" s="97"/>
      <c r="F40" s="27">
        <v>14</v>
      </c>
      <c r="G40" s="97"/>
      <c r="H40" s="27"/>
      <c r="I40" s="27"/>
      <c r="J40" s="27">
        <v>1</v>
      </c>
      <c r="K40" s="27">
        <v>2</v>
      </c>
      <c r="L40" s="97"/>
      <c r="M40" s="97"/>
      <c r="N40" s="27">
        <f t="shared" si="5"/>
        <v>0</v>
      </c>
      <c r="O40" s="98"/>
      <c r="P40" s="98"/>
      <c r="Q40" s="39">
        <v>8</v>
      </c>
      <c r="R40" s="98"/>
      <c r="S40" s="98"/>
      <c r="T40" s="39">
        <f t="shared" si="6"/>
        <v>29</v>
      </c>
      <c r="U40" s="40" t="str">
        <f t="shared" si="7"/>
        <v/>
      </c>
      <c r="V40" s="22">
        <v>244</v>
      </c>
      <c r="W40" s="22" t="s">
        <v>95</v>
      </c>
      <c r="X40" s="22" t="s">
        <v>96</v>
      </c>
      <c r="Y40" s="76">
        <v>1140</v>
      </c>
      <c r="Z40" s="42"/>
      <c r="AA40" s="1" t="s">
        <v>250</v>
      </c>
      <c r="AB40" s="28" t="s">
        <v>296</v>
      </c>
    </row>
    <row r="41" spans="1:28" x14ac:dyDescent="0.3">
      <c r="A41" s="1" t="s">
        <v>46</v>
      </c>
      <c r="B41" s="1" t="s">
        <v>65</v>
      </c>
      <c r="C41" s="27" t="s">
        <v>255</v>
      </c>
      <c r="D41" s="38">
        <v>24</v>
      </c>
      <c r="E41" s="97"/>
      <c r="F41" s="27">
        <v>1</v>
      </c>
      <c r="G41" s="97"/>
      <c r="H41" s="27"/>
      <c r="I41" s="27"/>
      <c r="J41" s="27">
        <v>0</v>
      </c>
      <c r="K41" s="27">
        <v>0</v>
      </c>
      <c r="L41" s="97"/>
      <c r="M41" s="97"/>
      <c r="N41" s="27">
        <f t="shared" si="5"/>
        <v>0</v>
      </c>
      <c r="O41" s="98"/>
      <c r="P41" s="98"/>
      <c r="Q41" s="98"/>
      <c r="R41" s="98"/>
      <c r="S41" s="98"/>
      <c r="T41" s="39">
        <f t="shared" si="6"/>
        <v>2</v>
      </c>
      <c r="U41" s="40" t="str">
        <f t="shared" si="7"/>
        <v/>
      </c>
      <c r="V41" s="22">
        <v>244</v>
      </c>
      <c r="W41" s="22" t="s">
        <v>95</v>
      </c>
      <c r="X41" s="22" t="s">
        <v>96</v>
      </c>
      <c r="Y41" s="76">
        <v>1140</v>
      </c>
      <c r="Z41" s="42"/>
      <c r="AA41" s="1" t="s">
        <v>250</v>
      </c>
      <c r="AB41" s="28" t="s">
        <v>296</v>
      </c>
    </row>
    <row r="42" spans="1:28" x14ac:dyDescent="0.3">
      <c r="A42" s="1" t="s">
        <v>46</v>
      </c>
      <c r="B42" s="1" t="s">
        <v>65</v>
      </c>
      <c r="C42" s="27" t="s">
        <v>256</v>
      </c>
      <c r="D42" s="38">
        <v>14</v>
      </c>
      <c r="E42" s="97"/>
      <c r="F42" s="27">
        <v>11</v>
      </c>
      <c r="G42" s="97"/>
      <c r="H42" s="27"/>
      <c r="I42" s="27"/>
      <c r="J42" s="27">
        <v>1</v>
      </c>
      <c r="K42" s="27">
        <v>1</v>
      </c>
      <c r="L42" s="97"/>
      <c r="M42" s="27">
        <v>13</v>
      </c>
      <c r="N42" s="27">
        <f t="shared" si="5"/>
        <v>13</v>
      </c>
      <c r="O42" s="39">
        <v>8</v>
      </c>
      <c r="P42" s="98"/>
      <c r="Q42" s="39">
        <v>8</v>
      </c>
      <c r="R42" s="98"/>
      <c r="S42" s="98"/>
      <c r="T42" s="39">
        <f t="shared" si="6"/>
        <v>23</v>
      </c>
      <c r="U42" s="40" t="str">
        <f t="shared" si="7"/>
        <v/>
      </c>
      <c r="V42" s="22">
        <v>244</v>
      </c>
      <c r="W42" s="22" t="s">
        <v>95</v>
      </c>
      <c r="X42" s="22" t="s">
        <v>96</v>
      </c>
      <c r="Y42" s="76">
        <v>1140</v>
      </c>
      <c r="Z42" s="42"/>
      <c r="AA42" s="1" t="s">
        <v>250</v>
      </c>
      <c r="AB42" s="28" t="s">
        <v>296</v>
      </c>
    </row>
    <row r="43" spans="1:28" x14ac:dyDescent="0.3">
      <c r="A43" s="1" t="s">
        <v>46</v>
      </c>
      <c r="B43" s="1" t="s">
        <v>65</v>
      </c>
      <c r="C43" s="27" t="s">
        <v>257</v>
      </c>
      <c r="D43" s="38">
        <v>19</v>
      </c>
      <c r="E43" s="97" t="s">
        <v>422</v>
      </c>
      <c r="F43" s="27"/>
      <c r="G43" s="97"/>
      <c r="H43" s="27"/>
      <c r="I43" s="27"/>
      <c r="J43" s="27"/>
      <c r="K43" s="27"/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39">
        <f>(H43*3)+((F43-H43)*2)+J43</f>
        <v>0</v>
      </c>
      <c r="U43" s="40" t="str">
        <f t="shared" si="7"/>
        <v/>
      </c>
      <c r="V43" s="22">
        <v>244</v>
      </c>
      <c r="W43" s="22" t="s">
        <v>95</v>
      </c>
      <c r="X43" s="22" t="s">
        <v>96</v>
      </c>
      <c r="Y43" s="76">
        <v>1140</v>
      </c>
      <c r="Z43" s="42"/>
      <c r="AA43" s="1" t="s">
        <v>250</v>
      </c>
      <c r="AB43" s="28" t="s">
        <v>296</v>
      </c>
    </row>
    <row r="44" spans="1:28" x14ac:dyDescent="0.3">
      <c r="A44" s="1" t="s">
        <v>46</v>
      </c>
      <c r="B44" s="1" t="s">
        <v>65</v>
      </c>
      <c r="C44" s="27" t="s">
        <v>447</v>
      </c>
      <c r="D44" s="38">
        <v>23</v>
      </c>
      <c r="E44" s="97"/>
      <c r="F44" s="27">
        <v>8</v>
      </c>
      <c r="G44" s="97"/>
      <c r="H44" s="27"/>
      <c r="I44" s="27"/>
      <c r="J44" s="27">
        <v>5</v>
      </c>
      <c r="K44" s="27">
        <v>5</v>
      </c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39">
        <f>(H44*3)+((F44-H44)*2)+J44</f>
        <v>21</v>
      </c>
      <c r="U44" s="40" t="str">
        <f t="shared" si="7"/>
        <v/>
      </c>
      <c r="V44" s="22">
        <v>244</v>
      </c>
      <c r="W44" s="22" t="s">
        <v>95</v>
      </c>
      <c r="X44" s="22" t="s">
        <v>96</v>
      </c>
      <c r="Y44" s="76">
        <v>1140</v>
      </c>
      <c r="Z44" s="42"/>
      <c r="AA44" s="1" t="s">
        <v>250</v>
      </c>
      <c r="AB44" s="28" t="s">
        <v>296</v>
      </c>
    </row>
    <row r="45" spans="1:28" x14ac:dyDescent="0.3">
      <c r="A45" s="1" t="s">
        <v>46</v>
      </c>
      <c r="B45" s="1" t="s">
        <v>65</v>
      </c>
      <c r="C45" s="27" t="s">
        <v>259</v>
      </c>
      <c r="D45" s="38">
        <v>21</v>
      </c>
      <c r="E45" s="97"/>
      <c r="F45" s="27">
        <v>1</v>
      </c>
      <c r="G45" s="97"/>
      <c r="H45" s="27"/>
      <c r="I45" s="27"/>
      <c r="J45" s="27">
        <v>0</v>
      </c>
      <c r="K45" s="27">
        <v>0</v>
      </c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39">
        <f>(H45*3)+((F45-H45)*2)+J45</f>
        <v>2</v>
      </c>
      <c r="U45" s="40" t="str">
        <f t="shared" si="7"/>
        <v/>
      </c>
      <c r="V45" s="22">
        <v>244</v>
      </c>
      <c r="W45" s="22" t="s">
        <v>95</v>
      </c>
      <c r="X45" s="22" t="s">
        <v>96</v>
      </c>
      <c r="Y45" s="76">
        <v>1140</v>
      </c>
      <c r="Z45" s="42"/>
      <c r="AA45" s="1" t="s">
        <v>250</v>
      </c>
      <c r="AB45" s="28" t="s">
        <v>296</v>
      </c>
    </row>
    <row r="46" spans="1:28" x14ac:dyDescent="0.3">
      <c r="A46" s="1" t="s">
        <v>46</v>
      </c>
      <c r="B46" s="1" t="s">
        <v>65</v>
      </c>
      <c r="C46" s="27" t="s">
        <v>192</v>
      </c>
      <c r="D46" s="96"/>
      <c r="E46" s="97"/>
      <c r="F46" s="27">
        <v>1</v>
      </c>
      <c r="G46" s="97"/>
      <c r="H46" s="27"/>
      <c r="I46" s="27"/>
      <c r="J46" s="27">
        <v>1</v>
      </c>
      <c r="K46" s="27">
        <v>2</v>
      </c>
      <c r="L46" s="97"/>
      <c r="M46" s="97"/>
      <c r="N46" s="27">
        <f>SUM(L46:M46)</f>
        <v>0</v>
      </c>
      <c r="O46" s="98"/>
      <c r="P46" s="98"/>
      <c r="Q46" s="98"/>
      <c r="R46" s="98"/>
      <c r="S46" s="98"/>
      <c r="T46" s="39">
        <f>(H46*3)+((F46-H46)*2)+J46</f>
        <v>3</v>
      </c>
      <c r="U46" s="40" t="str">
        <f t="shared" si="7"/>
        <v/>
      </c>
      <c r="V46" s="22">
        <v>244</v>
      </c>
      <c r="W46" s="22" t="s">
        <v>95</v>
      </c>
      <c r="X46" s="22" t="s">
        <v>96</v>
      </c>
      <c r="Y46" s="76">
        <v>1140</v>
      </c>
      <c r="Z46" s="42"/>
      <c r="AA46" s="1" t="s">
        <v>250</v>
      </c>
      <c r="AB46" s="28" t="s">
        <v>296</v>
      </c>
    </row>
    <row r="47" spans="1:28" x14ac:dyDescent="0.3">
      <c r="A47" s="1" t="s">
        <v>46</v>
      </c>
      <c r="B47" s="1" t="s">
        <v>65</v>
      </c>
      <c r="C47" s="57" t="s">
        <v>39</v>
      </c>
      <c r="D47" s="1"/>
      <c r="E47" s="57">
        <v>240</v>
      </c>
      <c r="F47" s="43"/>
      <c r="G47" s="57">
        <v>79</v>
      </c>
      <c r="H47" s="43"/>
      <c r="I47" s="43"/>
      <c r="J47" s="43"/>
      <c r="K47" s="43"/>
      <c r="L47" s="43"/>
      <c r="M47" s="43"/>
      <c r="N47" s="43"/>
      <c r="O47" s="43"/>
      <c r="P47" s="57">
        <v>25</v>
      </c>
      <c r="Q47" s="57">
        <v>6</v>
      </c>
      <c r="R47" s="43"/>
      <c r="S47" s="43"/>
      <c r="T47" s="43"/>
      <c r="U47" s="40" t="str">
        <f t="shared" ref="U47" si="8">_xlfn.IFNA("",((T47+Q47+N47-R47)+(O47*2))/E47)</f>
        <v/>
      </c>
      <c r="V47" s="22">
        <v>244</v>
      </c>
      <c r="W47" s="22" t="s">
        <v>95</v>
      </c>
      <c r="X47" s="22" t="s">
        <v>96</v>
      </c>
      <c r="Y47" s="76">
        <v>1140</v>
      </c>
      <c r="Z47" s="42"/>
      <c r="AA47" s="1" t="s">
        <v>250</v>
      </c>
      <c r="AB47" s="28" t="s">
        <v>296</v>
      </c>
    </row>
    <row r="48" spans="1:28" x14ac:dyDescent="0.3">
      <c r="A48" s="44" t="s">
        <v>46</v>
      </c>
      <c r="B48" s="44" t="s">
        <v>65</v>
      </c>
      <c r="C48" s="45" t="s">
        <v>40</v>
      </c>
      <c r="D48" s="44"/>
      <c r="E48" s="45">
        <f t="shared" ref="E48:T48" si="9">SUM(E36:E47)</f>
        <v>240</v>
      </c>
      <c r="F48" s="45">
        <f t="shared" si="9"/>
        <v>46</v>
      </c>
      <c r="G48" s="45">
        <f t="shared" si="9"/>
        <v>79</v>
      </c>
      <c r="H48" s="45">
        <f t="shared" si="9"/>
        <v>0</v>
      </c>
      <c r="I48" s="45">
        <f t="shared" si="9"/>
        <v>0</v>
      </c>
      <c r="J48" s="45">
        <f t="shared" si="9"/>
        <v>15</v>
      </c>
      <c r="K48" s="45">
        <f t="shared" si="9"/>
        <v>22</v>
      </c>
      <c r="L48" s="45">
        <f t="shared" si="9"/>
        <v>0</v>
      </c>
      <c r="M48" s="45">
        <f t="shared" si="9"/>
        <v>27</v>
      </c>
      <c r="N48" s="45">
        <f t="shared" si="9"/>
        <v>27</v>
      </c>
      <c r="O48" s="45">
        <f t="shared" si="9"/>
        <v>8</v>
      </c>
      <c r="P48" s="45">
        <f t="shared" si="9"/>
        <v>25</v>
      </c>
      <c r="Q48" s="45">
        <f t="shared" si="9"/>
        <v>22</v>
      </c>
      <c r="R48" s="45">
        <f t="shared" si="9"/>
        <v>0</v>
      </c>
      <c r="S48" s="45">
        <f t="shared" si="9"/>
        <v>0</v>
      </c>
      <c r="T48" s="45">
        <f t="shared" si="9"/>
        <v>107</v>
      </c>
      <c r="U48" s="46">
        <f>((T48+Q48+N48-R48)+(O48*2))/E48</f>
        <v>0.71666666666666667</v>
      </c>
      <c r="V48" s="47">
        <v>244</v>
      </c>
      <c r="W48" s="47" t="s">
        <v>95</v>
      </c>
      <c r="X48" s="47" t="s">
        <v>96</v>
      </c>
      <c r="Y48" s="77">
        <v>1140</v>
      </c>
      <c r="Z48" s="49"/>
      <c r="AA48" s="44" t="s">
        <v>250</v>
      </c>
      <c r="AB48" s="79" t="s">
        <v>296</v>
      </c>
    </row>
    <row r="49" spans="1:28" x14ac:dyDescent="0.3">
      <c r="A49" s="1"/>
      <c r="B49" s="1"/>
      <c r="C49" s="1"/>
      <c r="D49" s="1"/>
      <c r="F49" s="50" t="s">
        <v>41</v>
      </c>
      <c r="G49" s="51">
        <f>F48/G48</f>
        <v>0.58227848101265822</v>
      </c>
      <c r="H49" s="27"/>
      <c r="I49" s="1"/>
      <c r="J49" s="50" t="s">
        <v>42</v>
      </c>
      <c r="K49" s="52">
        <f>J48/K48</f>
        <v>0.68181818181818177</v>
      </c>
      <c r="L49" s="1"/>
      <c r="M49" s="39" t="s">
        <v>43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4"/>
      <c r="Z50" s="42"/>
      <c r="AA50" s="1"/>
      <c r="AB50" s="28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0583-755C-4831-8974-CF353CD64D3F}">
  <sheetPr>
    <tabColor rgb="FFFF0000"/>
    <pageSetUpPr fitToPage="1"/>
  </sheetPr>
  <dimension ref="A1:AB51"/>
  <sheetViews>
    <sheetView workbookViewId="0">
      <selection activeCell="J6" sqref="J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452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524</v>
      </c>
    </row>
    <row r="3" spans="1:28" x14ac:dyDescent="0.3">
      <c r="B3" s="1"/>
      <c r="C3" s="6">
        <v>29234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229</v>
      </c>
      <c r="D4" s="7" t="s">
        <v>4</v>
      </c>
      <c r="E4" s="8"/>
      <c r="F4" s="5"/>
      <c r="G4" s="1"/>
      <c r="J4" s="15" t="s">
        <v>298</v>
      </c>
      <c r="K4" s="16" t="s">
        <v>45</v>
      </c>
      <c r="L4" s="17"/>
      <c r="M4" s="18"/>
      <c r="N4" s="19">
        <v>23</v>
      </c>
      <c r="O4" s="19">
        <v>31</v>
      </c>
      <c r="P4" s="19">
        <v>21</v>
      </c>
      <c r="Q4" s="19">
        <v>20</v>
      </c>
      <c r="R4" s="20"/>
      <c r="S4" s="21">
        <f>SUM(N4:R4)</f>
        <v>95</v>
      </c>
      <c r="T4" s="22">
        <v>250</v>
      </c>
    </row>
    <row r="5" spans="1:28" x14ac:dyDescent="0.3">
      <c r="B5" s="1"/>
      <c r="C5" s="6" t="s">
        <v>297</v>
      </c>
      <c r="D5" s="7" t="s">
        <v>6</v>
      </c>
      <c r="E5" s="1"/>
      <c r="F5" s="1"/>
      <c r="G5" s="1"/>
      <c r="J5" s="15" t="s">
        <v>299</v>
      </c>
      <c r="K5" s="16" t="s">
        <v>78</v>
      </c>
      <c r="L5" s="17"/>
      <c r="M5" s="18"/>
      <c r="N5" s="19">
        <v>21</v>
      </c>
      <c r="O5" s="19">
        <v>22</v>
      </c>
      <c r="P5" s="19">
        <v>35</v>
      </c>
      <c r="Q5" s="19">
        <v>18</v>
      </c>
      <c r="R5" s="20"/>
      <c r="S5" s="21">
        <f>SUM(N5:R5)</f>
        <v>96</v>
      </c>
      <c r="T5" s="22">
        <v>250</v>
      </c>
      <c r="U5" s="1"/>
      <c r="V5" s="1"/>
      <c r="W5" s="1"/>
    </row>
    <row r="6" spans="1:28" x14ac:dyDescent="0.3">
      <c r="C6" s="23">
        <v>1100</v>
      </c>
      <c r="D6" s="7" t="s">
        <v>7</v>
      </c>
      <c r="F6" s="1"/>
      <c r="J6" s="70" t="s">
        <v>542</v>
      </c>
      <c r="K6" s="70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250</v>
      </c>
      <c r="W7" s="1"/>
      <c r="AB7" s="80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  <c r="AB8" s="80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8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14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77</v>
      </c>
      <c r="B13" s="1" t="s">
        <v>46</v>
      </c>
      <c r="C13" s="27" t="s">
        <v>50</v>
      </c>
      <c r="D13" s="38">
        <v>11</v>
      </c>
      <c r="E13" s="97"/>
      <c r="F13" s="27">
        <v>0</v>
      </c>
      <c r="G13" s="97"/>
      <c r="H13" s="27"/>
      <c r="I13" s="27"/>
      <c r="J13" s="27">
        <v>3</v>
      </c>
      <c r="K13" s="27">
        <v>3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(H13*3)+((F13-H13)*2)+J13</f>
        <v>3</v>
      </c>
      <c r="U13" s="40" t="str">
        <f>IFERROR(((T13+Q13+N13-R13)+(O13*2))/E13,"")</f>
        <v/>
      </c>
      <c r="V13" s="22">
        <v>250</v>
      </c>
      <c r="W13" s="22" t="s">
        <v>91</v>
      </c>
      <c r="X13" s="22" t="s">
        <v>92</v>
      </c>
      <c r="Y13" s="76">
        <v>1100</v>
      </c>
      <c r="Z13" s="42"/>
      <c r="AA13" s="1" t="s">
        <v>58</v>
      </c>
      <c r="AB13" s="28" t="s">
        <v>300</v>
      </c>
    </row>
    <row r="14" spans="1:28" x14ac:dyDescent="0.3">
      <c r="A14" s="1" t="s">
        <v>77</v>
      </c>
      <c r="B14" s="1" t="s">
        <v>46</v>
      </c>
      <c r="C14" s="27" t="s">
        <v>49</v>
      </c>
      <c r="D14" s="38">
        <v>24</v>
      </c>
      <c r="E14" s="97"/>
      <c r="F14" s="27">
        <v>13</v>
      </c>
      <c r="G14" s="97"/>
      <c r="H14" s="27"/>
      <c r="I14" s="27"/>
      <c r="J14" s="27">
        <v>4</v>
      </c>
      <c r="K14" s="27">
        <v>5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39">
        <v>30</v>
      </c>
      <c r="U14" s="40" t="str">
        <f t="shared" ref="U14:U22" si="1">IFERROR(((T14+Q14+N14-R14)+(O14*2))/E14,"")</f>
        <v/>
      </c>
      <c r="V14" s="22">
        <v>250</v>
      </c>
      <c r="W14" s="22" t="s">
        <v>91</v>
      </c>
      <c r="X14" s="22" t="s">
        <v>92</v>
      </c>
      <c r="Y14" s="76">
        <v>1100</v>
      </c>
      <c r="Z14" s="42"/>
      <c r="AA14" s="1" t="s">
        <v>58</v>
      </c>
      <c r="AB14" s="28" t="s">
        <v>300</v>
      </c>
    </row>
    <row r="15" spans="1:28" x14ac:dyDescent="0.3">
      <c r="A15" s="1" t="s">
        <v>77</v>
      </c>
      <c r="B15" s="1" t="s">
        <v>46</v>
      </c>
      <c r="C15" s="27" t="s">
        <v>48</v>
      </c>
      <c r="D15" s="38">
        <v>22</v>
      </c>
      <c r="E15" s="97"/>
      <c r="F15" s="27">
        <v>9</v>
      </c>
      <c r="G15" s="97"/>
      <c r="H15" s="27"/>
      <c r="I15" s="27"/>
      <c r="J15" s="27">
        <v>2</v>
      </c>
      <c r="K15" s="27">
        <v>2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v>20</v>
      </c>
      <c r="U15" s="40" t="str">
        <f t="shared" si="1"/>
        <v/>
      </c>
      <c r="V15" s="22">
        <v>250</v>
      </c>
      <c r="W15" s="22" t="s">
        <v>91</v>
      </c>
      <c r="X15" s="22" t="s">
        <v>92</v>
      </c>
      <c r="Y15" s="76">
        <v>1100</v>
      </c>
      <c r="Z15" s="42"/>
      <c r="AA15" s="1" t="s">
        <v>58</v>
      </c>
      <c r="AB15" s="28" t="s">
        <v>300</v>
      </c>
    </row>
    <row r="16" spans="1:28" x14ac:dyDescent="0.3">
      <c r="A16" s="1" t="s">
        <v>77</v>
      </c>
      <c r="B16" s="1" t="s">
        <v>46</v>
      </c>
      <c r="C16" s="27" t="s">
        <v>52</v>
      </c>
      <c r="D16" s="38">
        <v>3</v>
      </c>
      <c r="E16" s="97"/>
      <c r="F16" s="27">
        <v>1</v>
      </c>
      <c r="G16" s="97"/>
      <c r="H16" s="27"/>
      <c r="I16" s="27"/>
      <c r="J16" s="27">
        <v>1</v>
      </c>
      <c r="K16" s="27">
        <v>2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39">
        <f t="shared" ref="T16:T19" si="2">(H16*3)+((F16-H16)*2)+J16</f>
        <v>3</v>
      </c>
      <c r="U16" s="40" t="str">
        <f t="shared" si="1"/>
        <v/>
      </c>
      <c r="V16" s="22">
        <v>250</v>
      </c>
      <c r="W16" s="22" t="s">
        <v>91</v>
      </c>
      <c r="X16" s="22" t="s">
        <v>92</v>
      </c>
      <c r="Y16" s="76">
        <v>1100</v>
      </c>
      <c r="Z16" s="42"/>
      <c r="AA16" s="1" t="s">
        <v>58</v>
      </c>
      <c r="AB16" s="28" t="s">
        <v>300</v>
      </c>
    </row>
    <row r="17" spans="1:28" x14ac:dyDescent="0.3">
      <c r="A17" s="1" t="s">
        <v>77</v>
      </c>
      <c r="B17" s="1" t="s">
        <v>46</v>
      </c>
      <c r="C17" s="27" t="s">
        <v>56</v>
      </c>
      <c r="D17" s="38">
        <v>45</v>
      </c>
      <c r="E17" s="97"/>
      <c r="F17" s="27">
        <v>0</v>
      </c>
      <c r="G17" s="97"/>
      <c r="H17" s="27"/>
      <c r="I17" s="27"/>
      <c r="J17" s="27">
        <v>0</v>
      </c>
      <c r="K17" s="27">
        <v>0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39">
        <f t="shared" si="2"/>
        <v>0</v>
      </c>
      <c r="U17" s="40" t="str">
        <f t="shared" si="1"/>
        <v/>
      </c>
      <c r="V17" s="22">
        <v>250</v>
      </c>
      <c r="W17" s="22" t="s">
        <v>91</v>
      </c>
      <c r="X17" s="22" t="s">
        <v>92</v>
      </c>
      <c r="Y17" s="76">
        <v>1100</v>
      </c>
      <c r="Z17" s="42"/>
      <c r="AA17" s="1" t="s">
        <v>58</v>
      </c>
      <c r="AB17" s="28" t="s">
        <v>300</v>
      </c>
    </row>
    <row r="18" spans="1:28" x14ac:dyDescent="0.3">
      <c r="A18" s="1" t="s">
        <v>77</v>
      </c>
      <c r="B18" s="1" t="s">
        <v>46</v>
      </c>
      <c r="C18" s="27" t="s">
        <v>51</v>
      </c>
      <c r="D18" s="38">
        <v>23</v>
      </c>
      <c r="E18" s="97"/>
      <c r="F18" s="27">
        <v>2</v>
      </c>
      <c r="G18" s="97"/>
      <c r="H18" s="27"/>
      <c r="I18" s="27"/>
      <c r="J18" s="27">
        <v>0</v>
      </c>
      <c r="K18" s="27">
        <v>0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f t="shared" si="2"/>
        <v>4</v>
      </c>
      <c r="U18" s="40" t="str">
        <f t="shared" si="1"/>
        <v/>
      </c>
      <c r="V18" s="22">
        <v>250</v>
      </c>
      <c r="W18" s="22" t="s">
        <v>91</v>
      </c>
      <c r="X18" s="22" t="s">
        <v>92</v>
      </c>
      <c r="Y18" s="76">
        <v>1100</v>
      </c>
      <c r="Z18" s="42"/>
      <c r="AA18" s="1" t="s">
        <v>58</v>
      </c>
      <c r="AB18" s="28" t="s">
        <v>300</v>
      </c>
    </row>
    <row r="19" spans="1:28" x14ac:dyDescent="0.3">
      <c r="A19" s="1" t="s">
        <v>77</v>
      </c>
      <c r="B19" s="1" t="s">
        <v>46</v>
      </c>
      <c r="C19" s="27" t="s">
        <v>55</v>
      </c>
      <c r="D19" s="38">
        <v>40</v>
      </c>
      <c r="E19" s="97"/>
      <c r="F19" s="27">
        <v>0</v>
      </c>
      <c r="G19" s="97"/>
      <c r="H19" s="27"/>
      <c r="I19" s="27"/>
      <c r="J19" s="27">
        <v>1</v>
      </c>
      <c r="K19" s="27">
        <v>2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39">
        <f t="shared" si="2"/>
        <v>1</v>
      </c>
      <c r="U19" s="40" t="str">
        <f t="shared" si="1"/>
        <v/>
      </c>
      <c r="V19" s="22">
        <v>250</v>
      </c>
      <c r="W19" s="22" t="s">
        <v>91</v>
      </c>
      <c r="X19" s="22" t="s">
        <v>92</v>
      </c>
      <c r="Y19" s="76">
        <v>1100</v>
      </c>
      <c r="Z19" s="42"/>
      <c r="AA19" s="1" t="s">
        <v>58</v>
      </c>
      <c r="AB19" s="28" t="s">
        <v>300</v>
      </c>
    </row>
    <row r="20" spans="1:28" x14ac:dyDescent="0.3">
      <c r="A20" s="1" t="s">
        <v>77</v>
      </c>
      <c r="B20" s="1" t="s">
        <v>46</v>
      </c>
      <c r="C20" s="27" t="s">
        <v>47</v>
      </c>
      <c r="D20" s="38">
        <v>10</v>
      </c>
      <c r="E20" s="97"/>
      <c r="F20" s="27">
        <v>8</v>
      </c>
      <c r="G20" s="97"/>
      <c r="H20" s="27"/>
      <c r="I20" s="27"/>
      <c r="J20" s="27">
        <v>12</v>
      </c>
      <c r="K20" s="27">
        <v>14</v>
      </c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39">
        <v>28</v>
      </c>
      <c r="U20" s="40" t="str">
        <f t="shared" si="1"/>
        <v/>
      </c>
      <c r="V20" s="22">
        <v>250</v>
      </c>
      <c r="W20" s="22" t="s">
        <v>91</v>
      </c>
      <c r="X20" s="22" t="s">
        <v>92</v>
      </c>
      <c r="Y20" s="76">
        <v>1100</v>
      </c>
      <c r="Z20" s="42"/>
      <c r="AA20" s="1" t="s">
        <v>58</v>
      </c>
      <c r="AB20" s="28" t="s">
        <v>300</v>
      </c>
    </row>
    <row r="21" spans="1:28" x14ac:dyDescent="0.3">
      <c r="A21" s="1" t="s">
        <v>77</v>
      </c>
      <c r="B21" s="1" t="s">
        <v>46</v>
      </c>
      <c r="C21" s="27" t="s">
        <v>54</v>
      </c>
      <c r="D21" s="38">
        <v>25</v>
      </c>
      <c r="E21" s="97" t="s">
        <v>555</v>
      </c>
      <c r="F21" s="27"/>
      <c r="G21" s="97"/>
      <c r="H21" s="27"/>
      <c r="I21" s="27"/>
      <c r="J21" s="27"/>
      <c r="K21" s="27"/>
      <c r="L21" s="97"/>
      <c r="M21" s="97"/>
      <c r="N21" s="27"/>
      <c r="O21" s="98"/>
      <c r="P21" s="98"/>
      <c r="Q21" s="98"/>
      <c r="R21" s="98"/>
      <c r="S21" s="98"/>
      <c r="T21" s="39"/>
      <c r="U21" s="40"/>
      <c r="V21" s="22">
        <v>250</v>
      </c>
      <c r="W21" s="22" t="s">
        <v>91</v>
      </c>
      <c r="X21" s="22" t="s">
        <v>92</v>
      </c>
      <c r="Y21" s="76">
        <v>1100</v>
      </c>
      <c r="Z21" s="42"/>
      <c r="AA21" s="1" t="s">
        <v>58</v>
      </c>
      <c r="AB21" s="28" t="s">
        <v>300</v>
      </c>
    </row>
    <row r="22" spans="1:28" x14ac:dyDescent="0.3">
      <c r="A22" s="1" t="s">
        <v>77</v>
      </c>
      <c r="B22" s="1" t="s">
        <v>46</v>
      </c>
      <c r="C22" s="27" t="s">
        <v>53</v>
      </c>
      <c r="D22" s="38">
        <v>15</v>
      </c>
      <c r="E22" s="97"/>
      <c r="F22" s="27">
        <v>2</v>
      </c>
      <c r="G22" s="97"/>
      <c r="H22" s="27"/>
      <c r="I22" s="27"/>
      <c r="J22" s="27">
        <v>2</v>
      </c>
      <c r="K22" s="27">
        <v>2</v>
      </c>
      <c r="L22" s="97"/>
      <c r="M22" s="97"/>
      <c r="N22" s="27">
        <f>SUM(L22:M22)</f>
        <v>0</v>
      </c>
      <c r="O22" s="98"/>
      <c r="P22" s="98"/>
      <c r="Q22" s="98"/>
      <c r="R22" s="98"/>
      <c r="S22" s="98"/>
      <c r="T22" s="39">
        <f>(H22*3)+((F22-H22)*2)+J22</f>
        <v>6</v>
      </c>
      <c r="U22" s="40" t="str">
        <f t="shared" si="1"/>
        <v/>
      </c>
      <c r="V22" s="22">
        <v>250</v>
      </c>
      <c r="W22" s="22" t="s">
        <v>91</v>
      </c>
      <c r="X22" s="22" t="s">
        <v>92</v>
      </c>
      <c r="Y22" s="76">
        <v>1100</v>
      </c>
      <c r="Z22" s="42"/>
      <c r="AA22" s="1" t="s">
        <v>58</v>
      </c>
      <c r="AB22" s="28" t="s">
        <v>300</v>
      </c>
    </row>
    <row r="23" spans="1:28" x14ac:dyDescent="0.3">
      <c r="A23" s="1" t="s">
        <v>77</v>
      </c>
      <c r="B23" s="1" t="s">
        <v>46</v>
      </c>
      <c r="C23" s="57" t="s">
        <v>39</v>
      </c>
      <c r="D23" s="36"/>
      <c r="E23" s="57">
        <v>240</v>
      </c>
      <c r="F23" s="43"/>
      <c r="G23" s="43"/>
      <c r="H23" s="43"/>
      <c r="I23" s="43"/>
      <c r="J23" s="43"/>
      <c r="K23" s="43"/>
      <c r="L23" s="43"/>
      <c r="M23" s="43"/>
      <c r="N23" s="57">
        <v>43</v>
      </c>
      <c r="O23" s="43"/>
      <c r="P23" s="57">
        <v>21</v>
      </c>
      <c r="Q23" s="43"/>
      <c r="R23" s="43"/>
      <c r="S23" s="43"/>
      <c r="T23" s="57"/>
      <c r="U23" s="40" t="str">
        <f t="shared" ref="U23" si="3">_xlfn.IFNA("",((T23+Q23+N23-R23)+(O23*2))/E23)</f>
        <v/>
      </c>
      <c r="V23" s="22">
        <v>250</v>
      </c>
      <c r="W23" s="22" t="s">
        <v>91</v>
      </c>
      <c r="X23" s="22" t="s">
        <v>92</v>
      </c>
      <c r="Y23" s="76">
        <v>1100</v>
      </c>
      <c r="Z23" s="42"/>
      <c r="AA23" s="1" t="s">
        <v>58</v>
      </c>
      <c r="AB23" s="28" t="s">
        <v>300</v>
      </c>
    </row>
    <row r="24" spans="1:28" x14ac:dyDescent="0.3">
      <c r="A24" s="44" t="s">
        <v>77</v>
      </c>
      <c r="B24" s="44" t="s">
        <v>46</v>
      </c>
      <c r="C24" s="45" t="s">
        <v>40</v>
      </c>
      <c r="D24" s="44"/>
      <c r="E24" s="45">
        <f t="shared" ref="E24:T24" si="4">SUM(E13:E23)</f>
        <v>240</v>
      </c>
      <c r="F24" s="45">
        <f t="shared" si="4"/>
        <v>35</v>
      </c>
      <c r="G24" s="45">
        <f t="shared" si="4"/>
        <v>0</v>
      </c>
      <c r="H24" s="45">
        <f t="shared" si="4"/>
        <v>0</v>
      </c>
      <c r="I24" s="45">
        <f t="shared" si="4"/>
        <v>0</v>
      </c>
      <c r="J24" s="45">
        <f t="shared" si="4"/>
        <v>25</v>
      </c>
      <c r="K24" s="45">
        <f t="shared" si="4"/>
        <v>30</v>
      </c>
      <c r="L24" s="45">
        <f t="shared" si="4"/>
        <v>0</v>
      </c>
      <c r="M24" s="45">
        <f t="shared" si="4"/>
        <v>0</v>
      </c>
      <c r="N24" s="45">
        <f t="shared" si="4"/>
        <v>43</v>
      </c>
      <c r="O24" s="45">
        <f t="shared" si="4"/>
        <v>0</v>
      </c>
      <c r="P24" s="45">
        <f t="shared" si="4"/>
        <v>21</v>
      </c>
      <c r="Q24" s="45">
        <f t="shared" si="4"/>
        <v>0</v>
      </c>
      <c r="R24" s="45">
        <f t="shared" si="4"/>
        <v>0</v>
      </c>
      <c r="S24" s="45">
        <f t="shared" si="4"/>
        <v>0</v>
      </c>
      <c r="T24" s="45">
        <f t="shared" si="4"/>
        <v>95</v>
      </c>
      <c r="U24" s="46">
        <f>((T24+Q24+N24-R24)+(O24*2))/E24</f>
        <v>0.57499999999999996</v>
      </c>
      <c r="V24" s="47">
        <v>250</v>
      </c>
      <c r="W24" s="47" t="s">
        <v>91</v>
      </c>
      <c r="X24" s="47" t="s">
        <v>92</v>
      </c>
      <c r="Y24" s="77">
        <v>1100</v>
      </c>
      <c r="Z24" s="49"/>
      <c r="AA24" s="44" t="s">
        <v>58</v>
      </c>
      <c r="AB24" s="79" t="s">
        <v>300</v>
      </c>
    </row>
    <row r="25" spans="1:28" x14ac:dyDescent="0.3">
      <c r="A25" s="1"/>
      <c r="B25" s="1"/>
      <c r="C25" s="1"/>
      <c r="D25" s="1"/>
      <c r="F25" s="50" t="s">
        <v>41</v>
      </c>
      <c r="G25" s="51" t="e">
        <f>F24/G24</f>
        <v>#DIV/0!</v>
      </c>
      <c r="H25" s="27"/>
      <c r="I25" s="1"/>
      <c r="J25" s="50" t="s">
        <v>42</v>
      </c>
      <c r="K25" s="52">
        <f>J24/K24</f>
        <v>0.83333333333333337</v>
      </c>
      <c r="L25" s="1"/>
      <c r="M25" s="39" t="s">
        <v>43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28"/>
    </row>
    <row r="34" spans="1:28" x14ac:dyDescent="0.3">
      <c r="B34" s="1"/>
      <c r="C34" s="55" t="s">
        <v>78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56">
        <v>17</v>
      </c>
      <c r="W34" s="1"/>
      <c r="X34" s="1"/>
      <c r="Y34" s="31"/>
      <c r="Z34" s="42"/>
      <c r="AA34" s="1"/>
      <c r="AB34" s="28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3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77</v>
      </c>
      <c r="C36" s="27" t="s">
        <v>172</v>
      </c>
      <c r="D36" s="38">
        <v>35</v>
      </c>
      <c r="E36" s="97"/>
      <c r="F36" s="27">
        <v>2</v>
      </c>
      <c r="G36" s="97"/>
      <c r="H36" s="27"/>
      <c r="I36" s="27"/>
      <c r="J36" s="27">
        <v>4</v>
      </c>
      <c r="K36" s="27">
        <v>7</v>
      </c>
      <c r="L36" s="97"/>
      <c r="M36" s="97"/>
      <c r="N36" s="27">
        <f>SUM(L36:M36)</f>
        <v>0</v>
      </c>
      <c r="O36" s="97"/>
      <c r="P36" s="98"/>
      <c r="Q36" s="97"/>
      <c r="R36" s="97"/>
      <c r="S36" s="97"/>
      <c r="T36" s="27">
        <f>+(F36*2)+J36</f>
        <v>8</v>
      </c>
      <c r="U36" s="40" t="str">
        <f>IFERROR(((T36+Q36+N36-R36)+(O36*2))/E36,"")</f>
        <v/>
      </c>
      <c r="V36" s="22">
        <v>250</v>
      </c>
      <c r="W36" s="22" t="s">
        <v>95</v>
      </c>
      <c r="X36" s="22" t="s">
        <v>96</v>
      </c>
      <c r="Y36" s="76">
        <v>1100</v>
      </c>
      <c r="Z36" s="42"/>
      <c r="AA36" s="1" t="s">
        <v>301</v>
      </c>
      <c r="AB36" s="28" t="s">
        <v>302</v>
      </c>
    </row>
    <row r="37" spans="1:28" x14ac:dyDescent="0.3">
      <c r="A37" s="1" t="s">
        <v>46</v>
      </c>
      <c r="B37" s="1" t="s">
        <v>77</v>
      </c>
      <c r="C37" s="27" t="s">
        <v>374</v>
      </c>
      <c r="D37" s="38">
        <v>11</v>
      </c>
      <c r="E37" s="97"/>
      <c r="F37" s="27">
        <v>4</v>
      </c>
      <c r="G37" s="97"/>
      <c r="H37" s="27"/>
      <c r="I37" s="27"/>
      <c r="J37" s="27">
        <v>3</v>
      </c>
      <c r="K37" s="27">
        <v>3</v>
      </c>
      <c r="L37" s="97"/>
      <c r="M37" s="97"/>
      <c r="N37" s="27">
        <f t="shared" ref="N37:N40" si="5">SUM(L37:M37)</f>
        <v>0</v>
      </c>
      <c r="O37" s="97"/>
      <c r="P37" s="98"/>
      <c r="Q37" s="97"/>
      <c r="R37" s="97"/>
      <c r="S37" s="97"/>
      <c r="T37" s="27">
        <f>+(F37*2)+J37</f>
        <v>11</v>
      </c>
      <c r="U37" s="40" t="str">
        <f>IFERROR(((T37+Q37+N37-R37)+(O37*2))/E37,"")</f>
        <v/>
      </c>
      <c r="V37" s="22">
        <v>250</v>
      </c>
      <c r="W37" s="22" t="s">
        <v>95</v>
      </c>
      <c r="X37" s="22" t="s">
        <v>96</v>
      </c>
      <c r="Y37" s="76">
        <v>1100</v>
      </c>
      <c r="Z37" s="42"/>
      <c r="AA37" s="1" t="s">
        <v>301</v>
      </c>
      <c r="AB37" s="28" t="s">
        <v>302</v>
      </c>
    </row>
    <row r="38" spans="1:28" x14ac:dyDescent="0.3">
      <c r="A38" s="1" t="s">
        <v>46</v>
      </c>
      <c r="B38" s="1" t="s">
        <v>77</v>
      </c>
      <c r="C38" s="27" t="s">
        <v>375</v>
      </c>
      <c r="D38" s="38">
        <v>31</v>
      </c>
      <c r="E38" s="97"/>
      <c r="F38" s="27">
        <v>0</v>
      </c>
      <c r="G38" s="97"/>
      <c r="H38" s="27"/>
      <c r="I38" s="27"/>
      <c r="J38" s="27">
        <v>1</v>
      </c>
      <c r="K38" s="27">
        <v>2</v>
      </c>
      <c r="L38" s="97"/>
      <c r="M38" s="97"/>
      <c r="N38" s="27">
        <f t="shared" si="5"/>
        <v>0</v>
      </c>
      <c r="O38" s="98"/>
      <c r="P38" s="98"/>
      <c r="Q38" s="98"/>
      <c r="R38" s="98"/>
      <c r="S38" s="98"/>
      <c r="T38" s="27">
        <f t="shared" ref="T38:T40" si="6">+(F38*2)+J38</f>
        <v>1</v>
      </c>
      <c r="U38" s="40" t="str">
        <f t="shared" ref="U38:U41" si="7">IFERROR(((T38+Q38+N38-R38)+(O38*2))/E38,"")</f>
        <v/>
      </c>
      <c r="V38" s="22">
        <v>250</v>
      </c>
      <c r="W38" s="22" t="s">
        <v>95</v>
      </c>
      <c r="X38" s="22" t="s">
        <v>96</v>
      </c>
      <c r="Y38" s="76">
        <v>1100</v>
      </c>
      <c r="Z38" s="42"/>
      <c r="AA38" s="1" t="s">
        <v>301</v>
      </c>
      <c r="AB38" s="28" t="s">
        <v>302</v>
      </c>
    </row>
    <row r="39" spans="1:28" x14ac:dyDescent="0.3">
      <c r="A39" s="1" t="s">
        <v>46</v>
      </c>
      <c r="B39" s="1" t="s">
        <v>77</v>
      </c>
      <c r="C39" s="27" t="s">
        <v>376</v>
      </c>
      <c r="D39" s="38">
        <v>6</v>
      </c>
      <c r="E39" s="97"/>
      <c r="F39" s="27">
        <v>8</v>
      </c>
      <c r="G39" s="97"/>
      <c r="H39" s="27"/>
      <c r="I39" s="27"/>
      <c r="J39" s="27">
        <v>2</v>
      </c>
      <c r="K39" s="27">
        <v>2</v>
      </c>
      <c r="L39" s="97"/>
      <c r="M39" s="97"/>
      <c r="N39" s="27">
        <f t="shared" si="5"/>
        <v>0</v>
      </c>
      <c r="O39" s="98"/>
      <c r="P39" s="98"/>
      <c r="Q39" s="98"/>
      <c r="R39" s="98"/>
      <c r="S39" s="98"/>
      <c r="T39" s="27">
        <f t="shared" si="6"/>
        <v>18</v>
      </c>
      <c r="U39" s="40" t="str">
        <f t="shared" si="7"/>
        <v/>
      </c>
      <c r="V39" s="22">
        <v>250</v>
      </c>
      <c r="W39" s="22" t="s">
        <v>95</v>
      </c>
      <c r="X39" s="22" t="s">
        <v>96</v>
      </c>
      <c r="Y39" s="76">
        <v>1100</v>
      </c>
      <c r="Z39" s="42"/>
      <c r="AA39" s="1" t="s">
        <v>301</v>
      </c>
      <c r="AB39" s="28" t="s">
        <v>302</v>
      </c>
    </row>
    <row r="40" spans="1:28" x14ac:dyDescent="0.3">
      <c r="A40" s="1" t="s">
        <v>46</v>
      </c>
      <c r="B40" s="1" t="s">
        <v>77</v>
      </c>
      <c r="C40" s="27" t="s">
        <v>377</v>
      </c>
      <c r="D40" s="38">
        <v>12</v>
      </c>
      <c r="E40" s="97"/>
      <c r="F40" s="27">
        <v>11</v>
      </c>
      <c r="G40" s="97"/>
      <c r="H40" s="27"/>
      <c r="I40" s="27"/>
      <c r="J40" s="27">
        <v>10</v>
      </c>
      <c r="K40" s="27">
        <v>12</v>
      </c>
      <c r="L40" s="97"/>
      <c r="M40" s="97"/>
      <c r="N40" s="27">
        <f t="shared" si="5"/>
        <v>0</v>
      </c>
      <c r="O40" s="98"/>
      <c r="P40" s="98"/>
      <c r="Q40" s="98"/>
      <c r="R40" s="98"/>
      <c r="S40" s="98"/>
      <c r="T40" s="27">
        <f t="shared" si="6"/>
        <v>32</v>
      </c>
      <c r="U40" s="40" t="str">
        <f t="shared" si="7"/>
        <v/>
      </c>
      <c r="V40" s="22">
        <v>250</v>
      </c>
      <c r="W40" s="22" t="s">
        <v>95</v>
      </c>
      <c r="X40" s="22" t="s">
        <v>96</v>
      </c>
      <c r="Y40" s="76">
        <v>1100</v>
      </c>
      <c r="Z40" s="42"/>
      <c r="AA40" s="1" t="s">
        <v>301</v>
      </c>
      <c r="AB40" s="28" t="s">
        <v>302</v>
      </c>
    </row>
    <row r="41" spans="1:28" x14ac:dyDescent="0.3">
      <c r="A41" s="1" t="s">
        <v>46</v>
      </c>
      <c r="B41" s="1" t="s">
        <v>77</v>
      </c>
      <c r="C41" s="27" t="s">
        <v>378</v>
      </c>
      <c r="D41" s="38">
        <v>32</v>
      </c>
      <c r="E41" s="97"/>
      <c r="F41" s="27">
        <v>0</v>
      </c>
      <c r="G41" s="97"/>
      <c r="H41" s="27"/>
      <c r="I41" s="27"/>
      <c r="J41" s="27">
        <v>0</v>
      </c>
      <c r="K41" s="27">
        <v>0</v>
      </c>
      <c r="L41" s="97"/>
      <c r="M41" s="97"/>
      <c r="N41" s="27">
        <f t="shared" ref="N41" si="8">SUM(L41:M41)</f>
        <v>0</v>
      </c>
      <c r="O41" s="98"/>
      <c r="P41" s="98"/>
      <c r="Q41" s="98"/>
      <c r="R41" s="98"/>
      <c r="S41" s="98"/>
      <c r="T41" s="27">
        <v>0</v>
      </c>
      <c r="U41" s="40" t="str">
        <f t="shared" si="7"/>
        <v/>
      </c>
      <c r="V41" s="22">
        <v>250</v>
      </c>
      <c r="W41" s="22" t="s">
        <v>95</v>
      </c>
      <c r="X41" s="22" t="s">
        <v>96</v>
      </c>
      <c r="Y41" s="76">
        <v>1100</v>
      </c>
      <c r="Z41" s="42"/>
      <c r="AA41" s="1" t="s">
        <v>301</v>
      </c>
      <c r="AB41" s="28" t="s">
        <v>302</v>
      </c>
    </row>
    <row r="42" spans="1:28" x14ac:dyDescent="0.3">
      <c r="A42" s="1" t="s">
        <v>46</v>
      </c>
      <c r="B42" s="1" t="s">
        <v>77</v>
      </c>
      <c r="C42" s="27" t="s">
        <v>379</v>
      </c>
      <c r="D42" s="38">
        <v>24</v>
      </c>
      <c r="E42" s="97"/>
      <c r="F42" s="27">
        <v>0</v>
      </c>
      <c r="G42" s="97"/>
      <c r="H42" s="27"/>
      <c r="I42" s="27"/>
      <c r="J42" s="27">
        <v>0</v>
      </c>
      <c r="K42" s="27">
        <v>0</v>
      </c>
      <c r="L42" s="97"/>
      <c r="M42" s="97"/>
      <c r="N42" s="27">
        <f t="shared" ref="N42" si="9">SUM(L42:M42)</f>
        <v>0</v>
      </c>
      <c r="O42" s="98"/>
      <c r="P42" s="98"/>
      <c r="Q42" s="98"/>
      <c r="R42" s="98"/>
      <c r="S42" s="98"/>
      <c r="T42" s="27">
        <f t="shared" ref="T42:T46" si="10">+(F42*2)+J42</f>
        <v>0</v>
      </c>
      <c r="U42" s="40" t="str">
        <f t="shared" ref="U42:U46" si="11">IFERROR(((T42+Q42+N42-R42)+(O42*2))/E42,"")</f>
        <v/>
      </c>
      <c r="V42" s="22">
        <v>250</v>
      </c>
      <c r="W42" s="22" t="s">
        <v>95</v>
      </c>
      <c r="X42" s="22" t="s">
        <v>96</v>
      </c>
      <c r="Y42" s="76">
        <v>1100</v>
      </c>
      <c r="Z42" s="42"/>
      <c r="AA42" s="1" t="s">
        <v>301</v>
      </c>
      <c r="AB42" s="28" t="s">
        <v>302</v>
      </c>
    </row>
    <row r="43" spans="1:28" x14ac:dyDescent="0.3">
      <c r="A43" s="1" t="s">
        <v>46</v>
      </c>
      <c r="B43" s="1" t="s">
        <v>77</v>
      </c>
      <c r="C43" s="27" t="s">
        <v>380</v>
      </c>
      <c r="D43" s="38">
        <v>33</v>
      </c>
      <c r="E43" s="97"/>
      <c r="F43" s="27">
        <v>4</v>
      </c>
      <c r="G43" s="97"/>
      <c r="H43" s="27"/>
      <c r="I43" s="27"/>
      <c r="J43" s="27">
        <v>4</v>
      </c>
      <c r="K43" s="27">
        <v>5</v>
      </c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27">
        <f t="shared" si="10"/>
        <v>12</v>
      </c>
      <c r="U43" s="40" t="str">
        <f t="shared" si="11"/>
        <v/>
      </c>
      <c r="V43" s="22">
        <v>250</v>
      </c>
      <c r="W43" s="22" t="s">
        <v>95</v>
      </c>
      <c r="X43" s="22" t="s">
        <v>96</v>
      </c>
      <c r="Y43" s="76">
        <v>1100</v>
      </c>
      <c r="Z43" s="42"/>
      <c r="AA43" s="1" t="s">
        <v>301</v>
      </c>
      <c r="AB43" s="28" t="s">
        <v>302</v>
      </c>
    </row>
    <row r="44" spans="1:28" x14ac:dyDescent="0.3">
      <c r="A44" s="1" t="s">
        <v>46</v>
      </c>
      <c r="B44" s="1" t="s">
        <v>77</v>
      </c>
      <c r="C44" s="27" t="s">
        <v>381</v>
      </c>
      <c r="D44" s="38">
        <v>10</v>
      </c>
      <c r="E44" s="97"/>
      <c r="F44" s="27">
        <v>6</v>
      </c>
      <c r="G44" s="97"/>
      <c r="H44" s="27"/>
      <c r="I44" s="27"/>
      <c r="J44" s="27">
        <v>0</v>
      </c>
      <c r="K44" s="27">
        <v>0</v>
      </c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27">
        <f t="shared" si="10"/>
        <v>12</v>
      </c>
      <c r="U44" s="40" t="str">
        <f t="shared" si="11"/>
        <v/>
      </c>
      <c r="V44" s="22">
        <v>250</v>
      </c>
      <c r="W44" s="22" t="s">
        <v>95</v>
      </c>
      <c r="X44" s="22" t="s">
        <v>96</v>
      </c>
      <c r="Y44" s="76">
        <v>1100</v>
      </c>
      <c r="Z44" s="42"/>
      <c r="AA44" s="1" t="s">
        <v>301</v>
      </c>
      <c r="AB44" s="28" t="s">
        <v>302</v>
      </c>
    </row>
    <row r="45" spans="1:28" x14ac:dyDescent="0.3">
      <c r="A45" s="1" t="s">
        <v>46</v>
      </c>
      <c r="B45" s="1" t="s">
        <v>77</v>
      </c>
      <c r="C45" s="97" t="s">
        <v>382</v>
      </c>
      <c r="D45" s="96">
        <v>22</v>
      </c>
      <c r="E45" s="97"/>
      <c r="F45" s="97">
        <v>1</v>
      </c>
      <c r="G45" s="97"/>
      <c r="H45" s="97"/>
      <c r="I45" s="97"/>
      <c r="J45" s="97">
        <v>0</v>
      </c>
      <c r="K45" s="97">
        <v>0</v>
      </c>
      <c r="L45" s="97"/>
      <c r="M45" s="97"/>
      <c r="N45" s="97">
        <f>SUM(L45:M45)</f>
        <v>0</v>
      </c>
      <c r="O45" s="98"/>
      <c r="P45" s="98"/>
      <c r="Q45" s="98"/>
      <c r="R45" s="98"/>
      <c r="S45" s="98"/>
      <c r="T45" s="97">
        <f t="shared" si="10"/>
        <v>2</v>
      </c>
      <c r="U45" s="103" t="str">
        <f t="shared" si="11"/>
        <v/>
      </c>
      <c r="V45" s="22">
        <v>250</v>
      </c>
      <c r="W45" s="22" t="s">
        <v>95</v>
      </c>
      <c r="X45" s="22" t="s">
        <v>96</v>
      </c>
      <c r="Y45" s="76">
        <v>1100</v>
      </c>
      <c r="Z45" s="42"/>
      <c r="AA45" s="1" t="s">
        <v>301</v>
      </c>
      <c r="AB45" s="28" t="s">
        <v>302</v>
      </c>
    </row>
    <row r="46" spans="1:28" x14ac:dyDescent="0.3">
      <c r="A46" s="1" t="s">
        <v>46</v>
      </c>
      <c r="B46" s="1" t="s">
        <v>77</v>
      </c>
      <c r="C46" s="97" t="s">
        <v>383</v>
      </c>
      <c r="D46" s="96">
        <v>20</v>
      </c>
      <c r="E46" s="97"/>
      <c r="F46" s="97">
        <v>0</v>
      </c>
      <c r="G46" s="97"/>
      <c r="H46" s="97"/>
      <c r="I46" s="97"/>
      <c r="J46" s="97">
        <v>0</v>
      </c>
      <c r="K46" s="97">
        <v>0</v>
      </c>
      <c r="L46" s="97"/>
      <c r="M46" s="97"/>
      <c r="N46" s="97">
        <f>SUM(L46:M46)</f>
        <v>0</v>
      </c>
      <c r="O46" s="98"/>
      <c r="P46" s="98"/>
      <c r="Q46" s="98"/>
      <c r="R46" s="98"/>
      <c r="S46" s="98"/>
      <c r="T46" s="97">
        <f t="shared" si="10"/>
        <v>0</v>
      </c>
      <c r="U46" s="103" t="str">
        <f t="shared" si="11"/>
        <v/>
      </c>
      <c r="V46" s="22">
        <v>250</v>
      </c>
      <c r="W46" s="22" t="s">
        <v>95</v>
      </c>
      <c r="X46" s="22" t="s">
        <v>96</v>
      </c>
      <c r="Y46" s="76">
        <v>1100</v>
      </c>
      <c r="Z46" s="42"/>
      <c r="AA46" s="1" t="s">
        <v>301</v>
      </c>
      <c r="AB46" s="28" t="s">
        <v>302</v>
      </c>
    </row>
    <row r="47" spans="1:28" x14ac:dyDescent="0.3">
      <c r="A47" s="1" t="s">
        <v>46</v>
      </c>
      <c r="B47" s="1" t="s">
        <v>77</v>
      </c>
      <c r="C47" s="57" t="s">
        <v>39</v>
      </c>
      <c r="D47" s="36"/>
      <c r="E47" s="57">
        <v>240</v>
      </c>
      <c r="F47" s="43"/>
      <c r="G47" s="43"/>
      <c r="H47" s="43"/>
      <c r="I47" s="43"/>
      <c r="J47" s="43"/>
      <c r="K47" s="43"/>
      <c r="L47" s="43"/>
      <c r="M47" s="43"/>
      <c r="N47" s="57">
        <v>54</v>
      </c>
      <c r="O47" s="43"/>
      <c r="P47" s="57">
        <v>20</v>
      </c>
      <c r="Q47" s="43"/>
      <c r="R47" s="43"/>
      <c r="S47" s="43"/>
      <c r="T47" s="57"/>
      <c r="U47" s="40" t="str">
        <f t="shared" ref="U47" si="12">_xlfn.IFNA("",((T47+Q47+N47-R47)+(O47*2))/E47)</f>
        <v/>
      </c>
      <c r="V47" s="22">
        <v>250</v>
      </c>
      <c r="W47" s="22" t="s">
        <v>95</v>
      </c>
      <c r="X47" s="22" t="s">
        <v>96</v>
      </c>
      <c r="Y47" s="76">
        <v>1100</v>
      </c>
      <c r="Z47" s="42"/>
      <c r="AA47" s="1" t="s">
        <v>301</v>
      </c>
      <c r="AB47" s="28" t="s">
        <v>302</v>
      </c>
    </row>
    <row r="48" spans="1:28" x14ac:dyDescent="0.3">
      <c r="A48" s="44" t="s">
        <v>46</v>
      </c>
      <c r="B48" s="44" t="s">
        <v>77</v>
      </c>
      <c r="C48" s="45" t="s">
        <v>40</v>
      </c>
      <c r="D48" s="44"/>
      <c r="E48" s="45">
        <f t="shared" ref="E48:T48" si="13">SUM(E36:E47)</f>
        <v>240</v>
      </c>
      <c r="F48" s="45">
        <f t="shared" si="13"/>
        <v>36</v>
      </c>
      <c r="G48" s="45">
        <f t="shared" si="13"/>
        <v>0</v>
      </c>
      <c r="H48" s="45">
        <f t="shared" si="13"/>
        <v>0</v>
      </c>
      <c r="I48" s="45">
        <f t="shared" si="13"/>
        <v>0</v>
      </c>
      <c r="J48" s="45">
        <f t="shared" si="13"/>
        <v>24</v>
      </c>
      <c r="K48" s="45">
        <f t="shared" si="13"/>
        <v>31</v>
      </c>
      <c r="L48" s="45">
        <f t="shared" si="13"/>
        <v>0</v>
      </c>
      <c r="M48" s="45">
        <f t="shared" si="13"/>
        <v>0</v>
      </c>
      <c r="N48" s="45">
        <f t="shared" si="13"/>
        <v>54</v>
      </c>
      <c r="O48" s="45">
        <f t="shared" si="13"/>
        <v>0</v>
      </c>
      <c r="P48" s="45">
        <f t="shared" si="13"/>
        <v>20</v>
      </c>
      <c r="Q48" s="45">
        <f t="shared" si="13"/>
        <v>0</v>
      </c>
      <c r="R48" s="45">
        <f t="shared" si="13"/>
        <v>0</v>
      </c>
      <c r="S48" s="45">
        <f t="shared" si="13"/>
        <v>0</v>
      </c>
      <c r="T48" s="45">
        <f t="shared" si="13"/>
        <v>96</v>
      </c>
      <c r="U48" s="46">
        <f>((T48+Q48+N48-R48)+(O48*2))/E48</f>
        <v>0.625</v>
      </c>
      <c r="V48" s="47">
        <v>250</v>
      </c>
      <c r="W48" s="47" t="s">
        <v>95</v>
      </c>
      <c r="X48" s="47" t="s">
        <v>96</v>
      </c>
      <c r="Y48" s="77">
        <v>1100</v>
      </c>
      <c r="Z48" s="49"/>
      <c r="AA48" s="44" t="s">
        <v>301</v>
      </c>
      <c r="AB48" s="79" t="s">
        <v>302</v>
      </c>
    </row>
    <row r="49" spans="1:28" x14ac:dyDescent="0.3">
      <c r="A49" s="1"/>
      <c r="B49" s="1"/>
      <c r="C49" s="1"/>
      <c r="D49" s="1"/>
      <c r="F49" s="50" t="s">
        <v>41</v>
      </c>
      <c r="G49" s="51" t="e">
        <f>F48/G48</f>
        <v>#DIV/0!</v>
      </c>
      <c r="H49" s="27"/>
      <c r="I49" s="1"/>
      <c r="J49" s="50" t="s">
        <v>42</v>
      </c>
      <c r="K49" s="52">
        <f>J48/K48</f>
        <v>0.77419354838709675</v>
      </c>
      <c r="L49" s="1"/>
      <c r="M49" s="39" t="s">
        <v>43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4"/>
      <c r="Z50" s="42"/>
      <c r="AA50" s="1"/>
      <c r="AB50" s="28"/>
    </row>
    <row r="51" spans="1:28" x14ac:dyDescent="0.3">
      <c r="B51" s="1"/>
      <c r="C51" s="1" t="s">
        <v>525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28"/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458A-B4B9-4E54-99FA-F923CC1A1B2D}">
  <sheetPr>
    <tabColor rgb="FFFF0000"/>
    <pageSetUpPr fitToPage="1"/>
  </sheetPr>
  <dimension ref="A1:AB51"/>
  <sheetViews>
    <sheetView workbookViewId="0">
      <selection activeCell="A21" sqref="A2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433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86</v>
      </c>
      <c r="D4" s="7" t="s">
        <v>4</v>
      </c>
      <c r="E4" s="8"/>
      <c r="F4" s="5"/>
      <c r="G4" s="1"/>
      <c r="J4" s="15" t="s">
        <v>304</v>
      </c>
      <c r="K4" s="16" t="s">
        <v>45</v>
      </c>
      <c r="L4" s="17"/>
      <c r="M4" s="18"/>
      <c r="N4" s="19">
        <v>32</v>
      </c>
      <c r="O4" s="19">
        <v>30</v>
      </c>
      <c r="P4" s="19">
        <v>29</v>
      </c>
      <c r="Q4" s="19">
        <v>17</v>
      </c>
      <c r="R4" s="20"/>
      <c r="S4" s="21">
        <f>SUM(N4:R4)</f>
        <v>108</v>
      </c>
      <c r="T4" s="22">
        <v>256</v>
      </c>
    </row>
    <row r="5" spans="1:28" x14ac:dyDescent="0.3">
      <c r="B5" s="1"/>
      <c r="C5" s="6" t="s">
        <v>303</v>
      </c>
      <c r="D5" s="7" t="s">
        <v>6</v>
      </c>
      <c r="E5" s="1"/>
      <c r="F5" s="1"/>
      <c r="G5" s="1"/>
      <c r="J5" s="15" t="s">
        <v>305</v>
      </c>
      <c r="K5" s="16" t="s">
        <v>70</v>
      </c>
      <c r="L5" s="17"/>
      <c r="M5" s="18"/>
      <c r="N5" s="19">
        <v>24</v>
      </c>
      <c r="O5" s="19">
        <v>25</v>
      </c>
      <c r="P5" s="19">
        <v>50</v>
      </c>
      <c r="Q5" s="19">
        <v>33</v>
      </c>
      <c r="R5" s="20"/>
      <c r="S5" s="21">
        <f>SUM(N5:R5)</f>
        <v>132</v>
      </c>
      <c r="T5" s="22">
        <v>256</v>
      </c>
      <c r="U5" s="1"/>
      <c r="V5" s="1"/>
      <c r="W5" s="1"/>
    </row>
    <row r="6" spans="1:28" x14ac:dyDescent="0.3">
      <c r="C6" s="23">
        <v>800</v>
      </c>
      <c r="D6" s="7" t="s">
        <v>7</v>
      </c>
      <c r="F6" s="1"/>
      <c r="P6" s="87" t="s">
        <v>465</v>
      </c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P7" s="87" t="s">
        <v>466</v>
      </c>
      <c r="S7" s="1"/>
      <c r="T7" s="25" t="s">
        <v>9</v>
      </c>
      <c r="U7" s="1"/>
      <c r="V7" s="26">
        <v>256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  <c r="AB8" s="80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8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15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50</v>
      </c>
      <c r="D13" s="38">
        <v>11</v>
      </c>
      <c r="E13" s="97"/>
      <c r="F13" s="27">
        <v>4</v>
      </c>
      <c r="G13" s="97"/>
      <c r="H13" s="27"/>
      <c r="I13" s="27"/>
      <c r="J13" s="27">
        <v>3</v>
      </c>
      <c r="K13" s="27">
        <v>5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+(F13*2)+J13</f>
        <v>11</v>
      </c>
      <c r="U13" s="40" t="str">
        <f>IFERROR(((T13+Q13+N13-R13)+(O13*2))/E13,"")</f>
        <v/>
      </c>
      <c r="V13" s="22">
        <v>256</v>
      </c>
      <c r="W13" s="22" t="s">
        <v>95</v>
      </c>
      <c r="X13" s="22" t="s">
        <v>92</v>
      </c>
      <c r="Y13" s="76">
        <v>800</v>
      </c>
      <c r="Z13" s="42"/>
      <c r="AA13" s="1" t="s">
        <v>58</v>
      </c>
      <c r="AB13" s="28" t="s">
        <v>306</v>
      </c>
    </row>
    <row r="14" spans="1:28" x14ac:dyDescent="0.3">
      <c r="A14" s="1" t="s">
        <v>69</v>
      </c>
      <c r="B14" s="1" t="s">
        <v>46</v>
      </c>
      <c r="C14" s="27" t="s">
        <v>49</v>
      </c>
      <c r="D14" s="38">
        <v>24</v>
      </c>
      <c r="E14" s="97"/>
      <c r="F14" s="27">
        <v>6</v>
      </c>
      <c r="G14" s="97"/>
      <c r="H14" s="27"/>
      <c r="I14" s="27"/>
      <c r="J14" s="27">
        <v>2</v>
      </c>
      <c r="K14" s="27">
        <v>6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f t="shared" ref="T14:T21" si="1">+(F14*2)+J14</f>
        <v>14</v>
      </c>
      <c r="U14" s="40" t="str">
        <f t="shared" ref="U14:U21" si="2">IFERROR(((T14+Q14+N14-R14)+(O14*2))/E14,"")</f>
        <v/>
      </c>
      <c r="V14" s="22">
        <v>256</v>
      </c>
      <c r="W14" s="22" t="s">
        <v>95</v>
      </c>
      <c r="X14" s="22" t="s">
        <v>92</v>
      </c>
      <c r="Y14" s="76">
        <v>800</v>
      </c>
      <c r="Z14" s="42"/>
      <c r="AA14" s="1" t="s">
        <v>58</v>
      </c>
      <c r="AB14" s="28" t="s">
        <v>306</v>
      </c>
    </row>
    <row r="15" spans="1:28" x14ac:dyDescent="0.3">
      <c r="A15" s="1" t="s">
        <v>69</v>
      </c>
      <c r="B15" s="1" t="s">
        <v>46</v>
      </c>
      <c r="C15" s="27" t="s">
        <v>48</v>
      </c>
      <c r="D15" s="38">
        <v>22</v>
      </c>
      <c r="E15" s="97"/>
      <c r="F15" s="27">
        <v>7</v>
      </c>
      <c r="G15" s="97"/>
      <c r="H15" s="27"/>
      <c r="I15" s="27"/>
      <c r="J15" s="27">
        <v>10</v>
      </c>
      <c r="K15" s="27">
        <v>11</v>
      </c>
      <c r="L15" s="97"/>
      <c r="M15" s="97"/>
      <c r="N15" s="27">
        <f t="shared" si="0"/>
        <v>0</v>
      </c>
      <c r="O15" s="98"/>
      <c r="P15" s="57">
        <v>6</v>
      </c>
      <c r="Q15" s="98"/>
      <c r="R15" s="98"/>
      <c r="S15" s="98"/>
      <c r="T15" s="27">
        <f t="shared" si="1"/>
        <v>24</v>
      </c>
      <c r="U15" s="40" t="str">
        <f t="shared" si="2"/>
        <v/>
      </c>
      <c r="V15" s="22">
        <v>256</v>
      </c>
      <c r="W15" s="22" t="s">
        <v>95</v>
      </c>
      <c r="X15" s="22" t="s">
        <v>92</v>
      </c>
      <c r="Y15" s="76">
        <v>800</v>
      </c>
      <c r="Z15" s="42"/>
      <c r="AA15" s="1" t="s">
        <v>58</v>
      </c>
      <c r="AB15" s="28" t="s">
        <v>306</v>
      </c>
    </row>
    <row r="16" spans="1:28" x14ac:dyDescent="0.3">
      <c r="A16" s="1" t="s">
        <v>69</v>
      </c>
      <c r="B16" s="1" t="s">
        <v>46</v>
      </c>
      <c r="C16" s="27" t="s">
        <v>52</v>
      </c>
      <c r="D16" s="38">
        <v>3</v>
      </c>
      <c r="E16" s="97" t="s">
        <v>422</v>
      </c>
      <c r="F16" s="27"/>
      <c r="G16" s="97"/>
      <c r="H16" s="27"/>
      <c r="I16" s="27"/>
      <c r="J16" s="27"/>
      <c r="K16" s="27"/>
      <c r="L16" s="97"/>
      <c r="M16" s="97"/>
      <c r="N16" s="27"/>
      <c r="O16" s="98"/>
      <c r="P16" s="98"/>
      <c r="Q16" s="98"/>
      <c r="R16" s="98"/>
      <c r="S16" s="98"/>
      <c r="T16" s="27"/>
      <c r="U16" s="40" t="str">
        <f t="shared" si="2"/>
        <v/>
      </c>
      <c r="V16" s="22">
        <v>256</v>
      </c>
      <c r="W16" s="22" t="s">
        <v>95</v>
      </c>
      <c r="X16" s="22" t="s">
        <v>92</v>
      </c>
      <c r="Y16" s="76">
        <v>800</v>
      </c>
      <c r="Z16" s="42"/>
      <c r="AA16" s="1" t="s">
        <v>58</v>
      </c>
      <c r="AB16" s="28" t="s">
        <v>306</v>
      </c>
    </row>
    <row r="17" spans="1:28" x14ac:dyDescent="0.3">
      <c r="A17" s="1" t="s">
        <v>69</v>
      </c>
      <c r="B17" s="1" t="s">
        <v>46</v>
      </c>
      <c r="C17" s="27" t="s">
        <v>56</v>
      </c>
      <c r="D17" s="38">
        <v>45</v>
      </c>
      <c r="E17" s="97"/>
      <c r="F17" s="27">
        <v>2</v>
      </c>
      <c r="G17" s="97"/>
      <c r="H17" s="27"/>
      <c r="I17" s="27"/>
      <c r="J17" s="27">
        <v>2</v>
      </c>
      <c r="K17" s="27">
        <v>2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f t="shared" si="1"/>
        <v>6</v>
      </c>
      <c r="U17" s="40" t="str">
        <f t="shared" si="2"/>
        <v/>
      </c>
      <c r="V17" s="22">
        <v>256</v>
      </c>
      <c r="W17" s="22" t="s">
        <v>95</v>
      </c>
      <c r="X17" s="22" t="s">
        <v>92</v>
      </c>
      <c r="Y17" s="76">
        <v>800</v>
      </c>
      <c r="Z17" s="42" t="s">
        <v>526</v>
      </c>
      <c r="AA17" s="1" t="s">
        <v>58</v>
      </c>
      <c r="AB17" s="28" t="s">
        <v>306</v>
      </c>
    </row>
    <row r="18" spans="1:28" x14ac:dyDescent="0.3">
      <c r="A18" s="1" t="s">
        <v>69</v>
      </c>
      <c r="B18" s="1" t="s">
        <v>46</v>
      </c>
      <c r="C18" s="27" t="s">
        <v>51</v>
      </c>
      <c r="D18" s="38">
        <v>23</v>
      </c>
      <c r="E18" s="97"/>
      <c r="F18" s="27">
        <v>6</v>
      </c>
      <c r="G18" s="97"/>
      <c r="H18" s="27"/>
      <c r="I18" s="27"/>
      <c r="J18" s="27">
        <v>3</v>
      </c>
      <c r="K18" s="27">
        <v>4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f t="shared" si="1"/>
        <v>15</v>
      </c>
      <c r="U18" s="40" t="str">
        <f t="shared" si="2"/>
        <v/>
      </c>
      <c r="V18" s="22">
        <v>256</v>
      </c>
      <c r="W18" s="22" t="s">
        <v>95</v>
      </c>
      <c r="X18" s="22" t="s">
        <v>92</v>
      </c>
      <c r="Y18" s="76">
        <v>800</v>
      </c>
      <c r="Z18" s="42"/>
      <c r="AA18" s="1" t="s">
        <v>58</v>
      </c>
      <c r="AB18" s="28" t="s">
        <v>306</v>
      </c>
    </row>
    <row r="19" spans="1:28" x14ac:dyDescent="0.3">
      <c r="A19" s="1" t="s">
        <v>69</v>
      </c>
      <c r="B19" s="1" t="s">
        <v>46</v>
      </c>
      <c r="C19" s="27" t="s">
        <v>55</v>
      </c>
      <c r="D19" s="38">
        <v>40</v>
      </c>
      <c r="E19" s="97"/>
      <c r="F19" s="27">
        <v>3</v>
      </c>
      <c r="G19" s="97"/>
      <c r="H19" s="27"/>
      <c r="I19" s="27"/>
      <c r="J19" s="27">
        <v>1</v>
      </c>
      <c r="K19" s="27">
        <v>2</v>
      </c>
      <c r="L19" s="97"/>
      <c r="M19" s="97"/>
      <c r="N19" s="27">
        <f t="shared" si="0"/>
        <v>0</v>
      </c>
      <c r="O19" s="98"/>
      <c r="P19" s="57">
        <v>6</v>
      </c>
      <c r="Q19" s="98"/>
      <c r="R19" s="98"/>
      <c r="S19" s="98"/>
      <c r="T19" s="27">
        <f t="shared" si="1"/>
        <v>7</v>
      </c>
      <c r="U19" s="40" t="str">
        <f t="shared" si="2"/>
        <v/>
      </c>
      <c r="V19" s="22">
        <v>256</v>
      </c>
      <c r="W19" s="22" t="s">
        <v>95</v>
      </c>
      <c r="X19" s="22" t="s">
        <v>92</v>
      </c>
      <c r="Y19" s="76">
        <v>800</v>
      </c>
      <c r="Z19" s="42"/>
      <c r="AA19" s="1" t="s">
        <v>58</v>
      </c>
      <c r="AB19" s="28" t="s">
        <v>306</v>
      </c>
    </row>
    <row r="20" spans="1:28" x14ac:dyDescent="0.3">
      <c r="A20" s="1" t="s">
        <v>69</v>
      </c>
      <c r="B20" s="1" t="s">
        <v>46</v>
      </c>
      <c r="C20" s="27" t="s">
        <v>47</v>
      </c>
      <c r="D20" s="38">
        <v>10</v>
      </c>
      <c r="E20" s="97"/>
      <c r="F20" s="27">
        <v>7</v>
      </c>
      <c r="G20" s="97"/>
      <c r="H20" s="27"/>
      <c r="I20" s="27"/>
      <c r="J20" s="27">
        <v>7</v>
      </c>
      <c r="K20" s="27">
        <v>12</v>
      </c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27">
        <f t="shared" si="1"/>
        <v>21</v>
      </c>
      <c r="U20" s="40" t="str">
        <f t="shared" si="2"/>
        <v/>
      </c>
      <c r="V20" s="22">
        <v>256</v>
      </c>
      <c r="W20" s="22" t="s">
        <v>95</v>
      </c>
      <c r="X20" s="22" t="s">
        <v>92</v>
      </c>
      <c r="Y20" s="76">
        <v>800</v>
      </c>
      <c r="Z20" s="42"/>
      <c r="AA20" s="1" t="s">
        <v>58</v>
      </c>
      <c r="AB20" s="28" t="s">
        <v>306</v>
      </c>
    </row>
    <row r="21" spans="1:28" x14ac:dyDescent="0.3">
      <c r="A21" s="1" t="s">
        <v>69</v>
      </c>
      <c r="B21" s="1" t="s">
        <v>46</v>
      </c>
      <c r="C21" s="27" t="s">
        <v>53</v>
      </c>
      <c r="D21" s="38">
        <v>15</v>
      </c>
      <c r="E21" s="97"/>
      <c r="F21" s="27">
        <v>3</v>
      </c>
      <c r="G21" s="97"/>
      <c r="H21" s="27"/>
      <c r="I21" s="27"/>
      <c r="J21" s="27">
        <v>4</v>
      </c>
      <c r="K21" s="27">
        <v>6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f t="shared" si="1"/>
        <v>10</v>
      </c>
      <c r="U21" s="40" t="str">
        <f t="shared" si="2"/>
        <v/>
      </c>
      <c r="V21" s="22">
        <v>256</v>
      </c>
      <c r="W21" s="22" t="s">
        <v>95</v>
      </c>
      <c r="X21" s="22" t="s">
        <v>92</v>
      </c>
      <c r="Y21" s="76">
        <v>800</v>
      </c>
      <c r="Z21" s="42"/>
      <c r="AA21" s="1" t="s">
        <v>58</v>
      </c>
      <c r="AB21" s="28" t="s">
        <v>306</v>
      </c>
    </row>
    <row r="22" spans="1:28" x14ac:dyDescent="0.3">
      <c r="A22" s="1" t="s">
        <v>69</v>
      </c>
      <c r="B22" s="1" t="s">
        <v>46</v>
      </c>
      <c r="C22" s="57" t="s">
        <v>39</v>
      </c>
      <c r="D22" s="36"/>
      <c r="E22" s="57">
        <v>240</v>
      </c>
      <c r="F22" s="57"/>
      <c r="G22" s="57"/>
      <c r="H22" s="57"/>
      <c r="I22" s="57"/>
      <c r="J22" s="57"/>
      <c r="K22" s="57"/>
      <c r="L22" s="57"/>
      <c r="M22" s="57">
        <v>41</v>
      </c>
      <c r="N22" s="57">
        <v>41</v>
      </c>
      <c r="O22" s="57"/>
      <c r="P22" s="57">
        <v>24</v>
      </c>
      <c r="Q22" s="57"/>
      <c r="R22" s="57"/>
      <c r="S22" s="57"/>
      <c r="T22" s="5"/>
      <c r="U22" s="40" t="str">
        <f t="shared" ref="U22" si="3">_xlfn.IFNA("",((T22+Q22+N22-R22)+(O22*2))/E22)</f>
        <v/>
      </c>
      <c r="V22" s="22">
        <v>256</v>
      </c>
      <c r="W22" s="22" t="s">
        <v>95</v>
      </c>
      <c r="X22" s="22" t="s">
        <v>92</v>
      </c>
      <c r="Y22" s="76">
        <v>800</v>
      </c>
      <c r="Z22" s="42"/>
      <c r="AA22" s="1" t="s">
        <v>58</v>
      </c>
      <c r="AB22" s="28" t="s">
        <v>306</v>
      </c>
    </row>
    <row r="23" spans="1:28" x14ac:dyDescent="0.3">
      <c r="A23" s="44" t="s">
        <v>69</v>
      </c>
      <c r="B23" s="44" t="s">
        <v>46</v>
      </c>
      <c r="C23" s="45" t="s">
        <v>40</v>
      </c>
      <c r="D23" s="44"/>
      <c r="E23" s="45">
        <f t="shared" ref="E23:T23" si="4">SUM(E13:E22)</f>
        <v>240</v>
      </c>
      <c r="F23" s="45">
        <f t="shared" si="4"/>
        <v>38</v>
      </c>
      <c r="G23" s="45">
        <f t="shared" si="4"/>
        <v>0</v>
      </c>
      <c r="H23" s="45">
        <f t="shared" si="4"/>
        <v>0</v>
      </c>
      <c r="I23" s="45">
        <f t="shared" si="4"/>
        <v>0</v>
      </c>
      <c r="J23" s="45">
        <f t="shared" si="4"/>
        <v>32</v>
      </c>
      <c r="K23" s="45">
        <f t="shared" si="4"/>
        <v>48</v>
      </c>
      <c r="L23" s="45">
        <f t="shared" si="4"/>
        <v>0</v>
      </c>
      <c r="M23" s="45">
        <f t="shared" si="4"/>
        <v>41</v>
      </c>
      <c r="N23" s="45">
        <f t="shared" si="4"/>
        <v>41</v>
      </c>
      <c r="O23" s="45">
        <f t="shared" si="4"/>
        <v>0</v>
      </c>
      <c r="P23" s="45">
        <f t="shared" si="4"/>
        <v>36</v>
      </c>
      <c r="Q23" s="45">
        <f t="shared" si="4"/>
        <v>0</v>
      </c>
      <c r="R23" s="45">
        <f t="shared" si="4"/>
        <v>0</v>
      </c>
      <c r="S23" s="45">
        <f t="shared" si="4"/>
        <v>0</v>
      </c>
      <c r="T23" s="45">
        <f t="shared" si="4"/>
        <v>108</v>
      </c>
      <c r="U23" s="46">
        <f>((T23+Q23+N23-R23)+(O23*2))/E23</f>
        <v>0.62083333333333335</v>
      </c>
      <c r="V23" s="47">
        <v>256</v>
      </c>
      <c r="W23" s="47" t="s">
        <v>95</v>
      </c>
      <c r="X23" s="47" t="s">
        <v>92</v>
      </c>
      <c r="Y23" s="77">
        <v>800</v>
      </c>
      <c r="Z23" s="88" t="s">
        <v>429</v>
      </c>
      <c r="AA23" s="44" t="s">
        <v>58</v>
      </c>
      <c r="AB23" s="79" t="s">
        <v>306</v>
      </c>
    </row>
    <row r="24" spans="1:28" x14ac:dyDescent="0.3">
      <c r="A24" s="1"/>
      <c r="B24" s="1"/>
      <c r="C24" s="1"/>
      <c r="D24" s="1"/>
      <c r="F24" s="50" t="s">
        <v>41</v>
      </c>
      <c r="G24" s="51" t="e">
        <f>F23/G23</f>
        <v>#DIV/0!</v>
      </c>
      <c r="H24" s="27"/>
      <c r="I24" s="1"/>
      <c r="J24" s="50" t="s">
        <v>42</v>
      </c>
      <c r="K24" s="52">
        <f>J23/K23</f>
        <v>0.66666666666666663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B26" s="1"/>
      <c r="C26" s="1" t="s">
        <v>430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18</v>
      </c>
      <c r="AB33" s="80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362</v>
      </c>
      <c r="D35" s="38">
        <v>30</v>
      </c>
      <c r="E35" s="97"/>
      <c r="F35" s="27">
        <v>12</v>
      </c>
      <c r="G35" s="97"/>
      <c r="H35" s="27"/>
      <c r="I35" s="27"/>
      <c r="J35" s="27">
        <v>5</v>
      </c>
      <c r="K35" s="27">
        <v>5</v>
      </c>
      <c r="L35" s="97"/>
      <c r="M35" s="97"/>
      <c r="N35" s="27">
        <f>SUM(L35:M35)</f>
        <v>0</v>
      </c>
      <c r="O35" s="97"/>
      <c r="P35" s="98"/>
      <c r="Q35" s="97"/>
      <c r="R35" s="97"/>
      <c r="S35" s="97"/>
      <c r="T35" s="27">
        <f>(H35*3)+((F35-H35)*2)+J35</f>
        <v>29</v>
      </c>
      <c r="U35" s="40" t="str">
        <f>IFERROR(((T35+Q35+N35-R35)+(O35*2))/E35,"")</f>
        <v/>
      </c>
      <c r="V35" s="22">
        <v>256</v>
      </c>
      <c r="W35" s="22" t="s">
        <v>91</v>
      </c>
      <c r="X35" s="22" t="s">
        <v>96</v>
      </c>
      <c r="Y35" s="76">
        <v>800</v>
      </c>
      <c r="Z35" s="42"/>
      <c r="AA35" s="1" t="s">
        <v>278</v>
      </c>
      <c r="AB35" s="28" t="s">
        <v>307</v>
      </c>
    </row>
    <row r="36" spans="1:28" x14ac:dyDescent="0.3">
      <c r="A36" s="1" t="s">
        <v>46</v>
      </c>
      <c r="B36" s="1" t="s">
        <v>69</v>
      </c>
      <c r="C36" s="27" t="s">
        <v>363</v>
      </c>
      <c r="D36" s="38">
        <v>50</v>
      </c>
      <c r="E36" s="97"/>
      <c r="F36" s="27">
        <v>6</v>
      </c>
      <c r="G36" s="97"/>
      <c r="H36" s="27"/>
      <c r="I36" s="27"/>
      <c r="J36" s="27">
        <v>6</v>
      </c>
      <c r="K36" s="27">
        <v>6</v>
      </c>
      <c r="L36" s="97"/>
      <c r="M36" s="27">
        <v>12</v>
      </c>
      <c r="N36" s="27">
        <f t="shared" ref="N36:N41" si="5">SUM(L36:M36)</f>
        <v>12</v>
      </c>
      <c r="O36" s="98"/>
      <c r="P36" s="57">
        <v>6</v>
      </c>
      <c r="Q36" s="98"/>
      <c r="R36" s="98"/>
      <c r="S36" s="98"/>
      <c r="T36" s="39">
        <f t="shared" ref="T36:T41" si="6">(H36*3)+((F36-H36)*2)+J36</f>
        <v>18</v>
      </c>
      <c r="U36" s="40" t="str">
        <f t="shared" ref="U36:U44" si="7">IFERROR(((T36+Q36+N36-R36)+(O36*2))/E36,"")</f>
        <v/>
      </c>
      <c r="V36" s="22">
        <v>256</v>
      </c>
      <c r="W36" s="22" t="s">
        <v>91</v>
      </c>
      <c r="X36" s="22" t="s">
        <v>96</v>
      </c>
      <c r="Y36" s="76">
        <v>800</v>
      </c>
      <c r="Z36" s="42"/>
      <c r="AA36" s="1" t="s">
        <v>278</v>
      </c>
      <c r="AB36" s="28" t="s">
        <v>307</v>
      </c>
    </row>
    <row r="37" spans="1:28" x14ac:dyDescent="0.3">
      <c r="A37" s="1" t="s">
        <v>46</v>
      </c>
      <c r="B37" s="1" t="s">
        <v>69</v>
      </c>
      <c r="C37" s="27" t="s">
        <v>184</v>
      </c>
      <c r="D37" s="38">
        <v>20</v>
      </c>
      <c r="E37" s="97"/>
      <c r="F37" s="27">
        <v>3</v>
      </c>
      <c r="G37" s="97"/>
      <c r="H37" s="27"/>
      <c r="I37" s="27"/>
      <c r="J37" s="27">
        <v>6</v>
      </c>
      <c r="K37" s="27">
        <v>10</v>
      </c>
      <c r="L37" s="97"/>
      <c r="M37" s="97"/>
      <c r="N37" s="27">
        <f t="shared" si="5"/>
        <v>0</v>
      </c>
      <c r="O37" s="98"/>
      <c r="P37" s="57">
        <v>6</v>
      </c>
      <c r="Q37" s="98"/>
      <c r="R37" s="98"/>
      <c r="S37" s="98"/>
      <c r="T37" s="39">
        <f t="shared" si="6"/>
        <v>12</v>
      </c>
      <c r="U37" s="40" t="str">
        <f t="shared" si="7"/>
        <v/>
      </c>
      <c r="V37" s="22">
        <v>256</v>
      </c>
      <c r="W37" s="22" t="s">
        <v>91</v>
      </c>
      <c r="X37" s="22" t="s">
        <v>96</v>
      </c>
      <c r="Y37" s="76">
        <v>800</v>
      </c>
      <c r="Z37" s="42"/>
      <c r="AA37" s="1" t="s">
        <v>278</v>
      </c>
      <c r="AB37" s="28" t="s">
        <v>307</v>
      </c>
    </row>
    <row r="38" spans="1:28" x14ac:dyDescent="0.3">
      <c r="A38" s="1" t="s">
        <v>46</v>
      </c>
      <c r="B38" s="1" t="s">
        <v>69</v>
      </c>
      <c r="C38" s="27" t="s">
        <v>364</v>
      </c>
      <c r="D38" s="38">
        <v>22</v>
      </c>
      <c r="E38" s="97"/>
      <c r="F38" s="27">
        <v>1</v>
      </c>
      <c r="G38" s="97"/>
      <c r="H38" s="27"/>
      <c r="I38" s="27"/>
      <c r="J38" s="27">
        <v>5</v>
      </c>
      <c r="K38" s="27">
        <v>6</v>
      </c>
      <c r="L38" s="97"/>
      <c r="M38" s="97"/>
      <c r="N38" s="27">
        <f t="shared" si="5"/>
        <v>0</v>
      </c>
      <c r="O38" s="98"/>
      <c r="P38" s="98"/>
      <c r="Q38" s="98"/>
      <c r="R38" s="98"/>
      <c r="S38" s="98"/>
      <c r="T38" s="39">
        <f t="shared" si="6"/>
        <v>7</v>
      </c>
      <c r="U38" s="40" t="str">
        <f t="shared" si="7"/>
        <v/>
      </c>
      <c r="V38" s="22">
        <v>256</v>
      </c>
      <c r="W38" s="22" t="s">
        <v>91</v>
      </c>
      <c r="X38" s="22" t="s">
        <v>96</v>
      </c>
      <c r="Y38" s="76">
        <v>800</v>
      </c>
      <c r="Z38" s="42"/>
      <c r="AA38" s="1" t="s">
        <v>278</v>
      </c>
      <c r="AB38" s="28" t="s">
        <v>307</v>
      </c>
    </row>
    <row r="39" spans="1:28" x14ac:dyDescent="0.3">
      <c r="A39" s="1" t="s">
        <v>46</v>
      </c>
      <c r="B39" s="1" t="s">
        <v>69</v>
      </c>
      <c r="C39" s="27" t="s">
        <v>365</v>
      </c>
      <c r="D39" s="38">
        <v>12</v>
      </c>
      <c r="E39" s="97"/>
      <c r="F39" s="27">
        <v>8</v>
      </c>
      <c r="G39" s="97"/>
      <c r="H39" s="27"/>
      <c r="I39" s="27"/>
      <c r="J39" s="27">
        <v>6</v>
      </c>
      <c r="K39" s="27">
        <v>7</v>
      </c>
      <c r="L39" s="97"/>
      <c r="M39" s="97"/>
      <c r="N39" s="27">
        <f t="shared" si="5"/>
        <v>0</v>
      </c>
      <c r="O39" s="98"/>
      <c r="P39" s="98"/>
      <c r="Q39" s="98"/>
      <c r="R39" s="98"/>
      <c r="S39" s="98"/>
      <c r="T39" s="39">
        <f t="shared" si="6"/>
        <v>22</v>
      </c>
      <c r="U39" s="40" t="str">
        <f t="shared" si="7"/>
        <v/>
      </c>
      <c r="V39" s="22">
        <v>256</v>
      </c>
      <c r="W39" s="22" t="s">
        <v>91</v>
      </c>
      <c r="X39" s="22" t="s">
        <v>96</v>
      </c>
      <c r="Y39" s="76">
        <v>800</v>
      </c>
      <c r="Z39" s="42"/>
      <c r="AA39" s="1" t="s">
        <v>278</v>
      </c>
      <c r="AB39" s="28" t="s">
        <v>307</v>
      </c>
    </row>
    <row r="40" spans="1:28" x14ac:dyDescent="0.3">
      <c r="A40" s="1" t="s">
        <v>46</v>
      </c>
      <c r="B40" s="1" t="s">
        <v>69</v>
      </c>
      <c r="C40" s="27" t="s">
        <v>366</v>
      </c>
      <c r="D40" s="38">
        <v>34</v>
      </c>
      <c r="E40" s="97"/>
      <c r="F40" s="27">
        <v>4</v>
      </c>
      <c r="G40" s="97"/>
      <c r="H40" s="27"/>
      <c r="I40" s="27"/>
      <c r="J40" s="27">
        <v>8</v>
      </c>
      <c r="K40" s="27">
        <v>9</v>
      </c>
      <c r="L40" s="97"/>
      <c r="M40" s="97"/>
      <c r="N40" s="27">
        <f t="shared" si="5"/>
        <v>0</v>
      </c>
      <c r="O40" s="98"/>
      <c r="P40" s="57">
        <v>6</v>
      </c>
      <c r="Q40" s="98"/>
      <c r="R40" s="98"/>
      <c r="S40" s="98"/>
      <c r="T40" s="39">
        <f t="shared" si="6"/>
        <v>16</v>
      </c>
      <c r="U40" s="40" t="str">
        <f t="shared" si="7"/>
        <v/>
      </c>
      <c r="V40" s="22">
        <v>256</v>
      </c>
      <c r="W40" s="22" t="s">
        <v>91</v>
      </c>
      <c r="X40" s="22" t="s">
        <v>96</v>
      </c>
      <c r="Y40" s="76">
        <v>800</v>
      </c>
      <c r="Z40" s="42"/>
      <c r="AA40" s="1" t="s">
        <v>278</v>
      </c>
      <c r="AB40" s="28" t="s">
        <v>307</v>
      </c>
    </row>
    <row r="41" spans="1:28" x14ac:dyDescent="0.3">
      <c r="A41" s="1" t="s">
        <v>46</v>
      </c>
      <c r="B41" s="1" t="s">
        <v>69</v>
      </c>
      <c r="C41" s="27" t="s">
        <v>367</v>
      </c>
      <c r="D41" s="38">
        <v>44</v>
      </c>
      <c r="E41" s="97"/>
      <c r="F41" s="27">
        <v>5</v>
      </c>
      <c r="G41" s="97"/>
      <c r="H41" s="27"/>
      <c r="I41" s="27"/>
      <c r="J41" s="27">
        <v>3</v>
      </c>
      <c r="K41" s="27">
        <v>3</v>
      </c>
      <c r="L41" s="97"/>
      <c r="M41" s="27">
        <v>12</v>
      </c>
      <c r="N41" s="27">
        <f t="shared" si="5"/>
        <v>12</v>
      </c>
      <c r="O41" s="98"/>
      <c r="P41" s="98"/>
      <c r="Q41" s="98"/>
      <c r="R41" s="98"/>
      <c r="S41" s="98"/>
      <c r="T41" s="39">
        <f t="shared" si="6"/>
        <v>13</v>
      </c>
      <c r="U41" s="40" t="str">
        <f t="shared" si="7"/>
        <v/>
      </c>
      <c r="V41" s="22">
        <v>256</v>
      </c>
      <c r="W41" s="22" t="s">
        <v>91</v>
      </c>
      <c r="X41" s="22" t="s">
        <v>96</v>
      </c>
      <c r="Y41" s="76">
        <v>800</v>
      </c>
      <c r="Z41" s="42"/>
      <c r="AA41" s="1" t="s">
        <v>278</v>
      </c>
      <c r="AB41" s="28" t="s">
        <v>307</v>
      </c>
    </row>
    <row r="42" spans="1:28" x14ac:dyDescent="0.3">
      <c r="A42" s="1" t="s">
        <v>46</v>
      </c>
      <c r="B42" s="1" t="s">
        <v>69</v>
      </c>
      <c r="C42" s="27" t="s">
        <v>369</v>
      </c>
      <c r="D42" s="38">
        <v>32</v>
      </c>
      <c r="E42" s="97"/>
      <c r="F42" s="27">
        <v>4</v>
      </c>
      <c r="G42" s="97"/>
      <c r="H42" s="27"/>
      <c r="I42" s="27"/>
      <c r="J42" s="27">
        <v>1</v>
      </c>
      <c r="K42" s="27">
        <v>1</v>
      </c>
      <c r="L42" s="97"/>
      <c r="M42" s="97"/>
      <c r="N42" s="27">
        <f t="shared" ref="N42:N45" si="8">SUM(L42:M42)</f>
        <v>0</v>
      </c>
      <c r="O42" s="98"/>
      <c r="P42" s="98"/>
      <c r="Q42" s="98"/>
      <c r="R42" s="98"/>
      <c r="S42" s="98"/>
      <c r="T42" s="39">
        <f>(H42*3)+((F42-H42)*2)+J42</f>
        <v>9</v>
      </c>
      <c r="U42" s="40" t="str">
        <f t="shared" si="7"/>
        <v/>
      </c>
      <c r="V42" s="22">
        <v>256</v>
      </c>
      <c r="W42" s="22" t="s">
        <v>91</v>
      </c>
      <c r="X42" s="22" t="s">
        <v>96</v>
      </c>
      <c r="Y42" s="76">
        <v>800</v>
      </c>
      <c r="Z42" s="42"/>
      <c r="AA42" s="1" t="s">
        <v>278</v>
      </c>
      <c r="AB42" s="28" t="s">
        <v>307</v>
      </c>
    </row>
    <row r="43" spans="1:28" x14ac:dyDescent="0.3">
      <c r="A43" s="1" t="s">
        <v>46</v>
      </c>
      <c r="B43" s="1" t="s">
        <v>69</v>
      </c>
      <c r="C43" s="27" t="s">
        <v>370</v>
      </c>
      <c r="D43" s="38">
        <v>40</v>
      </c>
      <c r="E43" s="97"/>
      <c r="F43" s="27">
        <v>3</v>
      </c>
      <c r="G43" s="97"/>
      <c r="H43" s="27"/>
      <c r="I43" s="27"/>
      <c r="J43" s="27">
        <v>0</v>
      </c>
      <c r="K43" s="27">
        <v>0</v>
      </c>
      <c r="L43" s="97"/>
      <c r="M43" s="97"/>
      <c r="N43" s="27">
        <f t="shared" si="8"/>
        <v>0</v>
      </c>
      <c r="O43" s="98"/>
      <c r="P43" s="98"/>
      <c r="Q43" s="98"/>
      <c r="R43" s="98"/>
      <c r="S43" s="98"/>
      <c r="T43" s="39">
        <f>(H43*3)+((F43-H43)*2)+J43</f>
        <v>6</v>
      </c>
      <c r="U43" s="40" t="str">
        <f t="shared" si="7"/>
        <v/>
      </c>
      <c r="V43" s="22">
        <v>256</v>
      </c>
      <c r="W43" s="22" t="s">
        <v>91</v>
      </c>
      <c r="X43" s="22" t="s">
        <v>96</v>
      </c>
      <c r="Y43" s="76">
        <v>800</v>
      </c>
      <c r="Z43" s="42"/>
      <c r="AA43" s="1" t="s">
        <v>278</v>
      </c>
      <c r="AB43" s="28" t="s">
        <v>307</v>
      </c>
    </row>
    <row r="44" spans="1:28" x14ac:dyDescent="0.3">
      <c r="A44" s="1" t="s">
        <v>46</v>
      </c>
      <c r="B44" s="1" t="s">
        <v>69</v>
      </c>
      <c r="C44" s="27" t="s">
        <v>371</v>
      </c>
      <c r="D44" s="38">
        <v>10</v>
      </c>
      <c r="E44" s="27" t="s">
        <v>431</v>
      </c>
      <c r="F44" s="27"/>
      <c r="G44" s="97"/>
      <c r="H44" s="27"/>
      <c r="I44" s="27"/>
      <c r="J44" s="27"/>
      <c r="K44" s="27"/>
      <c r="L44" s="97"/>
      <c r="M44" s="97"/>
      <c r="N44" s="27">
        <f t="shared" si="8"/>
        <v>0</v>
      </c>
      <c r="O44" s="98"/>
      <c r="P44" s="98"/>
      <c r="Q44" s="98"/>
      <c r="R44" s="98"/>
      <c r="S44" s="98"/>
      <c r="T44" s="39">
        <f>(H44*3)+((F44-H44)*2)+J44</f>
        <v>0</v>
      </c>
      <c r="U44" s="40" t="str">
        <f t="shared" si="7"/>
        <v/>
      </c>
      <c r="V44" s="22">
        <v>256</v>
      </c>
      <c r="W44" s="22" t="s">
        <v>91</v>
      </c>
      <c r="X44" s="22" t="s">
        <v>96</v>
      </c>
      <c r="Y44" s="76">
        <v>800</v>
      </c>
      <c r="Z44" s="42"/>
      <c r="AA44" s="1" t="s">
        <v>278</v>
      </c>
      <c r="AB44" s="28" t="s">
        <v>307</v>
      </c>
    </row>
    <row r="45" spans="1:28" x14ac:dyDescent="0.3">
      <c r="A45" s="1" t="s">
        <v>46</v>
      </c>
      <c r="B45" s="1" t="s">
        <v>69</v>
      </c>
      <c r="C45" s="57" t="s">
        <v>432</v>
      </c>
      <c r="D45" s="38"/>
      <c r="E45" s="57">
        <v>240</v>
      </c>
      <c r="F45" s="57"/>
      <c r="G45" s="57"/>
      <c r="H45" s="57"/>
      <c r="I45" s="57"/>
      <c r="J45" s="57"/>
      <c r="K45" s="57"/>
      <c r="L45" s="57"/>
      <c r="M45" s="57">
        <v>34</v>
      </c>
      <c r="N45" s="57">
        <f t="shared" si="8"/>
        <v>34</v>
      </c>
      <c r="O45" s="57"/>
      <c r="P45" s="57">
        <v>20</v>
      </c>
      <c r="Q45" s="57"/>
      <c r="R45" s="57"/>
      <c r="S45" s="57"/>
      <c r="T45" s="57"/>
      <c r="U45" s="40" t="str">
        <f t="shared" ref="U45" si="9">_xlfn.IFNA("",((T45+Q45+N45-R45)+(O45*2))/E45)</f>
        <v/>
      </c>
      <c r="V45" s="22">
        <v>256</v>
      </c>
      <c r="W45" s="22" t="s">
        <v>91</v>
      </c>
      <c r="X45" s="22" t="s">
        <v>96</v>
      </c>
      <c r="Y45" s="76">
        <v>800</v>
      </c>
      <c r="Z45" s="42"/>
      <c r="AA45" s="1" t="s">
        <v>278</v>
      </c>
      <c r="AB45" s="28" t="s">
        <v>307</v>
      </c>
    </row>
    <row r="46" spans="1:28" x14ac:dyDescent="0.3">
      <c r="A46" s="44" t="s">
        <v>46</v>
      </c>
      <c r="B46" s="44" t="s">
        <v>69</v>
      </c>
      <c r="C46" s="45" t="s">
        <v>40</v>
      </c>
      <c r="D46" s="44"/>
      <c r="E46" s="45">
        <f t="shared" ref="E46:T46" si="10">SUM(E35:E45)</f>
        <v>240</v>
      </c>
      <c r="F46" s="45">
        <f t="shared" si="10"/>
        <v>46</v>
      </c>
      <c r="G46" s="45">
        <f t="shared" si="10"/>
        <v>0</v>
      </c>
      <c r="H46" s="45">
        <f t="shared" si="10"/>
        <v>0</v>
      </c>
      <c r="I46" s="45">
        <f t="shared" si="10"/>
        <v>0</v>
      </c>
      <c r="J46" s="45">
        <f t="shared" si="10"/>
        <v>40</v>
      </c>
      <c r="K46" s="45">
        <f t="shared" si="10"/>
        <v>47</v>
      </c>
      <c r="L46" s="45">
        <f t="shared" si="10"/>
        <v>0</v>
      </c>
      <c r="M46" s="45">
        <f t="shared" si="10"/>
        <v>58</v>
      </c>
      <c r="N46" s="45">
        <f t="shared" si="10"/>
        <v>58</v>
      </c>
      <c r="O46" s="45">
        <f t="shared" si="10"/>
        <v>0</v>
      </c>
      <c r="P46" s="45">
        <f t="shared" si="10"/>
        <v>38</v>
      </c>
      <c r="Q46" s="45">
        <f t="shared" si="10"/>
        <v>0</v>
      </c>
      <c r="R46" s="45">
        <f t="shared" si="10"/>
        <v>0</v>
      </c>
      <c r="S46" s="45">
        <f t="shared" si="10"/>
        <v>0</v>
      </c>
      <c r="T46" s="45">
        <f t="shared" si="10"/>
        <v>132</v>
      </c>
      <c r="U46" s="46">
        <f>((T46+Q46+N46-R46)+(O46*2))/E46</f>
        <v>0.79166666666666663</v>
      </c>
      <c r="V46" s="47">
        <v>256</v>
      </c>
      <c r="W46" s="47" t="s">
        <v>91</v>
      </c>
      <c r="X46" s="47" t="s">
        <v>96</v>
      </c>
      <c r="Y46" s="77">
        <v>800</v>
      </c>
      <c r="Z46" s="49"/>
      <c r="AA46" s="44" t="s">
        <v>278</v>
      </c>
      <c r="AB46" s="79" t="s">
        <v>307</v>
      </c>
    </row>
    <row r="47" spans="1:28" x14ac:dyDescent="0.3">
      <c r="A47" s="1"/>
      <c r="B47" s="1"/>
      <c r="C47" s="1"/>
      <c r="D47" s="1"/>
      <c r="F47" s="50" t="s">
        <v>41</v>
      </c>
      <c r="G47" s="51" t="e">
        <f>F46/G46</f>
        <v>#DIV/0!</v>
      </c>
      <c r="H47" s="27"/>
      <c r="I47" s="1"/>
      <c r="J47" s="50" t="s">
        <v>42</v>
      </c>
      <c r="K47" s="52">
        <f>J46/K46</f>
        <v>0.85106382978723405</v>
      </c>
      <c r="L47" s="1"/>
      <c r="M47" s="39" t="s">
        <v>43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28"/>
    </row>
    <row r="50" spans="2:28" x14ac:dyDescent="0.3">
      <c r="AB50" s="80"/>
    </row>
    <row r="51" spans="2:28" x14ac:dyDescent="0.3">
      <c r="AB51" s="80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3686-7660-417A-8EA2-966B79A176E9}">
  <sheetPr>
    <tabColor rgb="FF92D050"/>
    <pageSetUpPr fitToPage="1"/>
  </sheetPr>
  <dimension ref="A1:AB47"/>
  <sheetViews>
    <sheetView workbookViewId="0">
      <selection activeCell="A13" sqref="A1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141</v>
      </c>
      <c r="K4" s="16" t="s">
        <v>45</v>
      </c>
      <c r="L4" s="17"/>
      <c r="M4" s="18"/>
      <c r="N4" s="19">
        <v>20</v>
      </c>
      <c r="O4" s="19">
        <v>26</v>
      </c>
      <c r="P4" s="19">
        <v>27</v>
      </c>
      <c r="Q4" s="19">
        <v>33</v>
      </c>
      <c r="R4" s="20"/>
      <c r="S4" s="21">
        <f>SUM(N4:R4)</f>
        <v>106</v>
      </c>
      <c r="T4" s="22">
        <v>265</v>
      </c>
    </row>
    <row r="5" spans="1:28" x14ac:dyDescent="0.3">
      <c r="B5" s="1"/>
      <c r="C5" s="6" t="s">
        <v>138</v>
      </c>
      <c r="D5" s="7" t="s">
        <v>6</v>
      </c>
      <c r="E5" s="1"/>
      <c r="F5" s="1"/>
      <c r="G5" s="1"/>
      <c r="J5" s="15" t="s">
        <v>142</v>
      </c>
      <c r="K5" s="16" t="s">
        <v>80</v>
      </c>
      <c r="L5" s="17"/>
      <c r="M5" s="18"/>
      <c r="N5" s="19">
        <v>35</v>
      </c>
      <c r="O5" s="19">
        <v>17</v>
      </c>
      <c r="P5" s="19">
        <v>25</v>
      </c>
      <c r="Q5" s="19">
        <v>36</v>
      </c>
      <c r="R5" s="20"/>
      <c r="S5" s="21">
        <f>SUM(N5:R5)</f>
        <v>113</v>
      </c>
      <c r="T5" s="22">
        <v>265</v>
      </c>
      <c r="U5" s="1"/>
      <c r="V5" s="1"/>
      <c r="W5" s="1"/>
    </row>
    <row r="6" spans="1:28" x14ac:dyDescent="0.3">
      <c r="C6" s="23">
        <v>2361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139</v>
      </c>
      <c r="D7" s="7" t="s">
        <v>8</v>
      </c>
      <c r="G7" s="1"/>
      <c r="S7" s="1"/>
      <c r="T7" s="25" t="s">
        <v>9</v>
      </c>
      <c r="U7" s="1"/>
      <c r="V7" s="26">
        <v>265</v>
      </c>
      <c r="W7" s="1"/>
    </row>
    <row r="8" spans="1:28" x14ac:dyDescent="0.3">
      <c r="B8" s="1"/>
      <c r="C8" s="24" t="s">
        <v>482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16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79</v>
      </c>
      <c r="B13" s="1" t="s">
        <v>46</v>
      </c>
      <c r="C13" s="27" t="s">
        <v>50</v>
      </c>
      <c r="D13" s="38">
        <v>11</v>
      </c>
      <c r="E13" s="27">
        <v>33</v>
      </c>
      <c r="F13" s="27">
        <v>1</v>
      </c>
      <c r="G13" s="27">
        <v>2</v>
      </c>
      <c r="H13" s="27"/>
      <c r="I13" s="27"/>
      <c r="J13" s="27">
        <v>6</v>
      </c>
      <c r="K13" s="27">
        <v>6</v>
      </c>
      <c r="L13" s="27">
        <v>0</v>
      </c>
      <c r="M13" s="27">
        <v>1</v>
      </c>
      <c r="N13" s="27">
        <f>SUM(L13:M13)</f>
        <v>1</v>
      </c>
      <c r="O13" s="27">
        <v>4</v>
      </c>
      <c r="P13" s="39">
        <v>4</v>
      </c>
      <c r="Q13" s="27">
        <v>0</v>
      </c>
      <c r="R13" s="27">
        <v>7</v>
      </c>
      <c r="S13" s="27">
        <v>1</v>
      </c>
      <c r="T13" s="27">
        <f>+(F13*2)+J13</f>
        <v>8</v>
      </c>
      <c r="U13" s="40">
        <f>IFERROR(((T13+Q13+N13-R13)+(O13*2))/E13,"")</f>
        <v>0.30303030303030304</v>
      </c>
      <c r="V13" s="22">
        <v>265</v>
      </c>
      <c r="W13" s="22" t="s">
        <v>91</v>
      </c>
      <c r="X13" s="22" t="s">
        <v>92</v>
      </c>
      <c r="Y13" s="76">
        <v>2361</v>
      </c>
      <c r="Z13" s="42"/>
      <c r="AA13" s="1" t="s">
        <v>58</v>
      </c>
      <c r="AB13" s="28" t="s">
        <v>143</v>
      </c>
    </row>
    <row r="14" spans="1:28" x14ac:dyDescent="0.3">
      <c r="A14" s="1" t="s">
        <v>79</v>
      </c>
      <c r="B14" s="1" t="s">
        <v>46</v>
      </c>
      <c r="C14" s="27" t="s">
        <v>49</v>
      </c>
      <c r="D14" s="38">
        <v>24</v>
      </c>
      <c r="E14" s="27">
        <v>42</v>
      </c>
      <c r="F14" s="27">
        <v>6</v>
      </c>
      <c r="G14" s="27">
        <v>13</v>
      </c>
      <c r="H14" s="27"/>
      <c r="I14" s="27"/>
      <c r="J14" s="27">
        <v>10</v>
      </c>
      <c r="K14" s="27">
        <v>12</v>
      </c>
      <c r="L14" s="27">
        <v>4</v>
      </c>
      <c r="M14" s="27">
        <v>7</v>
      </c>
      <c r="N14" s="27">
        <f t="shared" ref="N14:N19" si="0">SUM(L14:M14)</f>
        <v>11</v>
      </c>
      <c r="O14" s="39">
        <v>0</v>
      </c>
      <c r="P14" s="57">
        <v>6</v>
      </c>
      <c r="Q14" s="39">
        <v>1</v>
      </c>
      <c r="R14" s="39">
        <v>1</v>
      </c>
      <c r="S14" s="39">
        <v>0</v>
      </c>
      <c r="T14" s="27">
        <f t="shared" ref="T14:T21" si="1">+(F14*2)+J14</f>
        <v>22</v>
      </c>
      <c r="U14" s="40">
        <f t="shared" ref="U14:U21" si="2">IFERROR(((T14+Q14+N14-R14)+(O14*2))/E14,"")</f>
        <v>0.7857142857142857</v>
      </c>
      <c r="V14" s="22">
        <v>265</v>
      </c>
      <c r="W14" s="22" t="s">
        <v>91</v>
      </c>
      <c r="X14" s="22" t="s">
        <v>92</v>
      </c>
      <c r="Y14" s="76">
        <v>2361</v>
      </c>
      <c r="Z14" s="42"/>
      <c r="AA14" s="1" t="s">
        <v>58</v>
      </c>
      <c r="AB14" s="28" t="s">
        <v>143</v>
      </c>
    </row>
    <row r="15" spans="1:28" x14ac:dyDescent="0.3">
      <c r="A15" s="1" t="s">
        <v>79</v>
      </c>
      <c r="B15" s="1" t="s">
        <v>46</v>
      </c>
      <c r="C15" s="27" t="s">
        <v>48</v>
      </c>
      <c r="D15" s="38">
        <v>22</v>
      </c>
      <c r="E15" s="27">
        <v>38</v>
      </c>
      <c r="F15" s="27">
        <v>8</v>
      </c>
      <c r="G15" s="27">
        <v>14</v>
      </c>
      <c r="H15" s="27"/>
      <c r="I15" s="27"/>
      <c r="J15" s="27">
        <v>3</v>
      </c>
      <c r="K15" s="27">
        <v>5</v>
      </c>
      <c r="L15" s="27">
        <v>0</v>
      </c>
      <c r="M15" s="27">
        <v>4</v>
      </c>
      <c r="N15" s="27">
        <f t="shared" si="0"/>
        <v>4</v>
      </c>
      <c r="O15" s="39">
        <v>2</v>
      </c>
      <c r="P15" s="39">
        <v>2</v>
      </c>
      <c r="Q15" s="39">
        <v>1</v>
      </c>
      <c r="R15" s="39">
        <v>6</v>
      </c>
      <c r="S15" s="39">
        <v>0</v>
      </c>
      <c r="T15" s="27">
        <f t="shared" si="1"/>
        <v>19</v>
      </c>
      <c r="U15" s="40">
        <f t="shared" si="2"/>
        <v>0.57894736842105265</v>
      </c>
      <c r="V15" s="22">
        <v>265</v>
      </c>
      <c r="W15" s="22" t="s">
        <v>91</v>
      </c>
      <c r="X15" s="22" t="s">
        <v>92</v>
      </c>
      <c r="Y15" s="76">
        <v>2361</v>
      </c>
      <c r="Z15" s="42"/>
      <c r="AA15" s="1" t="s">
        <v>58</v>
      </c>
      <c r="AB15" s="28" t="s">
        <v>143</v>
      </c>
    </row>
    <row r="16" spans="1:28" x14ac:dyDescent="0.3">
      <c r="A16" s="1" t="s">
        <v>79</v>
      </c>
      <c r="B16" s="1" t="s">
        <v>46</v>
      </c>
      <c r="C16" s="27" t="s">
        <v>52</v>
      </c>
      <c r="D16" s="38">
        <v>3</v>
      </c>
      <c r="E16" s="27">
        <v>25</v>
      </c>
      <c r="F16" s="27">
        <v>0</v>
      </c>
      <c r="G16" s="27">
        <v>4</v>
      </c>
      <c r="H16" s="27"/>
      <c r="I16" s="27"/>
      <c r="J16" s="27">
        <v>0</v>
      </c>
      <c r="K16" s="27">
        <v>0</v>
      </c>
      <c r="L16" s="27">
        <v>1</v>
      </c>
      <c r="M16" s="27">
        <v>2</v>
      </c>
      <c r="N16" s="27">
        <f t="shared" si="0"/>
        <v>3</v>
      </c>
      <c r="O16" s="39">
        <v>1</v>
      </c>
      <c r="P16" s="39">
        <v>1</v>
      </c>
      <c r="Q16" s="39">
        <v>1</v>
      </c>
      <c r="R16" s="39">
        <v>3</v>
      </c>
      <c r="S16" s="39">
        <v>0</v>
      </c>
      <c r="T16" s="27">
        <f t="shared" si="1"/>
        <v>0</v>
      </c>
      <c r="U16" s="40">
        <f t="shared" si="2"/>
        <v>0.12</v>
      </c>
      <c r="V16" s="22">
        <v>265</v>
      </c>
      <c r="W16" s="22" t="s">
        <v>91</v>
      </c>
      <c r="X16" s="22" t="s">
        <v>92</v>
      </c>
      <c r="Y16" s="76">
        <v>2361</v>
      </c>
      <c r="Z16" s="42"/>
      <c r="AA16" s="1" t="s">
        <v>58</v>
      </c>
      <c r="AB16" s="28" t="s">
        <v>143</v>
      </c>
    </row>
    <row r="17" spans="1:28" x14ac:dyDescent="0.3">
      <c r="A17" s="1" t="s">
        <v>79</v>
      </c>
      <c r="B17" s="1" t="s">
        <v>46</v>
      </c>
      <c r="C17" s="27" t="s">
        <v>56</v>
      </c>
      <c r="D17" s="38">
        <v>45</v>
      </c>
      <c r="E17" s="27" t="s">
        <v>439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265</v>
      </c>
      <c r="W17" s="22" t="s">
        <v>91</v>
      </c>
      <c r="X17" s="22" t="s">
        <v>92</v>
      </c>
      <c r="Y17" s="76">
        <v>2361</v>
      </c>
      <c r="Z17" s="42"/>
      <c r="AA17" s="1" t="s">
        <v>58</v>
      </c>
      <c r="AB17" s="28" t="s">
        <v>143</v>
      </c>
    </row>
    <row r="18" spans="1:28" x14ac:dyDescent="0.3">
      <c r="A18" s="1" t="s">
        <v>79</v>
      </c>
      <c r="B18" s="1" t="s">
        <v>46</v>
      </c>
      <c r="C18" s="27" t="s">
        <v>51</v>
      </c>
      <c r="D18" s="38">
        <v>23</v>
      </c>
      <c r="E18" s="27">
        <v>13</v>
      </c>
      <c r="F18" s="27">
        <v>1</v>
      </c>
      <c r="G18" s="27">
        <v>1</v>
      </c>
      <c r="H18" s="27"/>
      <c r="I18" s="27"/>
      <c r="J18" s="27">
        <v>2</v>
      </c>
      <c r="K18" s="27">
        <v>2</v>
      </c>
      <c r="L18" s="27">
        <v>0</v>
      </c>
      <c r="M18" s="27">
        <v>2</v>
      </c>
      <c r="N18" s="27">
        <f t="shared" si="0"/>
        <v>2</v>
      </c>
      <c r="O18" s="39">
        <v>0</v>
      </c>
      <c r="P18" s="39">
        <v>1</v>
      </c>
      <c r="Q18" s="39">
        <v>1</v>
      </c>
      <c r="R18" s="39">
        <v>3</v>
      </c>
      <c r="S18" s="39">
        <v>0</v>
      </c>
      <c r="T18" s="27">
        <f t="shared" si="1"/>
        <v>4</v>
      </c>
      <c r="U18" s="40">
        <f t="shared" si="2"/>
        <v>0.30769230769230771</v>
      </c>
      <c r="V18" s="22">
        <v>265</v>
      </c>
      <c r="W18" s="22" t="s">
        <v>91</v>
      </c>
      <c r="X18" s="22" t="s">
        <v>92</v>
      </c>
      <c r="Y18" s="76">
        <v>2361</v>
      </c>
      <c r="Z18" s="42"/>
      <c r="AA18" s="1" t="s">
        <v>58</v>
      </c>
      <c r="AB18" s="28" t="s">
        <v>143</v>
      </c>
    </row>
    <row r="19" spans="1:28" x14ac:dyDescent="0.3">
      <c r="A19" s="1" t="s">
        <v>79</v>
      </c>
      <c r="B19" s="1" t="s">
        <v>46</v>
      </c>
      <c r="C19" s="27" t="s">
        <v>55</v>
      </c>
      <c r="D19" s="38">
        <v>40</v>
      </c>
      <c r="E19" s="27">
        <v>23</v>
      </c>
      <c r="F19" s="27">
        <v>2</v>
      </c>
      <c r="G19" s="27">
        <v>5</v>
      </c>
      <c r="H19" s="27"/>
      <c r="I19" s="27"/>
      <c r="J19" s="27">
        <v>3</v>
      </c>
      <c r="K19" s="27">
        <v>5</v>
      </c>
      <c r="L19" s="27">
        <v>1</v>
      </c>
      <c r="M19" s="27">
        <v>4</v>
      </c>
      <c r="N19" s="27">
        <f t="shared" si="0"/>
        <v>5</v>
      </c>
      <c r="O19" s="39">
        <v>0</v>
      </c>
      <c r="P19" s="39">
        <v>4</v>
      </c>
      <c r="Q19" s="39">
        <v>0</v>
      </c>
      <c r="R19" s="39">
        <v>2</v>
      </c>
      <c r="S19" s="39">
        <v>0</v>
      </c>
      <c r="T19" s="27">
        <f t="shared" si="1"/>
        <v>7</v>
      </c>
      <c r="U19" s="40">
        <f t="shared" si="2"/>
        <v>0.43478260869565216</v>
      </c>
      <c r="V19" s="22">
        <v>265</v>
      </c>
      <c r="W19" s="22" t="s">
        <v>91</v>
      </c>
      <c r="X19" s="22" t="s">
        <v>92</v>
      </c>
      <c r="Y19" s="76">
        <v>2361</v>
      </c>
      <c r="Z19" s="42"/>
      <c r="AA19" s="1" t="s">
        <v>58</v>
      </c>
      <c r="AB19" s="28" t="s">
        <v>143</v>
      </c>
    </row>
    <row r="20" spans="1:28" x14ac:dyDescent="0.3">
      <c r="A20" s="1" t="s">
        <v>79</v>
      </c>
      <c r="B20" s="1" t="s">
        <v>46</v>
      </c>
      <c r="C20" s="27" t="s">
        <v>47</v>
      </c>
      <c r="D20" s="38">
        <v>10</v>
      </c>
      <c r="E20" s="27">
        <v>41</v>
      </c>
      <c r="F20" s="27">
        <v>13</v>
      </c>
      <c r="G20" s="27">
        <v>19</v>
      </c>
      <c r="H20" s="27"/>
      <c r="I20" s="27"/>
      <c r="J20" s="27">
        <v>8</v>
      </c>
      <c r="K20" s="27">
        <v>9</v>
      </c>
      <c r="L20" s="27">
        <v>5</v>
      </c>
      <c r="M20" s="27">
        <v>6</v>
      </c>
      <c r="N20" s="27">
        <f>SUM(L20:M20)</f>
        <v>11</v>
      </c>
      <c r="O20" s="39">
        <v>0</v>
      </c>
      <c r="P20" s="39">
        <v>4</v>
      </c>
      <c r="Q20" s="39">
        <v>1</v>
      </c>
      <c r="R20" s="39">
        <v>3</v>
      </c>
      <c r="S20" s="39">
        <v>0</v>
      </c>
      <c r="T20" s="27">
        <f t="shared" si="1"/>
        <v>34</v>
      </c>
      <c r="U20" s="40">
        <f t="shared" si="2"/>
        <v>1.0487804878048781</v>
      </c>
      <c r="V20" s="22">
        <v>265</v>
      </c>
      <c r="W20" s="22" t="s">
        <v>91</v>
      </c>
      <c r="X20" s="22" t="s">
        <v>92</v>
      </c>
      <c r="Y20" s="76">
        <v>2361</v>
      </c>
      <c r="Z20" s="42"/>
      <c r="AA20" s="1" t="s">
        <v>58</v>
      </c>
      <c r="AB20" s="28" t="s">
        <v>143</v>
      </c>
    </row>
    <row r="21" spans="1:28" x14ac:dyDescent="0.3">
      <c r="A21" s="1" t="s">
        <v>79</v>
      </c>
      <c r="B21" s="1" t="s">
        <v>46</v>
      </c>
      <c r="C21" s="27" t="s">
        <v>53</v>
      </c>
      <c r="D21" s="38">
        <v>15</v>
      </c>
      <c r="E21" s="27">
        <v>25</v>
      </c>
      <c r="F21" s="27">
        <v>5</v>
      </c>
      <c r="G21" s="27">
        <v>12</v>
      </c>
      <c r="H21" s="27">
        <v>0</v>
      </c>
      <c r="I21" s="27">
        <v>1</v>
      </c>
      <c r="J21" s="27">
        <v>2</v>
      </c>
      <c r="K21" s="27">
        <v>2</v>
      </c>
      <c r="L21" s="27">
        <v>0</v>
      </c>
      <c r="M21" s="27">
        <v>1</v>
      </c>
      <c r="N21" s="27">
        <f>SUM(L21:M21)</f>
        <v>1</v>
      </c>
      <c r="O21" s="39">
        <v>3</v>
      </c>
      <c r="P21" s="39">
        <v>1</v>
      </c>
      <c r="Q21" s="39">
        <v>4</v>
      </c>
      <c r="R21" s="39">
        <v>5</v>
      </c>
      <c r="S21" s="39">
        <v>0</v>
      </c>
      <c r="T21" s="27">
        <f t="shared" si="1"/>
        <v>12</v>
      </c>
      <c r="U21" s="40">
        <f t="shared" si="2"/>
        <v>0.72</v>
      </c>
      <c r="V21" s="22">
        <v>265</v>
      </c>
      <c r="W21" s="22" t="s">
        <v>91</v>
      </c>
      <c r="X21" s="22" t="s">
        <v>92</v>
      </c>
      <c r="Y21" s="76">
        <v>2361</v>
      </c>
      <c r="Z21" s="42"/>
      <c r="AA21" s="1" t="s">
        <v>58</v>
      </c>
      <c r="AB21" s="28" t="s">
        <v>143</v>
      </c>
    </row>
    <row r="22" spans="1:28" x14ac:dyDescent="0.3">
      <c r="A22" s="44" t="s">
        <v>79</v>
      </c>
      <c r="B22" s="44" t="s">
        <v>46</v>
      </c>
      <c r="C22" s="45" t="s">
        <v>40</v>
      </c>
      <c r="D22" s="44"/>
      <c r="E22" s="45">
        <f t="shared" ref="E22:T22" si="3">SUM(E13:E21)</f>
        <v>240</v>
      </c>
      <c r="F22" s="45">
        <f t="shared" si="3"/>
        <v>36</v>
      </c>
      <c r="G22" s="45">
        <f t="shared" si="3"/>
        <v>70</v>
      </c>
      <c r="H22" s="45">
        <f t="shared" si="3"/>
        <v>0</v>
      </c>
      <c r="I22" s="45">
        <f t="shared" si="3"/>
        <v>1</v>
      </c>
      <c r="J22" s="45">
        <f t="shared" si="3"/>
        <v>34</v>
      </c>
      <c r="K22" s="45">
        <f t="shared" si="3"/>
        <v>41</v>
      </c>
      <c r="L22" s="45">
        <f t="shared" si="3"/>
        <v>11</v>
      </c>
      <c r="M22" s="45">
        <f t="shared" si="3"/>
        <v>27</v>
      </c>
      <c r="N22" s="45">
        <f t="shared" si="3"/>
        <v>38</v>
      </c>
      <c r="O22" s="45">
        <f t="shared" si="3"/>
        <v>10</v>
      </c>
      <c r="P22" s="45">
        <f t="shared" si="3"/>
        <v>23</v>
      </c>
      <c r="Q22" s="45">
        <f t="shared" si="3"/>
        <v>9</v>
      </c>
      <c r="R22" s="45">
        <f t="shared" si="3"/>
        <v>30</v>
      </c>
      <c r="S22" s="45">
        <f t="shared" si="3"/>
        <v>1</v>
      </c>
      <c r="T22" s="45">
        <f t="shared" si="3"/>
        <v>106</v>
      </c>
      <c r="U22" s="46">
        <f>((T22+Q22+N22-R22)+(O22*2))/E22</f>
        <v>0.59583333333333333</v>
      </c>
      <c r="V22" s="47">
        <v>265</v>
      </c>
      <c r="W22" s="47" t="s">
        <v>91</v>
      </c>
      <c r="X22" s="47" t="s">
        <v>92</v>
      </c>
      <c r="Y22" s="78">
        <v>2361</v>
      </c>
      <c r="Z22" s="49"/>
      <c r="AA22" s="44" t="s">
        <v>58</v>
      </c>
      <c r="AB22" s="79" t="s">
        <v>143</v>
      </c>
    </row>
    <row r="23" spans="1:28" x14ac:dyDescent="0.3">
      <c r="A23" s="1"/>
      <c r="B23" s="1"/>
      <c r="C23" s="1"/>
      <c r="D23" s="1"/>
      <c r="F23" s="50" t="s">
        <v>41</v>
      </c>
      <c r="G23" s="51">
        <f>F22/G22</f>
        <v>0.51428571428571423</v>
      </c>
      <c r="H23" s="27"/>
      <c r="I23" s="1"/>
      <c r="J23" s="50" t="s">
        <v>42</v>
      </c>
      <c r="K23" s="52">
        <f>J22/K22</f>
        <v>0.82926829268292679</v>
      </c>
      <c r="L23" s="1"/>
      <c r="M23" s="39" t="s">
        <v>43</v>
      </c>
      <c r="N23" s="53">
        <v>3</v>
      </c>
      <c r="P23" s="1"/>
      <c r="Q23" s="1"/>
      <c r="R23" s="1"/>
      <c r="S23" s="1"/>
      <c r="T23" s="1"/>
      <c r="U23" s="1"/>
      <c r="V23" s="22"/>
      <c r="W23" s="22"/>
      <c r="X23" s="22"/>
      <c r="Y23" s="54"/>
      <c r="Z23" s="42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B29" s="1"/>
      <c r="C29" s="55" t="s">
        <v>80</v>
      </c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7" t="s">
        <v>11</v>
      </c>
      <c r="U29" s="1"/>
      <c r="V29" s="56">
        <v>23</v>
      </c>
      <c r="W29" s="1"/>
      <c r="X29" s="1"/>
      <c r="Y29" s="31"/>
      <c r="Z29" s="42"/>
      <c r="AA29" s="1"/>
      <c r="AB29" s="28"/>
    </row>
    <row r="30" spans="1:28" x14ac:dyDescent="0.3">
      <c r="A30" s="36" t="s">
        <v>12</v>
      </c>
      <c r="B30" s="37" t="s">
        <v>13</v>
      </c>
      <c r="C30" s="38" t="s">
        <v>14</v>
      </c>
      <c r="D30" s="38" t="s">
        <v>15</v>
      </c>
      <c r="E30" s="14" t="s">
        <v>16</v>
      </c>
      <c r="F30" s="14" t="s">
        <v>17</v>
      </c>
      <c r="G30" s="14" t="s">
        <v>18</v>
      </c>
      <c r="H30" s="14" t="s">
        <v>19</v>
      </c>
      <c r="I30" s="14" t="s">
        <v>20</v>
      </c>
      <c r="J30" s="14" t="s">
        <v>21</v>
      </c>
      <c r="K30" s="14" t="s">
        <v>22</v>
      </c>
      <c r="L30" s="14" t="s">
        <v>23</v>
      </c>
      <c r="M30" s="14" t="s">
        <v>24</v>
      </c>
      <c r="N30" s="14" t="s">
        <v>25</v>
      </c>
      <c r="O30" s="14" t="s">
        <v>26</v>
      </c>
      <c r="P30" s="14" t="s">
        <v>27</v>
      </c>
      <c r="Q30" s="14" t="s">
        <v>28</v>
      </c>
      <c r="R30" s="14" t="s">
        <v>29</v>
      </c>
      <c r="S30" s="14" t="s">
        <v>30</v>
      </c>
      <c r="T30" s="14" t="s">
        <v>31</v>
      </c>
      <c r="U30" s="14" t="s">
        <v>32</v>
      </c>
      <c r="V30" s="14" t="s">
        <v>3</v>
      </c>
      <c r="W30" s="14" t="s">
        <v>33</v>
      </c>
      <c r="X30" s="14" t="s">
        <v>34</v>
      </c>
      <c r="Y30" s="14" t="s">
        <v>35</v>
      </c>
      <c r="Z30" s="14" t="s">
        <v>36</v>
      </c>
      <c r="AA30" s="14" t="s">
        <v>37</v>
      </c>
      <c r="AB30" s="14" t="s">
        <v>38</v>
      </c>
    </row>
    <row r="31" spans="1:28" x14ac:dyDescent="0.3">
      <c r="A31" s="1" t="s">
        <v>46</v>
      </c>
      <c r="B31" s="1" t="s">
        <v>79</v>
      </c>
      <c r="C31" s="27" t="s">
        <v>144</v>
      </c>
      <c r="D31" s="38">
        <v>30</v>
      </c>
      <c r="E31" s="27">
        <v>8</v>
      </c>
      <c r="F31" s="27">
        <v>2</v>
      </c>
      <c r="G31" s="27">
        <v>5</v>
      </c>
      <c r="H31" s="27"/>
      <c r="I31" s="27"/>
      <c r="J31" s="27">
        <v>0</v>
      </c>
      <c r="K31" s="27">
        <v>0</v>
      </c>
      <c r="L31" s="27">
        <v>1</v>
      </c>
      <c r="M31" s="27">
        <v>0</v>
      </c>
      <c r="N31" s="27">
        <f>SUM(L31:M31)</f>
        <v>1</v>
      </c>
      <c r="O31" s="27">
        <v>0</v>
      </c>
      <c r="P31" s="39">
        <v>1</v>
      </c>
      <c r="Q31" s="27">
        <v>0</v>
      </c>
      <c r="R31" s="27">
        <v>1</v>
      </c>
      <c r="S31" s="27">
        <v>0</v>
      </c>
      <c r="T31" s="27">
        <f>(H31*3)+((F31-H31)*2)+J31</f>
        <v>4</v>
      </c>
      <c r="U31" s="40">
        <f>IFERROR(((T31+Q31+N31-R31)+(O31*2))/E31,"")</f>
        <v>0.5</v>
      </c>
      <c r="V31" s="22">
        <v>265</v>
      </c>
      <c r="W31" s="22" t="s">
        <v>95</v>
      </c>
      <c r="X31" s="22" t="s">
        <v>96</v>
      </c>
      <c r="Y31" s="76">
        <v>2361</v>
      </c>
      <c r="Z31" s="42"/>
      <c r="AA31" s="1" t="s">
        <v>145</v>
      </c>
      <c r="AB31" s="28" t="s">
        <v>146</v>
      </c>
    </row>
    <row r="32" spans="1:28" x14ac:dyDescent="0.3">
      <c r="A32" s="1" t="s">
        <v>46</v>
      </c>
      <c r="B32" s="1" t="s">
        <v>79</v>
      </c>
      <c r="C32" s="27" t="s">
        <v>147</v>
      </c>
      <c r="D32" s="38">
        <v>21</v>
      </c>
      <c r="E32" s="27">
        <v>27</v>
      </c>
      <c r="F32" s="27">
        <v>7</v>
      </c>
      <c r="G32" s="27">
        <v>10</v>
      </c>
      <c r="H32" s="27"/>
      <c r="I32" s="27"/>
      <c r="J32" s="27">
        <v>3</v>
      </c>
      <c r="K32" s="27">
        <v>4</v>
      </c>
      <c r="L32" s="27">
        <v>3</v>
      </c>
      <c r="M32" s="27">
        <v>3</v>
      </c>
      <c r="N32" s="27">
        <f t="shared" ref="N32:N36" si="4">SUM(L32:M32)</f>
        <v>6</v>
      </c>
      <c r="O32" s="39">
        <v>5</v>
      </c>
      <c r="P32" s="39">
        <v>6</v>
      </c>
      <c r="Q32" s="39">
        <v>1</v>
      </c>
      <c r="R32" s="39">
        <v>1</v>
      </c>
      <c r="S32" s="39">
        <v>0</v>
      </c>
      <c r="T32" s="39">
        <f t="shared" ref="T32:T36" si="5">(H32*3)+((F32-H32)*2)+J32</f>
        <v>17</v>
      </c>
      <c r="U32" s="40">
        <f t="shared" ref="U32:U40" si="6">IFERROR(((T32+Q32+N32-R32)+(O32*2))/E32,"")</f>
        <v>1.2222222222222223</v>
      </c>
      <c r="V32" s="22">
        <v>265</v>
      </c>
      <c r="W32" s="22" t="s">
        <v>95</v>
      </c>
      <c r="X32" s="22" t="s">
        <v>96</v>
      </c>
      <c r="Y32" s="76">
        <v>2361</v>
      </c>
      <c r="Z32" s="42"/>
      <c r="AA32" s="1" t="s">
        <v>145</v>
      </c>
      <c r="AB32" s="28" t="s">
        <v>146</v>
      </c>
    </row>
    <row r="33" spans="1:28" x14ac:dyDescent="0.3">
      <c r="A33" s="1" t="s">
        <v>46</v>
      </c>
      <c r="B33" s="1" t="s">
        <v>79</v>
      </c>
      <c r="C33" s="27" t="s">
        <v>148</v>
      </c>
      <c r="D33" s="38">
        <v>15</v>
      </c>
      <c r="E33" s="27">
        <v>33</v>
      </c>
      <c r="F33" s="27">
        <v>10</v>
      </c>
      <c r="G33" s="27">
        <v>16</v>
      </c>
      <c r="H33" s="27"/>
      <c r="I33" s="27"/>
      <c r="J33" s="27">
        <v>7</v>
      </c>
      <c r="K33" s="27">
        <v>7</v>
      </c>
      <c r="L33" s="27">
        <v>0</v>
      </c>
      <c r="M33" s="27">
        <v>0</v>
      </c>
      <c r="N33" s="27">
        <f t="shared" si="4"/>
        <v>0</v>
      </c>
      <c r="O33" s="39">
        <v>4</v>
      </c>
      <c r="P33" s="39">
        <v>3</v>
      </c>
      <c r="Q33" s="39">
        <v>3</v>
      </c>
      <c r="R33" s="39">
        <v>3</v>
      </c>
      <c r="S33" s="39">
        <v>0</v>
      </c>
      <c r="T33" s="39">
        <f t="shared" si="5"/>
        <v>27</v>
      </c>
      <c r="U33" s="40">
        <f t="shared" si="6"/>
        <v>1.0606060606060606</v>
      </c>
      <c r="V33" s="22">
        <v>265</v>
      </c>
      <c r="W33" s="22" t="s">
        <v>95</v>
      </c>
      <c r="X33" s="22" t="s">
        <v>96</v>
      </c>
      <c r="Y33" s="76">
        <v>2361</v>
      </c>
      <c r="Z33" s="42"/>
      <c r="AA33" s="1" t="s">
        <v>145</v>
      </c>
      <c r="AB33" s="28" t="s">
        <v>146</v>
      </c>
    </row>
    <row r="34" spans="1:28" x14ac:dyDescent="0.3">
      <c r="A34" s="1" t="s">
        <v>46</v>
      </c>
      <c r="B34" s="1" t="s">
        <v>79</v>
      </c>
      <c r="C34" s="27" t="s">
        <v>149</v>
      </c>
      <c r="D34" s="38">
        <v>10</v>
      </c>
      <c r="E34" s="27">
        <v>20</v>
      </c>
      <c r="F34" s="27">
        <v>5</v>
      </c>
      <c r="G34" s="27">
        <v>12</v>
      </c>
      <c r="H34" s="27"/>
      <c r="I34" s="27"/>
      <c r="J34" s="27">
        <v>0</v>
      </c>
      <c r="K34" s="27">
        <v>2</v>
      </c>
      <c r="L34" s="27">
        <v>0</v>
      </c>
      <c r="M34" s="27">
        <v>2</v>
      </c>
      <c r="N34" s="27">
        <f t="shared" si="4"/>
        <v>2</v>
      </c>
      <c r="O34" s="39">
        <v>1</v>
      </c>
      <c r="P34" s="39">
        <v>5</v>
      </c>
      <c r="Q34" s="39">
        <v>2</v>
      </c>
      <c r="R34" s="39">
        <v>2</v>
      </c>
      <c r="S34" s="39">
        <v>0</v>
      </c>
      <c r="T34" s="39">
        <f t="shared" si="5"/>
        <v>10</v>
      </c>
      <c r="U34" s="40">
        <f t="shared" si="6"/>
        <v>0.7</v>
      </c>
      <c r="V34" s="22">
        <v>265</v>
      </c>
      <c r="W34" s="22" t="s">
        <v>95</v>
      </c>
      <c r="X34" s="22" t="s">
        <v>96</v>
      </c>
      <c r="Y34" s="76">
        <v>2361</v>
      </c>
      <c r="Z34" s="42"/>
      <c r="AA34" s="1" t="s">
        <v>145</v>
      </c>
      <c r="AB34" s="28" t="s">
        <v>146</v>
      </c>
    </row>
    <row r="35" spans="1:28" x14ac:dyDescent="0.3">
      <c r="A35" s="1" t="s">
        <v>46</v>
      </c>
      <c r="B35" s="1" t="s">
        <v>79</v>
      </c>
      <c r="C35" s="27" t="s">
        <v>150</v>
      </c>
      <c r="D35" s="38">
        <v>31</v>
      </c>
      <c r="E35" s="27">
        <v>42</v>
      </c>
      <c r="F35" s="27">
        <v>5</v>
      </c>
      <c r="G35" s="27">
        <v>15</v>
      </c>
      <c r="H35" s="27"/>
      <c r="I35" s="27"/>
      <c r="J35" s="27">
        <v>1</v>
      </c>
      <c r="K35" s="27">
        <v>2</v>
      </c>
      <c r="L35" s="27">
        <v>0</v>
      </c>
      <c r="M35" s="27">
        <v>5</v>
      </c>
      <c r="N35" s="27">
        <f t="shared" si="4"/>
        <v>5</v>
      </c>
      <c r="O35" s="39">
        <v>1</v>
      </c>
      <c r="P35" s="39">
        <v>3</v>
      </c>
      <c r="Q35" s="39">
        <v>5</v>
      </c>
      <c r="R35" s="39">
        <v>1</v>
      </c>
      <c r="S35" s="39">
        <v>0</v>
      </c>
      <c r="T35" s="39">
        <f t="shared" si="5"/>
        <v>11</v>
      </c>
      <c r="U35" s="40">
        <f t="shared" si="6"/>
        <v>0.52380952380952384</v>
      </c>
      <c r="V35" s="22">
        <v>265</v>
      </c>
      <c r="W35" s="22" t="s">
        <v>95</v>
      </c>
      <c r="X35" s="22" t="s">
        <v>96</v>
      </c>
      <c r="Y35" s="76">
        <v>2361</v>
      </c>
      <c r="Z35" s="42"/>
      <c r="AA35" s="1" t="s">
        <v>145</v>
      </c>
      <c r="AB35" s="28" t="s">
        <v>146</v>
      </c>
    </row>
    <row r="36" spans="1:28" x14ac:dyDescent="0.3">
      <c r="A36" s="1" t="s">
        <v>46</v>
      </c>
      <c r="B36" s="1" t="s">
        <v>79</v>
      </c>
      <c r="C36" s="27" t="s">
        <v>151</v>
      </c>
      <c r="D36" s="38">
        <v>24</v>
      </c>
      <c r="E36" s="27">
        <v>26</v>
      </c>
      <c r="F36" s="27">
        <v>2</v>
      </c>
      <c r="G36" s="27">
        <v>4</v>
      </c>
      <c r="H36" s="27"/>
      <c r="I36" s="27"/>
      <c r="J36" s="27">
        <v>7</v>
      </c>
      <c r="K36" s="27">
        <v>8</v>
      </c>
      <c r="L36" s="27">
        <v>2</v>
      </c>
      <c r="M36" s="27">
        <v>4</v>
      </c>
      <c r="N36" s="27">
        <f t="shared" si="4"/>
        <v>6</v>
      </c>
      <c r="O36" s="39">
        <v>2</v>
      </c>
      <c r="P36" s="39">
        <v>6</v>
      </c>
      <c r="Q36" s="39">
        <v>1</v>
      </c>
      <c r="R36" s="39">
        <v>1</v>
      </c>
      <c r="S36" s="39">
        <v>0</v>
      </c>
      <c r="T36" s="39">
        <f t="shared" si="5"/>
        <v>11</v>
      </c>
      <c r="U36" s="40">
        <f t="shared" si="6"/>
        <v>0.80769230769230771</v>
      </c>
      <c r="V36" s="22">
        <v>265</v>
      </c>
      <c r="W36" s="22" t="s">
        <v>95</v>
      </c>
      <c r="X36" s="22" t="s">
        <v>96</v>
      </c>
      <c r="Y36" s="76">
        <v>2361</v>
      </c>
      <c r="Z36" s="42"/>
      <c r="AA36" s="1" t="s">
        <v>145</v>
      </c>
      <c r="AB36" s="28" t="s">
        <v>146</v>
      </c>
    </row>
    <row r="37" spans="1:28" x14ac:dyDescent="0.3">
      <c r="A37" s="1" t="s">
        <v>46</v>
      </c>
      <c r="B37" s="1" t="s">
        <v>79</v>
      </c>
      <c r="C37" s="27" t="s">
        <v>152</v>
      </c>
      <c r="D37" s="38">
        <v>20</v>
      </c>
      <c r="E37" s="27">
        <v>26</v>
      </c>
      <c r="F37" s="27">
        <v>7</v>
      </c>
      <c r="G37" s="27">
        <v>18</v>
      </c>
      <c r="H37" s="27"/>
      <c r="I37" s="27"/>
      <c r="J37" s="27">
        <v>2</v>
      </c>
      <c r="K37" s="27">
        <v>2</v>
      </c>
      <c r="L37" s="27">
        <v>1</v>
      </c>
      <c r="M37" s="27">
        <v>1</v>
      </c>
      <c r="N37" s="27">
        <f>SUM(L37:M37)</f>
        <v>2</v>
      </c>
      <c r="O37" s="39">
        <v>3</v>
      </c>
      <c r="P37" s="39">
        <v>5</v>
      </c>
      <c r="Q37" s="39">
        <v>1</v>
      </c>
      <c r="R37" s="39">
        <v>1</v>
      </c>
      <c r="S37" s="39">
        <v>0</v>
      </c>
      <c r="T37" s="39">
        <f>(H37*3)+((F37-H37)*2)+J37</f>
        <v>16</v>
      </c>
      <c r="U37" s="40">
        <f t="shared" si="6"/>
        <v>0.92307692307692313</v>
      </c>
      <c r="V37" s="22">
        <v>265</v>
      </c>
      <c r="W37" s="22" t="s">
        <v>95</v>
      </c>
      <c r="X37" s="22" t="s">
        <v>96</v>
      </c>
      <c r="Y37" s="76">
        <v>2361</v>
      </c>
      <c r="Z37" s="42"/>
      <c r="AA37" s="1" t="s">
        <v>145</v>
      </c>
      <c r="AB37" s="28" t="s">
        <v>146</v>
      </c>
    </row>
    <row r="38" spans="1:28" x14ac:dyDescent="0.3">
      <c r="A38" s="1" t="s">
        <v>46</v>
      </c>
      <c r="B38" s="1" t="s">
        <v>79</v>
      </c>
      <c r="C38" s="27" t="s">
        <v>153</v>
      </c>
      <c r="D38" s="38">
        <v>44</v>
      </c>
      <c r="E38" s="27">
        <v>38</v>
      </c>
      <c r="F38" s="27">
        <v>5</v>
      </c>
      <c r="G38" s="27">
        <v>9</v>
      </c>
      <c r="H38" s="27"/>
      <c r="I38" s="27"/>
      <c r="J38" s="27">
        <v>3</v>
      </c>
      <c r="K38" s="27">
        <v>5</v>
      </c>
      <c r="L38" s="27">
        <v>11</v>
      </c>
      <c r="M38" s="27">
        <v>4</v>
      </c>
      <c r="N38" s="27">
        <f>SUM(L38:M38)</f>
        <v>15</v>
      </c>
      <c r="O38" s="39">
        <v>3</v>
      </c>
      <c r="P38" s="39">
        <v>4</v>
      </c>
      <c r="Q38" s="39">
        <v>2</v>
      </c>
      <c r="R38" s="39">
        <v>2</v>
      </c>
      <c r="S38" s="39">
        <v>2</v>
      </c>
      <c r="T38" s="39">
        <f>(H38*3)+((F38-H38)*2)+J38</f>
        <v>13</v>
      </c>
      <c r="U38" s="40">
        <f t="shared" si="6"/>
        <v>0.89473684210526316</v>
      </c>
      <c r="V38" s="22">
        <v>265</v>
      </c>
      <c r="W38" s="22" t="s">
        <v>95</v>
      </c>
      <c r="X38" s="22" t="s">
        <v>96</v>
      </c>
      <c r="Y38" s="76">
        <v>2361</v>
      </c>
      <c r="Z38" s="42"/>
      <c r="AA38" s="1" t="s">
        <v>145</v>
      </c>
      <c r="AB38" s="28" t="s">
        <v>146</v>
      </c>
    </row>
    <row r="39" spans="1:28" x14ac:dyDescent="0.3">
      <c r="A39" s="1" t="s">
        <v>46</v>
      </c>
      <c r="B39" s="1" t="s">
        <v>79</v>
      </c>
      <c r="C39" s="27" t="s">
        <v>154</v>
      </c>
      <c r="D39" s="38">
        <v>11</v>
      </c>
      <c r="E39" s="27">
        <v>17</v>
      </c>
      <c r="F39" s="27">
        <v>1</v>
      </c>
      <c r="G39" s="27">
        <v>3</v>
      </c>
      <c r="H39" s="27"/>
      <c r="I39" s="27"/>
      <c r="J39" s="27">
        <v>0</v>
      </c>
      <c r="K39" s="27">
        <v>0</v>
      </c>
      <c r="L39" s="27">
        <v>0</v>
      </c>
      <c r="M39" s="27">
        <v>1</v>
      </c>
      <c r="N39" s="27">
        <f>SUM(L39:M39)</f>
        <v>1</v>
      </c>
      <c r="O39" s="39">
        <v>5</v>
      </c>
      <c r="P39" s="39">
        <v>1</v>
      </c>
      <c r="Q39" s="39">
        <v>4</v>
      </c>
      <c r="R39" s="39">
        <v>4</v>
      </c>
      <c r="S39" s="39">
        <v>0</v>
      </c>
      <c r="T39" s="39">
        <f>(H39*3)+((F39-H39)*2)+J39</f>
        <v>2</v>
      </c>
      <c r="U39" s="40">
        <f t="shared" si="6"/>
        <v>0.76470588235294112</v>
      </c>
      <c r="V39" s="22">
        <v>265</v>
      </c>
      <c r="W39" s="22" t="s">
        <v>95</v>
      </c>
      <c r="X39" s="22" t="s">
        <v>96</v>
      </c>
      <c r="Y39" s="76">
        <v>2361</v>
      </c>
      <c r="Z39" s="42"/>
      <c r="AA39" s="1" t="s">
        <v>145</v>
      </c>
      <c r="AB39" s="28" t="s">
        <v>146</v>
      </c>
    </row>
    <row r="40" spans="1:28" x14ac:dyDescent="0.3">
      <c r="A40" s="1" t="s">
        <v>46</v>
      </c>
      <c r="B40" s="1" t="s">
        <v>79</v>
      </c>
      <c r="C40" s="27" t="s">
        <v>155</v>
      </c>
      <c r="D40" s="38">
        <v>25</v>
      </c>
      <c r="E40" s="27">
        <v>3</v>
      </c>
      <c r="F40" s="27">
        <v>1</v>
      </c>
      <c r="G40" s="27">
        <v>3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>SUM(L40:M40)</f>
        <v>0</v>
      </c>
      <c r="O40" s="39">
        <v>0</v>
      </c>
      <c r="P40" s="39">
        <v>2</v>
      </c>
      <c r="Q40" s="39">
        <v>0</v>
      </c>
      <c r="R40" s="39">
        <v>0</v>
      </c>
      <c r="S40" s="39">
        <v>0</v>
      </c>
      <c r="T40" s="39">
        <f>(H40*3)+((F40-H40)*2)+J40</f>
        <v>2</v>
      </c>
      <c r="U40" s="40">
        <f t="shared" si="6"/>
        <v>0.66666666666666663</v>
      </c>
      <c r="V40" s="22">
        <v>265</v>
      </c>
      <c r="W40" s="22" t="s">
        <v>95</v>
      </c>
      <c r="X40" s="22" t="s">
        <v>96</v>
      </c>
      <c r="Y40" s="76">
        <v>2361</v>
      </c>
      <c r="Z40" s="42"/>
      <c r="AA40" s="1" t="s">
        <v>145</v>
      </c>
      <c r="AB40" s="28" t="s">
        <v>146</v>
      </c>
    </row>
    <row r="41" spans="1:28" x14ac:dyDescent="0.3">
      <c r="A41" s="44" t="s">
        <v>46</v>
      </c>
      <c r="B41" s="44" t="s">
        <v>79</v>
      </c>
      <c r="C41" s="45" t="s">
        <v>40</v>
      </c>
      <c r="D41" s="44"/>
      <c r="E41" s="45">
        <f t="shared" ref="E41:T41" si="7">SUM(E31:E40)</f>
        <v>240</v>
      </c>
      <c r="F41" s="45">
        <f t="shared" si="7"/>
        <v>45</v>
      </c>
      <c r="G41" s="45">
        <f t="shared" si="7"/>
        <v>95</v>
      </c>
      <c r="H41" s="45">
        <f t="shared" si="7"/>
        <v>0</v>
      </c>
      <c r="I41" s="45">
        <f t="shared" si="7"/>
        <v>0</v>
      </c>
      <c r="J41" s="45">
        <f t="shared" si="7"/>
        <v>23</v>
      </c>
      <c r="K41" s="45">
        <f t="shared" si="7"/>
        <v>30</v>
      </c>
      <c r="L41" s="45">
        <f t="shared" si="7"/>
        <v>18</v>
      </c>
      <c r="M41" s="45">
        <f t="shared" si="7"/>
        <v>20</v>
      </c>
      <c r="N41" s="45">
        <f t="shared" si="7"/>
        <v>38</v>
      </c>
      <c r="O41" s="45">
        <f t="shared" si="7"/>
        <v>24</v>
      </c>
      <c r="P41" s="45">
        <f t="shared" si="7"/>
        <v>36</v>
      </c>
      <c r="Q41" s="45">
        <f t="shared" si="7"/>
        <v>19</v>
      </c>
      <c r="R41" s="45">
        <f t="shared" si="7"/>
        <v>16</v>
      </c>
      <c r="S41" s="45">
        <f t="shared" si="7"/>
        <v>2</v>
      </c>
      <c r="T41" s="45">
        <f t="shared" si="7"/>
        <v>113</v>
      </c>
      <c r="U41" s="46">
        <f>((T41+Q41+N41-R41)+(O41*2))/E41</f>
        <v>0.84166666666666667</v>
      </c>
      <c r="V41" s="47">
        <v>265</v>
      </c>
      <c r="W41" s="47" t="s">
        <v>95</v>
      </c>
      <c r="X41" s="47" t="s">
        <v>96</v>
      </c>
      <c r="Y41" s="78">
        <v>2361</v>
      </c>
      <c r="Z41" s="49"/>
      <c r="AA41" s="44" t="s">
        <v>145</v>
      </c>
      <c r="AB41" s="79" t="s">
        <v>146</v>
      </c>
    </row>
    <row r="42" spans="1:28" x14ac:dyDescent="0.3">
      <c r="A42" s="1"/>
      <c r="B42" s="1"/>
      <c r="C42" s="1"/>
      <c r="D42" s="1"/>
      <c r="F42" s="50" t="s">
        <v>41</v>
      </c>
      <c r="G42" s="51">
        <f>F41/G41</f>
        <v>0.47368421052631576</v>
      </c>
      <c r="H42" s="27"/>
      <c r="I42" s="1"/>
      <c r="J42" s="50" t="s">
        <v>42</v>
      </c>
      <c r="K42" s="52">
        <f>J41/K41</f>
        <v>0.76666666666666672</v>
      </c>
      <c r="L42" s="1"/>
      <c r="M42" s="39" t="s">
        <v>43</v>
      </c>
      <c r="N42" s="53">
        <v>6</v>
      </c>
      <c r="P42" s="1"/>
      <c r="Q42" s="1"/>
      <c r="R42" s="1"/>
      <c r="S42" s="1"/>
      <c r="T42" s="1"/>
      <c r="U42" s="1"/>
      <c r="V42" s="22"/>
      <c r="W42" s="22"/>
      <c r="X42" s="22"/>
      <c r="Y42" s="54"/>
      <c r="Z42" s="42"/>
      <c r="AA42" s="1"/>
      <c r="AB42" s="28"/>
    </row>
    <row r="43" spans="1:28" x14ac:dyDescent="0.3">
      <c r="A43" s="1"/>
      <c r="B43" s="1"/>
      <c r="C43" s="5" t="s">
        <v>44</v>
      </c>
      <c r="V43" s="22"/>
      <c r="W43" s="22"/>
      <c r="X43" s="22"/>
      <c r="Y43" s="54"/>
      <c r="Z43" s="42"/>
      <c r="AA43" s="1"/>
      <c r="AB43" s="28"/>
    </row>
    <row r="44" spans="1:28" x14ac:dyDescent="0.3">
      <c r="B44" s="1"/>
      <c r="C44" s="1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31"/>
      <c r="Z44" s="42"/>
      <c r="AA44" s="1"/>
      <c r="AB44" s="28"/>
    </row>
    <row r="45" spans="1:28" x14ac:dyDescent="0.3">
      <c r="AB45" s="80"/>
    </row>
    <row r="46" spans="1:28" x14ac:dyDescent="0.3">
      <c r="AB46" s="80"/>
    </row>
    <row r="47" spans="1:28" x14ac:dyDescent="0.3">
      <c r="AB47" s="80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F6D2-2592-4C37-8205-5B10AF0F4AE4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440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309</v>
      </c>
      <c r="K4" s="16" t="s">
        <v>45</v>
      </c>
      <c r="L4" s="17"/>
      <c r="M4" s="18"/>
      <c r="N4" s="19">
        <v>21</v>
      </c>
      <c r="O4" s="19">
        <v>19</v>
      </c>
      <c r="P4" s="19">
        <v>24</v>
      </c>
      <c r="Q4" s="19">
        <v>20</v>
      </c>
      <c r="R4" s="20"/>
      <c r="S4" s="21">
        <f>SUM(N4:R4)</f>
        <v>84</v>
      </c>
      <c r="T4" s="22">
        <v>270</v>
      </c>
    </row>
    <row r="5" spans="1:28" x14ac:dyDescent="0.3">
      <c r="B5" s="1"/>
      <c r="C5" s="6" t="s">
        <v>308</v>
      </c>
      <c r="D5" s="7" t="s">
        <v>6</v>
      </c>
      <c r="E5" s="1"/>
      <c r="F5" s="1"/>
      <c r="G5" s="1"/>
      <c r="J5" s="15" t="s">
        <v>310</v>
      </c>
      <c r="K5" s="16" t="s">
        <v>82</v>
      </c>
      <c r="L5" s="17"/>
      <c r="M5" s="18"/>
      <c r="N5" s="19">
        <v>19</v>
      </c>
      <c r="O5" s="19">
        <v>22</v>
      </c>
      <c r="P5" s="19">
        <v>15</v>
      </c>
      <c r="Q5" s="19">
        <v>31</v>
      </c>
      <c r="R5" s="20"/>
      <c r="S5" s="21">
        <f>SUM(N5:R5)</f>
        <v>87</v>
      </c>
      <c r="T5" s="22">
        <v>270</v>
      </c>
      <c r="U5" s="1"/>
      <c r="V5" s="1"/>
      <c r="W5" s="1"/>
    </row>
    <row r="6" spans="1:28" x14ac:dyDescent="0.3">
      <c r="C6" s="23">
        <v>1840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270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17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81</v>
      </c>
      <c r="B13" s="1" t="s">
        <v>46</v>
      </c>
      <c r="C13" s="27" t="s">
        <v>50</v>
      </c>
      <c r="D13" s="38">
        <v>11</v>
      </c>
      <c r="E13" s="97"/>
      <c r="F13" s="97"/>
      <c r="G13" s="97"/>
      <c r="H13" s="27"/>
      <c r="I13" s="27"/>
      <c r="J13" s="97"/>
      <c r="K13" s="97"/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v>6</v>
      </c>
      <c r="U13" s="40" t="str">
        <f>IFERROR(((T13+Q13+N13-R13)+(O13*2))/E13,"")</f>
        <v/>
      </c>
      <c r="V13" s="22">
        <v>270</v>
      </c>
      <c r="W13" s="22" t="s">
        <v>91</v>
      </c>
      <c r="X13" s="22" t="s">
        <v>92</v>
      </c>
      <c r="Y13" s="76">
        <v>1840</v>
      </c>
      <c r="Z13" s="42"/>
      <c r="AA13" s="1" t="s">
        <v>58</v>
      </c>
      <c r="AB13" s="28" t="s">
        <v>311</v>
      </c>
    </row>
    <row r="14" spans="1:28" x14ac:dyDescent="0.3">
      <c r="A14" s="1" t="s">
        <v>81</v>
      </c>
      <c r="B14" s="1" t="s">
        <v>46</v>
      </c>
      <c r="C14" s="27" t="s">
        <v>49</v>
      </c>
      <c r="D14" s="38">
        <v>24</v>
      </c>
      <c r="E14" s="97"/>
      <c r="F14" s="39">
        <v>9</v>
      </c>
      <c r="G14" s="39">
        <v>12</v>
      </c>
      <c r="H14" s="39"/>
      <c r="I14" s="39"/>
      <c r="J14" s="39">
        <v>10</v>
      </c>
      <c r="K14" s="39">
        <v>14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f t="shared" ref="T14" si="1">+(F14*2)+J14</f>
        <v>28</v>
      </c>
      <c r="U14" s="40" t="str">
        <f t="shared" ref="U14:U21" si="2">IFERROR(((T14+Q14+N14-R14)+(O14*2))/E14,"")</f>
        <v/>
      </c>
      <c r="V14" s="22">
        <v>270</v>
      </c>
      <c r="W14" s="22" t="s">
        <v>91</v>
      </c>
      <c r="X14" s="22" t="s">
        <v>92</v>
      </c>
      <c r="Y14" s="76">
        <v>1840</v>
      </c>
      <c r="Z14" s="42"/>
      <c r="AA14" s="1" t="s">
        <v>58</v>
      </c>
      <c r="AB14" s="28" t="s">
        <v>311</v>
      </c>
    </row>
    <row r="15" spans="1:28" x14ac:dyDescent="0.3">
      <c r="A15" s="1" t="s">
        <v>81</v>
      </c>
      <c r="B15" s="1" t="s">
        <v>46</v>
      </c>
      <c r="C15" s="27" t="s">
        <v>48</v>
      </c>
      <c r="D15" s="38">
        <v>22</v>
      </c>
      <c r="E15" s="97"/>
      <c r="F15" s="97"/>
      <c r="G15" s="97"/>
      <c r="H15" s="27"/>
      <c r="I15" s="27"/>
      <c r="J15" s="97"/>
      <c r="K15" s="97"/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27">
        <v>2</v>
      </c>
      <c r="U15" s="40" t="str">
        <f t="shared" si="2"/>
        <v/>
      </c>
      <c r="V15" s="22">
        <v>270</v>
      </c>
      <c r="W15" s="22" t="s">
        <v>91</v>
      </c>
      <c r="X15" s="22" t="s">
        <v>92</v>
      </c>
      <c r="Y15" s="76">
        <v>1840</v>
      </c>
      <c r="Z15" s="42"/>
      <c r="AA15" s="1" t="s">
        <v>58</v>
      </c>
      <c r="AB15" s="28" t="s">
        <v>311</v>
      </c>
    </row>
    <row r="16" spans="1:28" x14ac:dyDescent="0.3">
      <c r="A16" s="1" t="s">
        <v>81</v>
      </c>
      <c r="B16" s="1" t="s">
        <v>46</v>
      </c>
      <c r="C16" s="27" t="s">
        <v>52</v>
      </c>
      <c r="D16" s="38">
        <v>3</v>
      </c>
      <c r="E16" s="97" t="s">
        <v>439</v>
      </c>
      <c r="F16" s="97" t="s">
        <v>439</v>
      </c>
      <c r="G16" s="97"/>
      <c r="H16" s="27"/>
      <c r="I16" s="27"/>
      <c r="J16" s="97"/>
      <c r="K16" s="97"/>
      <c r="L16" s="97"/>
      <c r="M16" s="97"/>
      <c r="N16" s="27"/>
      <c r="O16" s="98"/>
      <c r="P16" s="98"/>
      <c r="Q16" s="98"/>
      <c r="R16" s="98"/>
      <c r="S16" s="98"/>
      <c r="T16" s="27"/>
      <c r="U16" s="40" t="str">
        <f t="shared" si="2"/>
        <v/>
      </c>
      <c r="V16" s="22">
        <v>270</v>
      </c>
      <c r="W16" s="22" t="s">
        <v>91</v>
      </c>
      <c r="X16" s="22" t="s">
        <v>92</v>
      </c>
      <c r="Y16" s="76">
        <v>1840</v>
      </c>
      <c r="Z16" s="42"/>
      <c r="AA16" s="1" t="s">
        <v>58</v>
      </c>
      <c r="AB16" s="28" t="s">
        <v>311</v>
      </c>
    </row>
    <row r="17" spans="1:28" x14ac:dyDescent="0.3">
      <c r="A17" s="1" t="s">
        <v>81</v>
      </c>
      <c r="B17" s="1" t="s">
        <v>46</v>
      </c>
      <c r="C17" s="27" t="s">
        <v>56</v>
      </c>
      <c r="D17" s="38">
        <v>45</v>
      </c>
      <c r="E17" s="97" t="s">
        <v>439</v>
      </c>
      <c r="F17" s="97" t="s">
        <v>439</v>
      </c>
      <c r="G17" s="97"/>
      <c r="H17" s="27"/>
      <c r="I17" s="27"/>
      <c r="J17" s="97"/>
      <c r="K17" s="97"/>
      <c r="L17" s="97"/>
      <c r="M17" s="97"/>
      <c r="N17" s="27"/>
      <c r="O17" s="98"/>
      <c r="P17" s="98"/>
      <c r="Q17" s="98"/>
      <c r="R17" s="98"/>
      <c r="S17" s="98"/>
      <c r="T17" s="27"/>
      <c r="U17" s="40" t="str">
        <f t="shared" si="2"/>
        <v/>
      </c>
      <c r="V17" s="22">
        <v>270</v>
      </c>
      <c r="W17" s="22" t="s">
        <v>91</v>
      </c>
      <c r="X17" s="22" t="s">
        <v>92</v>
      </c>
      <c r="Y17" s="76">
        <v>1840</v>
      </c>
      <c r="Z17" s="42"/>
      <c r="AA17" s="1" t="s">
        <v>58</v>
      </c>
      <c r="AB17" s="28" t="s">
        <v>311</v>
      </c>
    </row>
    <row r="18" spans="1:28" x14ac:dyDescent="0.3">
      <c r="A18" s="1" t="s">
        <v>81</v>
      </c>
      <c r="B18" s="1" t="s">
        <v>46</v>
      </c>
      <c r="C18" s="27" t="s">
        <v>51</v>
      </c>
      <c r="D18" s="38">
        <v>23</v>
      </c>
      <c r="E18" s="97"/>
      <c r="F18" s="97"/>
      <c r="G18" s="97"/>
      <c r="H18" s="27"/>
      <c r="I18" s="27"/>
      <c r="J18" s="97"/>
      <c r="K18" s="97"/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v>15</v>
      </c>
      <c r="U18" s="40" t="str">
        <f t="shared" si="2"/>
        <v/>
      </c>
      <c r="V18" s="22">
        <v>270</v>
      </c>
      <c r="W18" s="22" t="s">
        <v>91</v>
      </c>
      <c r="X18" s="22" t="s">
        <v>92</v>
      </c>
      <c r="Y18" s="76">
        <v>1840</v>
      </c>
      <c r="Z18" s="42"/>
      <c r="AA18" s="1" t="s">
        <v>58</v>
      </c>
      <c r="AB18" s="28" t="s">
        <v>311</v>
      </c>
    </row>
    <row r="19" spans="1:28" x14ac:dyDescent="0.3">
      <c r="A19" s="1" t="s">
        <v>81</v>
      </c>
      <c r="B19" s="1" t="s">
        <v>46</v>
      </c>
      <c r="C19" s="27" t="s">
        <v>55</v>
      </c>
      <c r="D19" s="38">
        <v>40</v>
      </c>
      <c r="E19" s="97"/>
      <c r="F19" s="97"/>
      <c r="G19" s="97"/>
      <c r="H19" s="27"/>
      <c r="I19" s="27"/>
      <c r="J19" s="97"/>
      <c r="K19" s="97"/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v>9</v>
      </c>
      <c r="U19" s="40" t="str">
        <f t="shared" si="2"/>
        <v/>
      </c>
      <c r="V19" s="22">
        <v>270</v>
      </c>
      <c r="W19" s="22" t="s">
        <v>91</v>
      </c>
      <c r="X19" s="22" t="s">
        <v>92</v>
      </c>
      <c r="Y19" s="76">
        <v>1840</v>
      </c>
      <c r="Z19" s="42"/>
      <c r="AA19" s="1" t="s">
        <v>58</v>
      </c>
      <c r="AB19" s="28" t="s">
        <v>311</v>
      </c>
    </row>
    <row r="20" spans="1:28" x14ac:dyDescent="0.3">
      <c r="A20" s="1" t="s">
        <v>81</v>
      </c>
      <c r="B20" s="1" t="s">
        <v>46</v>
      </c>
      <c r="C20" s="27" t="s">
        <v>47</v>
      </c>
      <c r="D20" s="38">
        <v>10</v>
      </c>
      <c r="E20" s="97"/>
      <c r="F20" s="97"/>
      <c r="G20" s="97"/>
      <c r="H20" s="27"/>
      <c r="I20" s="27"/>
      <c r="J20" s="97"/>
      <c r="K20" s="97"/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27">
        <v>18</v>
      </c>
      <c r="U20" s="40" t="str">
        <f t="shared" si="2"/>
        <v/>
      </c>
      <c r="V20" s="22">
        <v>270</v>
      </c>
      <c r="W20" s="22" t="s">
        <v>91</v>
      </c>
      <c r="X20" s="22" t="s">
        <v>92</v>
      </c>
      <c r="Y20" s="76">
        <v>1840</v>
      </c>
      <c r="Z20" s="42"/>
      <c r="AA20" s="1" t="s">
        <v>58</v>
      </c>
      <c r="AB20" s="28" t="s">
        <v>311</v>
      </c>
    </row>
    <row r="21" spans="1:28" x14ac:dyDescent="0.3">
      <c r="A21" s="1" t="s">
        <v>81</v>
      </c>
      <c r="B21" s="1" t="s">
        <v>46</v>
      </c>
      <c r="C21" s="27" t="s">
        <v>53</v>
      </c>
      <c r="D21" s="38">
        <v>15</v>
      </c>
      <c r="E21" s="97"/>
      <c r="F21" s="97"/>
      <c r="G21" s="97"/>
      <c r="H21" s="27"/>
      <c r="I21" s="27"/>
      <c r="J21" s="97"/>
      <c r="K21" s="97"/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v>6</v>
      </c>
      <c r="U21" s="40" t="str">
        <f t="shared" si="2"/>
        <v/>
      </c>
      <c r="V21" s="22">
        <v>270</v>
      </c>
      <c r="W21" s="22" t="s">
        <v>91</v>
      </c>
      <c r="X21" s="22" t="s">
        <v>92</v>
      </c>
      <c r="Y21" s="76">
        <v>1840</v>
      </c>
      <c r="Z21" s="42"/>
      <c r="AA21" s="1" t="s">
        <v>58</v>
      </c>
      <c r="AB21" s="28" t="s">
        <v>311</v>
      </c>
    </row>
    <row r="22" spans="1:28" x14ac:dyDescent="0.3">
      <c r="A22" s="1" t="s">
        <v>81</v>
      </c>
      <c r="B22" s="1" t="s">
        <v>46</v>
      </c>
      <c r="C22" s="57" t="s">
        <v>39</v>
      </c>
      <c r="D22" s="36"/>
      <c r="E22" s="57">
        <v>240</v>
      </c>
      <c r="F22" s="57">
        <v>21</v>
      </c>
      <c r="G22" s="57">
        <v>51</v>
      </c>
      <c r="H22" s="57"/>
      <c r="I22" s="57"/>
      <c r="J22" s="57">
        <v>14</v>
      </c>
      <c r="K22" s="57">
        <v>22</v>
      </c>
      <c r="L22" s="57"/>
      <c r="M22" s="57"/>
      <c r="N22" s="5"/>
      <c r="O22" s="57"/>
      <c r="P22" s="57">
        <v>25</v>
      </c>
      <c r="Q22" s="57"/>
      <c r="R22" s="57"/>
      <c r="S22" s="57"/>
      <c r="T22" s="27"/>
      <c r="U22" s="40" t="str">
        <f t="shared" ref="U22" si="3">_xlfn.IFNA("",((T22+Q22+N22-R22)+(O22*2))/E22)</f>
        <v/>
      </c>
      <c r="V22" s="22">
        <v>270</v>
      </c>
      <c r="W22" s="22" t="s">
        <v>91</v>
      </c>
      <c r="X22" s="22" t="s">
        <v>92</v>
      </c>
      <c r="Y22" s="76">
        <v>1840</v>
      </c>
      <c r="Z22" s="42"/>
      <c r="AA22" s="1" t="s">
        <v>58</v>
      </c>
      <c r="AB22" s="28" t="s">
        <v>311</v>
      </c>
    </row>
    <row r="23" spans="1:28" x14ac:dyDescent="0.3">
      <c r="A23" s="44" t="s">
        <v>81</v>
      </c>
      <c r="B23" s="44" t="s">
        <v>46</v>
      </c>
      <c r="C23" s="45" t="s">
        <v>40</v>
      </c>
      <c r="D23" s="44"/>
      <c r="E23" s="45">
        <f t="shared" ref="E23:T23" si="4">SUM(E13:E22)</f>
        <v>240</v>
      </c>
      <c r="F23" s="45">
        <f t="shared" si="4"/>
        <v>30</v>
      </c>
      <c r="G23" s="45">
        <f t="shared" si="4"/>
        <v>63</v>
      </c>
      <c r="H23" s="45">
        <f t="shared" si="4"/>
        <v>0</v>
      </c>
      <c r="I23" s="45">
        <f t="shared" si="4"/>
        <v>0</v>
      </c>
      <c r="J23" s="45">
        <f t="shared" si="4"/>
        <v>24</v>
      </c>
      <c r="K23" s="45">
        <f t="shared" si="4"/>
        <v>36</v>
      </c>
      <c r="L23" s="45">
        <f t="shared" si="4"/>
        <v>0</v>
      </c>
      <c r="M23" s="45">
        <f t="shared" si="4"/>
        <v>0</v>
      </c>
      <c r="N23" s="45">
        <f t="shared" si="4"/>
        <v>0</v>
      </c>
      <c r="O23" s="45">
        <f t="shared" si="4"/>
        <v>0</v>
      </c>
      <c r="P23" s="45">
        <f t="shared" si="4"/>
        <v>25</v>
      </c>
      <c r="Q23" s="45">
        <f t="shared" si="4"/>
        <v>0</v>
      </c>
      <c r="R23" s="45">
        <f t="shared" si="4"/>
        <v>0</v>
      </c>
      <c r="S23" s="45">
        <f t="shared" si="4"/>
        <v>0</v>
      </c>
      <c r="T23" s="45">
        <f t="shared" si="4"/>
        <v>84</v>
      </c>
      <c r="U23" s="46">
        <f>((T23+Q23+N23-R23)+(O23*2))/E23</f>
        <v>0.35</v>
      </c>
      <c r="V23" s="47">
        <v>270</v>
      </c>
      <c r="W23" s="47" t="s">
        <v>91</v>
      </c>
      <c r="X23" s="47" t="s">
        <v>92</v>
      </c>
      <c r="Y23" s="77">
        <v>1840</v>
      </c>
      <c r="Z23" s="49"/>
      <c r="AA23" s="44" t="s">
        <v>58</v>
      </c>
      <c r="AB23" s="91" t="s">
        <v>311</v>
      </c>
    </row>
    <row r="24" spans="1:28" x14ac:dyDescent="0.3">
      <c r="A24" s="1"/>
      <c r="B24" s="1"/>
      <c r="C24" s="1"/>
      <c r="D24" s="1"/>
      <c r="F24" s="50" t="s">
        <v>41</v>
      </c>
      <c r="G24" s="51">
        <f>F23/G23</f>
        <v>0.47619047619047616</v>
      </c>
      <c r="H24" s="27"/>
      <c r="I24" s="1"/>
      <c r="J24" s="50" t="s">
        <v>42</v>
      </c>
      <c r="K24" s="52">
        <f>J23/K23</f>
        <v>0.66666666666666663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1"/>
      <c r="D26" s="1"/>
      <c r="F26" s="50"/>
      <c r="G26" s="71"/>
      <c r="H26" s="27"/>
      <c r="I26" s="1"/>
      <c r="J26" s="50"/>
      <c r="K26" s="72"/>
      <c r="L26" s="1"/>
      <c r="M26" s="39"/>
      <c r="N26" s="7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82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20</v>
      </c>
      <c r="AB33" s="80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81</v>
      </c>
      <c r="C35" s="27" t="s">
        <v>385</v>
      </c>
      <c r="D35" s="38">
        <v>1</v>
      </c>
      <c r="E35" s="97"/>
      <c r="F35" s="97"/>
      <c r="G35" s="97"/>
      <c r="H35" s="27"/>
      <c r="I35" s="27"/>
      <c r="J35" s="97"/>
      <c r="K35" s="97"/>
      <c r="L35" s="97"/>
      <c r="M35" s="27">
        <v>9</v>
      </c>
      <c r="N35" s="27">
        <f t="shared" ref="N35:N38" si="5">SUM(L35:M35)</f>
        <v>9</v>
      </c>
      <c r="O35" s="39">
        <v>10</v>
      </c>
      <c r="P35" s="98"/>
      <c r="Q35" s="39">
        <v>10</v>
      </c>
      <c r="R35" s="98"/>
      <c r="S35" s="98"/>
      <c r="T35" s="39">
        <v>9</v>
      </c>
      <c r="U35" s="40" t="str">
        <f t="shared" ref="U35:U43" si="6">IFERROR(((T35+Q35+N35-R35)+(O35*2))/E35,"")</f>
        <v/>
      </c>
      <c r="V35" s="22">
        <v>270</v>
      </c>
      <c r="W35" s="22" t="s">
        <v>95</v>
      </c>
      <c r="X35" s="22" t="s">
        <v>96</v>
      </c>
      <c r="Y35" s="76">
        <v>1840</v>
      </c>
      <c r="Z35" s="92" t="s">
        <v>483</v>
      </c>
      <c r="AA35" s="1" t="s">
        <v>312</v>
      </c>
      <c r="AB35" s="28" t="s">
        <v>313</v>
      </c>
    </row>
    <row r="36" spans="1:28" x14ac:dyDescent="0.3">
      <c r="A36" s="1" t="s">
        <v>46</v>
      </c>
      <c r="B36" s="1" t="s">
        <v>81</v>
      </c>
      <c r="C36" s="27" t="s">
        <v>384</v>
      </c>
      <c r="D36" s="38">
        <v>6</v>
      </c>
      <c r="E36" s="97"/>
      <c r="F36" s="97"/>
      <c r="G36" s="97"/>
      <c r="H36" s="27"/>
      <c r="I36" s="27"/>
      <c r="J36" s="97"/>
      <c r="K36" s="97"/>
      <c r="L36" s="97"/>
      <c r="M36" s="97"/>
      <c r="N36" s="27">
        <f t="shared" si="5"/>
        <v>0</v>
      </c>
      <c r="O36" s="98"/>
      <c r="P36" s="98"/>
      <c r="Q36" s="98"/>
      <c r="R36" s="98"/>
      <c r="S36" s="98"/>
      <c r="T36" s="39">
        <v>4</v>
      </c>
      <c r="U36" s="40" t="str">
        <f t="shared" si="6"/>
        <v/>
      </c>
      <c r="V36" s="22">
        <v>270</v>
      </c>
      <c r="W36" s="22" t="s">
        <v>95</v>
      </c>
      <c r="X36" s="22" t="s">
        <v>96</v>
      </c>
      <c r="Y36" s="76">
        <v>1840</v>
      </c>
      <c r="Z36" s="42"/>
      <c r="AA36" s="1" t="s">
        <v>312</v>
      </c>
      <c r="AB36" s="28" t="s">
        <v>313</v>
      </c>
    </row>
    <row r="37" spans="1:28" x14ac:dyDescent="0.3">
      <c r="A37" s="1" t="s">
        <v>46</v>
      </c>
      <c r="B37" s="1" t="s">
        <v>81</v>
      </c>
      <c r="C37" s="27" t="s">
        <v>441</v>
      </c>
      <c r="D37" s="38">
        <v>34</v>
      </c>
      <c r="E37" s="97"/>
      <c r="F37" s="97"/>
      <c r="G37" s="97"/>
      <c r="H37" s="27"/>
      <c r="I37" s="27"/>
      <c r="J37" s="97"/>
      <c r="K37" s="97"/>
      <c r="L37" s="97"/>
      <c r="M37" s="97"/>
      <c r="N37" s="27">
        <f t="shared" si="5"/>
        <v>0</v>
      </c>
      <c r="O37" s="98"/>
      <c r="P37" s="98"/>
      <c r="Q37" s="98"/>
      <c r="R37" s="98"/>
      <c r="S37" s="98"/>
      <c r="T37" s="39">
        <v>6</v>
      </c>
      <c r="U37" s="40" t="str">
        <f t="shared" si="6"/>
        <v/>
      </c>
      <c r="V37" s="22">
        <v>270</v>
      </c>
      <c r="W37" s="22" t="s">
        <v>95</v>
      </c>
      <c r="X37" s="22" t="s">
        <v>96</v>
      </c>
      <c r="Y37" s="76">
        <v>1840</v>
      </c>
      <c r="Z37" s="42"/>
      <c r="AA37" s="1" t="s">
        <v>312</v>
      </c>
      <c r="AB37" s="28" t="s">
        <v>313</v>
      </c>
    </row>
    <row r="38" spans="1:28" x14ac:dyDescent="0.3">
      <c r="A38" s="1" t="s">
        <v>46</v>
      </c>
      <c r="B38" s="1" t="s">
        <v>81</v>
      </c>
      <c r="C38" s="27" t="s">
        <v>386</v>
      </c>
      <c r="D38" s="38">
        <v>33</v>
      </c>
      <c r="E38" s="97"/>
      <c r="F38" s="97"/>
      <c r="G38" s="97"/>
      <c r="H38" s="27"/>
      <c r="I38" s="27"/>
      <c r="J38" s="97"/>
      <c r="K38" s="97"/>
      <c r="L38" s="97"/>
      <c r="M38" s="27">
        <v>11</v>
      </c>
      <c r="N38" s="27">
        <f t="shared" si="5"/>
        <v>11</v>
      </c>
      <c r="O38" s="98"/>
      <c r="P38" s="98"/>
      <c r="Q38" s="98"/>
      <c r="R38" s="98"/>
      <c r="S38" s="98"/>
      <c r="T38" s="39">
        <v>19</v>
      </c>
      <c r="U38" s="40" t="str">
        <f t="shared" si="6"/>
        <v/>
      </c>
      <c r="V38" s="22">
        <v>270</v>
      </c>
      <c r="W38" s="22" t="s">
        <v>95</v>
      </c>
      <c r="X38" s="22" t="s">
        <v>96</v>
      </c>
      <c r="Y38" s="76">
        <v>1840</v>
      </c>
      <c r="Z38" s="42"/>
      <c r="AA38" s="1" t="s">
        <v>312</v>
      </c>
      <c r="AB38" s="28" t="s">
        <v>313</v>
      </c>
    </row>
    <row r="39" spans="1:28" x14ac:dyDescent="0.3">
      <c r="A39" s="1" t="s">
        <v>46</v>
      </c>
      <c r="B39" s="1" t="s">
        <v>81</v>
      </c>
      <c r="C39" s="27" t="s">
        <v>387</v>
      </c>
      <c r="D39" s="38">
        <v>23</v>
      </c>
      <c r="E39" s="97"/>
      <c r="F39" s="97"/>
      <c r="G39" s="97"/>
      <c r="H39" s="27"/>
      <c r="I39" s="27"/>
      <c r="J39" s="97"/>
      <c r="K39" s="97"/>
      <c r="L39" s="97"/>
      <c r="M39" s="97"/>
      <c r="N39" s="27">
        <f>SUM(L39:M39)</f>
        <v>0</v>
      </c>
      <c r="O39" s="98"/>
      <c r="P39" s="98"/>
      <c r="Q39" s="98"/>
      <c r="R39" s="98"/>
      <c r="S39" s="98"/>
      <c r="T39" s="39">
        <v>6</v>
      </c>
      <c r="U39" s="40" t="str">
        <f t="shared" si="6"/>
        <v/>
      </c>
      <c r="V39" s="22">
        <v>270</v>
      </c>
      <c r="W39" s="22" t="s">
        <v>95</v>
      </c>
      <c r="X39" s="22" t="s">
        <v>96</v>
      </c>
      <c r="Y39" s="76">
        <v>1840</v>
      </c>
      <c r="Z39" s="42"/>
      <c r="AA39" s="1" t="s">
        <v>312</v>
      </c>
      <c r="AB39" s="28" t="s">
        <v>313</v>
      </c>
    </row>
    <row r="40" spans="1:28" x14ac:dyDescent="0.3">
      <c r="A40" s="1" t="s">
        <v>46</v>
      </c>
      <c r="B40" s="1" t="s">
        <v>81</v>
      </c>
      <c r="C40" s="27" t="s">
        <v>388</v>
      </c>
      <c r="D40" s="38">
        <v>20</v>
      </c>
      <c r="E40" s="97"/>
      <c r="F40" s="97"/>
      <c r="G40" s="97"/>
      <c r="H40" s="27"/>
      <c r="I40" s="27"/>
      <c r="J40" s="97"/>
      <c r="K40" s="97"/>
      <c r="L40" s="97"/>
      <c r="M40" s="97"/>
      <c r="N40" s="27">
        <f>SUM(L40:M40)</f>
        <v>0</v>
      </c>
      <c r="O40" s="98"/>
      <c r="P40" s="98"/>
      <c r="Q40" s="98"/>
      <c r="R40" s="98"/>
      <c r="S40" s="98"/>
      <c r="T40" s="39">
        <v>10</v>
      </c>
      <c r="U40" s="40" t="str">
        <f t="shared" si="6"/>
        <v/>
      </c>
      <c r="V40" s="22">
        <v>270</v>
      </c>
      <c r="W40" s="22" t="s">
        <v>95</v>
      </c>
      <c r="X40" s="22" t="s">
        <v>96</v>
      </c>
      <c r="Y40" s="76">
        <v>1840</v>
      </c>
      <c r="Z40" s="42"/>
      <c r="AA40" s="1" t="s">
        <v>312</v>
      </c>
      <c r="AB40" s="28" t="s">
        <v>313</v>
      </c>
    </row>
    <row r="41" spans="1:28" x14ac:dyDescent="0.3">
      <c r="A41" s="1" t="s">
        <v>46</v>
      </c>
      <c r="B41" s="1" t="s">
        <v>81</v>
      </c>
      <c r="C41" s="27" t="s">
        <v>389</v>
      </c>
      <c r="D41" s="38">
        <v>22</v>
      </c>
      <c r="E41" s="97"/>
      <c r="F41" s="97"/>
      <c r="G41" s="97"/>
      <c r="H41" s="27"/>
      <c r="I41" s="27"/>
      <c r="J41" s="97"/>
      <c r="K41" s="97"/>
      <c r="L41" s="97"/>
      <c r="M41" s="97"/>
      <c r="N41" s="27">
        <f>SUM(L41:M41)</f>
        <v>0</v>
      </c>
      <c r="O41" s="39">
        <v>1</v>
      </c>
      <c r="P41" s="99" t="s">
        <v>484</v>
      </c>
      <c r="Q41" s="98"/>
      <c r="R41" s="98"/>
      <c r="S41" s="98"/>
      <c r="T41" s="39">
        <v>33</v>
      </c>
      <c r="U41" s="40" t="str">
        <f t="shared" si="6"/>
        <v/>
      </c>
      <c r="V41" s="22">
        <v>270</v>
      </c>
      <c r="W41" s="22" t="s">
        <v>95</v>
      </c>
      <c r="X41" s="22" t="s">
        <v>96</v>
      </c>
      <c r="Y41" s="76">
        <v>1840</v>
      </c>
      <c r="Z41" s="42"/>
      <c r="AA41" s="1" t="s">
        <v>312</v>
      </c>
      <c r="AB41" s="28" t="s">
        <v>313</v>
      </c>
    </row>
    <row r="42" spans="1:28" x14ac:dyDescent="0.3">
      <c r="A42" s="1" t="s">
        <v>46</v>
      </c>
      <c r="B42" s="1" t="s">
        <v>81</v>
      </c>
      <c r="C42" s="27" t="s">
        <v>438</v>
      </c>
      <c r="D42" s="38">
        <v>25</v>
      </c>
      <c r="E42" s="97" t="s">
        <v>422</v>
      </c>
      <c r="F42" s="97"/>
      <c r="G42" s="97"/>
      <c r="H42" s="27"/>
      <c r="I42" s="27"/>
      <c r="J42" s="97"/>
      <c r="K42" s="97"/>
      <c r="L42" s="97"/>
      <c r="M42" s="97"/>
      <c r="N42" s="27"/>
      <c r="O42" s="98"/>
      <c r="P42" s="98"/>
      <c r="Q42" s="98"/>
      <c r="R42" s="98"/>
      <c r="S42" s="98"/>
      <c r="T42" s="39"/>
      <c r="U42" s="40" t="str">
        <f t="shared" si="6"/>
        <v/>
      </c>
      <c r="V42" s="22">
        <v>270</v>
      </c>
      <c r="W42" s="22" t="s">
        <v>95</v>
      </c>
      <c r="X42" s="22" t="s">
        <v>96</v>
      </c>
      <c r="Y42" s="76">
        <v>1840</v>
      </c>
      <c r="Z42" s="42"/>
      <c r="AA42" s="1" t="s">
        <v>312</v>
      </c>
      <c r="AB42" s="28" t="s">
        <v>313</v>
      </c>
    </row>
    <row r="43" spans="1:28" x14ac:dyDescent="0.3">
      <c r="A43" s="1" t="s">
        <v>46</v>
      </c>
      <c r="B43" s="1" t="s">
        <v>81</v>
      </c>
      <c r="C43" s="27" t="s">
        <v>390</v>
      </c>
      <c r="D43" s="38">
        <v>31</v>
      </c>
      <c r="E43" s="97" t="s">
        <v>422</v>
      </c>
      <c r="F43" s="97"/>
      <c r="G43" s="97"/>
      <c r="H43" s="27"/>
      <c r="I43" s="27"/>
      <c r="J43" s="97"/>
      <c r="K43" s="97"/>
      <c r="L43" s="97"/>
      <c r="M43" s="97"/>
      <c r="N43" s="27"/>
      <c r="O43" s="98"/>
      <c r="P43" s="98"/>
      <c r="Q43" s="98"/>
      <c r="R43" s="98"/>
      <c r="S43" s="98"/>
      <c r="T43" s="39"/>
      <c r="U43" s="40" t="str">
        <f t="shared" si="6"/>
        <v/>
      </c>
      <c r="V43" s="22">
        <v>270</v>
      </c>
      <c r="W43" s="22" t="s">
        <v>95</v>
      </c>
      <c r="X43" s="22" t="s">
        <v>96</v>
      </c>
      <c r="Y43" s="76">
        <v>1840</v>
      </c>
      <c r="Z43" s="42"/>
      <c r="AA43" s="1" t="s">
        <v>312</v>
      </c>
      <c r="AB43" s="28" t="s">
        <v>313</v>
      </c>
    </row>
    <row r="44" spans="1:28" x14ac:dyDescent="0.3">
      <c r="A44" s="1" t="s">
        <v>46</v>
      </c>
      <c r="B44" s="1" t="s">
        <v>81</v>
      </c>
      <c r="C44" s="57" t="s">
        <v>39</v>
      </c>
      <c r="D44" s="36"/>
      <c r="E44" s="57">
        <v>240</v>
      </c>
      <c r="F44" s="57">
        <v>33</v>
      </c>
      <c r="G44" s="57">
        <v>89</v>
      </c>
      <c r="H44" s="57"/>
      <c r="I44" s="57"/>
      <c r="J44" s="57">
        <v>21</v>
      </c>
      <c r="K44" s="57">
        <v>30</v>
      </c>
      <c r="L44" s="57"/>
      <c r="M44" s="57"/>
      <c r="N44" s="57"/>
      <c r="O44" s="57"/>
      <c r="P44" s="57">
        <v>26</v>
      </c>
      <c r="Q44" s="57"/>
      <c r="R44" s="43"/>
      <c r="S44" s="43"/>
      <c r="T44" s="43"/>
      <c r="U44" s="40" t="str">
        <f t="shared" ref="U44" si="7">_xlfn.IFNA("",((T44+Q44+N44-R44)+(O44*2))/E44)</f>
        <v/>
      </c>
      <c r="V44" s="22">
        <v>270</v>
      </c>
      <c r="W44" s="22" t="s">
        <v>95</v>
      </c>
      <c r="X44" s="22" t="s">
        <v>96</v>
      </c>
      <c r="Y44" s="76">
        <v>1840</v>
      </c>
      <c r="Z44" s="42"/>
      <c r="AA44" s="1" t="s">
        <v>312</v>
      </c>
      <c r="AB44" s="28" t="s">
        <v>313</v>
      </c>
    </row>
    <row r="45" spans="1:28" x14ac:dyDescent="0.3">
      <c r="A45" s="44" t="s">
        <v>46</v>
      </c>
      <c r="B45" s="44" t="s">
        <v>81</v>
      </c>
      <c r="C45" s="45" t="s">
        <v>40</v>
      </c>
      <c r="D45" s="44"/>
      <c r="E45" s="45">
        <f t="shared" ref="E45:T45" si="8">SUM(E35:E44)</f>
        <v>240</v>
      </c>
      <c r="F45" s="45">
        <f t="shared" si="8"/>
        <v>33</v>
      </c>
      <c r="G45" s="45">
        <f t="shared" si="8"/>
        <v>89</v>
      </c>
      <c r="H45" s="45">
        <f t="shared" si="8"/>
        <v>0</v>
      </c>
      <c r="I45" s="45">
        <f t="shared" si="8"/>
        <v>0</v>
      </c>
      <c r="J45" s="45">
        <f t="shared" si="8"/>
        <v>21</v>
      </c>
      <c r="K45" s="45">
        <f t="shared" si="8"/>
        <v>30</v>
      </c>
      <c r="L45" s="45">
        <f t="shared" si="8"/>
        <v>0</v>
      </c>
      <c r="M45" s="45">
        <f t="shared" si="8"/>
        <v>20</v>
      </c>
      <c r="N45" s="45">
        <f t="shared" si="8"/>
        <v>20</v>
      </c>
      <c r="O45" s="45">
        <f t="shared" si="8"/>
        <v>11</v>
      </c>
      <c r="P45" s="45">
        <f t="shared" si="8"/>
        <v>26</v>
      </c>
      <c r="Q45" s="45">
        <f t="shared" si="8"/>
        <v>10</v>
      </c>
      <c r="R45" s="45">
        <f t="shared" si="8"/>
        <v>0</v>
      </c>
      <c r="S45" s="45">
        <f t="shared" si="8"/>
        <v>0</v>
      </c>
      <c r="T45" s="45">
        <f t="shared" si="8"/>
        <v>87</v>
      </c>
      <c r="U45" s="46">
        <f>((T45+Q45+N45-R45)+(O45*2))/E45</f>
        <v>0.57916666666666672</v>
      </c>
      <c r="V45" s="47">
        <v>270</v>
      </c>
      <c r="W45" s="47" t="s">
        <v>95</v>
      </c>
      <c r="X45" s="47" t="s">
        <v>96</v>
      </c>
      <c r="Y45" s="77">
        <v>1840</v>
      </c>
      <c r="Z45" s="49"/>
      <c r="AA45" s="44" t="s">
        <v>312</v>
      </c>
      <c r="AB45" s="79" t="s">
        <v>313</v>
      </c>
    </row>
    <row r="46" spans="1:28" x14ac:dyDescent="0.3">
      <c r="A46" s="1"/>
      <c r="B46" s="1"/>
      <c r="C46" s="1"/>
      <c r="D46" s="1"/>
      <c r="F46" s="50" t="s">
        <v>41</v>
      </c>
      <c r="G46" s="51">
        <f>F45/G45</f>
        <v>0.3707865168539326</v>
      </c>
      <c r="H46" s="27"/>
      <c r="I46" s="1"/>
      <c r="J46" s="50" t="s">
        <v>42</v>
      </c>
      <c r="K46" s="52">
        <f>J45/K45</f>
        <v>0.7</v>
      </c>
      <c r="L46" s="1"/>
      <c r="M46" s="39" t="s">
        <v>43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28"/>
    </row>
    <row r="49" spans="28:28" x14ac:dyDescent="0.3">
      <c r="AB49" s="80"/>
    </row>
    <row r="50" spans="28:28" x14ac:dyDescent="0.3">
      <c r="AB50" s="80"/>
    </row>
    <row r="51" spans="28:28" x14ac:dyDescent="0.3">
      <c r="AB51" s="80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7163-7822-4EA8-89B7-4662DC6474A0}">
  <sheetPr>
    <tabColor rgb="FF00B0F0"/>
  </sheetPr>
  <dimension ref="A2:AB51"/>
  <sheetViews>
    <sheetView workbookViewId="0">
      <selection activeCell="D15" sqref="D1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29155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5</v>
      </c>
      <c r="K4" s="16" t="s">
        <v>45</v>
      </c>
      <c r="L4" s="17"/>
      <c r="M4" s="18"/>
      <c r="N4" s="19">
        <v>20</v>
      </c>
      <c r="O4" s="19">
        <v>15</v>
      </c>
      <c r="P4" s="19">
        <v>21</v>
      </c>
      <c r="Q4" s="19">
        <v>30</v>
      </c>
      <c r="R4" s="20"/>
      <c r="S4" s="21">
        <f>SUM(N4:R4)</f>
        <v>86</v>
      </c>
      <c r="T4" s="63"/>
    </row>
    <row r="5" spans="1:28" x14ac:dyDescent="0.3">
      <c r="B5" s="1"/>
      <c r="C5" s="6" t="s">
        <v>286</v>
      </c>
      <c r="D5" s="7" t="s">
        <v>6</v>
      </c>
      <c r="E5" s="1"/>
      <c r="F5" s="1" t="s">
        <v>503</v>
      </c>
      <c r="G5" s="1"/>
      <c r="J5" s="15" t="s">
        <v>5</v>
      </c>
      <c r="K5" s="16" t="s">
        <v>68</v>
      </c>
      <c r="L5" s="17"/>
      <c r="M5" s="18"/>
      <c r="N5" s="19">
        <v>19</v>
      </c>
      <c r="O5" s="19">
        <v>17</v>
      </c>
      <c r="P5" s="19">
        <v>23</v>
      </c>
      <c r="Q5" s="19">
        <v>24</v>
      </c>
      <c r="R5" s="20"/>
      <c r="S5" s="21">
        <f>SUM(N5:R5)</f>
        <v>83</v>
      </c>
      <c r="T5" s="63"/>
      <c r="U5" s="1"/>
      <c r="V5" s="1"/>
      <c r="W5" s="1"/>
    </row>
    <row r="6" spans="1:28" x14ac:dyDescent="0.3">
      <c r="C6" s="62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290</v>
      </c>
      <c r="D7" s="7" t="s">
        <v>8</v>
      </c>
      <c r="G7" s="1"/>
      <c r="J7" s="66" t="s">
        <v>289</v>
      </c>
      <c r="S7" s="1"/>
      <c r="T7" s="25" t="s">
        <v>9</v>
      </c>
      <c r="U7" s="1"/>
      <c r="V7" s="64">
        <v>151</v>
      </c>
      <c r="W7" s="1"/>
    </row>
    <row r="8" spans="1:28" x14ac:dyDescent="0.3">
      <c r="B8" s="1"/>
      <c r="C8" s="24" t="s">
        <v>291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8.7500000000000008E-2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50</v>
      </c>
      <c r="D13" s="38">
        <v>11</v>
      </c>
      <c r="E13" s="27">
        <v>30</v>
      </c>
      <c r="F13" s="27">
        <v>4</v>
      </c>
      <c r="G13" s="27">
        <v>11</v>
      </c>
      <c r="H13" s="27"/>
      <c r="I13" s="27"/>
      <c r="J13" s="27">
        <v>5</v>
      </c>
      <c r="K13" s="27">
        <v>5</v>
      </c>
      <c r="L13" s="27">
        <v>1</v>
      </c>
      <c r="M13" s="27">
        <v>0</v>
      </c>
      <c r="N13" s="27">
        <f>SUM(L13:M13)</f>
        <v>1</v>
      </c>
      <c r="O13" s="39">
        <v>0</v>
      </c>
      <c r="P13" s="39">
        <v>1</v>
      </c>
      <c r="Q13" s="39">
        <v>2</v>
      </c>
      <c r="R13" s="39">
        <v>2</v>
      </c>
      <c r="S13" s="39">
        <v>0</v>
      </c>
      <c r="T13" s="27">
        <f>(H13*3)+((F13-H13)*2)+J13</f>
        <v>13</v>
      </c>
      <c r="U13" s="40">
        <f>IFERROR(((T13+Q13+N13-R13)+(O13*2))/E13,"")</f>
        <v>0.46666666666666667</v>
      </c>
      <c r="V13" s="22"/>
      <c r="W13" s="22"/>
      <c r="X13" s="22"/>
      <c r="Y13" s="41"/>
      <c r="Z13" s="42"/>
      <c r="AA13" s="1" t="s">
        <v>58</v>
      </c>
      <c r="AB13" s="1"/>
    </row>
    <row r="14" spans="1:28" x14ac:dyDescent="0.3">
      <c r="A14" s="1" t="s">
        <v>67</v>
      </c>
      <c r="B14" s="1" t="s">
        <v>46</v>
      </c>
      <c r="C14" s="27" t="s">
        <v>49</v>
      </c>
      <c r="D14" s="38">
        <v>24</v>
      </c>
      <c r="E14" s="27">
        <v>29</v>
      </c>
      <c r="F14" s="27">
        <v>4</v>
      </c>
      <c r="G14" s="27">
        <v>12</v>
      </c>
      <c r="H14" s="27"/>
      <c r="I14" s="27"/>
      <c r="J14" s="27">
        <v>3</v>
      </c>
      <c r="K14" s="27">
        <v>3</v>
      </c>
      <c r="L14" s="27">
        <v>3</v>
      </c>
      <c r="M14" s="27">
        <v>7</v>
      </c>
      <c r="N14" s="27">
        <f t="shared" ref="N14:N19" si="0">SUM(L14:M14)</f>
        <v>10</v>
      </c>
      <c r="O14" s="39">
        <v>1</v>
      </c>
      <c r="P14" s="39">
        <v>4</v>
      </c>
      <c r="Q14" s="39">
        <v>2</v>
      </c>
      <c r="R14" s="39">
        <v>3</v>
      </c>
      <c r="S14" s="39">
        <v>1</v>
      </c>
      <c r="T14" s="39">
        <f t="shared" ref="T14:T19" si="1">(H14*3)+((F14-H14)*2)+J14</f>
        <v>11</v>
      </c>
      <c r="U14" s="40">
        <f t="shared" ref="U14:U24" si="2">IFERROR(((T14+Q14+N14-R14)+(O14*2))/E14,"")</f>
        <v>0.75862068965517238</v>
      </c>
      <c r="V14" s="22"/>
      <c r="W14" s="22"/>
      <c r="X14" s="22"/>
      <c r="Y14" s="41"/>
      <c r="Z14" s="42"/>
      <c r="AA14" s="1" t="s">
        <v>58</v>
      </c>
      <c r="AB14" s="1"/>
    </row>
    <row r="15" spans="1:28" x14ac:dyDescent="0.3">
      <c r="A15" s="1" t="s">
        <v>67</v>
      </c>
      <c r="B15" s="1" t="s">
        <v>46</v>
      </c>
      <c r="C15" s="27" t="s">
        <v>287</v>
      </c>
      <c r="D15" s="96"/>
      <c r="E15" s="27">
        <v>6</v>
      </c>
      <c r="F15" s="27">
        <v>0</v>
      </c>
      <c r="G15" s="27">
        <v>1</v>
      </c>
      <c r="H15" s="27"/>
      <c r="I15" s="27"/>
      <c r="J15" s="27">
        <v>1</v>
      </c>
      <c r="K15" s="27">
        <v>2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1</v>
      </c>
      <c r="Q15" s="39">
        <v>2</v>
      </c>
      <c r="R15" s="39">
        <v>0</v>
      </c>
      <c r="S15" s="39">
        <v>0</v>
      </c>
      <c r="T15" s="39">
        <f t="shared" si="1"/>
        <v>1</v>
      </c>
      <c r="U15" s="40">
        <f t="shared" si="2"/>
        <v>0.5</v>
      </c>
      <c r="V15" s="22"/>
      <c r="W15" s="22"/>
      <c r="X15" s="22"/>
      <c r="Y15" s="41"/>
      <c r="Z15" s="42"/>
      <c r="AA15" s="1" t="s">
        <v>58</v>
      </c>
      <c r="AB15" s="1"/>
    </row>
    <row r="16" spans="1:28" x14ac:dyDescent="0.3">
      <c r="A16" s="1" t="s">
        <v>67</v>
      </c>
      <c r="B16" s="1" t="s">
        <v>46</v>
      </c>
      <c r="C16" s="27" t="s">
        <v>48</v>
      </c>
      <c r="D16" s="38">
        <v>22</v>
      </c>
      <c r="E16" s="27">
        <v>25</v>
      </c>
      <c r="F16" s="27">
        <v>4</v>
      </c>
      <c r="G16" s="27">
        <v>10</v>
      </c>
      <c r="H16" s="27"/>
      <c r="I16" s="27"/>
      <c r="J16" s="27">
        <v>4</v>
      </c>
      <c r="K16" s="27">
        <v>4</v>
      </c>
      <c r="L16" s="27">
        <v>1</v>
      </c>
      <c r="M16" s="27">
        <v>2</v>
      </c>
      <c r="N16" s="27">
        <f t="shared" si="0"/>
        <v>3</v>
      </c>
      <c r="O16" s="39">
        <v>0</v>
      </c>
      <c r="P16" s="39">
        <v>4</v>
      </c>
      <c r="Q16" s="39">
        <v>3</v>
      </c>
      <c r="R16" s="39">
        <v>4</v>
      </c>
      <c r="S16" s="39">
        <v>0</v>
      </c>
      <c r="T16" s="39">
        <f t="shared" si="1"/>
        <v>12</v>
      </c>
      <c r="U16" s="40">
        <f t="shared" si="2"/>
        <v>0.56000000000000005</v>
      </c>
      <c r="V16" s="22"/>
      <c r="W16" s="22"/>
      <c r="X16" s="22"/>
      <c r="Y16" s="41"/>
      <c r="Z16" s="42"/>
      <c r="AA16" s="1" t="s">
        <v>58</v>
      </c>
      <c r="AB16" s="1"/>
    </row>
    <row r="17" spans="1:28" x14ac:dyDescent="0.3">
      <c r="A17" s="1" t="s">
        <v>67</v>
      </c>
      <c r="B17" s="1" t="s">
        <v>46</v>
      </c>
      <c r="C17" s="27" t="s">
        <v>52</v>
      </c>
      <c r="D17" s="38">
        <v>3</v>
      </c>
      <c r="E17" s="27" t="s">
        <v>288</v>
      </c>
      <c r="F17" s="27"/>
      <c r="G17" s="27"/>
      <c r="H17" s="27"/>
      <c r="I17" s="27"/>
      <c r="J17" s="27"/>
      <c r="K17" s="27"/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39">
        <f t="shared" si="1"/>
        <v>0</v>
      </c>
      <c r="U17" s="40" t="str">
        <f t="shared" si="2"/>
        <v/>
      </c>
      <c r="V17" s="22"/>
      <c r="W17" s="22"/>
      <c r="X17" s="22"/>
      <c r="Y17" s="41"/>
      <c r="Z17" s="42"/>
      <c r="AA17" s="1" t="s">
        <v>58</v>
      </c>
      <c r="AB17" s="1"/>
    </row>
    <row r="18" spans="1:28" x14ac:dyDescent="0.3">
      <c r="A18" s="1" t="s">
        <v>67</v>
      </c>
      <c r="B18" s="1" t="s">
        <v>46</v>
      </c>
      <c r="C18" s="27" t="s">
        <v>56</v>
      </c>
      <c r="D18" s="38">
        <v>45</v>
      </c>
      <c r="E18" s="27">
        <v>9</v>
      </c>
      <c r="F18" s="27">
        <v>1</v>
      </c>
      <c r="G18" s="27">
        <v>3</v>
      </c>
      <c r="H18" s="27"/>
      <c r="I18" s="27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9">
        <v>0</v>
      </c>
      <c r="P18" s="39">
        <v>1</v>
      </c>
      <c r="Q18" s="39">
        <v>1</v>
      </c>
      <c r="R18" s="39">
        <v>3</v>
      </c>
      <c r="S18" s="39">
        <v>1</v>
      </c>
      <c r="T18" s="39">
        <f t="shared" si="1"/>
        <v>2</v>
      </c>
      <c r="U18" s="40">
        <f t="shared" si="2"/>
        <v>0.22222222222222221</v>
      </c>
      <c r="V18" s="22"/>
      <c r="W18" s="22"/>
      <c r="X18" s="22"/>
      <c r="Y18" s="41"/>
      <c r="Z18" s="42"/>
      <c r="AA18" s="1" t="s">
        <v>58</v>
      </c>
      <c r="AB18" s="1"/>
    </row>
    <row r="19" spans="1:28" x14ac:dyDescent="0.3">
      <c r="A19" s="1" t="s">
        <v>67</v>
      </c>
      <c r="B19" s="1" t="s">
        <v>46</v>
      </c>
      <c r="C19" s="27" t="s">
        <v>51</v>
      </c>
      <c r="D19" s="38">
        <v>23</v>
      </c>
      <c r="E19" s="27">
        <v>25</v>
      </c>
      <c r="F19" s="27">
        <v>3</v>
      </c>
      <c r="G19" s="27">
        <v>7</v>
      </c>
      <c r="H19" s="27"/>
      <c r="I19" s="27"/>
      <c r="J19" s="27">
        <v>1</v>
      </c>
      <c r="K19" s="27">
        <v>3</v>
      </c>
      <c r="L19" s="27">
        <v>1</v>
      </c>
      <c r="M19" s="27">
        <v>2</v>
      </c>
      <c r="N19" s="27">
        <f t="shared" si="0"/>
        <v>3</v>
      </c>
      <c r="O19" s="39">
        <v>1</v>
      </c>
      <c r="P19" s="39">
        <v>3</v>
      </c>
      <c r="Q19" s="39">
        <v>1</v>
      </c>
      <c r="R19" s="39">
        <v>2</v>
      </c>
      <c r="S19" s="39">
        <v>0</v>
      </c>
      <c r="T19" s="39">
        <f t="shared" si="1"/>
        <v>7</v>
      </c>
      <c r="U19" s="40">
        <f t="shared" si="2"/>
        <v>0.44</v>
      </c>
      <c r="V19" s="22"/>
      <c r="W19" s="22"/>
      <c r="X19" s="22"/>
      <c r="Y19" s="41"/>
      <c r="Z19" s="42"/>
      <c r="AA19" s="1" t="s">
        <v>58</v>
      </c>
      <c r="AB19" s="1"/>
    </row>
    <row r="20" spans="1:28" x14ac:dyDescent="0.3">
      <c r="A20" s="1" t="s">
        <v>67</v>
      </c>
      <c r="B20" s="1" t="s">
        <v>46</v>
      </c>
      <c r="C20" s="27" t="s">
        <v>55</v>
      </c>
      <c r="D20" s="38">
        <v>40</v>
      </c>
      <c r="E20" s="27">
        <v>23</v>
      </c>
      <c r="F20" s="27">
        <v>6</v>
      </c>
      <c r="G20" s="27">
        <v>9</v>
      </c>
      <c r="H20" s="27"/>
      <c r="I20" s="27"/>
      <c r="J20" s="27">
        <v>1</v>
      </c>
      <c r="K20" s="27">
        <v>2</v>
      </c>
      <c r="L20" s="27">
        <v>2</v>
      </c>
      <c r="M20" s="27">
        <v>3</v>
      </c>
      <c r="N20" s="27">
        <f>SUM(L20:M20)</f>
        <v>5</v>
      </c>
      <c r="O20" s="39">
        <v>0</v>
      </c>
      <c r="P20" s="39">
        <v>4</v>
      </c>
      <c r="Q20" s="39">
        <v>1</v>
      </c>
      <c r="R20" s="39">
        <v>3</v>
      </c>
      <c r="S20" s="39">
        <v>0</v>
      </c>
      <c r="T20" s="39">
        <f>(H20*3)+((F20-H20)*2)+J20</f>
        <v>13</v>
      </c>
      <c r="U20" s="40">
        <f t="shared" si="2"/>
        <v>0.69565217391304346</v>
      </c>
      <c r="V20" s="22"/>
      <c r="W20" s="22"/>
      <c r="X20" s="22"/>
      <c r="Y20" s="41"/>
      <c r="Z20" s="42"/>
      <c r="AA20" s="1" t="s">
        <v>58</v>
      </c>
      <c r="AB20" s="1"/>
    </row>
    <row r="21" spans="1:28" x14ac:dyDescent="0.3">
      <c r="A21" s="1" t="s">
        <v>67</v>
      </c>
      <c r="B21" s="1" t="s">
        <v>46</v>
      </c>
      <c r="C21" s="27" t="s">
        <v>57</v>
      </c>
      <c r="D21" s="38">
        <v>13</v>
      </c>
      <c r="E21" s="27">
        <v>34</v>
      </c>
      <c r="F21" s="27">
        <v>6</v>
      </c>
      <c r="G21" s="27">
        <v>12</v>
      </c>
      <c r="H21" s="27"/>
      <c r="I21" s="27"/>
      <c r="J21" s="27">
        <v>4</v>
      </c>
      <c r="K21" s="27">
        <v>6</v>
      </c>
      <c r="L21" s="27">
        <v>3</v>
      </c>
      <c r="M21" s="27">
        <v>5</v>
      </c>
      <c r="N21" s="27">
        <f>SUM(L21:M21)</f>
        <v>8</v>
      </c>
      <c r="O21" s="39">
        <v>4</v>
      </c>
      <c r="P21" s="39">
        <v>0</v>
      </c>
      <c r="Q21" s="39">
        <v>7</v>
      </c>
      <c r="R21" s="39">
        <v>3</v>
      </c>
      <c r="S21" s="39">
        <v>0</v>
      </c>
      <c r="T21" s="39">
        <f>(H21*3)+((F21-H21)*2)+J21</f>
        <v>16</v>
      </c>
      <c r="U21" s="40">
        <f t="shared" si="2"/>
        <v>1.0588235294117647</v>
      </c>
      <c r="V21" s="22"/>
      <c r="W21" s="22"/>
      <c r="X21" s="22"/>
      <c r="Y21" s="41"/>
      <c r="Z21" s="42"/>
      <c r="AA21" s="1" t="s">
        <v>58</v>
      </c>
      <c r="AB21" s="1"/>
    </row>
    <row r="22" spans="1:28" x14ac:dyDescent="0.3">
      <c r="A22" s="1" t="s">
        <v>67</v>
      </c>
      <c r="B22" s="1" t="s">
        <v>46</v>
      </c>
      <c r="C22" s="27" t="s">
        <v>47</v>
      </c>
      <c r="D22" s="38">
        <v>10</v>
      </c>
      <c r="E22" s="27">
        <v>40</v>
      </c>
      <c r="F22" s="27">
        <v>5</v>
      </c>
      <c r="G22" s="27">
        <v>14</v>
      </c>
      <c r="H22" s="27"/>
      <c r="I22" s="27"/>
      <c r="J22" s="27">
        <v>0</v>
      </c>
      <c r="K22" s="27">
        <v>0</v>
      </c>
      <c r="L22" s="27">
        <v>3</v>
      </c>
      <c r="M22" s="27">
        <v>6</v>
      </c>
      <c r="N22" s="27">
        <f>SUM(L22:M22)</f>
        <v>9</v>
      </c>
      <c r="O22" s="39">
        <v>0</v>
      </c>
      <c r="P22" s="39">
        <v>4</v>
      </c>
      <c r="Q22" s="39">
        <v>4</v>
      </c>
      <c r="R22" s="39">
        <v>2</v>
      </c>
      <c r="S22" s="39">
        <v>0</v>
      </c>
      <c r="T22" s="39">
        <f>(H22*3)+((F22-H22)*2)+J22</f>
        <v>10</v>
      </c>
      <c r="U22" s="40">
        <f t="shared" si="2"/>
        <v>0.52500000000000002</v>
      </c>
      <c r="V22" s="22"/>
      <c r="W22" s="22"/>
      <c r="X22" s="22"/>
      <c r="Y22" s="41"/>
      <c r="Z22" s="42"/>
      <c r="AA22" s="1" t="s">
        <v>58</v>
      </c>
      <c r="AB22" s="1"/>
    </row>
    <row r="23" spans="1:28" x14ac:dyDescent="0.3">
      <c r="A23" s="1" t="s">
        <v>67</v>
      </c>
      <c r="B23" s="1" t="s">
        <v>46</v>
      </c>
      <c r="C23" s="27" t="s">
        <v>54</v>
      </c>
      <c r="D23" s="38">
        <v>25</v>
      </c>
      <c r="E23" s="27">
        <v>11</v>
      </c>
      <c r="F23" s="27">
        <v>0</v>
      </c>
      <c r="G23" s="27">
        <v>2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>SUM(L23:M23)</f>
        <v>1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f>(H23*3)+((F23-H23)*2)+J23</f>
        <v>0</v>
      </c>
      <c r="U23" s="40">
        <f t="shared" si="2"/>
        <v>9.0909090909090912E-2</v>
      </c>
      <c r="V23" s="22"/>
      <c r="W23" s="22"/>
      <c r="X23" s="22"/>
      <c r="Y23" s="41"/>
      <c r="Z23" s="42"/>
      <c r="AA23" s="1" t="s">
        <v>58</v>
      </c>
      <c r="AB23" s="1"/>
    </row>
    <row r="24" spans="1:28" x14ac:dyDescent="0.3">
      <c r="A24" s="1" t="s">
        <v>67</v>
      </c>
      <c r="B24" s="1" t="s">
        <v>46</v>
      </c>
      <c r="C24" s="27" t="s">
        <v>53</v>
      </c>
      <c r="D24" s="38">
        <v>15</v>
      </c>
      <c r="E24" s="27">
        <v>8</v>
      </c>
      <c r="F24" s="27">
        <v>0</v>
      </c>
      <c r="G24" s="27">
        <v>1</v>
      </c>
      <c r="H24" s="27"/>
      <c r="I24" s="27"/>
      <c r="J24" s="27">
        <v>1</v>
      </c>
      <c r="K24" s="27">
        <v>2</v>
      </c>
      <c r="L24" s="27">
        <v>1</v>
      </c>
      <c r="M24" s="27">
        <v>2</v>
      </c>
      <c r="N24" s="27">
        <f>SUM(L24:M24)</f>
        <v>3</v>
      </c>
      <c r="O24" s="39">
        <v>0</v>
      </c>
      <c r="P24" s="39">
        <v>2</v>
      </c>
      <c r="Q24" s="39">
        <v>0</v>
      </c>
      <c r="R24" s="39">
        <v>3</v>
      </c>
      <c r="S24" s="39">
        <v>0</v>
      </c>
      <c r="T24" s="39">
        <f>(H24*3)+((F24-H24)*2)+J24</f>
        <v>1</v>
      </c>
      <c r="U24" s="40">
        <f t="shared" si="2"/>
        <v>0.125</v>
      </c>
      <c r="V24" s="22"/>
      <c r="W24" s="22"/>
      <c r="X24" s="22"/>
      <c r="Y24" s="41"/>
      <c r="Z24" s="42"/>
      <c r="AA24" s="1" t="s">
        <v>58</v>
      </c>
      <c r="AB24" s="1"/>
    </row>
    <row r="25" spans="1:28" x14ac:dyDescent="0.3">
      <c r="A25" s="1" t="s">
        <v>67</v>
      </c>
      <c r="B25" s="1" t="s">
        <v>46</v>
      </c>
      <c r="C25" s="39" t="s">
        <v>39</v>
      </c>
      <c r="D25" s="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0" t="str">
        <f t="shared" ref="U25" si="3">_xlfn.IFNA("",((T25+Q25+N25-R25)+(O25*2))/E25)</f>
        <v/>
      </c>
      <c r="V25" s="22"/>
      <c r="W25" s="22"/>
      <c r="X25" s="22"/>
      <c r="Y25" s="41"/>
      <c r="Z25" s="42"/>
      <c r="AA25" s="1" t="s">
        <v>58</v>
      </c>
      <c r="AB25" s="1"/>
    </row>
    <row r="26" spans="1:28" x14ac:dyDescent="0.3">
      <c r="A26" s="44" t="s">
        <v>67</v>
      </c>
      <c r="B26" s="44" t="s">
        <v>46</v>
      </c>
      <c r="C26" s="45" t="s">
        <v>40</v>
      </c>
      <c r="D26" s="44"/>
      <c r="E26" s="45">
        <f t="shared" ref="E26:T26" si="4">SUM(E13:E25)</f>
        <v>240</v>
      </c>
      <c r="F26" s="45">
        <f t="shared" si="4"/>
        <v>33</v>
      </c>
      <c r="G26" s="45">
        <f t="shared" si="4"/>
        <v>82</v>
      </c>
      <c r="H26" s="45">
        <f t="shared" si="4"/>
        <v>0</v>
      </c>
      <c r="I26" s="45">
        <f t="shared" si="4"/>
        <v>0</v>
      </c>
      <c r="J26" s="45">
        <f t="shared" si="4"/>
        <v>20</v>
      </c>
      <c r="K26" s="45">
        <f t="shared" si="4"/>
        <v>27</v>
      </c>
      <c r="L26" s="45">
        <f t="shared" si="4"/>
        <v>16</v>
      </c>
      <c r="M26" s="45">
        <f t="shared" si="4"/>
        <v>29</v>
      </c>
      <c r="N26" s="45">
        <f t="shared" si="4"/>
        <v>45</v>
      </c>
      <c r="O26" s="45">
        <f t="shared" si="4"/>
        <v>6</v>
      </c>
      <c r="P26" s="45">
        <f t="shared" si="4"/>
        <v>24</v>
      </c>
      <c r="Q26" s="45">
        <f t="shared" si="4"/>
        <v>23</v>
      </c>
      <c r="R26" s="45">
        <f t="shared" si="4"/>
        <v>25</v>
      </c>
      <c r="S26" s="45">
        <f t="shared" si="4"/>
        <v>2</v>
      </c>
      <c r="T26" s="45">
        <f t="shared" si="4"/>
        <v>86</v>
      </c>
      <c r="U26" s="46">
        <f>((T26+Q26+N26-R26)+(O26*2))/E26</f>
        <v>0.58750000000000002</v>
      </c>
      <c r="V26" s="47"/>
      <c r="W26" s="47"/>
      <c r="X26" s="47"/>
      <c r="Y26" s="48"/>
      <c r="Z26" s="49"/>
      <c r="AA26" s="44" t="s">
        <v>58</v>
      </c>
      <c r="AB26" s="58"/>
    </row>
    <row r="27" spans="1:28" x14ac:dyDescent="0.3">
      <c r="A27" s="1"/>
      <c r="B27" s="1"/>
      <c r="C27" s="1"/>
      <c r="D27" s="1"/>
      <c r="F27" s="50" t="s">
        <v>41</v>
      </c>
      <c r="G27" s="51">
        <f>F26/G26</f>
        <v>0.40243902439024393</v>
      </c>
      <c r="H27" s="27"/>
      <c r="I27" s="1"/>
      <c r="J27" s="50" t="s">
        <v>42</v>
      </c>
      <c r="K27" s="52">
        <f>J26/K26</f>
        <v>0.7407407407407407</v>
      </c>
      <c r="L27" s="1"/>
      <c r="M27" s="39" t="s">
        <v>43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/>
      <c r="W33" s="1"/>
      <c r="X33" s="1"/>
      <c r="Y33" s="31"/>
      <c r="Z33" s="42"/>
      <c r="AA33" s="1"/>
      <c r="AB33" s="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267</v>
      </c>
      <c r="D35" s="38"/>
      <c r="E35" s="27">
        <v>24</v>
      </c>
      <c r="F35" s="27">
        <v>2</v>
      </c>
      <c r="G35" s="27">
        <v>7</v>
      </c>
      <c r="H35" s="27"/>
      <c r="I35" s="27"/>
      <c r="J35" s="27">
        <v>1</v>
      </c>
      <c r="K35" s="27">
        <v>2</v>
      </c>
      <c r="L35" s="27">
        <v>0</v>
      </c>
      <c r="M35" s="27">
        <v>3</v>
      </c>
      <c r="N35" s="27">
        <f>SUM(L35:M35)</f>
        <v>3</v>
      </c>
      <c r="O35" s="27">
        <v>1</v>
      </c>
      <c r="P35" s="27">
        <v>2</v>
      </c>
      <c r="Q35" s="27">
        <v>2</v>
      </c>
      <c r="R35" s="27">
        <v>1</v>
      </c>
      <c r="S35" s="27">
        <v>2</v>
      </c>
      <c r="T35" s="27">
        <f>+(F35*2)+J35</f>
        <v>5</v>
      </c>
      <c r="U35" s="40">
        <f>IFERROR(((T35+Q35+N35-R35)+(O35*2))/E35,"")</f>
        <v>0.45833333333333331</v>
      </c>
      <c r="V35" s="22"/>
      <c r="W35" s="22"/>
      <c r="X35" s="22"/>
      <c r="Y35" s="41"/>
      <c r="Z35" s="42"/>
      <c r="AA35" s="1" t="s">
        <v>285</v>
      </c>
      <c r="AB35" s="1"/>
    </row>
    <row r="36" spans="1:28" x14ac:dyDescent="0.3">
      <c r="A36" s="1" t="s">
        <v>46</v>
      </c>
      <c r="B36" s="1" t="s">
        <v>67</v>
      </c>
      <c r="C36" s="27" t="s">
        <v>268</v>
      </c>
      <c r="D36" s="38"/>
      <c r="E36" s="27">
        <v>23</v>
      </c>
      <c r="F36" s="27">
        <v>2</v>
      </c>
      <c r="G36" s="27">
        <v>6</v>
      </c>
      <c r="H36" s="27"/>
      <c r="I36" s="27"/>
      <c r="J36" s="27">
        <v>1</v>
      </c>
      <c r="K36" s="27">
        <v>2</v>
      </c>
      <c r="L36" s="27">
        <v>0</v>
      </c>
      <c r="M36" s="27">
        <v>4</v>
      </c>
      <c r="N36" s="27">
        <f t="shared" ref="N36:N41" si="5">SUM(L36:M36)</f>
        <v>4</v>
      </c>
      <c r="O36" s="27">
        <v>1</v>
      </c>
      <c r="P36" s="39">
        <v>4</v>
      </c>
      <c r="Q36" s="27">
        <v>0</v>
      </c>
      <c r="R36" s="27">
        <v>4</v>
      </c>
      <c r="S36" s="27">
        <v>0</v>
      </c>
      <c r="T36" s="27">
        <f t="shared" ref="T36:T46" si="6">+(F36*2)+J36</f>
        <v>5</v>
      </c>
      <c r="U36" s="40">
        <f t="shared" ref="U36:U46" si="7">IFERROR(((T36+Q36+N36-R36)+(O36*2))/E36,"")</f>
        <v>0.30434782608695654</v>
      </c>
      <c r="V36" s="22"/>
      <c r="W36" s="22"/>
      <c r="X36" s="22"/>
      <c r="Y36" s="41"/>
      <c r="Z36" s="42"/>
      <c r="AA36" s="1" t="s">
        <v>285</v>
      </c>
      <c r="AB36" s="1"/>
    </row>
    <row r="37" spans="1:28" x14ac:dyDescent="0.3">
      <c r="A37" s="1" t="s">
        <v>46</v>
      </c>
      <c r="B37" s="1" t="s">
        <v>67</v>
      </c>
      <c r="C37" s="27" t="s">
        <v>281</v>
      </c>
      <c r="D37" s="38"/>
      <c r="E37" s="27">
        <v>21</v>
      </c>
      <c r="F37" s="27">
        <v>2</v>
      </c>
      <c r="G37" s="27">
        <v>3</v>
      </c>
      <c r="H37" s="27"/>
      <c r="I37" s="27"/>
      <c r="J37" s="27">
        <v>2</v>
      </c>
      <c r="K37" s="27">
        <v>2</v>
      </c>
      <c r="L37" s="27">
        <v>0</v>
      </c>
      <c r="M37" s="27">
        <v>3</v>
      </c>
      <c r="N37" s="27">
        <f t="shared" si="5"/>
        <v>3</v>
      </c>
      <c r="O37" s="27">
        <v>2</v>
      </c>
      <c r="P37" s="27">
        <v>3</v>
      </c>
      <c r="Q37" s="27">
        <v>2</v>
      </c>
      <c r="R37" s="27">
        <v>3</v>
      </c>
      <c r="S37" s="27">
        <v>0</v>
      </c>
      <c r="T37" s="27">
        <f t="shared" si="6"/>
        <v>6</v>
      </c>
      <c r="U37" s="40">
        <f t="shared" si="7"/>
        <v>0.5714285714285714</v>
      </c>
      <c r="V37" s="22"/>
      <c r="W37" s="22"/>
      <c r="X37" s="22"/>
      <c r="Y37" s="41"/>
      <c r="Z37" s="42"/>
      <c r="AA37" s="1" t="s">
        <v>285</v>
      </c>
      <c r="AB37" s="1"/>
    </row>
    <row r="38" spans="1:28" x14ac:dyDescent="0.3">
      <c r="A38" s="1" t="s">
        <v>46</v>
      </c>
      <c r="B38" s="1" t="s">
        <v>67</v>
      </c>
      <c r="C38" s="27" t="s">
        <v>269</v>
      </c>
      <c r="D38" s="38"/>
      <c r="E38" s="27">
        <v>28</v>
      </c>
      <c r="F38" s="27">
        <v>6</v>
      </c>
      <c r="G38" s="27">
        <v>9</v>
      </c>
      <c r="H38" s="27"/>
      <c r="I38" s="27"/>
      <c r="J38" s="27">
        <v>4</v>
      </c>
      <c r="K38" s="27">
        <v>4</v>
      </c>
      <c r="L38" s="27">
        <v>0</v>
      </c>
      <c r="M38" s="27">
        <v>3</v>
      </c>
      <c r="N38" s="27">
        <f t="shared" si="5"/>
        <v>3</v>
      </c>
      <c r="O38" s="27">
        <v>1</v>
      </c>
      <c r="P38" s="27">
        <v>5</v>
      </c>
      <c r="Q38" s="27">
        <v>1</v>
      </c>
      <c r="R38" s="27">
        <v>4</v>
      </c>
      <c r="S38" s="27">
        <v>2</v>
      </c>
      <c r="T38" s="27">
        <f t="shared" si="6"/>
        <v>16</v>
      </c>
      <c r="U38" s="40">
        <f t="shared" si="7"/>
        <v>0.6428571428571429</v>
      </c>
      <c r="V38" s="22"/>
      <c r="W38" s="22"/>
      <c r="X38" s="22"/>
      <c r="Y38" s="41"/>
      <c r="Z38" s="42"/>
      <c r="AA38" s="1" t="s">
        <v>285</v>
      </c>
      <c r="AB38" s="1"/>
    </row>
    <row r="39" spans="1:28" x14ac:dyDescent="0.3">
      <c r="A39" s="1" t="s">
        <v>46</v>
      </c>
      <c r="B39" s="1" t="s">
        <v>67</v>
      </c>
      <c r="C39" s="27" t="s">
        <v>270</v>
      </c>
      <c r="D39" s="38"/>
      <c r="E39" s="27">
        <v>31</v>
      </c>
      <c r="F39" s="27">
        <v>4</v>
      </c>
      <c r="G39" s="27">
        <v>12</v>
      </c>
      <c r="H39" s="27"/>
      <c r="I39" s="27"/>
      <c r="J39" s="27">
        <v>3</v>
      </c>
      <c r="K39" s="27">
        <v>4</v>
      </c>
      <c r="L39" s="27">
        <v>2</v>
      </c>
      <c r="M39" s="27">
        <v>6</v>
      </c>
      <c r="N39" s="27">
        <f t="shared" si="5"/>
        <v>8</v>
      </c>
      <c r="O39" s="27">
        <v>1</v>
      </c>
      <c r="P39" s="27">
        <v>0</v>
      </c>
      <c r="Q39" s="27">
        <v>0</v>
      </c>
      <c r="R39" s="27">
        <v>2</v>
      </c>
      <c r="S39" s="27">
        <v>0</v>
      </c>
      <c r="T39" s="27">
        <f t="shared" si="6"/>
        <v>11</v>
      </c>
      <c r="U39" s="40">
        <f t="shared" si="7"/>
        <v>0.61290322580645162</v>
      </c>
      <c r="V39" s="22"/>
      <c r="W39" s="22"/>
      <c r="X39" s="22"/>
      <c r="Y39" s="41"/>
      <c r="Z39" s="42"/>
      <c r="AA39" s="1" t="s">
        <v>285</v>
      </c>
      <c r="AB39" s="1"/>
    </row>
    <row r="40" spans="1:28" x14ac:dyDescent="0.3">
      <c r="A40" s="1" t="s">
        <v>46</v>
      </c>
      <c r="B40" s="1" t="s">
        <v>67</v>
      </c>
      <c r="C40" s="27" t="s">
        <v>271</v>
      </c>
      <c r="D40" s="38"/>
      <c r="E40" s="27">
        <v>19</v>
      </c>
      <c r="F40" s="27">
        <v>4</v>
      </c>
      <c r="G40" s="27">
        <v>7</v>
      </c>
      <c r="H40" s="27"/>
      <c r="I40" s="27"/>
      <c r="J40" s="27">
        <v>0</v>
      </c>
      <c r="K40" s="27">
        <v>0</v>
      </c>
      <c r="L40" s="27">
        <v>1</v>
      </c>
      <c r="M40" s="27">
        <v>0</v>
      </c>
      <c r="N40" s="27">
        <f t="shared" si="5"/>
        <v>1</v>
      </c>
      <c r="O40" s="27">
        <v>1</v>
      </c>
      <c r="P40" s="39">
        <v>2</v>
      </c>
      <c r="Q40" s="27">
        <v>2</v>
      </c>
      <c r="R40" s="27">
        <v>3</v>
      </c>
      <c r="S40" s="27">
        <v>0</v>
      </c>
      <c r="T40" s="27">
        <f t="shared" si="6"/>
        <v>8</v>
      </c>
      <c r="U40" s="40">
        <f t="shared" si="7"/>
        <v>0.52631578947368418</v>
      </c>
      <c r="V40" s="22"/>
      <c r="W40" s="22"/>
      <c r="X40" s="22"/>
      <c r="Y40" s="41"/>
      <c r="Z40" s="42"/>
      <c r="AA40" s="1" t="s">
        <v>285</v>
      </c>
      <c r="AB40" s="1"/>
    </row>
    <row r="41" spans="1:28" x14ac:dyDescent="0.3">
      <c r="A41" s="1" t="s">
        <v>46</v>
      </c>
      <c r="B41" s="1" t="s">
        <v>67</v>
      </c>
      <c r="C41" s="27" t="s">
        <v>272</v>
      </c>
      <c r="D41" s="38"/>
      <c r="E41" s="27">
        <v>12</v>
      </c>
      <c r="F41" s="27">
        <v>2</v>
      </c>
      <c r="G41" s="27">
        <v>6</v>
      </c>
      <c r="H41" s="27"/>
      <c r="I41" s="27"/>
      <c r="J41" s="27">
        <v>5</v>
      </c>
      <c r="K41" s="27">
        <v>8</v>
      </c>
      <c r="L41" s="27">
        <v>1</v>
      </c>
      <c r="M41" s="27">
        <v>2</v>
      </c>
      <c r="N41" s="27">
        <f t="shared" si="5"/>
        <v>3</v>
      </c>
      <c r="O41" s="27">
        <v>2</v>
      </c>
      <c r="P41" s="39">
        <v>2</v>
      </c>
      <c r="Q41" s="27">
        <v>0</v>
      </c>
      <c r="R41" s="27">
        <v>3</v>
      </c>
      <c r="S41" s="27">
        <v>1</v>
      </c>
      <c r="T41" s="27">
        <f t="shared" si="6"/>
        <v>9</v>
      </c>
      <c r="U41" s="40">
        <f t="shared" si="7"/>
        <v>1.0833333333333333</v>
      </c>
      <c r="V41" s="22"/>
      <c r="W41" s="22"/>
      <c r="X41" s="22"/>
      <c r="Y41" s="41"/>
      <c r="Z41" s="42"/>
      <c r="AA41" s="1" t="s">
        <v>285</v>
      </c>
      <c r="AB41" s="1"/>
    </row>
    <row r="42" spans="1:28" x14ac:dyDescent="0.3">
      <c r="A42" s="1" t="s">
        <v>46</v>
      </c>
      <c r="B42" s="1" t="s">
        <v>67</v>
      </c>
      <c r="C42" s="27" t="s">
        <v>282</v>
      </c>
      <c r="D42" s="38"/>
      <c r="E42" s="27">
        <v>15</v>
      </c>
      <c r="F42" s="27">
        <v>2</v>
      </c>
      <c r="G42" s="27">
        <v>6</v>
      </c>
      <c r="H42" s="27">
        <v>0</v>
      </c>
      <c r="I42" s="27">
        <v>1</v>
      </c>
      <c r="J42" s="27">
        <v>2</v>
      </c>
      <c r="K42" s="27">
        <v>2</v>
      </c>
      <c r="L42" s="27">
        <v>0</v>
      </c>
      <c r="M42" s="27">
        <v>2</v>
      </c>
      <c r="N42" s="27">
        <f>SUM(L42:M42)</f>
        <v>2</v>
      </c>
      <c r="O42" s="27">
        <v>0</v>
      </c>
      <c r="P42" s="27">
        <v>1</v>
      </c>
      <c r="Q42" s="27">
        <v>0</v>
      </c>
      <c r="R42" s="27">
        <v>1</v>
      </c>
      <c r="S42" s="27">
        <v>0</v>
      </c>
      <c r="T42" s="27">
        <f t="shared" si="6"/>
        <v>6</v>
      </c>
      <c r="U42" s="40">
        <f t="shared" si="7"/>
        <v>0.46666666666666667</v>
      </c>
      <c r="V42" s="22"/>
      <c r="W42" s="22"/>
      <c r="X42" s="22"/>
      <c r="Y42" s="41"/>
      <c r="Z42" s="42"/>
      <c r="AA42" s="1" t="s">
        <v>285</v>
      </c>
      <c r="AB42" s="1"/>
    </row>
    <row r="43" spans="1:28" x14ac:dyDescent="0.3">
      <c r="A43" s="1" t="s">
        <v>46</v>
      </c>
      <c r="B43" s="1" t="s">
        <v>67</v>
      </c>
      <c r="C43" s="27" t="s">
        <v>273</v>
      </c>
      <c r="D43" s="38"/>
      <c r="E43" s="27">
        <v>28</v>
      </c>
      <c r="F43" s="27">
        <v>3</v>
      </c>
      <c r="G43" s="27">
        <v>9</v>
      </c>
      <c r="H43" s="27"/>
      <c r="I43" s="27"/>
      <c r="J43" s="27">
        <v>0</v>
      </c>
      <c r="K43" s="27">
        <v>0</v>
      </c>
      <c r="L43" s="27">
        <v>1</v>
      </c>
      <c r="M43" s="27">
        <v>4</v>
      </c>
      <c r="N43" s="27">
        <f>SUM(L43:M43)</f>
        <v>5</v>
      </c>
      <c r="O43" s="27">
        <v>2</v>
      </c>
      <c r="P43" s="27">
        <v>2</v>
      </c>
      <c r="Q43" s="27">
        <v>1</v>
      </c>
      <c r="R43" s="27">
        <v>1</v>
      </c>
      <c r="S43" s="27">
        <v>0</v>
      </c>
      <c r="T43" s="27">
        <f t="shared" si="6"/>
        <v>6</v>
      </c>
      <c r="U43" s="40">
        <f t="shared" si="7"/>
        <v>0.5357142857142857</v>
      </c>
      <c r="V43" s="22"/>
      <c r="W43" s="22"/>
      <c r="X43" s="22"/>
      <c r="Y43" s="41"/>
      <c r="Z43" s="42"/>
      <c r="AA43" s="1" t="s">
        <v>285</v>
      </c>
      <c r="AB43" s="1"/>
    </row>
    <row r="44" spans="1:28" x14ac:dyDescent="0.3">
      <c r="A44" s="1" t="s">
        <v>46</v>
      </c>
      <c r="B44" s="1" t="s">
        <v>67</v>
      </c>
      <c r="C44" s="27" t="s">
        <v>283</v>
      </c>
      <c r="D44" s="38"/>
      <c r="E44" s="27">
        <v>9</v>
      </c>
      <c r="F44" s="27">
        <v>1</v>
      </c>
      <c r="G44" s="27">
        <v>1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27">
        <v>0</v>
      </c>
      <c r="P44" s="65">
        <v>1</v>
      </c>
      <c r="Q44" s="27">
        <v>0</v>
      </c>
      <c r="R44" s="27">
        <v>0</v>
      </c>
      <c r="S44" s="27">
        <v>0</v>
      </c>
      <c r="T44" s="27">
        <f t="shared" si="6"/>
        <v>2</v>
      </c>
      <c r="U44" s="40">
        <f t="shared" si="7"/>
        <v>0.22222222222222221</v>
      </c>
      <c r="V44" s="22"/>
      <c r="W44" s="22"/>
      <c r="X44" s="22"/>
      <c r="Y44" s="41"/>
      <c r="Z44" s="42"/>
      <c r="AA44" s="1" t="s">
        <v>285</v>
      </c>
      <c r="AB44" s="1"/>
    </row>
    <row r="45" spans="1:28" x14ac:dyDescent="0.3">
      <c r="A45" s="1" t="s">
        <v>46</v>
      </c>
      <c r="B45" s="1" t="s">
        <v>67</v>
      </c>
      <c r="C45" s="27" t="s">
        <v>284</v>
      </c>
      <c r="D45" s="38"/>
      <c r="E45" s="27">
        <v>25</v>
      </c>
      <c r="F45" s="27">
        <v>4</v>
      </c>
      <c r="G45" s="39">
        <v>6</v>
      </c>
      <c r="H45" s="27"/>
      <c r="I45" s="27"/>
      <c r="J45" s="27">
        <v>1</v>
      </c>
      <c r="K45" s="27">
        <v>2</v>
      </c>
      <c r="L45" s="27">
        <v>0</v>
      </c>
      <c r="M45" s="27">
        <v>2</v>
      </c>
      <c r="N45" s="27">
        <f>SUM(L45:M45)</f>
        <v>2</v>
      </c>
      <c r="O45" s="27">
        <v>2</v>
      </c>
      <c r="P45" s="27">
        <v>4</v>
      </c>
      <c r="Q45" s="27">
        <v>2</v>
      </c>
      <c r="R45" s="27">
        <v>2</v>
      </c>
      <c r="S45" s="27">
        <v>0</v>
      </c>
      <c r="T45" s="27">
        <f t="shared" si="6"/>
        <v>9</v>
      </c>
      <c r="U45" s="40">
        <f t="shared" si="7"/>
        <v>0.6</v>
      </c>
      <c r="V45" s="22"/>
      <c r="W45" s="22"/>
      <c r="X45" s="22"/>
      <c r="Y45" s="41"/>
      <c r="Z45" s="42"/>
      <c r="AA45" s="1" t="s">
        <v>285</v>
      </c>
      <c r="AB45" s="1"/>
    </row>
    <row r="46" spans="1:28" x14ac:dyDescent="0.3">
      <c r="A46" s="1" t="s">
        <v>46</v>
      </c>
      <c r="B46" s="1" t="s">
        <v>67</v>
      </c>
      <c r="C46" s="27"/>
      <c r="D46" s="38"/>
      <c r="E46" s="27"/>
      <c r="F46" s="27"/>
      <c r="G46" s="27"/>
      <c r="H46" s="27"/>
      <c r="I46" s="27"/>
      <c r="J46" s="27"/>
      <c r="K46" s="27"/>
      <c r="L46" s="27"/>
      <c r="M46" s="27"/>
      <c r="N46" s="27">
        <f>SUM(L46:M46)</f>
        <v>0</v>
      </c>
      <c r="O46" s="39"/>
      <c r="P46" s="39"/>
      <c r="Q46" s="39"/>
      <c r="R46" s="39"/>
      <c r="S46" s="39"/>
      <c r="T46" s="27">
        <f t="shared" si="6"/>
        <v>0</v>
      </c>
      <c r="U46" s="40" t="str">
        <f t="shared" si="7"/>
        <v/>
      </c>
      <c r="V46" s="22"/>
      <c r="W46" s="22"/>
      <c r="X46" s="22"/>
      <c r="Y46" s="41"/>
      <c r="Z46" s="42"/>
      <c r="AA46" s="1" t="s">
        <v>285</v>
      </c>
      <c r="AB46" s="1"/>
    </row>
    <row r="47" spans="1:28" x14ac:dyDescent="0.3">
      <c r="A47" s="1" t="s">
        <v>46</v>
      </c>
      <c r="B47" s="1" t="s">
        <v>67</v>
      </c>
      <c r="C47" s="39" t="s">
        <v>39</v>
      </c>
      <c r="D47" s="1"/>
      <c r="E47" s="43">
        <v>5</v>
      </c>
      <c r="F47" s="43"/>
      <c r="G47" s="43"/>
      <c r="H47" s="43"/>
      <c r="I47" s="43"/>
      <c r="J47" s="43"/>
      <c r="K47" s="43"/>
      <c r="L47" s="43"/>
      <c r="M47" s="43"/>
      <c r="N47" s="27"/>
      <c r="O47" s="43"/>
      <c r="P47" s="43"/>
      <c r="Q47" s="43"/>
      <c r="R47" s="43"/>
      <c r="S47" s="43"/>
      <c r="T47" s="27"/>
      <c r="U47" s="40" t="str">
        <f t="shared" ref="U47" si="8">_xlfn.IFNA("",((T47+Q47+N47-R47)+(O47*2))/E47)</f>
        <v/>
      </c>
      <c r="V47" s="22"/>
      <c r="W47" s="22"/>
      <c r="X47" s="22"/>
      <c r="Y47" s="41"/>
      <c r="Z47" s="42"/>
      <c r="AA47" s="1" t="s">
        <v>285</v>
      </c>
      <c r="AB47" s="1"/>
    </row>
    <row r="48" spans="1:28" x14ac:dyDescent="0.3">
      <c r="A48" s="44" t="s">
        <v>46</v>
      </c>
      <c r="B48" s="44" t="s">
        <v>67</v>
      </c>
      <c r="C48" s="45" t="s">
        <v>40</v>
      </c>
      <c r="D48" s="44"/>
      <c r="E48" s="45">
        <f t="shared" ref="E48:T48" si="9">SUM(E35:E47)</f>
        <v>240</v>
      </c>
      <c r="F48" s="45">
        <f t="shared" si="9"/>
        <v>32</v>
      </c>
      <c r="G48" s="45">
        <f t="shared" si="9"/>
        <v>72</v>
      </c>
      <c r="H48" s="45">
        <f t="shared" si="9"/>
        <v>0</v>
      </c>
      <c r="I48" s="45">
        <f t="shared" si="9"/>
        <v>1</v>
      </c>
      <c r="J48" s="45">
        <f t="shared" si="9"/>
        <v>19</v>
      </c>
      <c r="K48" s="45">
        <f t="shared" si="9"/>
        <v>26</v>
      </c>
      <c r="L48" s="45">
        <f t="shared" si="9"/>
        <v>5</v>
      </c>
      <c r="M48" s="45">
        <f t="shared" si="9"/>
        <v>29</v>
      </c>
      <c r="N48" s="45">
        <f t="shared" si="9"/>
        <v>34</v>
      </c>
      <c r="O48" s="45">
        <f t="shared" si="9"/>
        <v>13</v>
      </c>
      <c r="P48" s="45">
        <f t="shared" si="9"/>
        <v>26</v>
      </c>
      <c r="Q48" s="45">
        <f t="shared" si="9"/>
        <v>10</v>
      </c>
      <c r="R48" s="45">
        <f t="shared" si="9"/>
        <v>24</v>
      </c>
      <c r="S48" s="45">
        <f t="shared" si="9"/>
        <v>5</v>
      </c>
      <c r="T48" s="45">
        <f t="shared" si="9"/>
        <v>83</v>
      </c>
      <c r="U48" s="46">
        <f>((T48+Q48+N48-R48)+(O48*2))/E48</f>
        <v>0.53749999999999998</v>
      </c>
      <c r="V48" s="47"/>
      <c r="W48" s="47"/>
      <c r="X48" s="47"/>
      <c r="Y48" s="48"/>
      <c r="Z48" s="49"/>
      <c r="AA48" s="44" t="s">
        <v>285</v>
      </c>
      <c r="AB48" s="44"/>
    </row>
    <row r="49" spans="1:28" x14ac:dyDescent="0.3">
      <c r="A49" s="1"/>
      <c r="B49" s="1"/>
      <c r="C49" s="1"/>
      <c r="D49" s="1"/>
      <c r="F49" s="50" t="s">
        <v>41</v>
      </c>
      <c r="G49" s="51">
        <f>F48/G48</f>
        <v>0.44444444444444442</v>
      </c>
      <c r="H49" s="27"/>
      <c r="I49" s="1"/>
      <c r="J49" s="50" t="s">
        <v>42</v>
      </c>
      <c r="K49" s="52">
        <f>J48/K48</f>
        <v>0.73076923076923073</v>
      </c>
      <c r="L49" s="1"/>
      <c r="M49" s="39" t="s">
        <v>43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37B9-189E-4D87-8D5C-48D1D6ED3DB0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460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294</v>
      </c>
      <c r="K4" s="16" t="s">
        <v>45</v>
      </c>
      <c r="L4" s="17"/>
      <c r="M4" s="18"/>
      <c r="N4" s="19">
        <v>23</v>
      </c>
      <c r="O4" s="19">
        <v>26</v>
      </c>
      <c r="P4" s="19">
        <v>17</v>
      </c>
      <c r="Q4" s="19">
        <v>34</v>
      </c>
      <c r="R4" s="20"/>
      <c r="S4" s="21">
        <f>SUM(N4:R4)</f>
        <v>100</v>
      </c>
      <c r="T4" s="22">
        <v>273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125</v>
      </c>
      <c r="K5" s="16" t="s">
        <v>74</v>
      </c>
      <c r="L5" s="17"/>
      <c r="M5" s="18"/>
      <c r="N5" s="19">
        <v>19</v>
      </c>
      <c r="O5" s="19">
        <v>27</v>
      </c>
      <c r="P5" s="19">
        <v>22</v>
      </c>
      <c r="Q5" s="19">
        <v>27</v>
      </c>
      <c r="R5" s="20"/>
      <c r="S5" s="21">
        <f>SUM(N5:R5)</f>
        <v>95</v>
      </c>
      <c r="T5" s="22">
        <v>273</v>
      </c>
      <c r="U5" s="1"/>
      <c r="V5" s="1"/>
      <c r="W5" s="1"/>
    </row>
    <row r="6" spans="1:28" x14ac:dyDescent="0.3">
      <c r="C6" s="23">
        <v>480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273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18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50</v>
      </c>
      <c r="D13" s="38">
        <v>11</v>
      </c>
      <c r="E13" s="97"/>
      <c r="F13" s="27">
        <v>0</v>
      </c>
      <c r="G13" s="97"/>
      <c r="H13" s="27"/>
      <c r="I13" s="27"/>
      <c r="J13" s="27">
        <v>2</v>
      </c>
      <c r="K13" s="27">
        <v>2</v>
      </c>
      <c r="L13" s="97"/>
      <c r="M13" s="27">
        <v>11</v>
      </c>
      <c r="N13" s="27">
        <f>SUM(L13:M13)</f>
        <v>11</v>
      </c>
      <c r="O13" s="97"/>
      <c r="P13" s="98"/>
      <c r="Q13" s="97"/>
      <c r="R13" s="97"/>
      <c r="S13" s="97"/>
      <c r="T13" s="27">
        <f>+(F13*2)+J13</f>
        <v>2</v>
      </c>
      <c r="U13" s="40" t="str">
        <f>IFERROR(((T13+Q13+N13-R13)+(O13*2))/E13,"")</f>
        <v/>
      </c>
      <c r="V13" s="22">
        <v>273</v>
      </c>
      <c r="W13" s="22" t="s">
        <v>95</v>
      </c>
      <c r="X13" s="22" t="s">
        <v>96</v>
      </c>
      <c r="Y13" s="76">
        <v>480</v>
      </c>
      <c r="Z13" s="42"/>
      <c r="AA13" s="1" t="s">
        <v>58</v>
      </c>
      <c r="AB13" s="28" t="s">
        <v>296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24</v>
      </c>
      <c r="E14" s="97"/>
      <c r="F14" s="27">
        <v>7</v>
      </c>
      <c r="G14" s="97"/>
      <c r="H14" s="27"/>
      <c r="I14" s="27"/>
      <c r="J14" s="27">
        <v>12</v>
      </c>
      <c r="K14" s="27">
        <v>15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f t="shared" ref="T14:T21" si="1">+(F14*2)+J14</f>
        <v>26</v>
      </c>
      <c r="U14" s="40" t="str">
        <f t="shared" ref="U14:U21" si="2">IFERROR(((T14+Q14+N14-R14)+(O14*2))/E14,"")</f>
        <v/>
      </c>
      <c r="V14" s="22">
        <v>273</v>
      </c>
      <c r="W14" s="22" t="s">
        <v>95</v>
      </c>
      <c r="X14" s="22" t="s">
        <v>96</v>
      </c>
      <c r="Y14" s="76">
        <v>480</v>
      </c>
      <c r="Z14" s="42"/>
      <c r="AA14" s="1" t="s">
        <v>58</v>
      </c>
      <c r="AB14" s="28" t="s">
        <v>296</v>
      </c>
    </row>
    <row r="15" spans="1:28" x14ac:dyDescent="0.3">
      <c r="A15" s="1" t="s">
        <v>73</v>
      </c>
      <c r="B15" s="1" t="s">
        <v>46</v>
      </c>
      <c r="C15" s="27" t="s">
        <v>48</v>
      </c>
      <c r="D15" s="38">
        <v>22</v>
      </c>
      <c r="E15" s="97"/>
      <c r="F15" s="27">
        <v>8</v>
      </c>
      <c r="G15" s="97"/>
      <c r="H15" s="27"/>
      <c r="I15" s="27"/>
      <c r="J15" s="27">
        <v>9</v>
      </c>
      <c r="K15" s="27">
        <v>11</v>
      </c>
      <c r="L15" s="97"/>
      <c r="M15" s="27">
        <v>9</v>
      </c>
      <c r="N15" s="27">
        <f t="shared" si="0"/>
        <v>9</v>
      </c>
      <c r="O15" s="98"/>
      <c r="P15" s="98"/>
      <c r="Q15" s="98"/>
      <c r="R15" s="98"/>
      <c r="S15" s="98"/>
      <c r="T15" s="27">
        <f t="shared" si="1"/>
        <v>25</v>
      </c>
      <c r="U15" s="40" t="str">
        <f t="shared" si="2"/>
        <v/>
      </c>
      <c r="V15" s="22">
        <v>273</v>
      </c>
      <c r="W15" s="22" t="s">
        <v>95</v>
      </c>
      <c r="X15" s="22" t="s">
        <v>96</v>
      </c>
      <c r="Y15" s="76">
        <v>480</v>
      </c>
      <c r="Z15" s="42"/>
      <c r="AA15" s="1" t="s">
        <v>58</v>
      </c>
      <c r="AB15" s="28" t="s">
        <v>296</v>
      </c>
    </row>
    <row r="16" spans="1:28" x14ac:dyDescent="0.3">
      <c r="A16" s="1" t="s">
        <v>73</v>
      </c>
      <c r="B16" s="1" t="s">
        <v>46</v>
      </c>
      <c r="C16" s="27" t="s">
        <v>52</v>
      </c>
      <c r="D16" s="38">
        <v>3</v>
      </c>
      <c r="E16" s="97"/>
      <c r="F16" s="27">
        <v>1</v>
      </c>
      <c r="G16" s="97"/>
      <c r="H16" s="27"/>
      <c r="I16" s="27"/>
      <c r="J16" s="27">
        <v>0</v>
      </c>
      <c r="K16" s="27">
        <v>0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27">
        <f t="shared" si="1"/>
        <v>2</v>
      </c>
      <c r="U16" s="40" t="str">
        <f t="shared" si="2"/>
        <v/>
      </c>
      <c r="V16" s="22">
        <v>273</v>
      </c>
      <c r="W16" s="22" t="s">
        <v>95</v>
      </c>
      <c r="X16" s="22" t="s">
        <v>96</v>
      </c>
      <c r="Y16" s="76">
        <v>480</v>
      </c>
      <c r="Z16" s="42"/>
      <c r="AA16" s="1" t="s">
        <v>58</v>
      </c>
      <c r="AB16" s="28" t="s">
        <v>296</v>
      </c>
    </row>
    <row r="17" spans="1:28" x14ac:dyDescent="0.3">
      <c r="A17" s="1" t="s">
        <v>73</v>
      </c>
      <c r="B17" s="1" t="s">
        <v>46</v>
      </c>
      <c r="C17" s="27" t="s">
        <v>56</v>
      </c>
      <c r="D17" s="38">
        <v>45</v>
      </c>
      <c r="E17" s="97"/>
      <c r="F17" s="27">
        <v>4</v>
      </c>
      <c r="G17" s="97"/>
      <c r="H17" s="27"/>
      <c r="I17" s="27"/>
      <c r="J17" s="27">
        <v>8</v>
      </c>
      <c r="K17" s="27">
        <v>11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f t="shared" si="1"/>
        <v>16</v>
      </c>
      <c r="U17" s="40" t="str">
        <f t="shared" si="2"/>
        <v/>
      </c>
      <c r="V17" s="22">
        <v>273</v>
      </c>
      <c r="W17" s="22" t="s">
        <v>95</v>
      </c>
      <c r="X17" s="22" t="s">
        <v>96</v>
      </c>
      <c r="Y17" s="76">
        <v>480</v>
      </c>
      <c r="Z17" s="42"/>
      <c r="AA17" s="1" t="s">
        <v>58</v>
      </c>
      <c r="AB17" s="28" t="s">
        <v>296</v>
      </c>
    </row>
    <row r="18" spans="1:28" x14ac:dyDescent="0.3">
      <c r="A18" s="1" t="s">
        <v>73</v>
      </c>
      <c r="B18" s="1" t="s">
        <v>46</v>
      </c>
      <c r="C18" s="27" t="s">
        <v>51</v>
      </c>
      <c r="D18" s="38">
        <v>23</v>
      </c>
      <c r="E18" s="97"/>
      <c r="F18" s="27">
        <v>4</v>
      </c>
      <c r="G18" s="97"/>
      <c r="H18" s="27"/>
      <c r="I18" s="27"/>
      <c r="J18" s="27">
        <v>4</v>
      </c>
      <c r="K18" s="27">
        <v>7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f t="shared" si="1"/>
        <v>12</v>
      </c>
      <c r="U18" s="40" t="str">
        <f t="shared" si="2"/>
        <v/>
      </c>
      <c r="V18" s="22">
        <v>273</v>
      </c>
      <c r="W18" s="22" t="s">
        <v>95</v>
      </c>
      <c r="X18" s="22" t="s">
        <v>96</v>
      </c>
      <c r="Y18" s="76">
        <v>480</v>
      </c>
      <c r="Z18" s="42"/>
      <c r="AA18" s="1" t="s">
        <v>58</v>
      </c>
      <c r="AB18" s="28" t="s">
        <v>296</v>
      </c>
    </row>
    <row r="19" spans="1:28" x14ac:dyDescent="0.3">
      <c r="A19" s="1" t="s">
        <v>73</v>
      </c>
      <c r="B19" s="1" t="s">
        <v>46</v>
      </c>
      <c r="C19" s="27" t="s">
        <v>55</v>
      </c>
      <c r="D19" s="38">
        <v>40</v>
      </c>
      <c r="E19" s="97"/>
      <c r="F19" s="27">
        <v>1</v>
      </c>
      <c r="G19" s="97"/>
      <c r="H19" s="27"/>
      <c r="I19" s="27"/>
      <c r="J19" s="27">
        <v>1</v>
      </c>
      <c r="K19" s="27">
        <v>2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f t="shared" si="1"/>
        <v>3</v>
      </c>
      <c r="U19" s="40" t="str">
        <f t="shared" si="2"/>
        <v/>
      </c>
      <c r="V19" s="22">
        <v>273</v>
      </c>
      <c r="W19" s="22" t="s">
        <v>95</v>
      </c>
      <c r="X19" s="22" t="s">
        <v>96</v>
      </c>
      <c r="Y19" s="76">
        <v>480</v>
      </c>
      <c r="Z19" s="42"/>
      <c r="AA19" s="1" t="s">
        <v>58</v>
      </c>
      <c r="AB19" s="28" t="s">
        <v>296</v>
      </c>
    </row>
    <row r="20" spans="1:28" x14ac:dyDescent="0.3">
      <c r="A20" s="1" t="s">
        <v>73</v>
      </c>
      <c r="B20" s="1" t="s">
        <v>46</v>
      </c>
      <c r="C20" s="27" t="s">
        <v>47</v>
      </c>
      <c r="D20" s="38">
        <v>10</v>
      </c>
      <c r="E20" s="97"/>
      <c r="F20" s="27">
        <v>3</v>
      </c>
      <c r="G20" s="97"/>
      <c r="H20" s="27"/>
      <c r="I20" s="27"/>
      <c r="J20" s="27">
        <v>1</v>
      </c>
      <c r="K20" s="27">
        <v>2</v>
      </c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27">
        <f t="shared" si="1"/>
        <v>7</v>
      </c>
      <c r="U20" s="40" t="str">
        <f t="shared" si="2"/>
        <v/>
      </c>
      <c r="V20" s="22">
        <v>273</v>
      </c>
      <c r="W20" s="22" t="s">
        <v>95</v>
      </c>
      <c r="X20" s="22" t="s">
        <v>96</v>
      </c>
      <c r="Y20" s="76">
        <v>480</v>
      </c>
      <c r="Z20" s="42"/>
      <c r="AA20" s="1" t="s">
        <v>58</v>
      </c>
      <c r="AB20" s="28" t="s">
        <v>296</v>
      </c>
    </row>
    <row r="21" spans="1:28" x14ac:dyDescent="0.3">
      <c r="A21" s="1" t="s">
        <v>73</v>
      </c>
      <c r="B21" s="1" t="s">
        <v>46</v>
      </c>
      <c r="C21" s="27" t="s">
        <v>53</v>
      </c>
      <c r="D21" s="38">
        <v>15</v>
      </c>
      <c r="E21" s="97"/>
      <c r="F21" s="27">
        <v>2</v>
      </c>
      <c r="G21" s="97"/>
      <c r="H21" s="27"/>
      <c r="I21" s="27"/>
      <c r="J21" s="27">
        <v>3</v>
      </c>
      <c r="K21" s="27">
        <v>4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f t="shared" si="1"/>
        <v>7</v>
      </c>
      <c r="U21" s="40" t="str">
        <f t="shared" si="2"/>
        <v/>
      </c>
      <c r="V21" s="22">
        <v>273</v>
      </c>
      <c r="W21" s="22" t="s">
        <v>95</v>
      </c>
      <c r="X21" s="22" t="s">
        <v>96</v>
      </c>
      <c r="Y21" s="76">
        <v>480</v>
      </c>
      <c r="Z21" s="42"/>
      <c r="AA21" s="1" t="s">
        <v>58</v>
      </c>
      <c r="AB21" s="28" t="s">
        <v>296</v>
      </c>
    </row>
    <row r="22" spans="1:28" x14ac:dyDescent="0.3">
      <c r="A22" s="1" t="s">
        <v>73</v>
      </c>
      <c r="B22" s="1" t="s">
        <v>46</v>
      </c>
      <c r="C22" s="57" t="s">
        <v>39</v>
      </c>
      <c r="D22" s="57"/>
      <c r="E22" s="57">
        <v>240</v>
      </c>
      <c r="F22" s="57"/>
      <c r="G22" s="57">
        <v>74</v>
      </c>
      <c r="H22" s="57"/>
      <c r="I22" s="57"/>
      <c r="J22" s="57"/>
      <c r="K22" s="57"/>
      <c r="L22" s="57"/>
      <c r="M22" s="57">
        <v>30</v>
      </c>
      <c r="N22" s="57">
        <v>30</v>
      </c>
      <c r="O22" s="57">
        <v>18</v>
      </c>
      <c r="P22" s="57">
        <v>28</v>
      </c>
      <c r="Q22" s="57">
        <v>10</v>
      </c>
      <c r="R22" s="57">
        <v>32</v>
      </c>
      <c r="S22" s="57"/>
      <c r="T22" s="27"/>
      <c r="U22" s="40" t="str">
        <f t="shared" ref="U22" si="3">_xlfn.IFNA("",((T22+Q22+N22-R22)+(O22*2))/E22)</f>
        <v/>
      </c>
      <c r="V22" s="22">
        <v>273</v>
      </c>
      <c r="W22" s="22" t="s">
        <v>95</v>
      </c>
      <c r="X22" s="22" t="s">
        <v>96</v>
      </c>
      <c r="Y22" s="76">
        <v>480</v>
      </c>
      <c r="Z22" s="42"/>
      <c r="AA22" s="1" t="s">
        <v>58</v>
      </c>
      <c r="AB22" s="28" t="s">
        <v>296</v>
      </c>
    </row>
    <row r="23" spans="1:28" x14ac:dyDescent="0.3">
      <c r="A23" s="44" t="s">
        <v>73</v>
      </c>
      <c r="B23" s="44" t="s">
        <v>46</v>
      </c>
      <c r="C23" s="45" t="s">
        <v>40</v>
      </c>
      <c r="D23" s="44"/>
      <c r="E23" s="45">
        <f t="shared" ref="E23:T23" si="4">SUM(E13:E22)</f>
        <v>240</v>
      </c>
      <c r="F23" s="45">
        <f t="shared" si="4"/>
        <v>30</v>
      </c>
      <c r="G23" s="45">
        <f t="shared" si="4"/>
        <v>74</v>
      </c>
      <c r="H23" s="45">
        <f t="shared" si="4"/>
        <v>0</v>
      </c>
      <c r="I23" s="45">
        <f t="shared" si="4"/>
        <v>0</v>
      </c>
      <c r="J23" s="45">
        <f t="shared" si="4"/>
        <v>40</v>
      </c>
      <c r="K23" s="45">
        <f t="shared" si="4"/>
        <v>54</v>
      </c>
      <c r="L23" s="45">
        <f t="shared" si="4"/>
        <v>0</v>
      </c>
      <c r="M23" s="45">
        <f t="shared" si="4"/>
        <v>50</v>
      </c>
      <c r="N23" s="45">
        <f t="shared" si="4"/>
        <v>50</v>
      </c>
      <c r="O23" s="45">
        <f t="shared" si="4"/>
        <v>18</v>
      </c>
      <c r="P23" s="45">
        <f t="shared" si="4"/>
        <v>28</v>
      </c>
      <c r="Q23" s="45">
        <f t="shared" si="4"/>
        <v>10</v>
      </c>
      <c r="R23" s="45">
        <f t="shared" si="4"/>
        <v>32</v>
      </c>
      <c r="S23" s="45">
        <f t="shared" si="4"/>
        <v>0</v>
      </c>
      <c r="T23" s="45">
        <f t="shared" si="4"/>
        <v>100</v>
      </c>
      <c r="U23" s="46">
        <f>((T23+Q23+N23-R23)+(O23*2))/E23</f>
        <v>0.68333333333333335</v>
      </c>
      <c r="V23" s="47">
        <v>273</v>
      </c>
      <c r="W23" s="47" t="s">
        <v>95</v>
      </c>
      <c r="X23" s="47" t="s">
        <v>96</v>
      </c>
      <c r="Y23" s="77">
        <v>480</v>
      </c>
      <c r="Z23" s="49"/>
      <c r="AA23" s="44" t="s">
        <v>58</v>
      </c>
      <c r="AB23" s="79" t="s">
        <v>296</v>
      </c>
    </row>
    <row r="24" spans="1:28" x14ac:dyDescent="0.3">
      <c r="A24" s="1"/>
      <c r="B24" s="1"/>
      <c r="C24" s="1"/>
      <c r="D24" s="1"/>
      <c r="F24" s="50" t="s">
        <v>41</v>
      </c>
      <c r="G24" s="51">
        <f>F23/G23</f>
        <v>0.40540540540540543</v>
      </c>
      <c r="H24" s="27"/>
      <c r="I24" s="1"/>
      <c r="J24" s="50" t="s">
        <v>42</v>
      </c>
      <c r="K24" s="52">
        <f>J23/K23</f>
        <v>0.7407407407407407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24</v>
      </c>
      <c r="AB33" s="80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418</v>
      </c>
      <c r="D35" s="38">
        <v>35</v>
      </c>
      <c r="E35" s="97"/>
      <c r="F35" s="27">
        <v>4</v>
      </c>
      <c r="G35" s="97"/>
      <c r="H35" s="27"/>
      <c r="I35" s="27"/>
      <c r="J35" s="27">
        <v>5</v>
      </c>
      <c r="K35" s="27">
        <v>6</v>
      </c>
      <c r="L35" s="97"/>
      <c r="M35" s="27">
        <v>12</v>
      </c>
      <c r="N35" s="27">
        <f>SUM(L35:M35)</f>
        <v>12</v>
      </c>
      <c r="O35" s="97"/>
      <c r="P35" s="98"/>
      <c r="Q35" s="97"/>
      <c r="R35" s="97"/>
      <c r="S35" s="97"/>
      <c r="T35" s="27">
        <f>(H35*3)+((F35-H35)*2)+J35</f>
        <v>13</v>
      </c>
      <c r="U35" s="40" t="str">
        <f>IFERROR(((T35+Q35+N35-R35)+(O35*2))/E35,"")</f>
        <v/>
      </c>
      <c r="V35" s="22">
        <v>273</v>
      </c>
      <c r="W35" s="22" t="s">
        <v>91</v>
      </c>
      <c r="X35" s="22" t="s">
        <v>92</v>
      </c>
      <c r="Y35" s="76">
        <v>480</v>
      </c>
      <c r="Z35" s="42"/>
      <c r="AA35" s="1" t="s">
        <v>203</v>
      </c>
      <c r="AB35" s="28" t="s">
        <v>128</v>
      </c>
    </row>
    <row r="36" spans="1:28" x14ac:dyDescent="0.3">
      <c r="A36" s="1" t="s">
        <v>46</v>
      </c>
      <c r="B36" s="1" t="s">
        <v>73</v>
      </c>
      <c r="C36" s="27" t="s">
        <v>175</v>
      </c>
      <c r="D36" s="38">
        <v>9</v>
      </c>
      <c r="E36" s="97"/>
      <c r="F36" s="27">
        <v>1</v>
      </c>
      <c r="G36" s="97"/>
      <c r="H36" s="27"/>
      <c r="I36" s="27"/>
      <c r="J36" s="27">
        <v>0</v>
      </c>
      <c r="K36" s="27">
        <v>0</v>
      </c>
      <c r="L36" s="97"/>
      <c r="M36" s="97"/>
      <c r="N36" s="27">
        <f t="shared" ref="N36:N41" si="5">SUM(L36:M36)</f>
        <v>0</v>
      </c>
      <c r="O36" s="98"/>
      <c r="P36" s="98"/>
      <c r="Q36" s="98"/>
      <c r="R36" s="98"/>
      <c r="S36" s="98"/>
      <c r="T36" s="39">
        <f t="shared" ref="T36:T41" si="6">(H36*3)+((F36-H36)*2)+J36</f>
        <v>2</v>
      </c>
      <c r="U36" s="40" t="str">
        <f t="shared" ref="U36:U44" si="7">IFERROR(((T36+Q36+N36-R36)+(O36*2))/E36,"")</f>
        <v/>
      </c>
      <c r="V36" s="22">
        <v>273</v>
      </c>
      <c r="W36" s="22" t="s">
        <v>91</v>
      </c>
      <c r="X36" s="22" t="s">
        <v>92</v>
      </c>
      <c r="Y36" s="76">
        <v>480</v>
      </c>
      <c r="Z36" s="42"/>
      <c r="AA36" s="1" t="s">
        <v>203</v>
      </c>
      <c r="AB36" s="28" t="s">
        <v>128</v>
      </c>
    </row>
    <row r="37" spans="1:28" x14ac:dyDescent="0.3">
      <c r="A37" s="1" t="s">
        <v>46</v>
      </c>
      <c r="B37" s="1" t="s">
        <v>73</v>
      </c>
      <c r="C37" s="27" t="s">
        <v>419</v>
      </c>
      <c r="D37" s="38">
        <v>42</v>
      </c>
      <c r="E37" s="97"/>
      <c r="F37" s="27"/>
      <c r="G37" s="97"/>
      <c r="H37" s="27"/>
      <c r="I37" s="27"/>
      <c r="J37" s="27"/>
      <c r="K37" s="27"/>
      <c r="L37" s="97"/>
      <c r="M37" s="97"/>
      <c r="N37" s="27">
        <f t="shared" si="5"/>
        <v>0</v>
      </c>
      <c r="O37" s="98"/>
      <c r="P37" s="98"/>
      <c r="Q37" s="98"/>
      <c r="R37" s="98"/>
      <c r="S37" s="98"/>
      <c r="T37" s="39">
        <f t="shared" si="6"/>
        <v>0</v>
      </c>
      <c r="U37" s="40" t="str">
        <f t="shared" si="7"/>
        <v/>
      </c>
      <c r="V37" s="22">
        <v>273</v>
      </c>
      <c r="W37" s="22" t="s">
        <v>91</v>
      </c>
      <c r="X37" s="22" t="s">
        <v>92</v>
      </c>
      <c r="Y37" s="76">
        <v>480</v>
      </c>
      <c r="Z37" s="42"/>
      <c r="AA37" s="1" t="s">
        <v>203</v>
      </c>
      <c r="AB37" s="28" t="s">
        <v>128</v>
      </c>
    </row>
    <row r="38" spans="1:28" x14ac:dyDescent="0.3">
      <c r="A38" s="1" t="s">
        <v>46</v>
      </c>
      <c r="B38" s="1" t="s">
        <v>73</v>
      </c>
      <c r="C38" s="27" t="s">
        <v>206</v>
      </c>
      <c r="D38" s="38">
        <v>32</v>
      </c>
      <c r="E38" s="97"/>
      <c r="F38" s="27">
        <v>1</v>
      </c>
      <c r="G38" s="97"/>
      <c r="H38" s="27"/>
      <c r="I38" s="27"/>
      <c r="J38" s="27">
        <v>2</v>
      </c>
      <c r="K38" s="27">
        <v>4</v>
      </c>
      <c r="L38" s="97"/>
      <c r="M38" s="97"/>
      <c r="N38" s="27">
        <f t="shared" si="5"/>
        <v>0</v>
      </c>
      <c r="O38" s="98"/>
      <c r="P38" s="57">
        <v>6</v>
      </c>
      <c r="Q38" s="98"/>
      <c r="R38" s="98"/>
      <c r="S38" s="98"/>
      <c r="T38" s="39">
        <f t="shared" si="6"/>
        <v>4</v>
      </c>
      <c r="U38" s="40" t="str">
        <f t="shared" si="7"/>
        <v/>
      </c>
      <c r="V38" s="22">
        <v>273</v>
      </c>
      <c r="W38" s="22" t="s">
        <v>91</v>
      </c>
      <c r="X38" s="22" t="s">
        <v>92</v>
      </c>
      <c r="Y38" s="76">
        <v>480</v>
      </c>
      <c r="Z38" s="42"/>
      <c r="AA38" s="1" t="s">
        <v>203</v>
      </c>
      <c r="AB38" s="28" t="s">
        <v>128</v>
      </c>
    </row>
    <row r="39" spans="1:28" x14ac:dyDescent="0.3">
      <c r="A39" s="1" t="s">
        <v>46</v>
      </c>
      <c r="B39" s="1" t="s">
        <v>73</v>
      </c>
      <c r="C39" s="27" t="s">
        <v>208</v>
      </c>
      <c r="D39" s="38">
        <v>12</v>
      </c>
      <c r="E39" s="97"/>
      <c r="F39" s="27"/>
      <c r="G39" s="97"/>
      <c r="H39" s="27"/>
      <c r="I39" s="27"/>
      <c r="J39" s="27"/>
      <c r="K39" s="27"/>
      <c r="L39" s="97"/>
      <c r="M39" s="97"/>
      <c r="N39" s="27">
        <f t="shared" si="5"/>
        <v>0</v>
      </c>
      <c r="O39" s="98"/>
      <c r="P39" s="98"/>
      <c r="Q39" s="98"/>
      <c r="R39" s="98"/>
      <c r="S39" s="98"/>
      <c r="T39" s="39">
        <f t="shared" si="6"/>
        <v>0</v>
      </c>
      <c r="U39" s="40" t="str">
        <f t="shared" si="7"/>
        <v/>
      </c>
      <c r="V39" s="22">
        <v>273</v>
      </c>
      <c r="W39" s="22" t="s">
        <v>91</v>
      </c>
      <c r="X39" s="22" t="s">
        <v>92</v>
      </c>
      <c r="Y39" s="76">
        <v>480</v>
      </c>
      <c r="Z39" s="42"/>
      <c r="AA39" s="1" t="s">
        <v>203</v>
      </c>
      <c r="AB39" s="28" t="s">
        <v>128</v>
      </c>
    </row>
    <row r="40" spans="1:28" x14ac:dyDescent="0.3">
      <c r="A40" s="1" t="s">
        <v>46</v>
      </c>
      <c r="B40" s="1" t="s">
        <v>73</v>
      </c>
      <c r="C40" s="27" t="s">
        <v>209</v>
      </c>
      <c r="D40" s="38">
        <v>13</v>
      </c>
      <c r="E40" s="97"/>
      <c r="F40" s="27">
        <v>3</v>
      </c>
      <c r="G40" s="97"/>
      <c r="H40" s="27"/>
      <c r="I40" s="27"/>
      <c r="J40" s="27">
        <v>0</v>
      </c>
      <c r="K40" s="27">
        <v>0</v>
      </c>
      <c r="L40" s="97"/>
      <c r="M40" s="97"/>
      <c r="N40" s="27">
        <f t="shared" si="5"/>
        <v>0</v>
      </c>
      <c r="O40" s="98"/>
      <c r="P40" s="57">
        <v>6</v>
      </c>
      <c r="Q40" s="98"/>
      <c r="R40" s="98"/>
      <c r="S40" s="98"/>
      <c r="T40" s="39">
        <f t="shared" si="6"/>
        <v>6</v>
      </c>
      <c r="U40" s="40" t="str">
        <f t="shared" si="7"/>
        <v/>
      </c>
      <c r="V40" s="22">
        <v>273</v>
      </c>
      <c r="W40" s="22" t="s">
        <v>91</v>
      </c>
      <c r="X40" s="22" t="s">
        <v>92</v>
      </c>
      <c r="Y40" s="76">
        <v>480</v>
      </c>
      <c r="Z40" s="42"/>
      <c r="AA40" s="1" t="s">
        <v>203</v>
      </c>
      <c r="AB40" s="28" t="s">
        <v>128</v>
      </c>
    </row>
    <row r="41" spans="1:28" x14ac:dyDescent="0.3">
      <c r="A41" s="1" t="s">
        <v>46</v>
      </c>
      <c r="B41" s="1" t="s">
        <v>73</v>
      </c>
      <c r="C41" s="27" t="s">
        <v>210</v>
      </c>
      <c r="D41" s="38">
        <v>33</v>
      </c>
      <c r="E41" s="97"/>
      <c r="F41" s="27">
        <v>8</v>
      </c>
      <c r="G41" s="97"/>
      <c r="H41" s="27"/>
      <c r="I41" s="27"/>
      <c r="J41" s="27">
        <v>3</v>
      </c>
      <c r="K41" s="27">
        <v>8</v>
      </c>
      <c r="L41" s="97"/>
      <c r="M41" s="27">
        <v>12</v>
      </c>
      <c r="N41" s="27">
        <f t="shared" si="5"/>
        <v>12</v>
      </c>
      <c r="O41" s="98"/>
      <c r="P41" s="98"/>
      <c r="Q41" s="98"/>
      <c r="R41" s="98"/>
      <c r="S41" s="98"/>
      <c r="T41" s="39">
        <f t="shared" si="6"/>
        <v>19</v>
      </c>
      <c r="U41" s="40" t="str">
        <f t="shared" si="7"/>
        <v/>
      </c>
      <c r="V41" s="22">
        <v>273</v>
      </c>
      <c r="W41" s="22" t="s">
        <v>91</v>
      </c>
      <c r="X41" s="22" t="s">
        <v>92</v>
      </c>
      <c r="Y41" s="76">
        <v>480</v>
      </c>
      <c r="Z41" s="42"/>
      <c r="AA41" s="1" t="s">
        <v>203</v>
      </c>
      <c r="AB41" s="28" t="s">
        <v>128</v>
      </c>
    </row>
    <row r="42" spans="1:28" x14ac:dyDescent="0.3">
      <c r="A42" s="1" t="s">
        <v>46</v>
      </c>
      <c r="B42" s="1" t="s">
        <v>73</v>
      </c>
      <c r="C42" s="27" t="s">
        <v>211</v>
      </c>
      <c r="D42" s="38">
        <v>11</v>
      </c>
      <c r="E42" s="97"/>
      <c r="F42" s="27">
        <v>8</v>
      </c>
      <c r="G42" s="97"/>
      <c r="H42" s="27"/>
      <c r="I42" s="27"/>
      <c r="J42" s="27">
        <v>15</v>
      </c>
      <c r="K42" s="27">
        <v>20</v>
      </c>
      <c r="L42" s="97"/>
      <c r="M42" s="27">
        <v>11</v>
      </c>
      <c r="N42" s="27">
        <f>SUM(L42:M42)</f>
        <v>11</v>
      </c>
      <c r="O42" s="39">
        <v>3</v>
      </c>
      <c r="P42" s="98"/>
      <c r="Q42" s="98"/>
      <c r="R42" s="98"/>
      <c r="S42" s="98"/>
      <c r="T42" s="39">
        <f>(H42*3)+((F42-H42)*2)+J42</f>
        <v>31</v>
      </c>
      <c r="U42" s="40" t="str">
        <f t="shared" si="7"/>
        <v/>
      </c>
      <c r="V42" s="22">
        <v>273</v>
      </c>
      <c r="W42" s="22" t="s">
        <v>91</v>
      </c>
      <c r="X42" s="22" t="s">
        <v>92</v>
      </c>
      <c r="Y42" s="76">
        <v>480</v>
      </c>
      <c r="Z42" s="42"/>
      <c r="AA42" s="1" t="s">
        <v>203</v>
      </c>
      <c r="AB42" s="28" t="s">
        <v>128</v>
      </c>
    </row>
    <row r="43" spans="1:28" x14ac:dyDescent="0.3">
      <c r="A43" s="1" t="s">
        <v>46</v>
      </c>
      <c r="B43" s="1" t="s">
        <v>73</v>
      </c>
      <c r="C43" s="27" t="s">
        <v>212</v>
      </c>
      <c r="D43" s="38">
        <v>8</v>
      </c>
      <c r="E43" s="97"/>
      <c r="F43" s="27">
        <v>2</v>
      </c>
      <c r="G43" s="97"/>
      <c r="H43" s="27">
        <v>1</v>
      </c>
      <c r="I43" s="27">
        <v>1</v>
      </c>
      <c r="J43" s="27">
        <v>0</v>
      </c>
      <c r="K43" s="27">
        <v>0</v>
      </c>
      <c r="L43" s="97"/>
      <c r="M43" s="97"/>
      <c r="N43" s="27">
        <f>SUM(L43:M43)</f>
        <v>0</v>
      </c>
      <c r="O43" s="39">
        <v>3</v>
      </c>
      <c r="P43" s="98"/>
      <c r="Q43" s="98"/>
      <c r="R43" s="98"/>
      <c r="S43" s="98"/>
      <c r="T43" s="39">
        <f>(H43*3)+((F43)*2)+J43</f>
        <v>7</v>
      </c>
      <c r="U43" s="40" t="str">
        <f t="shared" si="7"/>
        <v/>
      </c>
      <c r="V43" s="22">
        <v>273</v>
      </c>
      <c r="W43" s="22" t="s">
        <v>91</v>
      </c>
      <c r="X43" s="22" t="s">
        <v>92</v>
      </c>
      <c r="Y43" s="76">
        <v>480</v>
      </c>
      <c r="Z43" s="42"/>
      <c r="AA43" s="1" t="s">
        <v>203</v>
      </c>
      <c r="AB43" s="28" t="s">
        <v>128</v>
      </c>
    </row>
    <row r="44" spans="1:28" x14ac:dyDescent="0.3">
      <c r="A44" s="1" t="s">
        <v>46</v>
      </c>
      <c r="B44" s="1" t="s">
        <v>73</v>
      </c>
      <c r="C44" s="27" t="s">
        <v>213</v>
      </c>
      <c r="D44" s="38">
        <v>22</v>
      </c>
      <c r="E44" s="97"/>
      <c r="F44" s="27">
        <v>2</v>
      </c>
      <c r="G44" s="97"/>
      <c r="H44" s="27"/>
      <c r="I44" s="27"/>
      <c r="J44" s="27">
        <v>9</v>
      </c>
      <c r="K44" s="27">
        <v>10</v>
      </c>
      <c r="L44" s="97"/>
      <c r="M44" s="97"/>
      <c r="N44" s="27">
        <f>SUM(L44:M44)</f>
        <v>0</v>
      </c>
      <c r="O44" s="98"/>
      <c r="P44" s="57">
        <v>6</v>
      </c>
      <c r="Q44" s="98"/>
      <c r="R44" s="98"/>
      <c r="S44" s="98"/>
      <c r="T44" s="39">
        <f>(H44*3)+((F44-H44)*2)+J44</f>
        <v>13</v>
      </c>
      <c r="U44" s="40" t="str">
        <f t="shared" si="7"/>
        <v/>
      </c>
      <c r="V44" s="22">
        <v>273</v>
      </c>
      <c r="W44" s="22" t="s">
        <v>91</v>
      </c>
      <c r="X44" s="22" t="s">
        <v>92</v>
      </c>
      <c r="Y44" s="76">
        <v>480</v>
      </c>
      <c r="Z44" s="42"/>
      <c r="AA44" s="1" t="s">
        <v>203</v>
      </c>
      <c r="AB44" s="28" t="s">
        <v>128</v>
      </c>
    </row>
    <row r="45" spans="1:28" x14ac:dyDescent="0.3">
      <c r="A45" s="1" t="s">
        <v>46</v>
      </c>
      <c r="B45" s="1" t="s">
        <v>73</v>
      </c>
      <c r="C45" s="57" t="s">
        <v>39</v>
      </c>
      <c r="D45" s="36"/>
      <c r="E45" s="57">
        <v>240</v>
      </c>
      <c r="F45" s="57"/>
      <c r="G45" s="57">
        <v>80</v>
      </c>
      <c r="H45" s="57"/>
      <c r="I45" s="57"/>
      <c r="J45" s="57"/>
      <c r="K45" s="57"/>
      <c r="L45" s="57"/>
      <c r="M45" s="57">
        <v>19</v>
      </c>
      <c r="N45" s="57">
        <v>19</v>
      </c>
      <c r="O45" s="57">
        <v>3</v>
      </c>
      <c r="P45" s="57">
        <v>16</v>
      </c>
      <c r="Q45" s="57">
        <v>14</v>
      </c>
      <c r="R45" s="57">
        <v>21</v>
      </c>
      <c r="S45" s="43"/>
      <c r="T45" s="43"/>
      <c r="U45" s="40" t="str">
        <f t="shared" ref="U45" si="8">_xlfn.IFNA("",((T45+Q45+N45-R45)+(O45*2))/E45)</f>
        <v/>
      </c>
      <c r="V45" s="22">
        <v>273</v>
      </c>
      <c r="W45" s="22" t="s">
        <v>91</v>
      </c>
      <c r="X45" s="22" t="s">
        <v>92</v>
      </c>
      <c r="Y45" s="76">
        <v>480</v>
      </c>
      <c r="Z45" s="42"/>
      <c r="AA45" s="1" t="s">
        <v>203</v>
      </c>
      <c r="AB45" s="28" t="s">
        <v>128</v>
      </c>
    </row>
    <row r="46" spans="1:28" x14ac:dyDescent="0.3">
      <c r="A46" s="44" t="s">
        <v>46</v>
      </c>
      <c r="B46" s="44" t="s">
        <v>73</v>
      </c>
      <c r="C46" s="45" t="s">
        <v>40</v>
      </c>
      <c r="D46" s="44"/>
      <c r="E46" s="45">
        <f t="shared" ref="E46:T46" si="9">SUM(E35:E45)</f>
        <v>240</v>
      </c>
      <c r="F46" s="45">
        <f t="shared" si="9"/>
        <v>29</v>
      </c>
      <c r="G46" s="45">
        <f t="shared" si="9"/>
        <v>80</v>
      </c>
      <c r="H46" s="45">
        <f t="shared" si="9"/>
        <v>1</v>
      </c>
      <c r="I46" s="45">
        <f t="shared" si="9"/>
        <v>1</v>
      </c>
      <c r="J46" s="45">
        <f t="shared" si="9"/>
        <v>34</v>
      </c>
      <c r="K46" s="45">
        <f t="shared" si="9"/>
        <v>48</v>
      </c>
      <c r="L46" s="45">
        <f t="shared" si="9"/>
        <v>0</v>
      </c>
      <c r="M46" s="45">
        <f t="shared" si="9"/>
        <v>54</v>
      </c>
      <c r="N46" s="45">
        <f t="shared" si="9"/>
        <v>54</v>
      </c>
      <c r="O46" s="45">
        <f t="shared" si="9"/>
        <v>9</v>
      </c>
      <c r="P46" s="45">
        <f t="shared" si="9"/>
        <v>34</v>
      </c>
      <c r="Q46" s="45">
        <f t="shared" si="9"/>
        <v>14</v>
      </c>
      <c r="R46" s="45">
        <f t="shared" si="9"/>
        <v>21</v>
      </c>
      <c r="S46" s="45">
        <f t="shared" si="9"/>
        <v>0</v>
      </c>
      <c r="T46" s="45">
        <f t="shared" si="9"/>
        <v>95</v>
      </c>
      <c r="U46" s="46">
        <f>((T46+Q46+N46-R46)+(O46*2))/E46</f>
        <v>0.66666666666666663</v>
      </c>
      <c r="V46" s="47">
        <v>273</v>
      </c>
      <c r="W46" s="47" t="s">
        <v>91</v>
      </c>
      <c r="X46" s="47" t="s">
        <v>92</v>
      </c>
      <c r="Y46" s="78">
        <v>480</v>
      </c>
      <c r="Z46" s="49"/>
      <c r="AA46" s="44" t="s">
        <v>203</v>
      </c>
      <c r="AB46" s="91" t="s">
        <v>128</v>
      </c>
    </row>
    <row r="47" spans="1:28" x14ac:dyDescent="0.3">
      <c r="A47" s="1"/>
      <c r="B47" s="1"/>
      <c r="C47" s="1"/>
      <c r="D47" s="1"/>
      <c r="F47" s="50" t="s">
        <v>41</v>
      </c>
      <c r="G47" s="51">
        <f>F46/G46</f>
        <v>0.36249999999999999</v>
      </c>
      <c r="H47" s="27"/>
      <c r="I47" s="1"/>
      <c r="J47" s="50" t="s">
        <v>42</v>
      </c>
      <c r="K47" s="52">
        <f>J46/K46</f>
        <v>0.70833333333333337</v>
      </c>
      <c r="L47" s="1"/>
      <c r="M47" s="39" t="s">
        <v>43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1" t="s">
        <v>485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C50" s="1" t="s">
        <v>486</v>
      </c>
      <c r="AB50" s="80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1E89-ED44-4AF0-85E5-AE88D39CE8BA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437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0" t="s">
        <v>493</v>
      </c>
    </row>
    <row r="3" spans="1:28" x14ac:dyDescent="0.3">
      <c r="B3" s="1"/>
      <c r="C3" s="6">
        <v>29253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70" t="s">
        <v>513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314</v>
      </c>
      <c r="K4" s="16" t="s">
        <v>45</v>
      </c>
      <c r="L4" s="17"/>
      <c r="M4" s="18"/>
      <c r="N4" s="19">
        <v>17</v>
      </c>
      <c r="O4" s="19">
        <v>16</v>
      </c>
      <c r="P4" s="19">
        <v>25</v>
      </c>
      <c r="Q4" s="19">
        <v>27</v>
      </c>
      <c r="R4" s="20"/>
      <c r="S4" s="21">
        <f>SUM(N4:R4)</f>
        <v>85</v>
      </c>
      <c r="T4" s="22">
        <v>274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315</v>
      </c>
      <c r="K5" s="16" t="s">
        <v>84</v>
      </c>
      <c r="L5" s="17"/>
      <c r="M5" s="18"/>
      <c r="N5" s="19">
        <v>18</v>
      </c>
      <c r="O5" s="19">
        <v>25</v>
      </c>
      <c r="P5" s="19">
        <v>20</v>
      </c>
      <c r="Q5" s="19">
        <v>20</v>
      </c>
      <c r="R5" s="20"/>
      <c r="S5" s="21">
        <f>SUM(N5:R5)</f>
        <v>83</v>
      </c>
      <c r="T5" s="22">
        <v>274</v>
      </c>
      <c r="U5" s="1"/>
      <c r="V5" s="1"/>
      <c r="W5" s="1"/>
    </row>
    <row r="6" spans="1:28" x14ac:dyDescent="0.3">
      <c r="C6" s="23">
        <v>432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274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8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19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83</v>
      </c>
      <c r="B13" s="1" t="s">
        <v>46</v>
      </c>
      <c r="C13" s="27" t="s">
        <v>50</v>
      </c>
      <c r="D13" s="38">
        <v>11</v>
      </c>
      <c r="E13" s="97"/>
      <c r="F13" s="27">
        <v>4</v>
      </c>
      <c r="G13" s="97"/>
      <c r="H13" s="27"/>
      <c r="I13" s="27"/>
      <c r="J13" s="27">
        <v>1</v>
      </c>
      <c r="K13" s="27">
        <v>2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v>9</v>
      </c>
      <c r="U13" s="40" t="str">
        <f>IFERROR(((T13+Q13+N13-R13)+(O13*2))/E13,"")</f>
        <v/>
      </c>
      <c r="V13" s="22">
        <v>274</v>
      </c>
      <c r="W13" s="22" t="s">
        <v>95</v>
      </c>
      <c r="X13" s="22" t="s">
        <v>96</v>
      </c>
      <c r="Y13" s="76">
        <v>432</v>
      </c>
      <c r="Z13" s="42"/>
      <c r="AA13" s="1" t="s">
        <v>58</v>
      </c>
      <c r="AB13" s="28" t="s">
        <v>316</v>
      </c>
    </row>
    <row r="14" spans="1:28" x14ac:dyDescent="0.3">
      <c r="A14" s="1" t="s">
        <v>83</v>
      </c>
      <c r="B14" s="1" t="s">
        <v>46</v>
      </c>
      <c r="C14" s="27" t="s">
        <v>49</v>
      </c>
      <c r="D14" s="38">
        <v>24</v>
      </c>
      <c r="E14" s="97"/>
      <c r="F14" s="27">
        <v>7</v>
      </c>
      <c r="G14" s="97"/>
      <c r="H14" s="27"/>
      <c r="I14" s="27"/>
      <c r="J14" s="27">
        <v>8</v>
      </c>
      <c r="K14" s="27">
        <v>14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v>22</v>
      </c>
      <c r="U14" s="40" t="str">
        <f t="shared" ref="U14:U21" si="1">IFERROR(((T14+Q14+N14-R14)+(O14*2))/E14,"")</f>
        <v/>
      </c>
      <c r="V14" s="22">
        <v>274</v>
      </c>
      <c r="W14" s="22" t="s">
        <v>95</v>
      </c>
      <c r="X14" s="22" t="s">
        <v>96</v>
      </c>
      <c r="Y14" s="76">
        <v>432</v>
      </c>
      <c r="Z14" s="42"/>
      <c r="AA14" s="1" t="s">
        <v>58</v>
      </c>
      <c r="AB14" s="28" t="s">
        <v>316</v>
      </c>
    </row>
    <row r="15" spans="1:28" x14ac:dyDescent="0.3">
      <c r="A15" s="1" t="s">
        <v>83</v>
      </c>
      <c r="B15" s="1" t="s">
        <v>46</v>
      </c>
      <c r="C15" s="27" t="s">
        <v>48</v>
      </c>
      <c r="D15" s="38">
        <v>22</v>
      </c>
      <c r="E15" s="97"/>
      <c r="F15" s="27">
        <v>2</v>
      </c>
      <c r="G15" s="97"/>
      <c r="H15" s="27"/>
      <c r="I15" s="27"/>
      <c r="J15" s="27">
        <v>7</v>
      </c>
      <c r="K15" s="27">
        <v>9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27">
        <v>11</v>
      </c>
      <c r="U15" s="40" t="str">
        <f t="shared" si="1"/>
        <v/>
      </c>
      <c r="V15" s="22">
        <v>274</v>
      </c>
      <c r="W15" s="22" t="s">
        <v>95</v>
      </c>
      <c r="X15" s="22" t="s">
        <v>96</v>
      </c>
      <c r="Y15" s="76">
        <v>432</v>
      </c>
      <c r="Z15" s="42"/>
      <c r="AA15" s="1" t="s">
        <v>58</v>
      </c>
      <c r="AB15" s="28" t="s">
        <v>316</v>
      </c>
    </row>
    <row r="16" spans="1:28" x14ac:dyDescent="0.3">
      <c r="A16" s="1" t="s">
        <v>83</v>
      </c>
      <c r="B16" s="1" t="s">
        <v>46</v>
      </c>
      <c r="C16" s="27" t="s">
        <v>52</v>
      </c>
      <c r="D16" s="38">
        <v>3</v>
      </c>
      <c r="E16" s="27">
        <v>1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1</v>
      </c>
      <c r="Q16" s="39">
        <v>0</v>
      </c>
      <c r="R16" s="39">
        <v>0</v>
      </c>
      <c r="S16" s="39">
        <v>0</v>
      </c>
      <c r="T16" s="27">
        <v>0</v>
      </c>
      <c r="U16" s="40">
        <f t="shared" si="1"/>
        <v>0</v>
      </c>
      <c r="V16" s="22">
        <v>274</v>
      </c>
      <c r="W16" s="22" t="s">
        <v>95</v>
      </c>
      <c r="X16" s="22" t="s">
        <v>96</v>
      </c>
      <c r="Y16" s="76">
        <v>432</v>
      </c>
      <c r="Z16" s="42"/>
      <c r="AA16" s="1" t="s">
        <v>58</v>
      </c>
      <c r="AB16" s="28" t="s">
        <v>316</v>
      </c>
    </row>
    <row r="17" spans="1:28" x14ac:dyDescent="0.3">
      <c r="A17" s="1" t="s">
        <v>83</v>
      </c>
      <c r="B17" s="1" t="s">
        <v>46</v>
      </c>
      <c r="C17" s="27" t="s">
        <v>56</v>
      </c>
      <c r="D17" s="38">
        <v>45</v>
      </c>
      <c r="E17" s="97"/>
      <c r="F17" s="27">
        <v>3</v>
      </c>
      <c r="G17" s="97"/>
      <c r="H17" s="27"/>
      <c r="I17" s="27"/>
      <c r="J17" s="27">
        <v>0</v>
      </c>
      <c r="K17" s="27">
        <v>0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v>6</v>
      </c>
      <c r="U17" s="40" t="str">
        <f t="shared" si="1"/>
        <v/>
      </c>
      <c r="V17" s="22">
        <v>274</v>
      </c>
      <c r="W17" s="22" t="s">
        <v>95</v>
      </c>
      <c r="X17" s="22" t="s">
        <v>96</v>
      </c>
      <c r="Y17" s="76">
        <v>432</v>
      </c>
      <c r="Z17" s="42"/>
      <c r="AA17" s="1" t="s">
        <v>58</v>
      </c>
      <c r="AB17" s="28" t="s">
        <v>316</v>
      </c>
    </row>
    <row r="18" spans="1:28" x14ac:dyDescent="0.3">
      <c r="A18" s="1" t="s">
        <v>83</v>
      </c>
      <c r="B18" s="1" t="s">
        <v>46</v>
      </c>
      <c r="C18" s="27" t="s">
        <v>51</v>
      </c>
      <c r="D18" s="38">
        <v>23</v>
      </c>
      <c r="E18" s="97"/>
      <c r="F18" s="27">
        <v>6</v>
      </c>
      <c r="G18" s="97"/>
      <c r="H18" s="27"/>
      <c r="I18" s="27"/>
      <c r="J18" s="27">
        <v>4</v>
      </c>
      <c r="K18" s="27">
        <v>4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v>16</v>
      </c>
      <c r="U18" s="40" t="str">
        <f t="shared" si="1"/>
        <v/>
      </c>
      <c r="V18" s="22">
        <v>274</v>
      </c>
      <c r="W18" s="22" t="s">
        <v>95</v>
      </c>
      <c r="X18" s="22" t="s">
        <v>96</v>
      </c>
      <c r="Y18" s="76">
        <v>432</v>
      </c>
      <c r="Z18" s="42"/>
      <c r="AA18" s="1" t="s">
        <v>58</v>
      </c>
      <c r="AB18" s="28" t="s">
        <v>316</v>
      </c>
    </row>
    <row r="19" spans="1:28" x14ac:dyDescent="0.3">
      <c r="A19" s="1" t="s">
        <v>83</v>
      </c>
      <c r="B19" s="1" t="s">
        <v>46</v>
      </c>
      <c r="C19" s="27" t="s">
        <v>55</v>
      </c>
      <c r="D19" s="38">
        <v>40</v>
      </c>
      <c r="E19" s="97"/>
      <c r="F19" s="27">
        <v>4</v>
      </c>
      <c r="G19" s="97"/>
      <c r="H19" s="27"/>
      <c r="I19" s="27"/>
      <c r="J19" s="27">
        <v>5</v>
      </c>
      <c r="K19" s="27">
        <v>8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v>13</v>
      </c>
      <c r="U19" s="40" t="str">
        <f t="shared" si="1"/>
        <v/>
      </c>
      <c r="V19" s="22">
        <v>274</v>
      </c>
      <c r="W19" s="22" t="s">
        <v>95</v>
      </c>
      <c r="X19" s="22" t="s">
        <v>96</v>
      </c>
      <c r="Y19" s="76">
        <v>432</v>
      </c>
      <c r="Z19" s="42"/>
      <c r="AA19" s="1" t="s">
        <v>58</v>
      </c>
      <c r="AB19" s="28" t="s">
        <v>316</v>
      </c>
    </row>
    <row r="20" spans="1:28" x14ac:dyDescent="0.3">
      <c r="A20" s="1" t="s">
        <v>83</v>
      </c>
      <c r="B20" s="1" t="s">
        <v>46</v>
      </c>
      <c r="C20" s="27" t="s">
        <v>47</v>
      </c>
      <c r="D20" s="38">
        <v>10</v>
      </c>
      <c r="E20" s="97"/>
      <c r="F20" s="27">
        <v>3</v>
      </c>
      <c r="G20" s="97"/>
      <c r="H20" s="27"/>
      <c r="I20" s="27"/>
      <c r="J20" s="27">
        <v>1</v>
      </c>
      <c r="K20" s="27">
        <v>2</v>
      </c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27">
        <v>7</v>
      </c>
      <c r="U20" s="40" t="str">
        <f t="shared" si="1"/>
        <v/>
      </c>
      <c r="V20" s="22">
        <v>274</v>
      </c>
      <c r="W20" s="22" t="s">
        <v>95</v>
      </c>
      <c r="X20" s="22" t="s">
        <v>96</v>
      </c>
      <c r="Y20" s="76">
        <v>432</v>
      </c>
      <c r="Z20" s="42"/>
      <c r="AA20" s="1" t="s">
        <v>58</v>
      </c>
      <c r="AB20" s="28" t="s">
        <v>316</v>
      </c>
    </row>
    <row r="21" spans="1:28" x14ac:dyDescent="0.3">
      <c r="A21" s="1" t="s">
        <v>83</v>
      </c>
      <c r="B21" s="1" t="s">
        <v>46</v>
      </c>
      <c r="C21" s="27" t="s">
        <v>53</v>
      </c>
      <c r="D21" s="38">
        <v>15</v>
      </c>
      <c r="E21" s="97"/>
      <c r="F21" s="27">
        <v>0</v>
      </c>
      <c r="G21" s="97"/>
      <c r="H21" s="27"/>
      <c r="I21" s="27"/>
      <c r="J21" s="27">
        <v>1</v>
      </c>
      <c r="K21" s="27">
        <v>2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v>1</v>
      </c>
      <c r="U21" s="40" t="str">
        <f t="shared" si="1"/>
        <v/>
      </c>
      <c r="V21" s="22">
        <v>274</v>
      </c>
      <c r="W21" s="22" t="s">
        <v>95</v>
      </c>
      <c r="X21" s="22" t="s">
        <v>96</v>
      </c>
      <c r="Y21" s="76">
        <v>432</v>
      </c>
      <c r="Z21" s="42"/>
      <c r="AA21" s="1" t="s">
        <v>58</v>
      </c>
      <c r="AB21" s="28" t="s">
        <v>316</v>
      </c>
    </row>
    <row r="22" spans="1:28" x14ac:dyDescent="0.3">
      <c r="A22" s="1" t="s">
        <v>83</v>
      </c>
      <c r="B22" s="1" t="s">
        <v>46</v>
      </c>
      <c r="C22" s="57" t="s">
        <v>39</v>
      </c>
      <c r="D22" s="1"/>
      <c r="E22" s="57">
        <v>239</v>
      </c>
      <c r="F22" s="57"/>
      <c r="G22" s="57">
        <v>74</v>
      </c>
      <c r="H22" s="57"/>
      <c r="I22" s="57"/>
      <c r="J22" s="57"/>
      <c r="K22" s="57"/>
      <c r="L22" s="57"/>
      <c r="M22" s="57"/>
      <c r="N22" s="5"/>
      <c r="O22" s="57"/>
      <c r="P22" s="57">
        <v>21</v>
      </c>
      <c r="Q22" s="43"/>
      <c r="R22" s="57">
        <v>12</v>
      </c>
      <c r="S22" s="95" t="s">
        <v>511</v>
      </c>
      <c r="T22" s="27"/>
      <c r="U22" s="40" t="str">
        <f t="shared" ref="U22" si="2">_xlfn.IFNA("",((T22+Q22+N22-R22)+(O22*2))/E22)</f>
        <v/>
      </c>
      <c r="V22" s="22">
        <v>274</v>
      </c>
      <c r="W22" s="22" t="s">
        <v>95</v>
      </c>
      <c r="X22" s="22" t="s">
        <v>96</v>
      </c>
      <c r="Y22" s="76">
        <v>432</v>
      </c>
      <c r="Z22" s="42"/>
      <c r="AA22" s="1" t="s">
        <v>58</v>
      </c>
      <c r="AB22" s="28" t="s">
        <v>316</v>
      </c>
    </row>
    <row r="23" spans="1:28" x14ac:dyDescent="0.3">
      <c r="A23" s="44" t="s">
        <v>83</v>
      </c>
      <c r="B23" s="44" t="s">
        <v>46</v>
      </c>
      <c r="C23" s="45" t="s">
        <v>40</v>
      </c>
      <c r="D23" s="44"/>
      <c r="E23" s="45">
        <f t="shared" ref="E23:T23" si="3">SUM(E13:E22)</f>
        <v>240</v>
      </c>
      <c r="F23" s="45">
        <f t="shared" si="3"/>
        <v>29</v>
      </c>
      <c r="G23" s="45">
        <f t="shared" si="3"/>
        <v>74</v>
      </c>
      <c r="H23" s="45">
        <f t="shared" si="3"/>
        <v>0</v>
      </c>
      <c r="I23" s="45">
        <f t="shared" si="3"/>
        <v>0</v>
      </c>
      <c r="J23" s="45">
        <f t="shared" si="3"/>
        <v>27</v>
      </c>
      <c r="K23" s="45">
        <f t="shared" si="3"/>
        <v>41</v>
      </c>
      <c r="L23" s="45">
        <f t="shared" si="3"/>
        <v>0</v>
      </c>
      <c r="M23" s="45">
        <f t="shared" si="3"/>
        <v>0</v>
      </c>
      <c r="N23" s="45">
        <f t="shared" si="3"/>
        <v>0</v>
      </c>
      <c r="O23" s="45">
        <f t="shared" si="3"/>
        <v>0</v>
      </c>
      <c r="P23" s="45">
        <f t="shared" si="3"/>
        <v>22</v>
      </c>
      <c r="Q23" s="45">
        <f t="shared" si="3"/>
        <v>0</v>
      </c>
      <c r="R23" s="45">
        <f t="shared" si="3"/>
        <v>12</v>
      </c>
      <c r="S23" s="45">
        <f t="shared" si="3"/>
        <v>0</v>
      </c>
      <c r="T23" s="45">
        <f t="shared" si="3"/>
        <v>85</v>
      </c>
      <c r="U23" s="46">
        <f>((T23+Q23+N23-R23)+(O23*2))/E23</f>
        <v>0.30416666666666664</v>
      </c>
      <c r="V23" s="47">
        <v>274</v>
      </c>
      <c r="W23" s="47" t="s">
        <v>95</v>
      </c>
      <c r="X23" s="47" t="s">
        <v>96</v>
      </c>
      <c r="Y23" s="77">
        <v>432</v>
      </c>
      <c r="Z23" s="49"/>
      <c r="AA23" s="44" t="s">
        <v>58</v>
      </c>
      <c r="AB23" s="91" t="s">
        <v>316</v>
      </c>
    </row>
    <row r="24" spans="1:28" x14ac:dyDescent="0.3">
      <c r="A24" s="1"/>
      <c r="B24" s="1"/>
      <c r="C24" s="1"/>
      <c r="D24" s="1"/>
      <c r="F24" s="50" t="s">
        <v>41</v>
      </c>
      <c r="G24" s="52">
        <f>F23/G23</f>
        <v>0.39189189189189189</v>
      </c>
      <c r="H24" s="27"/>
      <c r="I24" s="1"/>
      <c r="J24" s="50" t="s">
        <v>42</v>
      </c>
      <c r="K24" s="52">
        <f>J23/K23</f>
        <v>0.65853658536585369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1"/>
      <c r="D26" s="1"/>
      <c r="F26" s="50"/>
      <c r="G26" s="71"/>
      <c r="H26" s="27"/>
      <c r="I26" s="1"/>
      <c r="J26" s="50"/>
      <c r="K26" s="72"/>
      <c r="L26" s="1"/>
      <c r="M26" s="39"/>
      <c r="N26" s="7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84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21</v>
      </c>
      <c r="AB33" s="80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83</v>
      </c>
      <c r="C35" s="27" t="s">
        <v>434</v>
      </c>
      <c r="D35" s="67"/>
      <c r="E35" s="97" t="s">
        <v>422</v>
      </c>
      <c r="F35" s="27"/>
      <c r="G35" s="97"/>
      <c r="H35" s="27"/>
      <c r="I35" s="27"/>
      <c r="J35" s="27"/>
      <c r="K35" s="27"/>
      <c r="L35" s="97"/>
      <c r="M35" s="97"/>
      <c r="N35" s="27"/>
      <c r="O35" s="97"/>
      <c r="P35" s="98"/>
      <c r="Q35" s="97"/>
      <c r="R35" s="97"/>
      <c r="S35" s="97"/>
      <c r="T35" s="27"/>
      <c r="U35" s="40" t="str">
        <f>IFERROR(((T35+Q35+N35-R35)+(O35*2))/E35,"")</f>
        <v/>
      </c>
      <c r="V35" s="22">
        <v>274</v>
      </c>
      <c r="W35" s="22" t="s">
        <v>91</v>
      </c>
      <c r="X35" s="22" t="s">
        <v>92</v>
      </c>
      <c r="Y35" s="76">
        <v>432</v>
      </c>
      <c r="Z35" s="42"/>
      <c r="AA35" s="1" t="s">
        <v>317</v>
      </c>
      <c r="AB35" s="28" t="s">
        <v>318</v>
      </c>
    </row>
    <row r="36" spans="1:28" x14ac:dyDescent="0.3">
      <c r="A36" s="1" t="s">
        <v>46</v>
      </c>
      <c r="B36" s="1" t="s">
        <v>83</v>
      </c>
      <c r="C36" s="27" t="s">
        <v>391</v>
      </c>
      <c r="D36" s="38">
        <v>21</v>
      </c>
      <c r="E36" s="97"/>
      <c r="F36" s="27">
        <v>3</v>
      </c>
      <c r="G36" s="97"/>
      <c r="H36" s="27"/>
      <c r="I36" s="27"/>
      <c r="J36" s="27">
        <v>2</v>
      </c>
      <c r="K36" s="27">
        <v>4</v>
      </c>
      <c r="L36" s="97"/>
      <c r="M36" s="97"/>
      <c r="N36" s="27">
        <f t="shared" ref="N36:N41" si="4">SUM(L36:M36)</f>
        <v>0</v>
      </c>
      <c r="O36" s="98"/>
      <c r="P36" s="98"/>
      <c r="Q36" s="98"/>
      <c r="R36" s="98"/>
      <c r="S36" s="98"/>
      <c r="T36" s="39">
        <v>8</v>
      </c>
      <c r="U36" s="40" t="str">
        <f t="shared" ref="U36:U46" si="5">IFERROR(((T36+Q36+N36-R36)+(O36*2))/E36,"")</f>
        <v/>
      </c>
      <c r="V36" s="22">
        <v>274</v>
      </c>
      <c r="W36" s="22" t="s">
        <v>91</v>
      </c>
      <c r="X36" s="22" t="s">
        <v>92</v>
      </c>
      <c r="Y36" s="76">
        <v>432</v>
      </c>
      <c r="Z36" s="42"/>
      <c r="AA36" s="1" t="s">
        <v>317</v>
      </c>
      <c r="AB36" s="28" t="s">
        <v>318</v>
      </c>
    </row>
    <row r="37" spans="1:28" x14ac:dyDescent="0.3">
      <c r="A37" s="1" t="s">
        <v>46</v>
      </c>
      <c r="B37" s="1" t="s">
        <v>83</v>
      </c>
      <c r="C37" s="27" t="s">
        <v>392</v>
      </c>
      <c r="D37" s="38">
        <v>32</v>
      </c>
      <c r="E37" s="97"/>
      <c r="F37" s="27">
        <v>1</v>
      </c>
      <c r="G37" s="97"/>
      <c r="H37" s="27"/>
      <c r="I37" s="27"/>
      <c r="J37" s="27">
        <v>3</v>
      </c>
      <c r="K37" s="27">
        <v>7</v>
      </c>
      <c r="L37" s="97"/>
      <c r="M37" s="97"/>
      <c r="N37" s="27">
        <f t="shared" si="4"/>
        <v>0</v>
      </c>
      <c r="O37" s="98"/>
      <c r="P37" s="39">
        <v>4</v>
      </c>
      <c r="Q37" s="98"/>
      <c r="R37" s="98"/>
      <c r="S37" s="98"/>
      <c r="T37" s="39">
        <v>5</v>
      </c>
      <c r="U37" s="40" t="str">
        <f t="shared" si="5"/>
        <v/>
      </c>
      <c r="V37" s="22">
        <v>274</v>
      </c>
      <c r="W37" s="22" t="s">
        <v>91</v>
      </c>
      <c r="X37" s="22" t="s">
        <v>92</v>
      </c>
      <c r="Y37" s="76">
        <v>432</v>
      </c>
      <c r="Z37" s="42"/>
      <c r="AA37" s="1" t="s">
        <v>317</v>
      </c>
      <c r="AB37" s="28" t="s">
        <v>318</v>
      </c>
    </row>
    <row r="38" spans="1:28" x14ac:dyDescent="0.3">
      <c r="A38" s="1" t="s">
        <v>46</v>
      </c>
      <c r="B38" s="1" t="s">
        <v>83</v>
      </c>
      <c r="C38" s="27" t="s">
        <v>393</v>
      </c>
      <c r="D38" s="38">
        <v>45</v>
      </c>
      <c r="E38" s="27">
        <v>5</v>
      </c>
      <c r="F38" s="27">
        <v>1</v>
      </c>
      <c r="G38" s="27">
        <v>3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2</v>
      </c>
      <c r="U38" s="40">
        <f t="shared" si="5"/>
        <v>0.4</v>
      </c>
      <c r="V38" s="22">
        <v>274</v>
      </c>
      <c r="W38" s="22" t="s">
        <v>91</v>
      </c>
      <c r="X38" s="22" t="s">
        <v>92</v>
      </c>
      <c r="Y38" s="76">
        <v>432</v>
      </c>
      <c r="Z38" s="42"/>
      <c r="AA38" s="1" t="s">
        <v>317</v>
      </c>
      <c r="AB38" s="28" t="s">
        <v>318</v>
      </c>
    </row>
    <row r="39" spans="1:28" x14ac:dyDescent="0.3">
      <c r="A39" s="1" t="s">
        <v>46</v>
      </c>
      <c r="B39" s="1" t="s">
        <v>83</v>
      </c>
      <c r="C39" s="27" t="s">
        <v>394</v>
      </c>
      <c r="D39" s="38">
        <v>42</v>
      </c>
      <c r="E39" s="97"/>
      <c r="F39" s="27">
        <v>11</v>
      </c>
      <c r="G39" s="27">
        <v>21</v>
      </c>
      <c r="H39" s="27"/>
      <c r="I39" s="27"/>
      <c r="J39" s="27">
        <v>1</v>
      </c>
      <c r="K39" s="27">
        <v>2</v>
      </c>
      <c r="L39" s="97"/>
      <c r="M39" s="97"/>
      <c r="N39" s="27">
        <f t="shared" si="4"/>
        <v>0</v>
      </c>
      <c r="O39" s="98"/>
      <c r="P39" s="98"/>
      <c r="Q39" s="98"/>
      <c r="R39" s="98"/>
      <c r="S39" s="98"/>
      <c r="T39" s="39">
        <v>23</v>
      </c>
      <c r="U39" s="40" t="str">
        <f t="shared" si="5"/>
        <v/>
      </c>
      <c r="V39" s="22">
        <v>274</v>
      </c>
      <c r="W39" s="22" t="s">
        <v>91</v>
      </c>
      <c r="X39" s="22" t="s">
        <v>92</v>
      </c>
      <c r="Y39" s="76">
        <v>432</v>
      </c>
      <c r="Z39" s="42"/>
      <c r="AA39" s="1" t="s">
        <v>317</v>
      </c>
      <c r="AB39" s="28" t="s">
        <v>318</v>
      </c>
    </row>
    <row r="40" spans="1:28" x14ac:dyDescent="0.3">
      <c r="A40" s="1" t="s">
        <v>46</v>
      </c>
      <c r="B40" s="1" t="s">
        <v>83</v>
      </c>
      <c r="C40" s="27" t="s">
        <v>435</v>
      </c>
      <c r="D40" s="38">
        <v>13</v>
      </c>
      <c r="E40" s="27">
        <v>7</v>
      </c>
      <c r="F40" s="27">
        <v>1</v>
      </c>
      <c r="G40" s="27">
        <v>1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1</v>
      </c>
      <c r="P40" s="39">
        <v>0</v>
      </c>
      <c r="Q40" s="39">
        <v>0</v>
      </c>
      <c r="R40" s="39">
        <v>0</v>
      </c>
      <c r="S40" s="39">
        <v>0</v>
      </c>
      <c r="T40" s="39">
        <v>2</v>
      </c>
      <c r="U40" s="40">
        <f t="shared" si="5"/>
        <v>0.5714285714285714</v>
      </c>
      <c r="V40" s="22">
        <v>274</v>
      </c>
      <c r="W40" s="22" t="s">
        <v>91</v>
      </c>
      <c r="X40" s="22" t="s">
        <v>92</v>
      </c>
      <c r="Y40" s="76">
        <v>432</v>
      </c>
      <c r="Z40" s="42"/>
      <c r="AA40" s="1" t="s">
        <v>317</v>
      </c>
      <c r="AB40" s="28" t="s">
        <v>318</v>
      </c>
    </row>
    <row r="41" spans="1:28" x14ac:dyDescent="0.3">
      <c r="A41" s="1" t="s">
        <v>46</v>
      </c>
      <c r="B41" s="1" t="s">
        <v>83</v>
      </c>
      <c r="C41" s="27" t="s">
        <v>395</v>
      </c>
      <c r="D41" s="38">
        <v>53</v>
      </c>
      <c r="E41" s="97"/>
      <c r="F41" s="27">
        <v>6</v>
      </c>
      <c r="G41" s="97"/>
      <c r="H41" s="27"/>
      <c r="I41" s="27"/>
      <c r="J41" s="27">
        <v>1</v>
      </c>
      <c r="K41" s="27">
        <v>2</v>
      </c>
      <c r="L41" s="97"/>
      <c r="M41" s="97"/>
      <c r="N41" s="27">
        <f t="shared" si="4"/>
        <v>0</v>
      </c>
      <c r="O41" s="98"/>
      <c r="P41" s="57">
        <v>6</v>
      </c>
      <c r="Q41" s="98"/>
      <c r="R41" s="98"/>
      <c r="S41" s="98"/>
      <c r="T41" s="39">
        <v>13</v>
      </c>
      <c r="U41" s="40" t="str">
        <f t="shared" si="5"/>
        <v/>
      </c>
      <c r="V41" s="22">
        <v>274</v>
      </c>
      <c r="W41" s="22" t="s">
        <v>91</v>
      </c>
      <c r="X41" s="22" t="s">
        <v>92</v>
      </c>
      <c r="Y41" s="76">
        <v>432</v>
      </c>
      <c r="Z41" s="42"/>
      <c r="AA41" s="1" t="s">
        <v>317</v>
      </c>
      <c r="AB41" s="28" t="s">
        <v>318</v>
      </c>
    </row>
    <row r="42" spans="1:28" x14ac:dyDescent="0.3">
      <c r="A42" s="1" t="s">
        <v>46</v>
      </c>
      <c r="B42" s="1" t="s">
        <v>83</v>
      </c>
      <c r="C42" s="27" t="s">
        <v>396</v>
      </c>
      <c r="D42" s="38">
        <v>33</v>
      </c>
      <c r="E42" s="97"/>
      <c r="F42" s="27">
        <v>2</v>
      </c>
      <c r="G42" s="97"/>
      <c r="H42" s="27"/>
      <c r="I42" s="27"/>
      <c r="J42" s="27">
        <v>0</v>
      </c>
      <c r="K42" s="27">
        <v>1</v>
      </c>
      <c r="L42" s="97"/>
      <c r="M42" s="97"/>
      <c r="N42" s="27">
        <f>SUM(L42:M42)</f>
        <v>0</v>
      </c>
      <c r="O42" s="98"/>
      <c r="P42" s="98"/>
      <c r="Q42" s="98"/>
      <c r="R42" s="98"/>
      <c r="S42" s="98"/>
      <c r="T42" s="39">
        <v>4</v>
      </c>
      <c r="U42" s="40" t="str">
        <f t="shared" si="5"/>
        <v/>
      </c>
      <c r="V42" s="22">
        <v>274</v>
      </c>
      <c r="W42" s="22" t="s">
        <v>91</v>
      </c>
      <c r="X42" s="22" t="s">
        <v>92</v>
      </c>
      <c r="Y42" s="76">
        <v>432</v>
      </c>
      <c r="Z42" s="42"/>
      <c r="AA42" s="1" t="s">
        <v>317</v>
      </c>
      <c r="AB42" s="28" t="s">
        <v>318</v>
      </c>
    </row>
    <row r="43" spans="1:28" x14ac:dyDescent="0.3">
      <c r="A43" s="1" t="s">
        <v>46</v>
      </c>
      <c r="B43" s="1" t="s">
        <v>83</v>
      </c>
      <c r="C43" s="27" t="s">
        <v>399</v>
      </c>
      <c r="D43" s="38">
        <v>44</v>
      </c>
      <c r="E43" s="97"/>
      <c r="F43" s="27">
        <v>2</v>
      </c>
      <c r="G43" s="97"/>
      <c r="H43" s="27"/>
      <c r="I43" s="27"/>
      <c r="J43" s="27">
        <v>0</v>
      </c>
      <c r="K43" s="27">
        <v>0</v>
      </c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39">
        <v>4</v>
      </c>
      <c r="U43" s="40" t="str">
        <f t="shared" si="5"/>
        <v/>
      </c>
      <c r="V43" s="22">
        <v>274</v>
      </c>
      <c r="W43" s="22" t="s">
        <v>91</v>
      </c>
      <c r="X43" s="22" t="s">
        <v>92</v>
      </c>
      <c r="Y43" s="76">
        <v>432</v>
      </c>
      <c r="Z43" s="42"/>
      <c r="AA43" s="1" t="s">
        <v>317</v>
      </c>
      <c r="AB43" s="28" t="s">
        <v>318</v>
      </c>
    </row>
    <row r="44" spans="1:28" x14ac:dyDescent="0.3">
      <c r="A44" s="1" t="s">
        <v>46</v>
      </c>
      <c r="B44" s="1" t="s">
        <v>83</v>
      </c>
      <c r="C44" s="27" t="s">
        <v>397</v>
      </c>
      <c r="D44" s="38">
        <v>12</v>
      </c>
      <c r="E44" s="97"/>
      <c r="F44" s="27">
        <v>0</v>
      </c>
      <c r="G44" s="97"/>
      <c r="H44" s="27"/>
      <c r="I44" s="27"/>
      <c r="J44" s="27">
        <v>0</v>
      </c>
      <c r="K44" s="27">
        <v>0</v>
      </c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39">
        <v>0</v>
      </c>
      <c r="U44" s="40" t="str">
        <f t="shared" si="5"/>
        <v/>
      </c>
      <c r="V44" s="22">
        <v>274</v>
      </c>
      <c r="W44" s="22" t="s">
        <v>91</v>
      </c>
      <c r="X44" s="22" t="s">
        <v>92</v>
      </c>
      <c r="Y44" s="76">
        <v>432</v>
      </c>
      <c r="Z44" s="42"/>
      <c r="AA44" s="1" t="s">
        <v>317</v>
      </c>
      <c r="AB44" s="28" t="s">
        <v>318</v>
      </c>
    </row>
    <row r="45" spans="1:28" x14ac:dyDescent="0.3">
      <c r="A45" s="1" t="s">
        <v>46</v>
      </c>
      <c r="B45" s="1" t="s">
        <v>83</v>
      </c>
      <c r="C45" s="27" t="s">
        <v>436</v>
      </c>
      <c r="D45" s="38">
        <v>24</v>
      </c>
      <c r="E45" s="97" t="s">
        <v>422</v>
      </c>
      <c r="F45" s="27"/>
      <c r="G45" s="97"/>
      <c r="H45" s="27"/>
      <c r="I45" s="27"/>
      <c r="J45" s="27"/>
      <c r="K45" s="27"/>
      <c r="L45" s="97"/>
      <c r="M45" s="97"/>
      <c r="N45" s="27"/>
      <c r="O45" s="98"/>
      <c r="P45" s="98"/>
      <c r="Q45" s="98"/>
      <c r="R45" s="98"/>
      <c r="S45" s="98"/>
      <c r="T45" s="39"/>
      <c r="U45" s="40" t="str">
        <f t="shared" si="5"/>
        <v/>
      </c>
      <c r="V45" s="22">
        <v>274</v>
      </c>
      <c r="W45" s="22" t="s">
        <v>91</v>
      </c>
      <c r="X45" s="22" t="s">
        <v>92</v>
      </c>
      <c r="Y45" s="76">
        <v>432</v>
      </c>
      <c r="Z45" s="42"/>
      <c r="AA45" s="1" t="s">
        <v>317</v>
      </c>
      <c r="AB45" s="28" t="s">
        <v>318</v>
      </c>
    </row>
    <row r="46" spans="1:28" x14ac:dyDescent="0.3">
      <c r="A46" s="1" t="s">
        <v>46</v>
      </c>
      <c r="B46" s="1" t="s">
        <v>83</v>
      </c>
      <c r="C46" s="27" t="s">
        <v>398</v>
      </c>
      <c r="D46" s="38">
        <v>11</v>
      </c>
      <c r="E46" s="97"/>
      <c r="F46" s="27">
        <v>9</v>
      </c>
      <c r="G46" s="97"/>
      <c r="H46" s="27"/>
      <c r="I46" s="27"/>
      <c r="J46" s="27">
        <v>4</v>
      </c>
      <c r="K46" s="27">
        <v>4</v>
      </c>
      <c r="L46" s="97"/>
      <c r="M46" s="27">
        <v>13</v>
      </c>
      <c r="N46" s="27">
        <f>SUM(L46:M46)</f>
        <v>13</v>
      </c>
      <c r="O46" s="98"/>
      <c r="P46" s="98"/>
      <c r="Q46" s="98"/>
      <c r="R46" s="98"/>
      <c r="S46" s="98"/>
      <c r="T46" s="39">
        <v>22</v>
      </c>
      <c r="U46" s="40" t="str">
        <f t="shared" si="5"/>
        <v/>
      </c>
      <c r="V46" s="22">
        <v>274</v>
      </c>
      <c r="W46" s="22" t="s">
        <v>91</v>
      </c>
      <c r="X46" s="22" t="s">
        <v>92</v>
      </c>
      <c r="Y46" s="76">
        <v>432</v>
      </c>
      <c r="Z46" s="42"/>
      <c r="AA46" s="1" t="s">
        <v>317</v>
      </c>
      <c r="AB46" s="28" t="s">
        <v>318</v>
      </c>
    </row>
    <row r="47" spans="1:28" x14ac:dyDescent="0.3">
      <c r="A47" s="1" t="s">
        <v>46</v>
      </c>
      <c r="B47" s="1" t="s">
        <v>83</v>
      </c>
      <c r="C47" s="57" t="s">
        <v>39</v>
      </c>
      <c r="D47" s="36"/>
      <c r="E47" s="57">
        <v>228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>
        <v>17</v>
      </c>
      <c r="Q47" s="43"/>
      <c r="R47" s="43"/>
      <c r="S47" s="43"/>
      <c r="T47" s="43"/>
      <c r="U47" s="40" t="str">
        <f t="shared" ref="U47" si="6">_xlfn.IFNA("",((T47+Q47+N47-R47)+(O47*2))/E47)</f>
        <v/>
      </c>
      <c r="V47" s="22">
        <v>274</v>
      </c>
      <c r="W47" s="22" t="s">
        <v>91</v>
      </c>
      <c r="X47" s="22" t="s">
        <v>92</v>
      </c>
      <c r="Y47" s="76">
        <v>432</v>
      </c>
      <c r="Z47" s="42"/>
      <c r="AA47" s="1" t="s">
        <v>317</v>
      </c>
      <c r="AB47" s="28" t="s">
        <v>318</v>
      </c>
    </row>
    <row r="48" spans="1:28" x14ac:dyDescent="0.3">
      <c r="A48" s="44" t="s">
        <v>46</v>
      </c>
      <c r="B48" s="44" t="s">
        <v>83</v>
      </c>
      <c r="C48" s="45" t="s">
        <v>40</v>
      </c>
      <c r="D48" s="44"/>
      <c r="E48" s="45">
        <f t="shared" ref="E48:T48" si="7">SUM(E35:E47)</f>
        <v>240</v>
      </c>
      <c r="F48" s="45">
        <f t="shared" si="7"/>
        <v>36</v>
      </c>
      <c r="G48" s="45">
        <f t="shared" si="7"/>
        <v>25</v>
      </c>
      <c r="H48" s="45">
        <f t="shared" si="7"/>
        <v>0</v>
      </c>
      <c r="I48" s="45">
        <f t="shared" si="7"/>
        <v>0</v>
      </c>
      <c r="J48" s="45">
        <f t="shared" si="7"/>
        <v>11</v>
      </c>
      <c r="K48" s="45">
        <f t="shared" si="7"/>
        <v>20</v>
      </c>
      <c r="L48" s="45">
        <f t="shared" si="7"/>
        <v>0</v>
      </c>
      <c r="M48" s="45">
        <f t="shared" si="7"/>
        <v>13</v>
      </c>
      <c r="N48" s="45">
        <f t="shared" si="7"/>
        <v>13</v>
      </c>
      <c r="O48" s="45">
        <f t="shared" si="7"/>
        <v>1</v>
      </c>
      <c r="P48" s="45">
        <f t="shared" si="7"/>
        <v>27</v>
      </c>
      <c r="Q48" s="45">
        <f t="shared" si="7"/>
        <v>0</v>
      </c>
      <c r="R48" s="45">
        <f t="shared" si="7"/>
        <v>0</v>
      </c>
      <c r="S48" s="45">
        <f t="shared" si="7"/>
        <v>0</v>
      </c>
      <c r="T48" s="45">
        <f t="shared" si="7"/>
        <v>83</v>
      </c>
      <c r="U48" s="46">
        <f>((T48+Q48+N48-R48)+(O48*2))/E48</f>
        <v>0.40833333333333333</v>
      </c>
      <c r="V48" s="47">
        <v>274</v>
      </c>
      <c r="W48" s="47" t="s">
        <v>91</v>
      </c>
      <c r="X48" s="47" t="s">
        <v>92</v>
      </c>
      <c r="Y48" s="77">
        <v>432</v>
      </c>
      <c r="Z48" s="49"/>
      <c r="AA48" s="44" t="s">
        <v>317</v>
      </c>
      <c r="AB48" s="79" t="s">
        <v>318</v>
      </c>
    </row>
    <row r="49" spans="1:28" x14ac:dyDescent="0.3">
      <c r="A49" s="1"/>
      <c r="B49" s="1"/>
      <c r="C49" s="1"/>
      <c r="D49" s="1"/>
      <c r="F49" s="50" t="s">
        <v>41</v>
      </c>
      <c r="G49" s="51">
        <f>F48/G48</f>
        <v>1.44</v>
      </c>
      <c r="H49" s="27"/>
      <c r="I49" s="1"/>
      <c r="J49" s="50" t="s">
        <v>42</v>
      </c>
      <c r="K49" s="52">
        <f>J48/K48</f>
        <v>0.55000000000000004</v>
      </c>
      <c r="L49" s="1"/>
      <c r="M49" s="39" t="s">
        <v>43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4"/>
      <c r="Z50" s="42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28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2F93-D78A-482B-8D40-C89BCBE8C2E6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442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229</v>
      </c>
      <c r="D4" s="7" t="s">
        <v>4</v>
      </c>
      <c r="E4" s="8"/>
      <c r="F4" s="5"/>
      <c r="G4" s="1"/>
      <c r="J4" s="15" t="s">
        <v>320</v>
      </c>
      <c r="K4" s="16" t="s">
        <v>45</v>
      </c>
      <c r="L4" s="17"/>
      <c r="M4" s="18"/>
      <c r="N4" s="19">
        <v>22</v>
      </c>
      <c r="O4" s="19">
        <v>28</v>
      </c>
      <c r="P4" s="19">
        <v>27</v>
      </c>
      <c r="Q4" s="19">
        <v>28</v>
      </c>
      <c r="R4" s="20"/>
      <c r="S4" s="21">
        <f>SUM(N4:R4)</f>
        <v>105</v>
      </c>
      <c r="T4" s="22">
        <v>278</v>
      </c>
    </row>
    <row r="5" spans="1:28" x14ac:dyDescent="0.3">
      <c r="B5" s="1"/>
      <c r="C5" s="6" t="s">
        <v>319</v>
      </c>
      <c r="D5" s="7" t="s">
        <v>6</v>
      </c>
      <c r="E5" s="1"/>
      <c r="F5" s="1"/>
      <c r="G5" s="1"/>
      <c r="J5" s="15" t="s">
        <v>321</v>
      </c>
      <c r="K5" s="16" t="s">
        <v>62</v>
      </c>
      <c r="L5" s="17"/>
      <c r="M5" s="18"/>
      <c r="N5" s="19">
        <v>29</v>
      </c>
      <c r="O5" s="19">
        <v>25</v>
      </c>
      <c r="P5" s="19">
        <v>21</v>
      </c>
      <c r="Q5" s="19">
        <v>24</v>
      </c>
      <c r="R5" s="20"/>
      <c r="S5" s="21">
        <f>SUM(N5:R5)</f>
        <v>99</v>
      </c>
      <c r="T5" s="22">
        <v>278</v>
      </c>
      <c r="U5" s="1"/>
      <c r="V5" s="1"/>
      <c r="W5" s="1"/>
    </row>
    <row r="6" spans="1:28" x14ac:dyDescent="0.3">
      <c r="C6" s="23">
        <v>90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278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20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50</v>
      </c>
      <c r="D13" s="38">
        <v>11</v>
      </c>
      <c r="E13" s="97"/>
      <c r="F13" s="97"/>
      <c r="G13" s="97"/>
      <c r="H13" s="27"/>
      <c r="I13" s="27"/>
      <c r="J13" s="97"/>
      <c r="K13" s="97"/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v>13</v>
      </c>
      <c r="U13" s="40" t="str">
        <f>IFERROR(((T13+Q13+N13-R13)+(O13*2))/E13,"")</f>
        <v/>
      </c>
      <c r="V13" s="22">
        <v>278</v>
      </c>
      <c r="W13" s="22" t="s">
        <v>91</v>
      </c>
      <c r="X13" s="22" t="s">
        <v>96</v>
      </c>
      <c r="Y13" s="76">
        <v>90</v>
      </c>
      <c r="Z13" s="42"/>
      <c r="AA13" s="1" t="s">
        <v>58</v>
      </c>
      <c r="AB13" s="28" t="s">
        <v>322</v>
      </c>
    </row>
    <row r="14" spans="1:28" x14ac:dyDescent="0.3">
      <c r="A14" s="1" t="s">
        <v>61</v>
      </c>
      <c r="B14" s="1" t="s">
        <v>46</v>
      </c>
      <c r="C14" s="27" t="s">
        <v>49</v>
      </c>
      <c r="D14" s="38">
        <v>24</v>
      </c>
      <c r="E14" s="97"/>
      <c r="F14" s="97"/>
      <c r="G14" s="97"/>
      <c r="H14" s="27"/>
      <c r="I14" s="27"/>
      <c r="J14" s="97"/>
      <c r="K14" s="97"/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v>16</v>
      </c>
      <c r="U14" s="40" t="str">
        <f t="shared" ref="U14:U21" si="1">IFERROR(((T14+Q14+N14-R14)+(O14*2))/E14,"")</f>
        <v/>
      </c>
      <c r="V14" s="22">
        <v>278</v>
      </c>
      <c r="W14" s="22" t="s">
        <v>91</v>
      </c>
      <c r="X14" s="22" t="s">
        <v>96</v>
      </c>
      <c r="Y14" s="76">
        <v>90</v>
      </c>
      <c r="Z14" s="42"/>
      <c r="AA14" s="1" t="s">
        <v>58</v>
      </c>
      <c r="AB14" s="28" t="s">
        <v>322</v>
      </c>
    </row>
    <row r="15" spans="1:28" x14ac:dyDescent="0.3">
      <c r="A15" s="1" t="s">
        <v>61</v>
      </c>
      <c r="B15" s="1" t="s">
        <v>46</v>
      </c>
      <c r="C15" s="27" t="s">
        <v>48</v>
      </c>
      <c r="D15" s="38">
        <v>22</v>
      </c>
      <c r="E15" s="97"/>
      <c r="F15" s="97"/>
      <c r="G15" s="97"/>
      <c r="H15" s="27"/>
      <c r="I15" s="27"/>
      <c r="J15" s="97"/>
      <c r="K15" s="97"/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27">
        <v>8</v>
      </c>
      <c r="U15" s="40" t="str">
        <f t="shared" si="1"/>
        <v/>
      </c>
      <c r="V15" s="22">
        <v>278</v>
      </c>
      <c r="W15" s="22" t="s">
        <v>91</v>
      </c>
      <c r="X15" s="22" t="s">
        <v>96</v>
      </c>
      <c r="Y15" s="76">
        <v>90</v>
      </c>
      <c r="Z15" s="42"/>
      <c r="AA15" s="1" t="s">
        <v>58</v>
      </c>
      <c r="AB15" s="28" t="s">
        <v>322</v>
      </c>
    </row>
    <row r="16" spans="1:28" x14ac:dyDescent="0.3">
      <c r="A16" s="1" t="s">
        <v>61</v>
      </c>
      <c r="B16" s="1" t="s">
        <v>46</v>
      </c>
      <c r="C16" s="27" t="s">
        <v>52</v>
      </c>
      <c r="D16" s="38">
        <v>3</v>
      </c>
      <c r="E16" s="97" t="s">
        <v>422</v>
      </c>
      <c r="F16" s="97"/>
      <c r="G16" s="97"/>
      <c r="H16" s="27"/>
      <c r="I16" s="27"/>
      <c r="J16" s="97"/>
      <c r="K16" s="97"/>
      <c r="L16" s="97"/>
      <c r="M16" s="97"/>
      <c r="N16" s="27"/>
      <c r="O16" s="98"/>
      <c r="P16" s="98"/>
      <c r="Q16" s="98"/>
      <c r="R16" s="98"/>
      <c r="S16" s="98"/>
      <c r="T16" s="27"/>
      <c r="U16" s="40" t="str">
        <f t="shared" si="1"/>
        <v/>
      </c>
      <c r="V16" s="22">
        <v>278</v>
      </c>
      <c r="W16" s="22" t="s">
        <v>91</v>
      </c>
      <c r="X16" s="22" t="s">
        <v>96</v>
      </c>
      <c r="Y16" s="76">
        <v>90</v>
      </c>
      <c r="Z16" s="42"/>
      <c r="AA16" s="1" t="s">
        <v>58</v>
      </c>
      <c r="AB16" s="28" t="s">
        <v>322</v>
      </c>
    </row>
    <row r="17" spans="1:28" x14ac:dyDescent="0.3">
      <c r="A17" s="1" t="s">
        <v>61</v>
      </c>
      <c r="B17" s="1" t="s">
        <v>46</v>
      </c>
      <c r="C17" s="27" t="s">
        <v>56</v>
      </c>
      <c r="D17" s="38">
        <v>45</v>
      </c>
      <c r="E17" s="97"/>
      <c r="F17" s="97"/>
      <c r="G17" s="97"/>
      <c r="H17" s="27"/>
      <c r="I17" s="27"/>
      <c r="J17" s="97"/>
      <c r="K17" s="97"/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v>6</v>
      </c>
      <c r="U17" s="40" t="str">
        <f t="shared" si="1"/>
        <v/>
      </c>
      <c r="V17" s="22">
        <v>278</v>
      </c>
      <c r="W17" s="22" t="s">
        <v>91</v>
      </c>
      <c r="X17" s="22" t="s">
        <v>96</v>
      </c>
      <c r="Y17" s="76">
        <v>90</v>
      </c>
      <c r="Z17" s="42"/>
      <c r="AA17" s="1" t="s">
        <v>58</v>
      </c>
      <c r="AB17" s="28" t="s">
        <v>322</v>
      </c>
    </row>
    <row r="18" spans="1:28" x14ac:dyDescent="0.3">
      <c r="A18" s="1" t="s">
        <v>61</v>
      </c>
      <c r="B18" s="1" t="s">
        <v>46</v>
      </c>
      <c r="C18" s="27" t="s">
        <v>51</v>
      </c>
      <c r="D18" s="38">
        <v>23</v>
      </c>
      <c r="E18" s="97"/>
      <c r="F18" s="97"/>
      <c r="G18" s="97"/>
      <c r="H18" s="27"/>
      <c r="I18" s="27"/>
      <c r="J18" s="97"/>
      <c r="K18" s="97"/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v>14</v>
      </c>
      <c r="U18" s="40" t="str">
        <f t="shared" si="1"/>
        <v/>
      </c>
      <c r="V18" s="22">
        <v>278</v>
      </c>
      <c r="W18" s="22" t="s">
        <v>91</v>
      </c>
      <c r="X18" s="22" t="s">
        <v>96</v>
      </c>
      <c r="Y18" s="76">
        <v>90</v>
      </c>
      <c r="Z18" s="42"/>
      <c r="AA18" s="1" t="s">
        <v>58</v>
      </c>
      <c r="AB18" s="28" t="s">
        <v>322</v>
      </c>
    </row>
    <row r="19" spans="1:28" x14ac:dyDescent="0.3">
      <c r="A19" s="1" t="s">
        <v>61</v>
      </c>
      <c r="B19" s="1" t="s">
        <v>46</v>
      </c>
      <c r="C19" s="27" t="s">
        <v>55</v>
      </c>
      <c r="D19" s="38">
        <v>40</v>
      </c>
      <c r="E19" s="97"/>
      <c r="F19" s="97"/>
      <c r="G19" s="97"/>
      <c r="H19" s="27"/>
      <c r="I19" s="27"/>
      <c r="J19" s="97"/>
      <c r="K19" s="97"/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v>6</v>
      </c>
      <c r="U19" s="40" t="str">
        <f t="shared" si="1"/>
        <v/>
      </c>
      <c r="V19" s="22">
        <v>278</v>
      </c>
      <c r="W19" s="22" t="s">
        <v>91</v>
      </c>
      <c r="X19" s="22" t="s">
        <v>96</v>
      </c>
      <c r="Y19" s="76">
        <v>90</v>
      </c>
      <c r="Z19" s="42"/>
      <c r="AA19" s="1" t="s">
        <v>58</v>
      </c>
      <c r="AB19" s="28" t="s">
        <v>322</v>
      </c>
    </row>
    <row r="20" spans="1:28" x14ac:dyDescent="0.3">
      <c r="A20" s="1" t="s">
        <v>61</v>
      </c>
      <c r="B20" s="1" t="s">
        <v>46</v>
      </c>
      <c r="C20" s="27" t="s">
        <v>47</v>
      </c>
      <c r="D20" s="38">
        <v>10</v>
      </c>
      <c r="E20" s="97"/>
      <c r="F20" s="97"/>
      <c r="G20" s="97"/>
      <c r="H20" s="27"/>
      <c r="I20" s="27"/>
      <c r="J20" s="97"/>
      <c r="K20" s="97"/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27">
        <v>37</v>
      </c>
      <c r="U20" s="40" t="str">
        <f t="shared" si="1"/>
        <v/>
      </c>
      <c r="V20" s="22">
        <v>278</v>
      </c>
      <c r="W20" s="22" t="s">
        <v>91</v>
      </c>
      <c r="X20" s="22" t="s">
        <v>96</v>
      </c>
      <c r="Y20" s="76">
        <v>90</v>
      </c>
      <c r="Z20" s="42"/>
      <c r="AA20" s="1" t="s">
        <v>58</v>
      </c>
      <c r="AB20" s="28" t="s">
        <v>322</v>
      </c>
    </row>
    <row r="21" spans="1:28" x14ac:dyDescent="0.3">
      <c r="A21" s="1" t="s">
        <v>61</v>
      </c>
      <c r="B21" s="1" t="s">
        <v>46</v>
      </c>
      <c r="C21" s="27" t="s">
        <v>53</v>
      </c>
      <c r="D21" s="38">
        <v>15</v>
      </c>
      <c r="E21" s="97"/>
      <c r="F21" s="97"/>
      <c r="G21" s="97"/>
      <c r="H21" s="27"/>
      <c r="I21" s="27"/>
      <c r="J21" s="97"/>
      <c r="K21" s="97"/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v>5</v>
      </c>
      <c r="U21" s="40" t="str">
        <f t="shared" si="1"/>
        <v/>
      </c>
      <c r="V21" s="22">
        <v>278</v>
      </c>
      <c r="W21" s="22" t="s">
        <v>91</v>
      </c>
      <c r="X21" s="22" t="s">
        <v>96</v>
      </c>
      <c r="Y21" s="76">
        <v>90</v>
      </c>
      <c r="Z21" s="42"/>
      <c r="AA21" s="1" t="s">
        <v>58</v>
      </c>
      <c r="AB21" s="28" t="s">
        <v>322</v>
      </c>
    </row>
    <row r="22" spans="1:28" x14ac:dyDescent="0.3">
      <c r="A22" s="1" t="s">
        <v>61</v>
      </c>
      <c r="B22" s="1" t="s">
        <v>46</v>
      </c>
      <c r="C22" s="57" t="s">
        <v>39</v>
      </c>
      <c r="D22" s="36"/>
      <c r="E22" s="57">
        <v>240</v>
      </c>
      <c r="F22" s="57"/>
      <c r="G22" s="57"/>
      <c r="H22" s="57"/>
      <c r="I22" s="57"/>
      <c r="J22" s="57"/>
      <c r="K22" s="57"/>
      <c r="L22" s="57"/>
      <c r="M22" s="57"/>
      <c r="N22" s="5"/>
      <c r="O22" s="57"/>
      <c r="P22" s="57">
        <v>18</v>
      </c>
      <c r="Q22" s="57"/>
      <c r="R22" s="43"/>
      <c r="S22" s="43"/>
      <c r="T22" s="27"/>
      <c r="U22" s="40" t="str">
        <f t="shared" ref="U22" si="2">_xlfn.IFNA("",((T22+Q22+N22-R22)+(O22*2))/E22)</f>
        <v/>
      </c>
      <c r="V22" s="22">
        <v>278</v>
      </c>
      <c r="W22" s="22" t="s">
        <v>91</v>
      </c>
      <c r="X22" s="22" t="s">
        <v>96</v>
      </c>
      <c r="Y22" s="76">
        <v>90</v>
      </c>
      <c r="Z22" s="42"/>
      <c r="AA22" s="1" t="s">
        <v>58</v>
      </c>
      <c r="AB22" s="28" t="s">
        <v>322</v>
      </c>
    </row>
    <row r="23" spans="1:28" x14ac:dyDescent="0.3">
      <c r="A23" s="44" t="s">
        <v>61</v>
      </c>
      <c r="B23" s="44" t="s">
        <v>46</v>
      </c>
      <c r="C23" s="45" t="s">
        <v>40</v>
      </c>
      <c r="D23" s="44"/>
      <c r="E23" s="45">
        <f t="shared" ref="E23:T23" si="3">SUM(E13:E22)</f>
        <v>240</v>
      </c>
      <c r="F23" s="45">
        <f t="shared" si="3"/>
        <v>0</v>
      </c>
      <c r="G23" s="45">
        <f t="shared" si="3"/>
        <v>0</v>
      </c>
      <c r="H23" s="45">
        <f t="shared" si="3"/>
        <v>0</v>
      </c>
      <c r="I23" s="45">
        <f t="shared" si="3"/>
        <v>0</v>
      </c>
      <c r="J23" s="45">
        <f t="shared" si="3"/>
        <v>0</v>
      </c>
      <c r="K23" s="45">
        <f t="shared" si="3"/>
        <v>0</v>
      </c>
      <c r="L23" s="45">
        <f t="shared" si="3"/>
        <v>0</v>
      </c>
      <c r="M23" s="45">
        <f t="shared" si="3"/>
        <v>0</v>
      </c>
      <c r="N23" s="45">
        <f t="shared" si="3"/>
        <v>0</v>
      </c>
      <c r="O23" s="45">
        <f t="shared" si="3"/>
        <v>0</v>
      </c>
      <c r="P23" s="45">
        <f t="shared" si="3"/>
        <v>18</v>
      </c>
      <c r="Q23" s="45">
        <f t="shared" si="3"/>
        <v>0</v>
      </c>
      <c r="R23" s="45">
        <f t="shared" si="3"/>
        <v>0</v>
      </c>
      <c r="S23" s="45">
        <f t="shared" si="3"/>
        <v>0</v>
      </c>
      <c r="T23" s="45">
        <f t="shared" si="3"/>
        <v>105</v>
      </c>
      <c r="U23" s="46">
        <f>((T23+Q23+N23-R23)+(O23*2))/E23</f>
        <v>0.4375</v>
      </c>
      <c r="V23" s="47">
        <v>278</v>
      </c>
      <c r="W23" s="47" t="s">
        <v>91</v>
      </c>
      <c r="X23" s="47" t="s">
        <v>96</v>
      </c>
      <c r="Y23" s="77">
        <v>90</v>
      </c>
      <c r="Z23" s="49"/>
      <c r="AA23" s="44" t="s">
        <v>58</v>
      </c>
      <c r="AB23" s="79" t="s">
        <v>322</v>
      </c>
    </row>
    <row r="24" spans="1:28" x14ac:dyDescent="0.3">
      <c r="A24" s="1"/>
      <c r="B24" s="1"/>
      <c r="C24" s="1"/>
      <c r="D24" s="1"/>
      <c r="F24" s="50" t="s">
        <v>41</v>
      </c>
      <c r="G24" s="51" t="e">
        <f>F23/G23</f>
        <v>#DIV/0!</v>
      </c>
      <c r="H24" s="27"/>
      <c r="I24" s="1"/>
      <c r="J24" s="50" t="s">
        <v>42</v>
      </c>
      <c r="K24" s="52" t="e">
        <f>J23/K23</f>
        <v>#DIV/0!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B26" s="1"/>
      <c r="C26" s="1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20</v>
      </c>
      <c r="AB33" s="80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219</v>
      </c>
      <c r="D35" s="38">
        <v>40</v>
      </c>
      <c r="E35" s="97"/>
      <c r="F35" s="97"/>
      <c r="G35" s="97"/>
      <c r="H35" s="27"/>
      <c r="I35" s="27"/>
      <c r="J35" s="97"/>
      <c r="K35" s="97"/>
      <c r="L35" s="97"/>
      <c r="M35" s="97"/>
      <c r="N35" s="27">
        <f>SUM(L35:M35)</f>
        <v>0</v>
      </c>
      <c r="O35" s="97"/>
      <c r="P35" s="98"/>
      <c r="Q35" s="97"/>
      <c r="R35" s="97"/>
      <c r="S35" s="97"/>
      <c r="T35" s="27">
        <v>3</v>
      </c>
      <c r="U35" s="40" t="str">
        <f>IFERROR(((T35+Q35+N35-R35)+(O35*2))/E35,"")</f>
        <v/>
      </c>
      <c r="V35" s="22">
        <v>278</v>
      </c>
      <c r="W35" s="22" t="s">
        <v>95</v>
      </c>
      <c r="X35" s="22" t="s">
        <v>92</v>
      </c>
      <c r="Y35" s="76">
        <v>90</v>
      </c>
      <c r="Z35" s="42"/>
      <c r="AA35" s="1" t="s">
        <v>323</v>
      </c>
      <c r="AB35" s="28" t="s">
        <v>557</v>
      </c>
    </row>
    <row r="36" spans="1:28" x14ac:dyDescent="0.3">
      <c r="A36" s="1" t="s">
        <v>46</v>
      </c>
      <c r="B36" s="1" t="s">
        <v>61</v>
      </c>
      <c r="C36" s="27" t="s">
        <v>220</v>
      </c>
      <c r="D36" s="38">
        <v>7</v>
      </c>
      <c r="E36" s="97"/>
      <c r="F36" s="97"/>
      <c r="G36" s="97"/>
      <c r="H36" s="27"/>
      <c r="I36" s="27"/>
      <c r="J36" s="97"/>
      <c r="K36" s="97"/>
      <c r="L36" s="97"/>
      <c r="M36" s="97"/>
      <c r="N36" s="27">
        <f t="shared" ref="N36:N41" si="4">SUM(L36:M36)</f>
        <v>0</v>
      </c>
      <c r="O36" s="98"/>
      <c r="P36" s="98"/>
      <c r="Q36" s="98"/>
      <c r="R36" s="98"/>
      <c r="S36" s="98"/>
      <c r="T36" s="39">
        <v>11</v>
      </c>
      <c r="U36" s="40" t="str">
        <f t="shared" ref="U36:U45" si="5">IFERROR(((T36+Q36+N36-R36)+(O36*2))/E36,"")</f>
        <v/>
      </c>
      <c r="V36" s="22">
        <v>278</v>
      </c>
      <c r="W36" s="22" t="s">
        <v>95</v>
      </c>
      <c r="X36" s="22" t="s">
        <v>92</v>
      </c>
      <c r="Y36" s="76">
        <v>90</v>
      </c>
      <c r="Z36" s="42"/>
      <c r="AA36" s="1" t="s">
        <v>323</v>
      </c>
      <c r="AB36" s="28" t="s">
        <v>557</v>
      </c>
    </row>
    <row r="37" spans="1:28" x14ac:dyDescent="0.3">
      <c r="A37" s="1" t="s">
        <v>46</v>
      </c>
      <c r="B37" s="1" t="s">
        <v>61</v>
      </c>
      <c r="C37" s="27" t="s">
        <v>221</v>
      </c>
      <c r="D37" s="38">
        <v>15</v>
      </c>
      <c r="E37" s="97"/>
      <c r="F37" s="97"/>
      <c r="G37" s="97"/>
      <c r="H37" s="27"/>
      <c r="I37" s="27"/>
      <c r="J37" s="97"/>
      <c r="K37" s="97"/>
      <c r="L37" s="97"/>
      <c r="M37" s="97"/>
      <c r="N37" s="27">
        <f t="shared" si="4"/>
        <v>0</v>
      </c>
      <c r="O37" s="98"/>
      <c r="P37" s="98"/>
      <c r="Q37" s="98"/>
      <c r="R37" s="98"/>
      <c r="S37" s="98"/>
      <c r="T37" s="39">
        <v>20</v>
      </c>
      <c r="U37" s="40" t="str">
        <f t="shared" si="5"/>
        <v/>
      </c>
      <c r="V37" s="22">
        <v>278</v>
      </c>
      <c r="W37" s="22" t="s">
        <v>95</v>
      </c>
      <c r="X37" s="22" t="s">
        <v>92</v>
      </c>
      <c r="Y37" s="76">
        <v>90</v>
      </c>
      <c r="Z37" s="42"/>
      <c r="AA37" s="1" t="s">
        <v>323</v>
      </c>
      <c r="AB37" s="28" t="s">
        <v>557</v>
      </c>
    </row>
    <row r="38" spans="1:28" x14ac:dyDescent="0.3">
      <c r="A38" s="1" t="s">
        <v>46</v>
      </c>
      <c r="B38" s="1" t="s">
        <v>61</v>
      </c>
      <c r="C38" s="27" t="s">
        <v>189</v>
      </c>
      <c r="D38" s="38">
        <v>50</v>
      </c>
      <c r="E38" s="97"/>
      <c r="F38" s="97"/>
      <c r="G38" s="97"/>
      <c r="H38" s="27"/>
      <c r="I38" s="27"/>
      <c r="J38" s="97"/>
      <c r="K38" s="97"/>
      <c r="L38" s="97"/>
      <c r="M38" s="97"/>
      <c r="N38" s="27">
        <f t="shared" si="4"/>
        <v>0</v>
      </c>
      <c r="O38" s="98"/>
      <c r="P38" s="98"/>
      <c r="Q38" s="98"/>
      <c r="R38" s="98"/>
      <c r="S38" s="98"/>
      <c r="T38" s="39">
        <v>17</v>
      </c>
      <c r="U38" s="40" t="str">
        <f t="shared" si="5"/>
        <v/>
      </c>
      <c r="V38" s="22">
        <v>278</v>
      </c>
      <c r="W38" s="22" t="s">
        <v>95</v>
      </c>
      <c r="X38" s="22" t="s">
        <v>92</v>
      </c>
      <c r="Y38" s="76">
        <v>90</v>
      </c>
      <c r="Z38" s="42"/>
      <c r="AA38" s="1" t="s">
        <v>323</v>
      </c>
      <c r="AB38" s="28" t="s">
        <v>557</v>
      </c>
    </row>
    <row r="39" spans="1:28" x14ac:dyDescent="0.3">
      <c r="A39" s="1" t="s">
        <v>46</v>
      </c>
      <c r="B39" s="1" t="s">
        <v>61</v>
      </c>
      <c r="C39" s="27" t="s">
        <v>222</v>
      </c>
      <c r="D39" s="38">
        <v>10</v>
      </c>
      <c r="E39" s="97"/>
      <c r="F39" s="97"/>
      <c r="G39" s="97"/>
      <c r="H39" s="27"/>
      <c r="I39" s="27"/>
      <c r="J39" s="97"/>
      <c r="K39" s="97"/>
      <c r="L39" s="97"/>
      <c r="M39" s="97"/>
      <c r="N39" s="27">
        <f t="shared" si="4"/>
        <v>0</v>
      </c>
      <c r="O39" s="98"/>
      <c r="P39" s="98"/>
      <c r="Q39" s="98"/>
      <c r="R39" s="98"/>
      <c r="S39" s="98"/>
      <c r="T39" s="39">
        <v>2</v>
      </c>
      <c r="U39" s="40" t="str">
        <f t="shared" si="5"/>
        <v/>
      </c>
      <c r="V39" s="22">
        <v>278</v>
      </c>
      <c r="W39" s="22" t="s">
        <v>95</v>
      </c>
      <c r="X39" s="22" t="s">
        <v>92</v>
      </c>
      <c r="Y39" s="76">
        <v>90</v>
      </c>
      <c r="Z39" s="42"/>
      <c r="AA39" s="1" t="s">
        <v>323</v>
      </c>
      <c r="AB39" s="28" t="s">
        <v>557</v>
      </c>
    </row>
    <row r="40" spans="1:28" x14ac:dyDescent="0.3">
      <c r="A40" s="1" t="s">
        <v>46</v>
      </c>
      <c r="B40" s="1" t="s">
        <v>61</v>
      </c>
      <c r="C40" s="27" t="s">
        <v>372</v>
      </c>
      <c r="D40" s="38">
        <v>20</v>
      </c>
      <c r="E40" s="97"/>
      <c r="F40" s="97"/>
      <c r="G40" s="97"/>
      <c r="H40" s="27"/>
      <c r="I40" s="27"/>
      <c r="J40" s="97"/>
      <c r="K40" s="97"/>
      <c r="L40" s="97"/>
      <c r="M40" s="97"/>
      <c r="N40" s="27">
        <f t="shared" si="4"/>
        <v>0</v>
      </c>
      <c r="O40" s="98"/>
      <c r="P40" s="98"/>
      <c r="Q40" s="98"/>
      <c r="R40" s="98"/>
      <c r="S40" s="98"/>
      <c r="T40" s="39">
        <v>6</v>
      </c>
      <c r="U40" s="40" t="str">
        <f t="shared" si="5"/>
        <v/>
      </c>
      <c r="V40" s="22">
        <v>278</v>
      </c>
      <c r="W40" s="22" t="s">
        <v>95</v>
      </c>
      <c r="X40" s="22" t="s">
        <v>92</v>
      </c>
      <c r="Y40" s="76">
        <v>90</v>
      </c>
      <c r="Z40" s="42"/>
      <c r="AA40" s="1" t="s">
        <v>323</v>
      </c>
      <c r="AB40" s="28" t="s">
        <v>557</v>
      </c>
    </row>
    <row r="41" spans="1:28" x14ac:dyDescent="0.3">
      <c r="A41" s="1" t="s">
        <v>46</v>
      </c>
      <c r="B41" s="1" t="s">
        <v>61</v>
      </c>
      <c r="C41" s="27" t="s">
        <v>224</v>
      </c>
      <c r="D41" s="38">
        <v>17</v>
      </c>
      <c r="E41" s="97"/>
      <c r="F41" s="97"/>
      <c r="G41" s="97"/>
      <c r="H41" s="27"/>
      <c r="I41" s="27"/>
      <c r="J41" s="97"/>
      <c r="K41" s="97"/>
      <c r="L41" s="97"/>
      <c r="M41" s="97"/>
      <c r="N41" s="27">
        <f t="shared" si="4"/>
        <v>0</v>
      </c>
      <c r="O41" s="98"/>
      <c r="P41" s="98"/>
      <c r="Q41" s="98"/>
      <c r="R41" s="98"/>
      <c r="S41" s="98"/>
      <c r="T41" s="39">
        <v>14</v>
      </c>
      <c r="U41" s="40" t="str">
        <f t="shared" si="5"/>
        <v/>
      </c>
      <c r="V41" s="22">
        <v>278</v>
      </c>
      <c r="W41" s="22" t="s">
        <v>95</v>
      </c>
      <c r="X41" s="22" t="s">
        <v>92</v>
      </c>
      <c r="Y41" s="76">
        <v>90</v>
      </c>
      <c r="Z41" s="42"/>
      <c r="AA41" s="1" t="s">
        <v>323</v>
      </c>
      <c r="AB41" s="28" t="s">
        <v>557</v>
      </c>
    </row>
    <row r="42" spans="1:28" x14ac:dyDescent="0.3">
      <c r="A42" s="1" t="s">
        <v>46</v>
      </c>
      <c r="B42" s="1" t="s">
        <v>61</v>
      </c>
      <c r="C42" s="27" t="s">
        <v>225</v>
      </c>
      <c r="D42" s="38">
        <v>11</v>
      </c>
      <c r="E42" s="97"/>
      <c r="F42" s="97"/>
      <c r="G42" s="97"/>
      <c r="H42" s="27"/>
      <c r="I42" s="27"/>
      <c r="J42" s="97"/>
      <c r="K42" s="97"/>
      <c r="L42" s="97"/>
      <c r="M42" s="97"/>
      <c r="N42" s="27">
        <f>SUM(L42:M42)</f>
        <v>0</v>
      </c>
      <c r="O42" s="98"/>
      <c r="P42" s="98"/>
      <c r="Q42" s="98"/>
      <c r="R42" s="98"/>
      <c r="S42" s="98"/>
      <c r="T42" s="39">
        <v>16</v>
      </c>
      <c r="U42" s="40" t="str">
        <f t="shared" si="5"/>
        <v/>
      </c>
      <c r="V42" s="22">
        <v>278</v>
      </c>
      <c r="W42" s="22" t="s">
        <v>95</v>
      </c>
      <c r="X42" s="22" t="s">
        <v>92</v>
      </c>
      <c r="Y42" s="76">
        <v>90</v>
      </c>
      <c r="Z42" s="42"/>
      <c r="AA42" s="1" t="s">
        <v>323</v>
      </c>
      <c r="AB42" s="28" t="s">
        <v>557</v>
      </c>
    </row>
    <row r="43" spans="1:28" x14ac:dyDescent="0.3">
      <c r="A43" s="1" t="s">
        <v>46</v>
      </c>
      <c r="B43" s="1" t="s">
        <v>61</v>
      </c>
      <c r="C43" s="27" t="s">
        <v>226</v>
      </c>
      <c r="D43" s="38">
        <v>23</v>
      </c>
      <c r="E43" s="97" t="s">
        <v>422</v>
      </c>
      <c r="F43" s="97"/>
      <c r="G43" s="97"/>
      <c r="H43" s="27"/>
      <c r="I43" s="27"/>
      <c r="J43" s="97"/>
      <c r="K43" s="97"/>
      <c r="L43" s="97"/>
      <c r="M43" s="97"/>
      <c r="N43" s="27"/>
      <c r="O43" s="98"/>
      <c r="P43" s="98"/>
      <c r="Q43" s="98"/>
      <c r="R43" s="98"/>
      <c r="S43" s="98"/>
      <c r="T43" s="39"/>
      <c r="U43" s="40" t="str">
        <f t="shared" si="5"/>
        <v/>
      </c>
      <c r="V43" s="22">
        <v>278</v>
      </c>
      <c r="W43" s="22" t="s">
        <v>95</v>
      </c>
      <c r="X43" s="22" t="s">
        <v>92</v>
      </c>
      <c r="Y43" s="76">
        <v>90</v>
      </c>
      <c r="Z43" s="42"/>
      <c r="AA43" s="1" t="s">
        <v>323</v>
      </c>
      <c r="AB43" s="28" t="s">
        <v>557</v>
      </c>
    </row>
    <row r="44" spans="1:28" x14ac:dyDescent="0.3">
      <c r="A44" s="1" t="s">
        <v>46</v>
      </c>
      <c r="B44" s="1" t="s">
        <v>61</v>
      </c>
      <c r="C44" s="27" t="s">
        <v>227</v>
      </c>
      <c r="D44" s="38">
        <v>12</v>
      </c>
      <c r="E44" s="97" t="s">
        <v>422</v>
      </c>
      <c r="F44" s="97"/>
      <c r="G44" s="97"/>
      <c r="H44" s="27"/>
      <c r="I44" s="27"/>
      <c r="J44" s="97"/>
      <c r="K44" s="97"/>
      <c r="L44" s="97"/>
      <c r="M44" s="97"/>
      <c r="N44" s="27"/>
      <c r="O44" s="98"/>
      <c r="P44" s="98"/>
      <c r="Q44" s="98"/>
      <c r="R44" s="98"/>
      <c r="S44" s="98"/>
      <c r="T44" s="39"/>
      <c r="U44" s="40" t="str">
        <f t="shared" si="5"/>
        <v/>
      </c>
      <c r="V44" s="22">
        <v>278</v>
      </c>
      <c r="W44" s="22" t="s">
        <v>95</v>
      </c>
      <c r="X44" s="22" t="s">
        <v>92</v>
      </c>
      <c r="Y44" s="76">
        <v>90</v>
      </c>
      <c r="Z44" s="42"/>
      <c r="AA44" s="1" t="s">
        <v>323</v>
      </c>
      <c r="AB44" s="28" t="s">
        <v>557</v>
      </c>
    </row>
    <row r="45" spans="1:28" x14ac:dyDescent="0.3">
      <c r="A45" s="1" t="s">
        <v>46</v>
      </c>
      <c r="B45" s="1" t="s">
        <v>61</v>
      </c>
      <c r="C45" s="27" t="s">
        <v>228</v>
      </c>
      <c r="D45" s="38">
        <v>22</v>
      </c>
      <c r="E45" s="97"/>
      <c r="F45" s="97"/>
      <c r="G45" s="97"/>
      <c r="H45" s="27"/>
      <c r="I45" s="27"/>
      <c r="J45" s="97"/>
      <c r="K45" s="97"/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39">
        <v>10</v>
      </c>
      <c r="U45" s="40" t="str">
        <f t="shared" si="5"/>
        <v/>
      </c>
      <c r="V45" s="22">
        <v>278</v>
      </c>
      <c r="W45" s="22" t="s">
        <v>95</v>
      </c>
      <c r="X45" s="22" t="s">
        <v>92</v>
      </c>
      <c r="Y45" s="76">
        <v>90</v>
      </c>
      <c r="Z45" s="42"/>
      <c r="AA45" s="1" t="s">
        <v>323</v>
      </c>
      <c r="AB45" s="28" t="s">
        <v>557</v>
      </c>
    </row>
    <row r="46" spans="1:28" x14ac:dyDescent="0.3">
      <c r="A46" s="1" t="s">
        <v>46</v>
      </c>
      <c r="B46" s="1" t="s">
        <v>61</v>
      </c>
      <c r="C46" s="57" t="s">
        <v>39</v>
      </c>
      <c r="D46" s="36"/>
      <c r="E46" s="57">
        <v>240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>
        <v>32</v>
      </c>
      <c r="Q46" s="43"/>
      <c r="R46" s="43"/>
      <c r="S46" s="43"/>
      <c r="T46" s="43"/>
      <c r="U46" s="40" t="str">
        <f t="shared" ref="U46" si="6">_xlfn.IFNA("",((T46+Q46+N46-R46)+(O46*2))/E46)</f>
        <v/>
      </c>
      <c r="V46" s="22">
        <v>278</v>
      </c>
      <c r="W46" s="22" t="s">
        <v>95</v>
      </c>
      <c r="X46" s="22" t="s">
        <v>92</v>
      </c>
      <c r="Y46" s="76">
        <v>90</v>
      </c>
      <c r="Z46" s="42"/>
      <c r="AA46" s="1" t="s">
        <v>323</v>
      </c>
      <c r="AB46" s="28" t="s">
        <v>557</v>
      </c>
    </row>
    <row r="47" spans="1:28" x14ac:dyDescent="0.3">
      <c r="A47" s="44" t="s">
        <v>46</v>
      </c>
      <c r="B47" s="44" t="s">
        <v>61</v>
      </c>
      <c r="C47" s="45" t="s">
        <v>40</v>
      </c>
      <c r="D47" s="44"/>
      <c r="E47" s="45">
        <f t="shared" ref="E47:T47" si="7">SUM(E35:E46)</f>
        <v>240</v>
      </c>
      <c r="F47" s="45">
        <f t="shared" si="7"/>
        <v>0</v>
      </c>
      <c r="G47" s="45">
        <f t="shared" si="7"/>
        <v>0</v>
      </c>
      <c r="H47" s="45">
        <f t="shared" si="7"/>
        <v>0</v>
      </c>
      <c r="I47" s="45">
        <f t="shared" si="7"/>
        <v>0</v>
      </c>
      <c r="J47" s="45">
        <f t="shared" si="7"/>
        <v>0</v>
      </c>
      <c r="K47" s="45">
        <f t="shared" si="7"/>
        <v>0</v>
      </c>
      <c r="L47" s="45">
        <f t="shared" si="7"/>
        <v>0</v>
      </c>
      <c r="M47" s="45">
        <f t="shared" si="7"/>
        <v>0</v>
      </c>
      <c r="N47" s="45">
        <f t="shared" si="7"/>
        <v>0</v>
      </c>
      <c r="O47" s="45">
        <f t="shared" si="7"/>
        <v>0</v>
      </c>
      <c r="P47" s="45">
        <f t="shared" si="7"/>
        <v>32</v>
      </c>
      <c r="Q47" s="45">
        <f t="shared" si="7"/>
        <v>0</v>
      </c>
      <c r="R47" s="45">
        <f t="shared" si="7"/>
        <v>0</v>
      </c>
      <c r="S47" s="45">
        <f t="shared" si="7"/>
        <v>0</v>
      </c>
      <c r="T47" s="45">
        <f t="shared" si="7"/>
        <v>99</v>
      </c>
      <c r="U47" s="46">
        <f>((T47+Q47+N47-R47)+(O47*2))/E47</f>
        <v>0.41249999999999998</v>
      </c>
      <c r="V47" s="47">
        <v>278</v>
      </c>
      <c r="W47" s="47" t="s">
        <v>95</v>
      </c>
      <c r="X47" s="47" t="s">
        <v>92</v>
      </c>
      <c r="Y47" s="77">
        <v>90</v>
      </c>
      <c r="Z47" s="49"/>
      <c r="AA47" s="44" t="s">
        <v>323</v>
      </c>
      <c r="AB47" s="79" t="s">
        <v>557</v>
      </c>
    </row>
    <row r="48" spans="1:28" x14ac:dyDescent="0.3">
      <c r="A48" s="1"/>
      <c r="B48" s="1"/>
      <c r="C48" s="1"/>
      <c r="D48" s="1"/>
      <c r="F48" s="50" t="s">
        <v>41</v>
      </c>
      <c r="G48" s="51" t="e">
        <f>F47/G47</f>
        <v>#DIV/0!</v>
      </c>
      <c r="H48" s="27"/>
      <c r="I48" s="1"/>
      <c r="J48" s="50" t="s">
        <v>42</v>
      </c>
      <c r="K48" s="52" t="e">
        <f>J47/K47</f>
        <v>#DIV/0!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28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8D2A-540D-4FE2-A146-EAD746A9EA7E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452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504</v>
      </c>
    </row>
    <row r="3" spans="1:28" x14ac:dyDescent="0.3">
      <c r="B3" s="1"/>
      <c r="C3" s="6">
        <v>29257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123</v>
      </c>
      <c r="D4" s="7" t="s">
        <v>4</v>
      </c>
      <c r="E4" s="8"/>
      <c r="F4" s="5"/>
      <c r="G4" s="1"/>
      <c r="J4" s="15" t="s">
        <v>324</v>
      </c>
      <c r="K4" s="16" t="s">
        <v>45</v>
      </c>
      <c r="L4" s="17"/>
      <c r="M4" s="18"/>
      <c r="N4" s="19">
        <v>33</v>
      </c>
      <c r="O4" s="19">
        <v>14</v>
      </c>
      <c r="P4" s="19">
        <v>30</v>
      </c>
      <c r="Q4" s="19">
        <v>29</v>
      </c>
      <c r="R4" s="20"/>
      <c r="S4" s="21">
        <f>SUM(N4:R4)</f>
        <v>106</v>
      </c>
      <c r="T4" s="22">
        <v>282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325</v>
      </c>
      <c r="K5" s="16" t="s">
        <v>78</v>
      </c>
      <c r="L5" s="17"/>
      <c r="M5" s="18"/>
      <c r="N5" s="19">
        <v>26</v>
      </c>
      <c r="O5" s="19">
        <v>29</v>
      </c>
      <c r="P5" s="19">
        <v>31</v>
      </c>
      <c r="Q5" s="19">
        <v>25</v>
      </c>
      <c r="R5" s="20"/>
      <c r="S5" s="21">
        <f>SUM(N5:R5)</f>
        <v>111</v>
      </c>
      <c r="T5" s="22">
        <v>282</v>
      </c>
      <c r="U5" s="1"/>
      <c r="V5" s="1"/>
      <c r="W5" s="1"/>
    </row>
    <row r="6" spans="1:28" x14ac:dyDescent="0.3">
      <c r="C6" s="23">
        <v>346</v>
      </c>
      <c r="D6" s="7" t="s">
        <v>7</v>
      </c>
      <c r="F6" s="1"/>
      <c r="K6" t="s">
        <v>510</v>
      </c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282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21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77</v>
      </c>
      <c r="B13" s="1" t="s">
        <v>46</v>
      </c>
      <c r="C13" s="27" t="s">
        <v>50</v>
      </c>
      <c r="D13" s="38">
        <v>11</v>
      </c>
      <c r="E13" s="97"/>
      <c r="F13" s="27">
        <v>3</v>
      </c>
      <c r="G13" s="97"/>
      <c r="H13" s="27"/>
      <c r="I13" s="27"/>
      <c r="J13" s="27">
        <v>2</v>
      </c>
      <c r="K13" s="27">
        <v>2</v>
      </c>
      <c r="L13" s="97"/>
      <c r="M13" s="97"/>
      <c r="N13" s="27">
        <f>SUM(L13:M13)</f>
        <v>0</v>
      </c>
      <c r="O13" s="97"/>
      <c r="P13" s="39">
        <v>1</v>
      </c>
      <c r="Q13" s="27" t="s">
        <v>511</v>
      </c>
      <c r="R13" s="97"/>
      <c r="S13" s="97"/>
      <c r="T13" s="27">
        <f>+(F13*2)+J13</f>
        <v>8</v>
      </c>
      <c r="U13" s="40" t="str">
        <f>IFERROR(((T13+Q13+N13-R13)+(O13*2))/E13,"")</f>
        <v/>
      </c>
      <c r="V13" s="22">
        <v>282</v>
      </c>
      <c r="W13" s="22" t="s">
        <v>95</v>
      </c>
      <c r="X13" s="22" t="s">
        <v>92</v>
      </c>
      <c r="Y13" s="76">
        <v>346</v>
      </c>
      <c r="Z13" s="42"/>
      <c r="AA13" s="1" t="s">
        <v>58</v>
      </c>
      <c r="AB13" s="28" t="s">
        <v>326</v>
      </c>
    </row>
    <row r="14" spans="1:28" x14ac:dyDescent="0.3">
      <c r="A14" s="1" t="s">
        <v>77</v>
      </c>
      <c r="B14" s="1" t="s">
        <v>46</v>
      </c>
      <c r="C14" s="27" t="s">
        <v>49</v>
      </c>
      <c r="D14" s="38">
        <v>24</v>
      </c>
      <c r="E14" s="97"/>
      <c r="F14" s="27">
        <v>2</v>
      </c>
      <c r="G14" s="27">
        <v>8</v>
      </c>
      <c r="H14" s="27"/>
      <c r="I14" s="27"/>
      <c r="J14" s="27">
        <v>5</v>
      </c>
      <c r="K14" s="27">
        <v>9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f t="shared" ref="T14:T21" si="1">+(F14*2)+J14</f>
        <v>9</v>
      </c>
      <c r="U14" s="40" t="str">
        <f t="shared" ref="U14:U21" si="2">IFERROR(((T14+Q14+N14-R14)+(O14*2))/E14,"")</f>
        <v/>
      </c>
      <c r="V14" s="22">
        <v>282</v>
      </c>
      <c r="W14" s="22" t="s">
        <v>95</v>
      </c>
      <c r="X14" s="22" t="s">
        <v>92</v>
      </c>
      <c r="Y14" s="76">
        <v>346</v>
      </c>
      <c r="Z14" s="42"/>
      <c r="AA14" s="1" t="s">
        <v>58</v>
      </c>
      <c r="AB14" s="28" t="s">
        <v>326</v>
      </c>
    </row>
    <row r="15" spans="1:28" x14ac:dyDescent="0.3">
      <c r="A15" s="1" t="s">
        <v>77</v>
      </c>
      <c r="B15" s="1" t="s">
        <v>46</v>
      </c>
      <c r="C15" s="27" t="s">
        <v>48</v>
      </c>
      <c r="D15" s="38">
        <v>22</v>
      </c>
      <c r="E15" s="97"/>
      <c r="F15" s="27">
        <v>6</v>
      </c>
      <c r="G15" s="97"/>
      <c r="H15" s="27"/>
      <c r="I15" s="27"/>
      <c r="J15" s="27">
        <v>6</v>
      </c>
      <c r="K15" s="27">
        <v>7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27">
        <f t="shared" si="1"/>
        <v>18</v>
      </c>
      <c r="U15" s="40" t="str">
        <f t="shared" si="2"/>
        <v/>
      </c>
      <c r="V15" s="22">
        <v>282</v>
      </c>
      <c r="W15" s="22" t="s">
        <v>95</v>
      </c>
      <c r="X15" s="22" t="s">
        <v>92</v>
      </c>
      <c r="Y15" s="76">
        <v>346</v>
      </c>
      <c r="Z15" s="42" t="s">
        <v>512</v>
      </c>
      <c r="AA15" s="1" t="s">
        <v>58</v>
      </c>
      <c r="AB15" s="28" t="s">
        <v>326</v>
      </c>
    </row>
    <row r="16" spans="1:28" x14ac:dyDescent="0.3">
      <c r="A16" s="1" t="s">
        <v>77</v>
      </c>
      <c r="B16" s="1" t="s">
        <v>46</v>
      </c>
      <c r="C16" s="27" t="s">
        <v>52</v>
      </c>
      <c r="D16" s="38">
        <v>3</v>
      </c>
      <c r="E16" s="97"/>
      <c r="F16" s="27">
        <v>0</v>
      </c>
      <c r="G16" s="97"/>
      <c r="H16" s="27"/>
      <c r="I16" s="27"/>
      <c r="J16" s="27">
        <v>0</v>
      </c>
      <c r="K16" s="27">
        <v>0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27">
        <f t="shared" si="1"/>
        <v>0</v>
      </c>
      <c r="U16" s="40" t="str">
        <f t="shared" si="2"/>
        <v/>
      </c>
      <c r="V16" s="22">
        <v>282</v>
      </c>
      <c r="W16" s="22" t="s">
        <v>95</v>
      </c>
      <c r="X16" s="22" t="s">
        <v>92</v>
      </c>
      <c r="Y16" s="76">
        <v>346</v>
      </c>
      <c r="Z16" s="42"/>
      <c r="AA16" s="1" t="s">
        <v>58</v>
      </c>
      <c r="AB16" s="28" t="s">
        <v>326</v>
      </c>
    </row>
    <row r="17" spans="1:28" x14ac:dyDescent="0.3">
      <c r="A17" s="1" t="s">
        <v>77</v>
      </c>
      <c r="B17" s="1" t="s">
        <v>46</v>
      </c>
      <c r="C17" s="27" t="s">
        <v>56</v>
      </c>
      <c r="D17" s="38">
        <v>45</v>
      </c>
      <c r="E17" s="97"/>
      <c r="F17" s="27">
        <v>5</v>
      </c>
      <c r="G17" s="97"/>
      <c r="H17" s="27"/>
      <c r="I17" s="27"/>
      <c r="J17" s="27">
        <v>2</v>
      </c>
      <c r="K17" s="27">
        <v>2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f t="shared" si="1"/>
        <v>12</v>
      </c>
      <c r="U17" s="40" t="str">
        <f t="shared" si="2"/>
        <v/>
      </c>
      <c r="V17" s="22">
        <v>282</v>
      </c>
      <c r="W17" s="22" t="s">
        <v>95</v>
      </c>
      <c r="X17" s="22" t="s">
        <v>92</v>
      </c>
      <c r="Y17" s="76">
        <v>346</v>
      </c>
      <c r="Z17" s="42"/>
      <c r="AA17" s="1" t="s">
        <v>58</v>
      </c>
      <c r="AB17" s="28" t="s">
        <v>326</v>
      </c>
    </row>
    <row r="18" spans="1:28" x14ac:dyDescent="0.3">
      <c r="A18" s="1" t="s">
        <v>77</v>
      </c>
      <c r="B18" s="1" t="s">
        <v>46</v>
      </c>
      <c r="C18" s="27" t="s">
        <v>51</v>
      </c>
      <c r="D18" s="38">
        <v>23</v>
      </c>
      <c r="E18" s="97"/>
      <c r="F18" s="27">
        <v>10</v>
      </c>
      <c r="G18" s="97"/>
      <c r="H18" s="27"/>
      <c r="I18" s="27"/>
      <c r="J18" s="27">
        <v>6</v>
      </c>
      <c r="K18" s="27">
        <v>8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f t="shared" si="1"/>
        <v>26</v>
      </c>
      <c r="U18" s="40" t="str">
        <f t="shared" si="2"/>
        <v/>
      </c>
      <c r="V18" s="22">
        <v>282</v>
      </c>
      <c r="W18" s="22" t="s">
        <v>95</v>
      </c>
      <c r="X18" s="22" t="s">
        <v>92</v>
      </c>
      <c r="Y18" s="76">
        <v>346</v>
      </c>
      <c r="Z18" s="42"/>
      <c r="AA18" s="1" t="s">
        <v>58</v>
      </c>
      <c r="AB18" s="28" t="s">
        <v>326</v>
      </c>
    </row>
    <row r="19" spans="1:28" x14ac:dyDescent="0.3">
      <c r="A19" s="1" t="s">
        <v>77</v>
      </c>
      <c r="B19" s="1" t="s">
        <v>46</v>
      </c>
      <c r="C19" s="27" t="s">
        <v>55</v>
      </c>
      <c r="D19" s="38">
        <v>40</v>
      </c>
      <c r="E19" s="97"/>
      <c r="F19" s="27">
        <v>4</v>
      </c>
      <c r="G19" s="97"/>
      <c r="H19" s="27"/>
      <c r="I19" s="27"/>
      <c r="J19" s="27">
        <v>2</v>
      </c>
      <c r="K19" s="27">
        <v>4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f t="shared" si="1"/>
        <v>10</v>
      </c>
      <c r="U19" s="40" t="str">
        <f t="shared" si="2"/>
        <v/>
      </c>
      <c r="V19" s="22">
        <v>282</v>
      </c>
      <c r="W19" s="22" t="s">
        <v>95</v>
      </c>
      <c r="X19" s="22" t="s">
        <v>92</v>
      </c>
      <c r="Y19" s="76">
        <v>346</v>
      </c>
      <c r="Z19" s="42"/>
      <c r="AA19" s="1" t="s">
        <v>58</v>
      </c>
      <c r="AB19" s="28" t="s">
        <v>326</v>
      </c>
    </row>
    <row r="20" spans="1:28" x14ac:dyDescent="0.3">
      <c r="A20" s="1" t="s">
        <v>77</v>
      </c>
      <c r="B20" s="1" t="s">
        <v>46</v>
      </c>
      <c r="C20" s="27" t="s">
        <v>47</v>
      </c>
      <c r="D20" s="38">
        <v>10</v>
      </c>
      <c r="E20" s="97"/>
      <c r="F20" s="27">
        <v>3</v>
      </c>
      <c r="G20" s="27">
        <v>19</v>
      </c>
      <c r="H20" s="27"/>
      <c r="I20" s="27"/>
      <c r="J20" s="27">
        <v>5</v>
      </c>
      <c r="K20" s="27">
        <v>6</v>
      </c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27">
        <f t="shared" si="1"/>
        <v>11</v>
      </c>
      <c r="U20" s="40" t="str">
        <f t="shared" si="2"/>
        <v/>
      </c>
      <c r="V20" s="22">
        <v>282</v>
      </c>
      <c r="W20" s="22" t="s">
        <v>95</v>
      </c>
      <c r="X20" s="22" t="s">
        <v>92</v>
      </c>
      <c r="Y20" s="76">
        <v>346</v>
      </c>
      <c r="Z20" s="42"/>
      <c r="AA20" s="1" t="s">
        <v>58</v>
      </c>
      <c r="AB20" s="28" t="s">
        <v>326</v>
      </c>
    </row>
    <row r="21" spans="1:28" x14ac:dyDescent="0.3">
      <c r="A21" s="1" t="s">
        <v>77</v>
      </c>
      <c r="B21" s="1" t="s">
        <v>46</v>
      </c>
      <c r="C21" s="27" t="s">
        <v>53</v>
      </c>
      <c r="D21" s="38">
        <v>15</v>
      </c>
      <c r="E21" s="97"/>
      <c r="F21" s="27">
        <v>4</v>
      </c>
      <c r="G21" s="97"/>
      <c r="H21" s="27"/>
      <c r="I21" s="27"/>
      <c r="J21" s="27">
        <v>4</v>
      </c>
      <c r="K21" s="27">
        <v>5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f t="shared" si="1"/>
        <v>12</v>
      </c>
      <c r="U21" s="40" t="str">
        <f t="shared" si="2"/>
        <v/>
      </c>
      <c r="V21" s="22">
        <v>282</v>
      </c>
      <c r="W21" s="22" t="s">
        <v>95</v>
      </c>
      <c r="X21" s="22" t="s">
        <v>92</v>
      </c>
      <c r="Y21" s="76">
        <v>346</v>
      </c>
      <c r="Z21" s="42"/>
      <c r="AA21" s="1" t="s">
        <v>58</v>
      </c>
      <c r="AB21" s="28" t="s">
        <v>326</v>
      </c>
    </row>
    <row r="22" spans="1:28" x14ac:dyDescent="0.3">
      <c r="A22" s="1" t="s">
        <v>77</v>
      </c>
      <c r="B22" s="1" t="s">
        <v>46</v>
      </c>
      <c r="C22" s="57" t="s">
        <v>39</v>
      </c>
      <c r="D22" s="1"/>
      <c r="E22" s="57">
        <v>240</v>
      </c>
      <c r="F22" s="43"/>
      <c r="G22" s="57">
        <v>58</v>
      </c>
      <c r="H22" s="43"/>
      <c r="I22" s="43"/>
      <c r="J22" s="43"/>
      <c r="K22" s="43"/>
      <c r="L22" s="43"/>
      <c r="M22" s="43"/>
      <c r="N22" s="27"/>
      <c r="O22" s="43"/>
      <c r="P22" s="57">
        <v>32</v>
      </c>
      <c r="Q22" s="43"/>
      <c r="R22" s="43"/>
      <c r="S22" s="43"/>
      <c r="T22" s="57"/>
      <c r="U22" s="40" t="str">
        <f t="shared" ref="U22" si="3">_xlfn.IFNA("",((T22+Q22+N22-R22)+(O22*2))/E22)</f>
        <v/>
      </c>
      <c r="V22" s="22">
        <v>282</v>
      </c>
      <c r="W22" s="22" t="s">
        <v>95</v>
      </c>
      <c r="X22" s="22" t="s">
        <v>92</v>
      </c>
      <c r="Y22" s="76">
        <v>346</v>
      </c>
      <c r="Z22" s="42"/>
      <c r="AA22" s="1" t="s">
        <v>58</v>
      </c>
      <c r="AB22" s="28" t="s">
        <v>326</v>
      </c>
    </row>
    <row r="23" spans="1:28" x14ac:dyDescent="0.3">
      <c r="A23" s="44" t="s">
        <v>77</v>
      </c>
      <c r="B23" s="44" t="s">
        <v>46</v>
      </c>
      <c r="C23" s="45" t="s">
        <v>40</v>
      </c>
      <c r="D23" s="44"/>
      <c r="E23" s="45">
        <f t="shared" ref="E23:T23" si="4">SUM(E13:E22)</f>
        <v>240</v>
      </c>
      <c r="F23" s="45">
        <f t="shared" si="4"/>
        <v>37</v>
      </c>
      <c r="G23" s="45">
        <f t="shared" si="4"/>
        <v>85</v>
      </c>
      <c r="H23" s="45">
        <f t="shared" si="4"/>
        <v>0</v>
      </c>
      <c r="I23" s="45">
        <f t="shared" si="4"/>
        <v>0</v>
      </c>
      <c r="J23" s="45">
        <f t="shared" si="4"/>
        <v>32</v>
      </c>
      <c r="K23" s="45">
        <f t="shared" si="4"/>
        <v>43</v>
      </c>
      <c r="L23" s="45">
        <f t="shared" si="4"/>
        <v>0</v>
      </c>
      <c r="M23" s="45">
        <f t="shared" si="4"/>
        <v>0</v>
      </c>
      <c r="N23" s="45">
        <f t="shared" si="4"/>
        <v>0</v>
      </c>
      <c r="O23" s="45">
        <f t="shared" si="4"/>
        <v>0</v>
      </c>
      <c r="P23" s="45">
        <f t="shared" si="4"/>
        <v>33</v>
      </c>
      <c r="Q23" s="45">
        <f t="shared" si="4"/>
        <v>0</v>
      </c>
      <c r="R23" s="45">
        <f t="shared" si="4"/>
        <v>0</v>
      </c>
      <c r="S23" s="45">
        <f t="shared" si="4"/>
        <v>0</v>
      </c>
      <c r="T23" s="45">
        <f t="shared" si="4"/>
        <v>106</v>
      </c>
      <c r="U23" s="46">
        <f>((T23+Q23+N23-R23)+(O23*2))/E23</f>
        <v>0.44166666666666665</v>
      </c>
      <c r="V23" s="47">
        <v>282</v>
      </c>
      <c r="W23" s="47" t="s">
        <v>95</v>
      </c>
      <c r="X23" s="47" t="s">
        <v>92</v>
      </c>
      <c r="Y23" s="77">
        <v>346</v>
      </c>
      <c r="Z23" s="88" t="s">
        <v>479</v>
      </c>
      <c r="AA23" s="44" t="s">
        <v>58</v>
      </c>
      <c r="AB23" s="79" t="s">
        <v>326</v>
      </c>
    </row>
    <row r="24" spans="1:28" x14ac:dyDescent="0.3">
      <c r="A24" s="1"/>
      <c r="B24" s="1"/>
      <c r="C24" s="1"/>
      <c r="D24" s="1"/>
      <c r="F24" s="50" t="s">
        <v>41</v>
      </c>
      <c r="G24" s="52">
        <f>F23/G23</f>
        <v>0.43529411764705883</v>
      </c>
      <c r="H24" s="27"/>
      <c r="I24" s="1"/>
      <c r="J24" s="50" t="s">
        <v>42</v>
      </c>
      <c r="K24" s="52">
        <f>J23/K23</f>
        <v>0.7441860465116279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1" t="s">
        <v>430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24</v>
      </c>
      <c r="AB33" s="80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77</v>
      </c>
      <c r="C35" s="27" t="s">
        <v>373</v>
      </c>
      <c r="D35" s="38">
        <v>13</v>
      </c>
      <c r="E35" s="97"/>
      <c r="F35" s="27">
        <v>3</v>
      </c>
      <c r="G35" s="97"/>
      <c r="H35" s="27"/>
      <c r="I35" s="27"/>
      <c r="J35" s="27">
        <v>4</v>
      </c>
      <c r="K35" s="27">
        <v>5</v>
      </c>
      <c r="L35" s="97"/>
      <c r="M35" s="97"/>
      <c r="N35" s="27">
        <f>SUM(L35:M35)</f>
        <v>0</v>
      </c>
      <c r="O35" s="97"/>
      <c r="P35" s="57">
        <v>6</v>
      </c>
      <c r="Q35" s="97"/>
      <c r="R35" s="97"/>
      <c r="S35" s="97"/>
      <c r="T35" s="27">
        <f>(H35*3)+((F35-H35)*2)+J35</f>
        <v>10</v>
      </c>
      <c r="U35" s="40" t="str">
        <f>IFERROR(((T35+Q35+N35-R35)+(O35*2))/E35,"")</f>
        <v/>
      </c>
      <c r="V35" s="22">
        <v>282</v>
      </c>
      <c r="W35" s="22" t="s">
        <v>91</v>
      </c>
      <c r="X35" s="22" t="s">
        <v>96</v>
      </c>
      <c r="Y35" s="76">
        <v>346</v>
      </c>
      <c r="Z35" s="42"/>
      <c r="AA35" s="1" t="s">
        <v>301</v>
      </c>
      <c r="AB35" s="28" t="s">
        <v>327</v>
      </c>
    </row>
    <row r="36" spans="1:28" x14ac:dyDescent="0.3">
      <c r="A36" s="1" t="s">
        <v>46</v>
      </c>
      <c r="B36" s="1" t="s">
        <v>77</v>
      </c>
      <c r="C36" s="27" t="s">
        <v>374</v>
      </c>
      <c r="D36" s="38">
        <v>11</v>
      </c>
      <c r="E36" s="97"/>
      <c r="F36" s="27">
        <v>7</v>
      </c>
      <c r="G36" s="97"/>
      <c r="H36" s="27"/>
      <c r="I36" s="27"/>
      <c r="J36" s="27">
        <v>3</v>
      </c>
      <c r="K36" s="27">
        <v>4</v>
      </c>
      <c r="L36" s="97"/>
      <c r="M36" s="97"/>
      <c r="N36" s="27">
        <f t="shared" ref="N36:N41" si="5">SUM(L36:M36)</f>
        <v>0</v>
      </c>
      <c r="O36" s="98"/>
      <c r="P36" s="57">
        <v>6</v>
      </c>
      <c r="Q36" s="98"/>
      <c r="R36" s="98"/>
      <c r="S36" s="98"/>
      <c r="T36" s="39">
        <f t="shared" ref="T36:T41" si="6">(H36*3)+((F36-H36)*2)+J36</f>
        <v>17</v>
      </c>
      <c r="U36" s="40" t="str">
        <f t="shared" ref="U36:U45" si="7">IFERROR(((T36+Q36+N36-R36)+(O36*2))/E36,"")</f>
        <v/>
      </c>
      <c r="V36" s="22">
        <v>282</v>
      </c>
      <c r="W36" s="22" t="s">
        <v>91</v>
      </c>
      <c r="X36" s="22" t="s">
        <v>96</v>
      </c>
      <c r="Y36" s="76">
        <v>346</v>
      </c>
      <c r="Z36" s="42"/>
      <c r="AA36" s="1" t="s">
        <v>301</v>
      </c>
      <c r="AB36" s="28" t="s">
        <v>327</v>
      </c>
    </row>
    <row r="37" spans="1:28" x14ac:dyDescent="0.3">
      <c r="A37" s="1" t="s">
        <v>46</v>
      </c>
      <c r="B37" s="1" t="s">
        <v>77</v>
      </c>
      <c r="C37" s="27" t="s">
        <v>375</v>
      </c>
      <c r="D37" s="38">
        <v>31</v>
      </c>
      <c r="E37" s="97"/>
      <c r="F37" s="27"/>
      <c r="G37" s="97"/>
      <c r="H37" s="27"/>
      <c r="I37" s="27"/>
      <c r="J37" s="27"/>
      <c r="K37" s="27"/>
      <c r="L37" s="97"/>
      <c r="M37" s="97"/>
      <c r="N37" s="27">
        <f t="shared" si="5"/>
        <v>0</v>
      </c>
      <c r="O37" s="98"/>
      <c r="P37" s="98"/>
      <c r="Q37" s="98"/>
      <c r="R37" s="98"/>
      <c r="S37" s="98"/>
      <c r="T37" s="39">
        <f t="shared" si="6"/>
        <v>0</v>
      </c>
      <c r="U37" s="40" t="str">
        <f t="shared" si="7"/>
        <v/>
      </c>
      <c r="V37" s="22">
        <v>282</v>
      </c>
      <c r="W37" s="22" t="s">
        <v>91</v>
      </c>
      <c r="X37" s="22" t="s">
        <v>96</v>
      </c>
      <c r="Y37" s="76">
        <v>346</v>
      </c>
      <c r="Z37" s="42"/>
      <c r="AA37" s="1" t="s">
        <v>301</v>
      </c>
      <c r="AB37" s="28" t="s">
        <v>327</v>
      </c>
    </row>
    <row r="38" spans="1:28" x14ac:dyDescent="0.3">
      <c r="A38" s="1" t="s">
        <v>46</v>
      </c>
      <c r="B38" s="1" t="s">
        <v>77</v>
      </c>
      <c r="C38" s="27" t="s">
        <v>376</v>
      </c>
      <c r="D38" s="38">
        <v>6</v>
      </c>
      <c r="E38" s="97"/>
      <c r="F38" s="27">
        <v>7</v>
      </c>
      <c r="G38" s="97"/>
      <c r="H38" s="27"/>
      <c r="I38" s="27"/>
      <c r="J38" s="27">
        <v>3</v>
      </c>
      <c r="K38" s="27">
        <v>4</v>
      </c>
      <c r="L38" s="97"/>
      <c r="M38" s="97"/>
      <c r="N38" s="27">
        <f t="shared" si="5"/>
        <v>0</v>
      </c>
      <c r="O38" s="98"/>
      <c r="P38" s="98"/>
      <c r="Q38" s="98"/>
      <c r="R38" s="98"/>
      <c r="S38" s="98"/>
      <c r="T38" s="39">
        <f t="shared" si="6"/>
        <v>17</v>
      </c>
      <c r="U38" s="40" t="str">
        <f t="shared" si="7"/>
        <v/>
      </c>
      <c r="V38" s="22">
        <v>282</v>
      </c>
      <c r="W38" s="22" t="s">
        <v>91</v>
      </c>
      <c r="X38" s="22" t="s">
        <v>96</v>
      </c>
      <c r="Y38" s="76">
        <v>346</v>
      </c>
      <c r="Z38" s="42"/>
      <c r="AA38" s="1" t="s">
        <v>301</v>
      </c>
      <c r="AB38" s="28" t="s">
        <v>327</v>
      </c>
    </row>
    <row r="39" spans="1:28" x14ac:dyDescent="0.3">
      <c r="A39" s="1" t="s">
        <v>46</v>
      </c>
      <c r="B39" s="1" t="s">
        <v>77</v>
      </c>
      <c r="C39" s="27" t="s">
        <v>377</v>
      </c>
      <c r="D39" s="38">
        <v>12</v>
      </c>
      <c r="E39" s="97"/>
      <c r="F39" s="27">
        <v>7</v>
      </c>
      <c r="G39" s="97"/>
      <c r="H39" s="27"/>
      <c r="I39" s="27"/>
      <c r="J39" s="27">
        <v>6</v>
      </c>
      <c r="K39" s="27">
        <v>6</v>
      </c>
      <c r="L39" s="97"/>
      <c r="M39" s="97"/>
      <c r="N39" s="27">
        <f t="shared" si="5"/>
        <v>0</v>
      </c>
      <c r="O39" s="98"/>
      <c r="P39" s="98"/>
      <c r="Q39" s="39">
        <v>1</v>
      </c>
      <c r="R39" s="7" t="s">
        <v>511</v>
      </c>
      <c r="S39" s="98"/>
      <c r="T39" s="39">
        <f t="shared" si="6"/>
        <v>20</v>
      </c>
      <c r="U39" s="40" t="str">
        <f t="shared" si="7"/>
        <v/>
      </c>
      <c r="V39" s="22">
        <v>282</v>
      </c>
      <c r="W39" s="22" t="s">
        <v>91</v>
      </c>
      <c r="X39" s="22" t="s">
        <v>96</v>
      </c>
      <c r="Y39" s="76">
        <v>346</v>
      </c>
      <c r="Z39" s="42"/>
      <c r="AA39" s="1" t="s">
        <v>301</v>
      </c>
      <c r="AB39" s="28" t="s">
        <v>327</v>
      </c>
    </row>
    <row r="40" spans="1:28" x14ac:dyDescent="0.3">
      <c r="A40" s="1" t="s">
        <v>46</v>
      </c>
      <c r="B40" s="1" t="s">
        <v>77</v>
      </c>
      <c r="C40" s="27" t="s">
        <v>378</v>
      </c>
      <c r="D40" s="38">
        <v>32</v>
      </c>
      <c r="E40" s="97"/>
      <c r="F40" s="27"/>
      <c r="G40" s="97"/>
      <c r="H40" s="27"/>
      <c r="I40" s="27"/>
      <c r="J40" s="27"/>
      <c r="K40" s="27"/>
      <c r="L40" s="97"/>
      <c r="M40" s="97"/>
      <c r="N40" s="27">
        <f t="shared" si="5"/>
        <v>0</v>
      </c>
      <c r="O40" s="98"/>
      <c r="P40" s="98"/>
      <c r="Q40" s="98"/>
      <c r="R40" s="98"/>
      <c r="S40" s="98"/>
      <c r="T40" s="39">
        <f t="shared" si="6"/>
        <v>0</v>
      </c>
      <c r="U40" s="40" t="str">
        <f t="shared" si="7"/>
        <v/>
      </c>
      <c r="V40" s="22">
        <v>282</v>
      </c>
      <c r="W40" s="22" t="s">
        <v>91</v>
      </c>
      <c r="X40" s="22" t="s">
        <v>96</v>
      </c>
      <c r="Y40" s="76">
        <v>346</v>
      </c>
      <c r="Z40" s="42"/>
      <c r="AA40" s="1" t="s">
        <v>301</v>
      </c>
      <c r="AB40" s="28" t="s">
        <v>327</v>
      </c>
    </row>
    <row r="41" spans="1:28" x14ac:dyDescent="0.3">
      <c r="A41" s="1" t="s">
        <v>46</v>
      </c>
      <c r="B41" s="1" t="s">
        <v>77</v>
      </c>
      <c r="C41" s="27" t="s">
        <v>379</v>
      </c>
      <c r="D41" s="38">
        <v>24</v>
      </c>
      <c r="E41" s="97"/>
      <c r="F41" s="27">
        <v>2</v>
      </c>
      <c r="G41" s="97"/>
      <c r="H41" s="27"/>
      <c r="I41" s="27"/>
      <c r="J41" s="27">
        <v>0</v>
      </c>
      <c r="K41" s="27">
        <v>0</v>
      </c>
      <c r="L41" s="97"/>
      <c r="M41" s="97"/>
      <c r="N41" s="27">
        <f t="shared" si="5"/>
        <v>0</v>
      </c>
      <c r="O41" s="98"/>
      <c r="P41" s="98"/>
      <c r="Q41" s="98"/>
      <c r="R41" s="98"/>
      <c r="S41" s="98"/>
      <c r="T41" s="39">
        <f t="shared" si="6"/>
        <v>4</v>
      </c>
      <c r="U41" s="40" t="str">
        <f t="shared" si="7"/>
        <v/>
      </c>
      <c r="V41" s="22">
        <v>282</v>
      </c>
      <c r="W41" s="22" t="s">
        <v>91</v>
      </c>
      <c r="X41" s="22" t="s">
        <v>96</v>
      </c>
      <c r="Y41" s="76">
        <v>346</v>
      </c>
      <c r="Z41" s="42"/>
      <c r="AA41" s="1" t="s">
        <v>301</v>
      </c>
      <c r="AB41" s="28" t="s">
        <v>327</v>
      </c>
    </row>
    <row r="42" spans="1:28" x14ac:dyDescent="0.3">
      <c r="A42" s="1" t="s">
        <v>46</v>
      </c>
      <c r="B42" s="1" t="s">
        <v>77</v>
      </c>
      <c r="C42" s="27" t="s">
        <v>380</v>
      </c>
      <c r="D42" s="38">
        <v>33</v>
      </c>
      <c r="E42" s="97"/>
      <c r="F42" s="27">
        <v>2</v>
      </c>
      <c r="G42" s="97"/>
      <c r="H42" s="27"/>
      <c r="I42" s="27"/>
      <c r="J42" s="27">
        <v>4</v>
      </c>
      <c r="K42" s="27">
        <v>4</v>
      </c>
      <c r="L42" s="97"/>
      <c r="M42" s="97"/>
      <c r="N42" s="27">
        <f>SUM(L42:M42)</f>
        <v>0</v>
      </c>
      <c r="O42" s="98"/>
      <c r="P42" s="57">
        <v>6</v>
      </c>
      <c r="Q42" s="98"/>
      <c r="R42" s="98"/>
      <c r="S42" s="98"/>
      <c r="T42" s="39">
        <f>(H42*3)+((F42-H42)*2)+J42</f>
        <v>8</v>
      </c>
      <c r="U42" s="40" t="str">
        <f t="shared" si="7"/>
        <v/>
      </c>
      <c r="V42" s="22">
        <v>282</v>
      </c>
      <c r="W42" s="22" t="s">
        <v>91</v>
      </c>
      <c r="X42" s="22" t="s">
        <v>96</v>
      </c>
      <c r="Y42" s="76">
        <v>346</v>
      </c>
      <c r="Z42" s="42"/>
      <c r="AA42" s="1" t="s">
        <v>301</v>
      </c>
      <c r="AB42" s="28" t="s">
        <v>327</v>
      </c>
    </row>
    <row r="43" spans="1:28" x14ac:dyDescent="0.3">
      <c r="A43" s="1" t="s">
        <v>46</v>
      </c>
      <c r="B43" s="1" t="s">
        <v>77</v>
      </c>
      <c r="C43" s="27" t="s">
        <v>381</v>
      </c>
      <c r="D43" s="38">
        <v>10</v>
      </c>
      <c r="E43" s="97"/>
      <c r="F43" s="27">
        <v>7</v>
      </c>
      <c r="G43" s="97"/>
      <c r="H43" s="27"/>
      <c r="I43" s="27"/>
      <c r="J43" s="27">
        <v>6</v>
      </c>
      <c r="K43" s="27">
        <v>6</v>
      </c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39">
        <f>(H43*3)+((F43-H43)*2)+J43</f>
        <v>20</v>
      </c>
      <c r="U43" s="40" t="str">
        <f t="shared" si="7"/>
        <v/>
      </c>
      <c r="V43" s="22">
        <v>282</v>
      </c>
      <c r="W43" s="22" t="s">
        <v>91</v>
      </c>
      <c r="X43" s="22" t="s">
        <v>96</v>
      </c>
      <c r="Y43" s="76">
        <v>346</v>
      </c>
      <c r="Z43" s="42"/>
      <c r="AA43" s="1" t="s">
        <v>301</v>
      </c>
      <c r="AB43" s="28" t="s">
        <v>327</v>
      </c>
    </row>
    <row r="44" spans="1:28" x14ac:dyDescent="0.3">
      <c r="A44" s="1" t="s">
        <v>46</v>
      </c>
      <c r="B44" s="1" t="s">
        <v>77</v>
      </c>
      <c r="C44" s="27" t="s">
        <v>382</v>
      </c>
      <c r="D44" s="38">
        <v>22</v>
      </c>
      <c r="E44" s="97"/>
      <c r="F44" s="27">
        <v>3</v>
      </c>
      <c r="G44" s="97"/>
      <c r="H44" s="27"/>
      <c r="I44" s="27"/>
      <c r="J44" s="27">
        <v>1</v>
      </c>
      <c r="K44" s="27">
        <v>2</v>
      </c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39">
        <f>(H44*3)+((F44-H44)*2)+J44</f>
        <v>7</v>
      </c>
      <c r="U44" s="40" t="str">
        <f t="shared" si="7"/>
        <v/>
      </c>
      <c r="V44" s="22">
        <v>282</v>
      </c>
      <c r="W44" s="22" t="s">
        <v>91</v>
      </c>
      <c r="X44" s="22" t="s">
        <v>96</v>
      </c>
      <c r="Y44" s="76">
        <v>346</v>
      </c>
      <c r="Z44" s="42"/>
      <c r="AA44" s="1" t="s">
        <v>301</v>
      </c>
      <c r="AB44" s="28" t="s">
        <v>327</v>
      </c>
    </row>
    <row r="45" spans="1:28" x14ac:dyDescent="0.3">
      <c r="A45" s="1" t="s">
        <v>46</v>
      </c>
      <c r="B45" s="1" t="s">
        <v>77</v>
      </c>
      <c r="C45" s="27" t="s">
        <v>383</v>
      </c>
      <c r="D45" s="38">
        <v>20</v>
      </c>
      <c r="E45" s="97"/>
      <c r="F45" s="27">
        <v>3</v>
      </c>
      <c r="G45" s="97"/>
      <c r="H45" s="27"/>
      <c r="I45" s="27"/>
      <c r="J45" s="27">
        <v>2</v>
      </c>
      <c r="K45" s="27">
        <v>2</v>
      </c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39">
        <f>(H45*3)+((F45-H45)*2)+J45</f>
        <v>8</v>
      </c>
      <c r="U45" s="40" t="str">
        <f t="shared" si="7"/>
        <v/>
      </c>
      <c r="V45" s="22">
        <v>282</v>
      </c>
      <c r="W45" s="22" t="s">
        <v>91</v>
      </c>
      <c r="X45" s="22" t="s">
        <v>96</v>
      </c>
      <c r="Y45" s="76">
        <v>346</v>
      </c>
      <c r="Z45" s="42"/>
      <c r="AA45" s="1" t="s">
        <v>301</v>
      </c>
      <c r="AB45" s="28" t="s">
        <v>327</v>
      </c>
    </row>
    <row r="46" spans="1:28" x14ac:dyDescent="0.3">
      <c r="A46" s="1" t="s">
        <v>46</v>
      </c>
      <c r="B46" s="1" t="s">
        <v>77</v>
      </c>
      <c r="C46" s="57" t="s">
        <v>39</v>
      </c>
      <c r="D46" s="1"/>
      <c r="E46" s="57">
        <v>240</v>
      </c>
      <c r="F46" s="43"/>
      <c r="G46" s="57">
        <v>85</v>
      </c>
      <c r="H46" s="43"/>
      <c r="I46" s="43"/>
      <c r="J46" s="43"/>
      <c r="K46" s="43"/>
      <c r="L46" s="43"/>
      <c r="M46" s="43"/>
      <c r="N46" s="43"/>
      <c r="O46" s="43"/>
      <c r="P46" s="57">
        <v>18</v>
      </c>
      <c r="Q46" s="43"/>
      <c r="R46" s="43"/>
      <c r="S46" s="43"/>
      <c r="T46" s="57"/>
      <c r="U46" s="40" t="str">
        <f t="shared" ref="U46" si="8">_xlfn.IFNA("",((T46+Q46+N46-R46)+(O46*2))/E46)</f>
        <v/>
      </c>
      <c r="V46" s="22">
        <v>282</v>
      </c>
      <c r="W46" s="22" t="s">
        <v>91</v>
      </c>
      <c r="X46" s="22" t="s">
        <v>96</v>
      </c>
      <c r="Y46" s="76">
        <v>346</v>
      </c>
      <c r="Z46" s="42"/>
      <c r="AA46" s="1" t="s">
        <v>301</v>
      </c>
      <c r="AB46" s="28" t="s">
        <v>327</v>
      </c>
    </row>
    <row r="47" spans="1:28" x14ac:dyDescent="0.3">
      <c r="A47" s="44" t="s">
        <v>46</v>
      </c>
      <c r="B47" s="44" t="s">
        <v>77</v>
      </c>
      <c r="C47" s="45" t="s">
        <v>40</v>
      </c>
      <c r="D47" s="44"/>
      <c r="E47" s="45">
        <f t="shared" ref="E47:T47" si="9">SUM(E35:E46)</f>
        <v>240</v>
      </c>
      <c r="F47" s="45">
        <f t="shared" si="9"/>
        <v>41</v>
      </c>
      <c r="G47" s="45">
        <f t="shared" si="9"/>
        <v>85</v>
      </c>
      <c r="H47" s="45">
        <f t="shared" si="9"/>
        <v>0</v>
      </c>
      <c r="I47" s="45">
        <f t="shared" si="9"/>
        <v>0</v>
      </c>
      <c r="J47" s="45">
        <f t="shared" si="9"/>
        <v>29</v>
      </c>
      <c r="K47" s="45">
        <f t="shared" si="9"/>
        <v>33</v>
      </c>
      <c r="L47" s="45">
        <f t="shared" si="9"/>
        <v>0</v>
      </c>
      <c r="M47" s="45">
        <f t="shared" si="9"/>
        <v>0</v>
      </c>
      <c r="N47" s="45">
        <f t="shared" si="9"/>
        <v>0</v>
      </c>
      <c r="O47" s="45">
        <f t="shared" si="9"/>
        <v>0</v>
      </c>
      <c r="P47" s="45">
        <f t="shared" si="9"/>
        <v>36</v>
      </c>
      <c r="Q47" s="45">
        <f t="shared" si="9"/>
        <v>1</v>
      </c>
      <c r="R47" s="45">
        <f t="shared" si="9"/>
        <v>0</v>
      </c>
      <c r="S47" s="45">
        <f t="shared" si="9"/>
        <v>0</v>
      </c>
      <c r="T47" s="45">
        <f t="shared" si="9"/>
        <v>111</v>
      </c>
      <c r="U47" s="46">
        <f>((T47+Q47+N47-R47)+(O47*2))/E47</f>
        <v>0.46666666666666667</v>
      </c>
      <c r="V47" s="47">
        <v>282</v>
      </c>
      <c r="W47" s="47" t="s">
        <v>91</v>
      </c>
      <c r="X47" s="47" t="s">
        <v>96</v>
      </c>
      <c r="Y47" s="77">
        <v>346</v>
      </c>
      <c r="Z47" s="49"/>
      <c r="AA47" s="44" t="s">
        <v>301</v>
      </c>
      <c r="AB47" s="79" t="s">
        <v>327</v>
      </c>
    </row>
    <row r="48" spans="1:28" x14ac:dyDescent="0.3">
      <c r="A48" s="1"/>
      <c r="B48" s="1"/>
      <c r="C48" s="1"/>
      <c r="D48" s="1"/>
      <c r="F48" s="50" t="s">
        <v>41</v>
      </c>
      <c r="G48" s="52">
        <f>F47/G47</f>
        <v>0.4823529411764706</v>
      </c>
      <c r="H48" s="27"/>
      <c r="I48" s="1"/>
      <c r="J48" s="50" t="s">
        <v>42</v>
      </c>
      <c r="K48" s="52">
        <f>J47/K47</f>
        <v>0.87878787878787878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rintOptions gridLines="1"/>
  <pageMargins left="0.2" right="0.2" top="0.75" bottom="0" header="0.3" footer="0.3"/>
  <pageSetup scale="6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8339-46AF-4653-B360-A7A1BA85EAFC}">
  <sheetPr>
    <tabColor rgb="FF92D050"/>
    <pageSetUpPr fitToPage="1"/>
  </sheetPr>
  <dimension ref="A1:AB49"/>
  <sheetViews>
    <sheetView workbookViewId="0">
      <selection activeCell="C22" sqref="C2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118</v>
      </c>
      <c r="K4" s="16" t="s">
        <v>45</v>
      </c>
      <c r="L4" s="17"/>
      <c r="M4" s="18"/>
      <c r="N4" s="19">
        <v>28</v>
      </c>
      <c r="O4" s="19">
        <v>37</v>
      </c>
      <c r="P4" s="19">
        <v>32</v>
      </c>
      <c r="Q4" s="19">
        <v>17</v>
      </c>
      <c r="R4" s="20"/>
      <c r="S4" s="21">
        <f>SUM(N4:R4)</f>
        <v>114</v>
      </c>
      <c r="T4" s="22">
        <v>286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119</v>
      </c>
      <c r="K5" s="16" t="s">
        <v>76</v>
      </c>
      <c r="L5" s="17"/>
      <c r="M5" s="18"/>
      <c r="N5" s="19">
        <v>25</v>
      </c>
      <c r="O5" s="19">
        <v>20</v>
      </c>
      <c r="P5" s="19">
        <v>33</v>
      </c>
      <c r="Q5" s="19">
        <v>23</v>
      </c>
      <c r="R5" s="20"/>
      <c r="S5" s="21">
        <f>SUM(N5:R5)</f>
        <v>101</v>
      </c>
      <c r="T5" s="22">
        <v>286</v>
      </c>
      <c r="U5" s="1"/>
      <c r="V5" s="1"/>
      <c r="W5" s="1"/>
    </row>
    <row r="6" spans="1:28" x14ac:dyDescent="0.3">
      <c r="C6" s="23">
        <v>412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197</v>
      </c>
      <c r="D7" s="7" t="s">
        <v>8</v>
      </c>
      <c r="G7" s="1"/>
      <c r="S7" s="1"/>
      <c r="T7" s="25" t="s">
        <v>9</v>
      </c>
      <c r="U7" s="1"/>
      <c r="V7" s="26">
        <v>286</v>
      </c>
      <c r="W7" s="1"/>
    </row>
    <row r="8" spans="1:28" x14ac:dyDescent="0.3">
      <c r="B8" s="1"/>
      <c r="C8" s="24" t="s">
        <v>117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22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75</v>
      </c>
      <c r="B13" s="1" t="s">
        <v>46</v>
      </c>
      <c r="C13" s="27" t="s">
        <v>50</v>
      </c>
      <c r="D13" s="38">
        <v>11</v>
      </c>
      <c r="E13" s="27">
        <v>28</v>
      </c>
      <c r="F13" s="27">
        <v>1</v>
      </c>
      <c r="G13" s="27">
        <v>5</v>
      </c>
      <c r="H13" s="27"/>
      <c r="I13" s="27"/>
      <c r="J13" s="27">
        <v>4</v>
      </c>
      <c r="K13" s="27">
        <v>4</v>
      </c>
      <c r="L13" s="27">
        <v>0</v>
      </c>
      <c r="M13" s="27">
        <v>3</v>
      </c>
      <c r="N13" s="27">
        <f>SUM(L13:M13)</f>
        <v>3</v>
      </c>
      <c r="O13" s="27">
        <v>0</v>
      </c>
      <c r="P13" s="39">
        <v>3</v>
      </c>
      <c r="Q13" s="27">
        <v>0</v>
      </c>
      <c r="R13" s="27">
        <v>4</v>
      </c>
      <c r="S13" s="27">
        <v>0</v>
      </c>
      <c r="T13" s="27">
        <f>+(F13*2)+J13</f>
        <v>6</v>
      </c>
      <c r="U13" s="40">
        <f>IFERROR(((T13+Q13+N13-R13)+(O13*2))/E13,"")</f>
        <v>0.17857142857142858</v>
      </c>
      <c r="V13" s="22">
        <v>286</v>
      </c>
      <c r="W13" s="22" t="s">
        <v>95</v>
      </c>
      <c r="X13" s="22" t="s">
        <v>96</v>
      </c>
      <c r="Y13" s="76">
        <v>412</v>
      </c>
      <c r="Z13" s="42"/>
      <c r="AA13" s="1" t="s">
        <v>58</v>
      </c>
      <c r="AB13" s="28" t="s">
        <v>120</v>
      </c>
    </row>
    <row r="14" spans="1:28" x14ac:dyDescent="0.3">
      <c r="A14" s="1" t="s">
        <v>75</v>
      </c>
      <c r="B14" s="1" t="s">
        <v>46</v>
      </c>
      <c r="C14" s="27" t="s">
        <v>49</v>
      </c>
      <c r="D14" s="38">
        <v>24</v>
      </c>
      <c r="E14" s="27">
        <v>36</v>
      </c>
      <c r="F14" s="27">
        <v>8</v>
      </c>
      <c r="G14" s="27">
        <v>18</v>
      </c>
      <c r="H14" s="27"/>
      <c r="I14" s="27"/>
      <c r="J14" s="27">
        <v>7</v>
      </c>
      <c r="K14" s="27">
        <v>8</v>
      </c>
      <c r="L14" s="27">
        <v>4</v>
      </c>
      <c r="M14" s="27">
        <v>6</v>
      </c>
      <c r="N14" s="27">
        <f t="shared" ref="N14:N19" si="0">SUM(L14:M14)</f>
        <v>10</v>
      </c>
      <c r="O14" s="39">
        <v>3</v>
      </c>
      <c r="P14" s="39">
        <v>3</v>
      </c>
      <c r="Q14" s="39">
        <v>1</v>
      </c>
      <c r="R14" s="39">
        <v>2</v>
      </c>
      <c r="S14" s="39">
        <v>0</v>
      </c>
      <c r="T14" s="27">
        <f t="shared" ref="T14:T21" si="1">+(F14*2)+J14</f>
        <v>23</v>
      </c>
      <c r="U14" s="40">
        <f t="shared" ref="U14:U21" si="2">IFERROR(((T14+Q14+N14-R14)+(O14*2))/E14,"")</f>
        <v>1.0555555555555556</v>
      </c>
      <c r="V14" s="22">
        <v>286</v>
      </c>
      <c r="W14" s="22" t="s">
        <v>95</v>
      </c>
      <c r="X14" s="22" t="s">
        <v>96</v>
      </c>
      <c r="Y14" s="76">
        <v>412</v>
      </c>
      <c r="Z14" s="42"/>
      <c r="AA14" s="1" t="s">
        <v>58</v>
      </c>
      <c r="AB14" s="28" t="s">
        <v>120</v>
      </c>
    </row>
    <row r="15" spans="1:28" x14ac:dyDescent="0.3">
      <c r="A15" s="1" t="s">
        <v>75</v>
      </c>
      <c r="B15" s="1" t="s">
        <v>46</v>
      </c>
      <c r="C15" s="27" t="s">
        <v>48</v>
      </c>
      <c r="D15" s="38">
        <v>22</v>
      </c>
      <c r="E15" s="27">
        <v>32</v>
      </c>
      <c r="F15" s="27">
        <v>9</v>
      </c>
      <c r="G15" s="27">
        <v>15</v>
      </c>
      <c r="H15" s="27"/>
      <c r="I15" s="27"/>
      <c r="J15" s="27">
        <v>4</v>
      </c>
      <c r="K15" s="27">
        <v>5</v>
      </c>
      <c r="L15" s="27">
        <v>1</v>
      </c>
      <c r="M15" s="27">
        <v>7</v>
      </c>
      <c r="N15" s="27">
        <f t="shared" si="0"/>
        <v>8</v>
      </c>
      <c r="O15" s="39">
        <v>3</v>
      </c>
      <c r="P15" s="39">
        <v>4</v>
      </c>
      <c r="Q15" s="39">
        <v>2</v>
      </c>
      <c r="R15" s="39">
        <v>0</v>
      </c>
      <c r="S15" s="39">
        <v>0</v>
      </c>
      <c r="T15" s="27">
        <f t="shared" si="1"/>
        <v>22</v>
      </c>
      <c r="U15" s="40">
        <f t="shared" si="2"/>
        <v>1.1875</v>
      </c>
      <c r="V15" s="22">
        <v>286</v>
      </c>
      <c r="W15" s="22" t="s">
        <v>95</v>
      </c>
      <c r="X15" s="22" t="s">
        <v>96</v>
      </c>
      <c r="Y15" s="76">
        <v>412</v>
      </c>
      <c r="Z15" s="42"/>
      <c r="AA15" s="1" t="s">
        <v>58</v>
      </c>
      <c r="AB15" s="28" t="s">
        <v>120</v>
      </c>
    </row>
    <row r="16" spans="1:28" x14ac:dyDescent="0.3">
      <c r="A16" s="1" t="s">
        <v>75</v>
      </c>
      <c r="B16" s="1" t="s">
        <v>46</v>
      </c>
      <c r="C16" s="27" t="s">
        <v>52</v>
      </c>
      <c r="D16" s="38">
        <v>3</v>
      </c>
      <c r="E16" s="27">
        <v>6</v>
      </c>
      <c r="F16" s="27">
        <v>0</v>
      </c>
      <c r="G16" s="27">
        <v>0</v>
      </c>
      <c r="H16" s="27"/>
      <c r="I16" s="27"/>
      <c r="J16" s="27">
        <v>0</v>
      </c>
      <c r="K16" s="27">
        <v>3</v>
      </c>
      <c r="L16" s="27">
        <v>0</v>
      </c>
      <c r="M16" s="27">
        <v>0</v>
      </c>
      <c r="N16" s="27">
        <f t="shared" si="0"/>
        <v>0</v>
      </c>
      <c r="O16" s="39">
        <v>1</v>
      </c>
      <c r="P16" s="39">
        <v>1</v>
      </c>
      <c r="Q16" s="39">
        <v>0</v>
      </c>
      <c r="R16" s="39">
        <v>0</v>
      </c>
      <c r="S16" s="39">
        <v>0</v>
      </c>
      <c r="T16" s="27">
        <f t="shared" si="1"/>
        <v>0</v>
      </c>
      <c r="U16" s="40">
        <f t="shared" si="2"/>
        <v>0.33333333333333331</v>
      </c>
      <c r="V16" s="22">
        <v>286</v>
      </c>
      <c r="W16" s="22" t="s">
        <v>95</v>
      </c>
      <c r="X16" s="22" t="s">
        <v>96</v>
      </c>
      <c r="Y16" s="76">
        <v>412</v>
      </c>
      <c r="Z16" s="42"/>
      <c r="AA16" s="1" t="s">
        <v>58</v>
      </c>
      <c r="AB16" s="28" t="s">
        <v>120</v>
      </c>
    </row>
    <row r="17" spans="1:28" x14ac:dyDescent="0.3">
      <c r="A17" s="1" t="s">
        <v>75</v>
      </c>
      <c r="B17" s="1" t="s">
        <v>46</v>
      </c>
      <c r="C17" s="27" t="s">
        <v>56</v>
      </c>
      <c r="D17" s="38">
        <v>45</v>
      </c>
      <c r="E17" s="27">
        <v>18</v>
      </c>
      <c r="F17" s="27">
        <v>2</v>
      </c>
      <c r="G17" s="27">
        <v>6</v>
      </c>
      <c r="H17" s="27"/>
      <c r="I17" s="27"/>
      <c r="J17" s="27">
        <v>4</v>
      </c>
      <c r="K17" s="27">
        <v>4</v>
      </c>
      <c r="L17" s="27">
        <v>0</v>
      </c>
      <c r="M17" s="27">
        <v>4</v>
      </c>
      <c r="N17" s="27">
        <f t="shared" si="0"/>
        <v>4</v>
      </c>
      <c r="O17" s="39">
        <v>0</v>
      </c>
      <c r="P17" s="39">
        <v>2</v>
      </c>
      <c r="Q17" s="39">
        <v>0</v>
      </c>
      <c r="R17" s="39">
        <v>0</v>
      </c>
      <c r="S17" s="39">
        <v>3</v>
      </c>
      <c r="T17" s="27">
        <f t="shared" si="1"/>
        <v>8</v>
      </c>
      <c r="U17" s="40">
        <f t="shared" si="2"/>
        <v>0.66666666666666663</v>
      </c>
      <c r="V17" s="22">
        <v>286</v>
      </c>
      <c r="W17" s="22" t="s">
        <v>95</v>
      </c>
      <c r="X17" s="22" t="s">
        <v>96</v>
      </c>
      <c r="Y17" s="76">
        <v>412</v>
      </c>
      <c r="Z17" s="42"/>
      <c r="AA17" s="1" t="s">
        <v>58</v>
      </c>
      <c r="AB17" s="28" t="s">
        <v>120</v>
      </c>
    </row>
    <row r="18" spans="1:28" x14ac:dyDescent="0.3">
      <c r="A18" s="1" t="s">
        <v>75</v>
      </c>
      <c r="B18" s="1" t="s">
        <v>46</v>
      </c>
      <c r="C18" s="27" t="s">
        <v>51</v>
      </c>
      <c r="D18" s="38">
        <v>23</v>
      </c>
      <c r="E18" s="27">
        <v>39</v>
      </c>
      <c r="F18" s="27">
        <v>6</v>
      </c>
      <c r="G18" s="27">
        <v>11</v>
      </c>
      <c r="H18" s="27"/>
      <c r="I18" s="27"/>
      <c r="J18" s="27">
        <v>4</v>
      </c>
      <c r="K18" s="27">
        <v>4</v>
      </c>
      <c r="L18" s="27">
        <v>1</v>
      </c>
      <c r="M18" s="27">
        <v>4</v>
      </c>
      <c r="N18" s="27">
        <f t="shared" si="0"/>
        <v>5</v>
      </c>
      <c r="O18" s="39">
        <v>2</v>
      </c>
      <c r="P18" s="39">
        <v>3</v>
      </c>
      <c r="Q18" s="39">
        <v>1</v>
      </c>
      <c r="R18" s="39">
        <v>5</v>
      </c>
      <c r="S18" s="39">
        <v>0</v>
      </c>
      <c r="T18" s="27">
        <f t="shared" si="1"/>
        <v>16</v>
      </c>
      <c r="U18" s="40">
        <f t="shared" si="2"/>
        <v>0.53846153846153844</v>
      </c>
      <c r="V18" s="22">
        <v>286</v>
      </c>
      <c r="W18" s="22" t="s">
        <v>95</v>
      </c>
      <c r="X18" s="22" t="s">
        <v>96</v>
      </c>
      <c r="Y18" s="76">
        <v>412</v>
      </c>
      <c r="Z18" s="42"/>
      <c r="AA18" s="1" t="s">
        <v>58</v>
      </c>
      <c r="AB18" s="28" t="s">
        <v>120</v>
      </c>
    </row>
    <row r="19" spans="1:28" x14ac:dyDescent="0.3">
      <c r="A19" s="1" t="s">
        <v>75</v>
      </c>
      <c r="B19" s="1" t="s">
        <v>46</v>
      </c>
      <c r="C19" s="27" t="s">
        <v>55</v>
      </c>
      <c r="D19" s="38">
        <v>40</v>
      </c>
      <c r="E19" s="27">
        <v>28</v>
      </c>
      <c r="F19" s="27">
        <v>3</v>
      </c>
      <c r="G19" s="27">
        <v>5</v>
      </c>
      <c r="H19" s="27"/>
      <c r="I19" s="27"/>
      <c r="J19" s="27">
        <v>2</v>
      </c>
      <c r="K19" s="27">
        <v>7</v>
      </c>
      <c r="L19" s="27">
        <v>4</v>
      </c>
      <c r="M19" s="27">
        <v>4</v>
      </c>
      <c r="N19" s="27">
        <f t="shared" si="0"/>
        <v>8</v>
      </c>
      <c r="O19" s="39">
        <v>3</v>
      </c>
      <c r="P19" s="39">
        <v>5</v>
      </c>
      <c r="Q19" s="39">
        <v>1</v>
      </c>
      <c r="R19" s="39">
        <v>0</v>
      </c>
      <c r="S19" s="39">
        <v>0</v>
      </c>
      <c r="T19" s="27">
        <f t="shared" si="1"/>
        <v>8</v>
      </c>
      <c r="U19" s="40">
        <f t="shared" si="2"/>
        <v>0.8214285714285714</v>
      </c>
      <c r="V19" s="22">
        <v>286</v>
      </c>
      <c r="W19" s="22" t="s">
        <v>95</v>
      </c>
      <c r="X19" s="22" t="s">
        <v>96</v>
      </c>
      <c r="Y19" s="76">
        <v>412</v>
      </c>
      <c r="Z19" s="42"/>
      <c r="AA19" s="1" t="s">
        <v>58</v>
      </c>
      <c r="AB19" s="28" t="s">
        <v>120</v>
      </c>
    </row>
    <row r="20" spans="1:28" x14ac:dyDescent="0.3">
      <c r="A20" s="1" t="s">
        <v>75</v>
      </c>
      <c r="B20" s="1" t="s">
        <v>46</v>
      </c>
      <c r="C20" s="27" t="s">
        <v>47</v>
      </c>
      <c r="D20" s="38">
        <v>10</v>
      </c>
      <c r="E20" s="27">
        <v>30</v>
      </c>
      <c r="F20" s="27">
        <v>9</v>
      </c>
      <c r="G20" s="27">
        <v>18</v>
      </c>
      <c r="H20" s="27"/>
      <c r="I20" s="27"/>
      <c r="J20" s="27">
        <v>9</v>
      </c>
      <c r="K20" s="27">
        <v>11</v>
      </c>
      <c r="L20" s="27">
        <v>4</v>
      </c>
      <c r="M20" s="27">
        <v>6</v>
      </c>
      <c r="N20" s="27">
        <f>SUM(L20:M20)</f>
        <v>10</v>
      </c>
      <c r="O20" s="39">
        <v>5</v>
      </c>
      <c r="P20" s="39">
        <v>3</v>
      </c>
      <c r="Q20" s="39">
        <v>0</v>
      </c>
      <c r="R20" s="39">
        <v>2</v>
      </c>
      <c r="S20" s="39">
        <v>0</v>
      </c>
      <c r="T20" s="27">
        <f t="shared" si="1"/>
        <v>27</v>
      </c>
      <c r="U20" s="40">
        <f t="shared" si="2"/>
        <v>1.5</v>
      </c>
      <c r="V20" s="22">
        <v>286</v>
      </c>
      <c r="W20" s="22" t="s">
        <v>95</v>
      </c>
      <c r="X20" s="22" t="s">
        <v>96</v>
      </c>
      <c r="Y20" s="76">
        <v>412</v>
      </c>
      <c r="Z20" s="42"/>
      <c r="AA20" s="1" t="s">
        <v>58</v>
      </c>
      <c r="AB20" s="28" t="s">
        <v>120</v>
      </c>
    </row>
    <row r="21" spans="1:28" x14ac:dyDescent="0.3">
      <c r="A21" s="1" t="s">
        <v>75</v>
      </c>
      <c r="B21" s="1" t="s">
        <v>46</v>
      </c>
      <c r="C21" s="27" t="s">
        <v>53</v>
      </c>
      <c r="D21" s="38">
        <v>15</v>
      </c>
      <c r="E21" s="27">
        <v>23</v>
      </c>
      <c r="F21" s="27">
        <v>1</v>
      </c>
      <c r="G21" s="27">
        <v>5</v>
      </c>
      <c r="H21" s="27"/>
      <c r="I21" s="27"/>
      <c r="J21" s="27">
        <v>2</v>
      </c>
      <c r="K21" s="27">
        <v>3</v>
      </c>
      <c r="L21" s="27">
        <v>0</v>
      </c>
      <c r="M21" s="27">
        <v>2</v>
      </c>
      <c r="N21" s="27">
        <f>SUM(L21:M21)</f>
        <v>2</v>
      </c>
      <c r="O21" s="39">
        <v>1</v>
      </c>
      <c r="P21" s="39">
        <v>1</v>
      </c>
      <c r="Q21" s="39">
        <v>6</v>
      </c>
      <c r="R21" s="39">
        <v>1</v>
      </c>
      <c r="S21" s="39">
        <v>0</v>
      </c>
      <c r="T21" s="27">
        <f t="shared" si="1"/>
        <v>4</v>
      </c>
      <c r="U21" s="40">
        <f t="shared" si="2"/>
        <v>0.56521739130434778</v>
      </c>
      <c r="V21" s="22">
        <v>286</v>
      </c>
      <c r="W21" s="22" t="s">
        <v>95</v>
      </c>
      <c r="X21" s="22" t="s">
        <v>96</v>
      </c>
      <c r="Y21" s="76">
        <v>412</v>
      </c>
      <c r="Z21" s="42"/>
      <c r="AA21" s="1" t="s">
        <v>58</v>
      </c>
      <c r="AB21" s="28" t="s">
        <v>120</v>
      </c>
    </row>
    <row r="22" spans="1:28" x14ac:dyDescent="0.3">
      <c r="A22" s="44" t="s">
        <v>75</v>
      </c>
      <c r="B22" s="44" t="s">
        <v>46</v>
      </c>
      <c r="C22" s="45" t="s">
        <v>40</v>
      </c>
      <c r="D22" s="44"/>
      <c r="E22" s="45">
        <f t="shared" ref="E22:T22" si="3">SUM(E13:E21)</f>
        <v>240</v>
      </c>
      <c r="F22" s="45">
        <f t="shared" si="3"/>
        <v>39</v>
      </c>
      <c r="G22" s="45">
        <f t="shared" si="3"/>
        <v>83</v>
      </c>
      <c r="H22" s="45">
        <f t="shared" si="3"/>
        <v>0</v>
      </c>
      <c r="I22" s="45">
        <f t="shared" si="3"/>
        <v>0</v>
      </c>
      <c r="J22" s="45">
        <f t="shared" si="3"/>
        <v>36</v>
      </c>
      <c r="K22" s="45">
        <f t="shared" si="3"/>
        <v>49</v>
      </c>
      <c r="L22" s="45">
        <f t="shared" si="3"/>
        <v>14</v>
      </c>
      <c r="M22" s="45">
        <f t="shared" si="3"/>
        <v>36</v>
      </c>
      <c r="N22" s="45">
        <f t="shared" si="3"/>
        <v>50</v>
      </c>
      <c r="O22" s="45">
        <f t="shared" si="3"/>
        <v>18</v>
      </c>
      <c r="P22" s="45">
        <f t="shared" si="3"/>
        <v>25</v>
      </c>
      <c r="Q22" s="45">
        <f t="shared" si="3"/>
        <v>11</v>
      </c>
      <c r="R22" s="45">
        <f t="shared" si="3"/>
        <v>14</v>
      </c>
      <c r="S22" s="45">
        <f t="shared" si="3"/>
        <v>3</v>
      </c>
      <c r="T22" s="45">
        <f t="shared" si="3"/>
        <v>114</v>
      </c>
      <c r="U22" s="46">
        <f>((T22+Q22+N22-R22)+(O22*2))/E22</f>
        <v>0.8208333333333333</v>
      </c>
      <c r="V22" s="47">
        <v>286</v>
      </c>
      <c r="W22" s="47" t="s">
        <v>95</v>
      </c>
      <c r="X22" s="47" t="s">
        <v>96</v>
      </c>
      <c r="Y22" s="77">
        <v>412</v>
      </c>
      <c r="Z22" s="49"/>
      <c r="AA22" s="44" t="s">
        <v>58</v>
      </c>
      <c r="AB22" s="79" t="s">
        <v>120</v>
      </c>
    </row>
    <row r="23" spans="1:28" x14ac:dyDescent="0.3">
      <c r="A23" s="1"/>
      <c r="B23" s="1"/>
      <c r="C23" s="1"/>
      <c r="D23" s="1"/>
      <c r="F23" s="50" t="s">
        <v>41</v>
      </c>
      <c r="G23" s="51">
        <f>F22/G22</f>
        <v>0.46987951807228917</v>
      </c>
      <c r="H23" s="27"/>
      <c r="I23" s="1"/>
      <c r="J23" s="50" t="s">
        <v>42</v>
      </c>
      <c r="K23" s="52">
        <f>J22/K22</f>
        <v>0.73469387755102045</v>
      </c>
      <c r="L23" s="1"/>
      <c r="M23" s="39" t="s">
        <v>43</v>
      </c>
      <c r="N23" s="53">
        <v>6</v>
      </c>
      <c r="P23" s="1"/>
      <c r="Q23" s="1"/>
      <c r="R23" s="1"/>
      <c r="S23" s="1"/>
      <c r="T23" s="1"/>
      <c r="U23" s="1"/>
      <c r="V23" s="22"/>
      <c r="W23" s="22"/>
      <c r="X23" s="22"/>
      <c r="Y23" s="54"/>
      <c r="Z23" s="42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55" t="s">
        <v>76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56">
        <v>26</v>
      </c>
      <c r="W32" s="1"/>
      <c r="X32" s="1"/>
      <c r="Y32" s="31"/>
      <c r="Z32" s="42"/>
      <c r="AA32" s="1"/>
      <c r="AB32" s="28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75</v>
      </c>
      <c r="C34" s="27" t="s">
        <v>94</v>
      </c>
      <c r="D34" s="38">
        <v>34</v>
      </c>
      <c r="E34" s="27">
        <v>24</v>
      </c>
      <c r="F34" s="27">
        <v>4</v>
      </c>
      <c r="G34" s="27">
        <v>7</v>
      </c>
      <c r="H34" s="27"/>
      <c r="I34" s="27"/>
      <c r="J34" s="27">
        <v>0</v>
      </c>
      <c r="K34" s="27">
        <v>2</v>
      </c>
      <c r="L34" s="27">
        <v>1</v>
      </c>
      <c r="M34" s="27">
        <v>1</v>
      </c>
      <c r="N34" s="27">
        <f>SUM(L34:M34)</f>
        <v>2</v>
      </c>
      <c r="O34" s="27">
        <v>2</v>
      </c>
      <c r="P34" s="57">
        <v>6</v>
      </c>
      <c r="Q34" s="27">
        <v>0</v>
      </c>
      <c r="R34" s="27">
        <v>0</v>
      </c>
      <c r="S34" s="27">
        <v>0</v>
      </c>
      <c r="T34" s="27">
        <f>(H34*3)+((F34-H34)*2)+J34</f>
        <v>8</v>
      </c>
      <c r="U34" s="40">
        <f>IFERROR(((T34+Q34+N34-R34)+(O34*2))/E34,"")</f>
        <v>0.58333333333333337</v>
      </c>
      <c r="V34" s="22">
        <v>286</v>
      </c>
      <c r="W34" s="22" t="s">
        <v>91</v>
      </c>
      <c r="X34" s="22" t="s">
        <v>92</v>
      </c>
      <c r="Y34" s="76">
        <v>412</v>
      </c>
      <c r="Z34" s="42"/>
      <c r="AA34" s="1" t="s">
        <v>97</v>
      </c>
      <c r="AB34" s="28" t="s">
        <v>121</v>
      </c>
    </row>
    <row r="35" spans="1:28" x14ac:dyDescent="0.3">
      <c r="A35" s="1" t="s">
        <v>46</v>
      </c>
      <c r="B35" s="1" t="s">
        <v>75</v>
      </c>
      <c r="C35" s="27" t="s">
        <v>99</v>
      </c>
      <c r="D35" s="38">
        <v>12</v>
      </c>
      <c r="E35" s="27">
        <v>9</v>
      </c>
      <c r="F35" s="27">
        <v>1</v>
      </c>
      <c r="G35" s="27">
        <v>2</v>
      </c>
      <c r="H35" s="27"/>
      <c r="I35" s="27"/>
      <c r="J35" s="27">
        <v>0</v>
      </c>
      <c r="K35" s="27">
        <v>0</v>
      </c>
      <c r="L35" s="27">
        <v>0</v>
      </c>
      <c r="M35" s="27">
        <v>3</v>
      </c>
      <c r="N35" s="27">
        <f t="shared" ref="N35:N40" si="4">SUM(L35:M35)</f>
        <v>3</v>
      </c>
      <c r="O35" s="39">
        <v>0</v>
      </c>
      <c r="P35" s="39">
        <v>1</v>
      </c>
      <c r="Q35" s="39">
        <v>0</v>
      </c>
      <c r="R35" s="39">
        <v>1</v>
      </c>
      <c r="S35" s="39">
        <v>1</v>
      </c>
      <c r="T35" s="39">
        <f t="shared" ref="T35:T40" si="5">(H35*3)+((F35-H35)*2)+J35</f>
        <v>2</v>
      </c>
      <c r="U35" s="40">
        <f t="shared" ref="U35:U44" si="6">IFERROR(((T35+Q35+N35-R35)+(O35*2))/E35,"")</f>
        <v>0.44444444444444442</v>
      </c>
      <c r="V35" s="22">
        <v>286</v>
      </c>
      <c r="W35" s="22" t="s">
        <v>91</v>
      </c>
      <c r="X35" s="22" t="s">
        <v>92</v>
      </c>
      <c r="Y35" s="76">
        <v>412</v>
      </c>
      <c r="Z35" s="42"/>
      <c r="AA35" s="1" t="s">
        <v>97</v>
      </c>
      <c r="AB35" s="28" t="s">
        <v>121</v>
      </c>
    </row>
    <row r="36" spans="1:28" x14ac:dyDescent="0.3">
      <c r="A36" s="1" t="s">
        <v>46</v>
      </c>
      <c r="B36" s="1" t="s">
        <v>75</v>
      </c>
      <c r="C36" s="27" t="s">
        <v>113</v>
      </c>
      <c r="D36" s="38">
        <v>20</v>
      </c>
      <c r="E36" s="27">
        <v>24</v>
      </c>
      <c r="F36" s="27">
        <v>3</v>
      </c>
      <c r="G36" s="27">
        <v>5</v>
      </c>
      <c r="H36" s="27"/>
      <c r="I36" s="27"/>
      <c r="J36" s="27">
        <v>4</v>
      </c>
      <c r="K36" s="27">
        <v>8</v>
      </c>
      <c r="L36" s="27">
        <v>2</v>
      </c>
      <c r="M36" s="27">
        <v>2</v>
      </c>
      <c r="N36" s="27">
        <f t="shared" si="4"/>
        <v>4</v>
      </c>
      <c r="O36" s="39">
        <v>0</v>
      </c>
      <c r="P36" s="57">
        <v>6</v>
      </c>
      <c r="Q36" s="39">
        <v>1</v>
      </c>
      <c r="R36" s="39">
        <v>1</v>
      </c>
      <c r="S36" s="39">
        <v>1</v>
      </c>
      <c r="T36" s="39">
        <f t="shared" si="5"/>
        <v>10</v>
      </c>
      <c r="U36" s="40">
        <f t="shared" si="6"/>
        <v>0.58333333333333337</v>
      </c>
      <c r="V36" s="22">
        <v>286</v>
      </c>
      <c r="W36" s="22" t="s">
        <v>91</v>
      </c>
      <c r="X36" s="22" t="s">
        <v>92</v>
      </c>
      <c r="Y36" s="76">
        <v>412</v>
      </c>
      <c r="Z36" s="42"/>
      <c r="AA36" s="1" t="s">
        <v>97</v>
      </c>
      <c r="AB36" s="28" t="s">
        <v>121</v>
      </c>
    </row>
    <row r="37" spans="1:28" x14ac:dyDescent="0.3">
      <c r="A37" s="1" t="s">
        <v>46</v>
      </c>
      <c r="B37" s="1" t="s">
        <v>75</v>
      </c>
      <c r="C37" s="27" t="s">
        <v>100</v>
      </c>
      <c r="D37" s="38">
        <v>40</v>
      </c>
      <c r="E37" s="27">
        <v>31</v>
      </c>
      <c r="F37" s="27">
        <v>13</v>
      </c>
      <c r="G37" s="27">
        <v>21</v>
      </c>
      <c r="H37" s="27"/>
      <c r="I37" s="27"/>
      <c r="J37" s="27">
        <v>3</v>
      </c>
      <c r="K37" s="27">
        <v>4</v>
      </c>
      <c r="L37" s="27">
        <v>6</v>
      </c>
      <c r="M37" s="27">
        <v>8</v>
      </c>
      <c r="N37" s="27">
        <f t="shared" si="4"/>
        <v>14</v>
      </c>
      <c r="O37" s="39">
        <v>0</v>
      </c>
      <c r="P37" s="39">
        <v>5</v>
      </c>
      <c r="Q37" s="39">
        <v>3</v>
      </c>
      <c r="R37" s="39">
        <v>4</v>
      </c>
      <c r="S37" s="39">
        <v>1</v>
      </c>
      <c r="T37" s="39">
        <f t="shared" si="5"/>
        <v>29</v>
      </c>
      <c r="U37" s="40">
        <f t="shared" si="6"/>
        <v>1.3548387096774193</v>
      </c>
      <c r="V37" s="22">
        <v>286</v>
      </c>
      <c r="W37" s="22" t="s">
        <v>91</v>
      </c>
      <c r="X37" s="22" t="s">
        <v>92</v>
      </c>
      <c r="Y37" s="76">
        <v>412</v>
      </c>
      <c r="Z37" s="42"/>
      <c r="AA37" s="1" t="s">
        <v>97</v>
      </c>
      <c r="AB37" s="28" t="s">
        <v>121</v>
      </c>
    </row>
    <row r="38" spans="1:28" x14ac:dyDescent="0.3">
      <c r="A38" s="1" t="s">
        <v>46</v>
      </c>
      <c r="B38" s="1" t="s">
        <v>75</v>
      </c>
      <c r="C38" s="27" t="s">
        <v>101</v>
      </c>
      <c r="D38" s="38">
        <v>11</v>
      </c>
      <c r="E38" s="27">
        <v>9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 t="shared" si="4"/>
        <v>1</v>
      </c>
      <c r="O38" s="39">
        <v>0</v>
      </c>
      <c r="P38" s="39">
        <v>1</v>
      </c>
      <c r="Q38" s="39">
        <v>0</v>
      </c>
      <c r="R38" s="39">
        <v>0</v>
      </c>
      <c r="S38" s="39">
        <v>0</v>
      </c>
      <c r="T38" s="39">
        <f t="shared" si="5"/>
        <v>0</v>
      </c>
      <c r="U38" s="40">
        <f t="shared" si="6"/>
        <v>0.1111111111111111</v>
      </c>
      <c r="V38" s="22">
        <v>286</v>
      </c>
      <c r="W38" s="22" t="s">
        <v>91</v>
      </c>
      <c r="X38" s="22" t="s">
        <v>92</v>
      </c>
      <c r="Y38" s="76">
        <v>412</v>
      </c>
      <c r="Z38" s="42"/>
      <c r="AA38" s="1" t="s">
        <v>97</v>
      </c>
      <c r="AB38" s="28" t="s">
        <v>121</v>
      </c>
    </row>
    <row r="39" spans="1:28" x14ac:dyDescent="0.3">
      <c r="A39" s="1" t="s">
        <v>46</v>
      </c>
      <c r="B39" s="1" t="s">
        <v>75</v>
      </c>
      <c r="C39" s="27" t="s">
        <v>102</v>
      </c>
      <c r="D39" s="38">
        <v>42</v>
      </c>
      <c r="E39" s="27">
        <v>46</v>
      </c>
      <c r="F39" s="27">
        <v>12</v>
      </c>
      <c r="G39" s="27">
        <v>23</v>
      </c>
      <c r="H39" s="27"/>
      <c r="I39" s="27"/>
      <c r="J39" s="27">
        <v>6</v>
      </c>
      <c r="K39" s="27">
        <v>6</v>
      </c>
      <c r="L39" s="27">
        <v>4</v>
      </c>
      <c r="M39" s="27">
        <v>2</v>
      </c>
      <c r="N39" s="27">
        <f t="shared" si="4"/>
        <v>6</v>
      </c>
      <c r="O39" s="39">
        <v>0</v>
      </c>
      <c r="P39" s="39">
        <v>5</v>
      </c>
      <c r="Q39" s="39">
        <v>0</v>
      </c>
      <c r="R39" s="39">
        <v>0</v>
      </c>
      <c r="S39" s="39">
        <v>0</v>
      </c>
      <c r="T39" s="39">
        <f t="shared" si="5"/>
        <v>30</v>
      </c>
      <c r="U39" s="40">
        <f t="shared" si="6"/>
        <v>0.78260869565217395</v>
      </c>
      <c r="V39" s="22">
        <v>286</v>
      </c>
      <c r="W39" s="22" t="s">
        <v>91</v>
      </c>
      <c r="X39" s="22" t="s">
        <v>92</v>
      </c>
      <c r="Y39" s="76">
        <v>412</v>
      </c>
      <c r="Z39" s="42"/>
      <c r="AA39" s="1" t="s">
        <v>97</v>
      </c>
      <c r="AB39" s="28" t="s">
        <v>121</v>
      </c>
    </row>
    <row r="40" spans="1:28" x14ac:dyDescent="0.3">
      <c r="A40" s="1" t="s">
        <v>46</v>
      </c>
      <c r="B40" s="1" t="s">
        <v>75</v>
      </c>
      <c r="C40" s="27" t="s">
        <v>103</v>
      </c>
      <c r="D40" s="38">
        <v>22</v>
      </c>
      <c r="E40" s="27">
        <v>22</v>
      </c>
      <c r="F40" s="27">
        <v>4</v>
      </c>
      <c r="G40" s="27">
        <v>11</v>
      </c>
      <c r="H40" s="27"/>
      <c r="I40" s="27"/>
      <c r="J40" s="27">
        <v>0</v>
      </c>
      <c r="K40" s="27">
        <v>0</v>
      </c>
      <c r="L40" s="27">
        <v>1</v>
      </c>
      <c r="M40" s="27">
        <v>0</v>
      </c>
      <c r="N40" s="27">
        <f t="shared" si="4"/>
        <v>1</v>
      </c>
      <c r="O40" s="39">
        <v>3</v>
      </c>
      <c r="P40" s="39">
        <v>1</v>
      </c>
      <c r="Q40" s="39">
        <v>0</v>
      </c>
      <c r="R40" s="39">
        <v>0</v>
      </c>
      <c r="S40" s="39">
        <v>0</v>
      </c>
      <c r="T40" s="39">
        <f t="shared" si="5"/>
        <v>8</v>
      </c>
      <c r="U40" s="40">
        <f t="shared" si="6"/>
        <v>0.68181818181818177</v>
      </c>
      <c r="V40" s="22">
        <v>286</v>
      </c>
      <c r="W40" s="22" t="s">
        <v>91</v>
      </c>
      <c r="X40" s="22" t="s">
        <v>92</v>
      </c>
      <c r="Y40" s="76">
        <v>412</v>
      </c>
      <c r="Z40" s="42"/>
      <c r="AA40" s="1" t="s">
        <v>97</v>
      </c>
      <c r="AB40" s="28" t="s">
        <v>121</v>
      </c>
    </row>
    <row r="41" spans="1:28" x14ac:dyDescent="0.3">
      <c r="A41" s="1" t="s">
        <v>46</v>
      </c>
      <c r="B41" s="1" t="s">
        <v>75</v>
      </c>
      <c r="C41" s="27" t="s">
        <v>104</v>
      </c>
      <c r="D41" s="38">
        <v>44</v>
      </c>
      <c r="E41" s="27">
        <v>32</v>
      </c>
      <c r="F41" s="27">
        <v>3</v>
      </c>
      <c r="G41" s="27">
        <v>12</v>
      </c>
      <c r="H41" s="27"/>
      <c r="I41" s="27"/>
      <c r="J41" s="27">
        <v>0</v>
      </c>
      <c r="K41" s="27">
        <v>0</v>
      </c>
      <c r="L41" s="27">
        <v>4</v>
      </c>
      <c r="M41" s="27">
        <v>5</v>
      </c>
      <c r="N41" s="27">
        <f>SUM(L41:M41)</f>
        <v>9</v>
      </c>
      <c r="O41" s="39">
        <v>8</v>
      </c>
      <c r="P41" s="39">
        <v>4</v>
      </c>
      <c r="Q41" s="39">
        <v>2</v>
      </c>
      <c r="R41" s="39">
        <v>4</v>
      </c>
      <c r="S41" s="39">
        <v>1</v>
      </c>
      <c r="T41" s="39">
        <f>(H41*3)+((F41-H41)*2)+J41</f>
        <v>6</v>
      </c>
      <c r="U41" s="40">
        <f t="shared" si="6"/>
        <v>0.90625</v>
      </c>
      <c r="V41" s="22">
        <v>286</v>
      </c>
      <c r="W41" s="22" t="s">
        <v>91</v>
      </c>
      <c r="X41" s="22" t="s">
        <v>92</v>
      </c>
      <c r="Y41" s="76">
        <v>412</v>
      </c>
      <c r="Z41" s="42"/>
      <c r="AA41" s="1" t="s">
        <v>97</v>
      </c>
      <c r="AB41" s="28" t="s">
        <v>121</v>
      </c>
    </row>
    <row r="42" spans="1:28" x14ac:dyDescent="0.3">
      <c r="A42" s="1" t="s">
        <v>46</v>
      </c>
      <c r="B42" s="1" t="s">
        <v>75</v>
      </c>
      <c r="C42" s="27" t="s">
        <v>106</v>
      </c>
      <c r="D42" s="38">
        <v>14</v>
      </c>
      <c r="E42" s="27">
        <v>18</v>
      </c>
      <c r="F42" s="27">
        <v>1</v>
      </c>
      <c r="G42" s="27">
        <v>7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3</v>
      </c>
      <c r="Q42" s="39">
        <v>0</v>
      </c>
      <c r="R42" s="39">
        <v>1</v>
      </c>
      <c r="S42" s="39">
        <v>0</v>
      </c>
      <c r="T42" s="39">
        <f>(H42*3)+((F42-H42)*2)+J42</f>
        <v>2</v>
      </c>
      <c r="U42" s="40">
        <f t="shared" si="6"/>
        <v>5.5555555555555552E-2</v>
      </c>
      <c r="V42" s="22">
        <v>286</v>
      </c>
      <c r="W42" s="22" t="s">
        <v>91</v>
      </c>
      <c r="X42" s="22" t="s">
        <v>92</v>
      </c>
      <c r="Y42" s="76">
        <v>412</v>
      </c>
      <c r="Z42" s="42"/>
      <c r="AA42" s="1" t="s">
        <v>97</v>
      </c>
      <c r="AB42" s="28" t="s">
        <v>121</v>
      </c>
    </row>
    <row r="43" spans="1:28" x14ac:dyDescent="0.3">
      <c r="A43" s="1" t="s">
        <v>46</v>
      </c>
      <c r="B43" s="1" t="s">
        <v>75</v>
      </c>
      <c r="C43" s="27" t="s">
        <v>122</v>
      </c>
      <c r="D43" s="38">
        <v>30</v>
      </c>
      <c r="E43" s="27">
        <v>9</v>
      </c>
      <c r="F43" s="27">
        <v>1</v>
      </c>
      <c r="G43" s="27">
        <v>1</v>
      </c>
      <c r="H43" s="27"/>
      <c r="I43" s="27"/>
      <c r="J43" s="27">
        <v>0</v>
      </c>
      <c r="K43" s="27">
        <v>0</v>
      </c>
      <c r="L43" s="27">
        <v>0</v>
      </c>
      <c r="M43" s="27">
        <v>1</v>
      </c>
      <c r="N43" s="27">
        <f>SUM(L43:M43)</f>
        <v>1</v>
      </c>
      <c r="O43" s="39">
        <v>1</v>
      </c>
      <c r="P43" s="39">
        <v>1</v>
      </c>
      <c r="Q43" s="39">
        <v>0</v>
      </c>
      <c r="R43" s="39">
        <v>0</v>
      </c>
      <c r="S43" s="39">
        <v>0</v>
      </c>
      <c r="T43" s="39">
        <f>(H43*3)+((F43-H43)*2)+J43</f>
        <v>2</v>
      </c>
      <c r="U43" s="40">
        <f t="shared" si="6"/>
        <v>0.55555555555555558</v>
      </c>
      <c r="V43" s="22">
        <v>286</v>
      </c>
      <c r="W43" s="22" t="s">
        <v>91</v>
      </c>
      <c r="X43" s="22" t="s">
        <v>92</v>
      </c>
      <c r="Y43" s="76">
        <v>412</v>
      </c>
      <c r="Z43" s="42"/>
      <c r="AA43" s="1" t="s">
        <v>97</v>
      </c>
      <c r="AB43" s="28" t="s">
        <v>121</v>
      </c>
    </row>
    <row r="44" spans="1:28" x14ac:dyDescent="0.3">
      <c r="A44" s="1" t="s">
        <v>46</v>
      </c>
      <c r="B44" s="1" t="s">
        <v>75</v>
      </c>
      <c r="C44" s="27" t="s">
        <v>107</v>
      </c>
      <c r="D44" s="38">
        <v>33</v>
      </c>
      <c r="E44" s="27">
        <v>8</v>
      </c>
      <c r="F44" s="27">
        <v>1</v>
      </c>
      <c r="G44" s="27">
        <v>2</v>
      </c>
      <c r="H44" s="27"/>
      <c r="I44" s="27"/>
      <c r="J44" s="27">
        <v>2</v>
      </c>
      <c r="K44" s="27">
        <v>5</v>
      </c>
      <c r="L44" s="27">
        <v>1</v>
      </c>
      <c r="M44" s="27">
        <v>1</v>
      </c>
      <c r="N44" s="27">
        <f>SUM(L44:M44)</f>
        <v>2</v>
      </c>
      <c r="O44" s="39">
        <v>0</v>
      </c>
      <c r="P44" s="39">
        <v>2</v>
      </c>
      <c r="Q44" s="39">
        <v>2</v>
      </c>
      <c r="R44" s="39">
        <v>1</v>
      </c>
      <c r="S44" s="39">
        <v>0</v>
      </c>
      <c r="T44" s="39">
        <f>(H44*3)+((F44-H44)*2)+J44</f>
        <v>4</v>
      </c>
      <c r="U44" s="40">
        <f t="shared" si="6"/>
        <v>0.875</v>
      </c>
      <c r="V44" s="22">
        <v>286</v>
      </c>
      <c r="W44" s="22" t="s">
        <v>91</v>
      </c>
      <c r="X44" s="22" t="s">
        <v>92</v>
      </c>
      <c r="Y44" s="76">
        <v>412</v>
      </c>
      <c r="Z44" s="42"/>
      <c r="AA44" s="1" t="s">
        <v>97</v>
      </c>
      <c r="AB44" s="28" t="s">
        <v>121</v>
      </c>
    </row>
    <row r="45" spans="1:28" x14ac:dyDescent="0.3">
      <c r="A45" s="1" t="s">
        <v>46</v>
      </c>
      <c r="B45" s="1" t="s">
        <v>75</v>
      </c>
      <c r="C45" s="57" t="s">
        <v>39</v>
      </c>
      <c r="D45" s="36"/>
      <c r="E45" s="57">
        <v>8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0" t="str">
        <f t="shared" ref="U45" si="7">_xlfn.IFNA("",((T45+Q45+N45-R45)+(O45*2))/E45)</f>
        <v/>
      </c>
      <c r="V45" s="22">
        <v>286</v>
      </c>
      <c r="W45" s="22" t="s">
        <v>91</v>
      </c>
      <c r="X45" s="22" t="s">
        <v>92</v>
      </c>
      <c r="Y45" s="76">
        <v>412</v>
      </c>
      <c r="Z45" s="42"/>
      <c r="AA45" s="1" t="s">
        <v>97</v>
      </c>
      <c r="AB45" s="28" t="s">
        <v>121</v>
      </c>
    </row>
    <row r="46" spans="1:28" x14ac:dyDescent="0.3">
      <c r="A46" s="44" t="s">
        <v>46</v>
      </c>
      <c r="B46" s="44" t="s">
        <v>75</v>
      </c>
      <c r="C46" s="45" t="s">
        <v>40</v>
      </c>
      <c r="D46" s="44"/>
      <c r="E46" s="45">
        <f t="shared" ref="E46:T46" si="8">SUM(E34:E45)</f>
        <v>240</v>
      </c>
      <c r="F46" s="45">
        <f t="shared" si="8"/>
        <v>43</v>
      </c>
      <c r="G46" s="45">
        <f t="shared" si="8"/>
        <v>92</v>
      </c>
      <c r="H46" s="45">
        <f t="shared" si="8"/>
        <v>0</v>
      </c>
      <c r="I46" s="45">
        <f t="shared" si="8"/>
        <v>0</v>
      </c>
      <c r="J46" s="45">
        <f t="shared" si="8"/>
        <v>15</v>
      </c>
      <c r="K46" s="45">
        <f t="shared" si="8"/>
        <v>25</v>
      </c>
      <c r="L46" s="45">
        <f t="shared" si="8"/>
        <v>20</v>
      </c>
      <c r="M46" s="45">
        <f t="shared" si="8"/>
        <v>23</v>
      </c>
      <c r="N46" s="45">
        <f t="shared" si="8"/>
        <v>43</v>
      </c>
      <c r="O46" s="45">
        <f t="shared" si="8"/>
        <v>14</v>
      </c>
      <c r="P46" s="45">
        <f t="shared" si="8"/>
        <v>35</v>
      </c>
      <c r="Q46" s="45">
        <f t="shared" si="8"/>
        <v>8</v>
      </c>
      <c r="R46" s="45">
        <f t="shared" si="8"/>
        <v>12</v>
      </c>
      <c r="S46" s="45">
        <f t="shared" si="8"/>
        <v>4</v>
      </c>
      <c r="T46" s="45">
        <f t="shared" si="8"/>
        <v>101</v>
      </c>
      <c r="U46" s="46">
        <f>((T46+Q46+N46-R46)+(O46*2))/E46</f>
        <v>0.7</v>
      </c>
      <c r="V46" s="47">
        <v>286</v>
      </c>
      <c r="W46" s="47" t="s">
        <v>91</v>
      </c>
      <c r="X46" s="47" t="s">
        <v>92</v>
      </c>
      <c r="Y46" s="78">
        <v>412</v>
      </c>
      <c r="Z46" s="49"/>
      <c r="AA46" s="44" t="s">
        <v>97</v>
      </c>
      <c r="AB46" s="79" t="s">
        <v>121</v>
      </c>
    </row>
    <row r="47" spans="1:28" x14ac:dyDescent="0.3">
      <c r="A47" s="1"/>
      <c r="B47" s="1"/>
      <c r="C47" s="1"/>
      <c r="D47" s="1"/>
      <c r="F47" s="50" t="s">
        <v>41</v>
      </c>
      <c r="G47" s="51">
        <f>F46/G46</f>
        <v>0.46739130434782611</v>
      </c>
      <c r="H47" s="27"/>
      <c r="I47" s="1"/>
      <c r="J47" s="50" t="s">
        <v>42</v>
      </c>
      <c r="K47" s="52">
        <f>J46/K46</f>
        <v>0.6</v>
      </c>
      <c r="L47" s="1"/>
      <c r="M47" s="39" t="s">
        <v>43</v>
      </c>
      <c r="N47" s="53">
        <v>6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1EFB-34C1-49CC-8B79-FB0001F9790C}">
  <sheetPr>
    <tabColor rgb="FFFF0000"/>
    <pageSetUpPr fitToPage="1"/>
  </sheetPr>
  <dimension ref="A1:AB52"/>
  <sheetViews>
    <sheetView workbookViewId="0">
      <selection activeCell="C26" sqref="C2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452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504</v>
      </c>
    </row>
    <row r="3" spans="1:28" x14ac:dyDescent="0.3">
      <c r="B3" s="1"/>
      <c r="C3" s="6">
        <v>29265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86</v>
      </c>
      <c r="D4" s="7" t="s">
        <v>4</v>
      </c>
      <c r="E4" s="8"/>
      <c r="F4" s="5"/>
      <c r="G4" s="1"/>
      <c r="J4" s="15" t="s">
        <v>329</v>
      </c>
      <c r="K4" s="16" t="s">
        <v>45</v>
      </c>
      <c r="L4" s="17"/>
      <c r="M4" s="18"/>
      <c r="N4" s="19">
        <v>25</v>
      </c>
      <c r="O4" s="19">
        <v>28</v>
      </c>
      <c r="P4" s="19">
        <v>29</v>
      </c>
      <c r="Q4" s="19">
        <v>23</v>
      </c>
      <c r="R4" s="20"/>
      <c r="S4" s="21">
        <f>SUM(N4:R4)</f>
        <v>105</v>
      </c>
      <c r="T4" s="22">
        <v>299</v>
      </c>
    </row>
    <row r="5" spans="1:28" x14ac:dyDescent="0.3">
      <c r="B5" s="1"/>
      <c r="C5" s="6" t="s">
        <v>328</v>
      </c>
      <c r="D5" s="7" t="s">
        <v>6</v>
      </c>
      <c r="E5" s="1"/>
      <c r="F5" s="42" t="s">
        <v>552</v>
      </c>
      <c r="G5" s="1"/>
      <c r="J5" s="15" t="s">
        <v>330</v>
      </c>
      <c r="K5" s="16" t="s">
        <v>68</v>
      </c>
      <c r="L5" s="17"/>
      <c r="M5" s="18"/>
      <c r="N5" s="19">
        <v>21</v>
      </c>
      <c r="O5" s="19">
        <v>24</v>
      </c>
      <c r="P5" s="19">
        <v>21</v>
      </c>
      <c r="Q5" s="19">
        <v>28</v>
      </c>
      <c r="R5" s="20"/>
      <c r="S5" s="21">
        <f>SUM(N5:R5)</f>
        <v>94</v>
      </c>
      <c r="T5" s="22">
        <v>299</v>
      </c>
      <c r="U5" s="1"/>
      <c r="V5" s="1"/>
      <c r="W5" s="1"/>
    </row>
    <row r="6" spans="1:28" x14ac:dyDescent="0.3">
      <c r="C6" s="23">
        <v>306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451</v>
      </c>
      <c r="D7" s="7" t="s">
        <v>8</v>
      </c>
      <c r="G7" s="1"/>
      <c r="S7" s="1"/>
      <c r="T7" s="25" t="s">
        <v>9</v>
      </c>
      <c r="U7" s="1"/>
      <c r="V7" s="26">
        <v>299</v>
      </c>
      <c r="W7" s="1"/>
    </row>
    <row r="8" spans="1:28" x14ac:dyDescent="0.3">
      <c r="B8" s="1"/>
      <c r="C8" s="24" t="s">
        <v>124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23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50</v>
      </c>
      <c r="D13" s="38">
        <v>11</v>
      </c>
      <c r="E13" s="97"/>
      <c r="F13" s="27">
        <v>2</v>
      </c>
      <c r="G13" s="97"/>
      <c r="H13" s="27"/>
      <c r="I13" s="27"/>
      <c r="J13" s="27">
        <v>7</v>
      </c>
      <c r="K13" s="27">
        <v>7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(H13*3)+((F13-H13)*2)+J13</f>
        <v>11</v>
      </c>
      <c r="U13" s="40" t="str">
        <f>IFERROR(((T13+Q13+N13-R13)+(O13*2))/E13,"")</f>
        <v/>
      </c>
      <c r="V13" s="22">
        <v>299</v>
      </c>
      <c r="W13" s="22" t="s">
        <v>95</v>
      </c>
      <c r="X13" s="22" t="s">
        <v>96</v>
      </c>
      <c r="Y13" s="76">
        <v>306</v>
      </c>
      <c r="Z13" s="42" t="s">
        <v>331</v>
      </c>
      <c r="AA13" s="1" t="s">
        <v>58</v>
      </c>
      <c r="AB13" s="28" t="s">
        <v>332</v>
      </c>
    </row>
    <row r="14" spans="1:28" x14ac:dyDescent="0.3">
      <c r="A14" s="1" t="s">
        <v>67</v>
      </c>
      <c r="B14" s="1" t="s">
        <v>46</v>
      </c>
      <c r="C14" s="27" t="s">
        <v>49</v>
      </c>
      <c r="D14" s="38">
        <v>24</v>
      </c>
      <c r="E14" s="97"/>
      <c r="F14" s="27">
        <v>10</v>
      </c>
      <c r="G14" s="97"/>
      <c r="H14" s="27"/>
      <c r="I14" s="27"/>
      <c r="J14" s="27">
        <v>4</v>
      </c>
      <c r="K14" s="27">
        <v>4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39">
        <f t="shared" ref="T14:T19" si="1">(H14*3)+((F14-H14)*2)+J14</f>
        <v>24</v>
      </c>
      <c r="U14" s="40" t="str">
        <f t="shared" ref="U14:U21" si="2">IFERROR(((T14+Q14+N14-R14)+(O14*2))/E14,"")</f>
        <v/>
      </c>
      <c r="V14" s="22">
        <v>299</v>
      </c>
      <c r="W14" s="22" t="s">
        <v>95</v>
      </c>
      <c r="X14" s="22" t="s">
        <v>96</v>
      </c>
      <c r="Y14" s="76">
        <v>306</v>
      </c>
      <c r="Z14" s="42" t="s">
        <v>331</v>
      </c>
      <c r="AA14" s="1" t="s">
        <v>58</v>
      </c>
      <c r="AB14" s="28" t="s">
        <v>332</v>
      </c>
    </row>
    <row r="15" spans="1:28" x14ac:dyDescent="0.3">
      <c r="A15" s="1" t="s">
        <v>67</v>
      </c>
      <c r="B15" s="1" t="s">
        <v>46</v>
      </c>
      <c r="C15" s="27" t="s">
        <v>48</v>
      </c>
      <c r="D15" s="38">
        <v>22</v>
      </c>
      <c r="E15" s="97"/>
      <c r="F15" s="27">
        <v>2</v>
      </c>
      <c r="G15" s="97"/>
      <c r="H15" s="27"/>
      <c r="I15" s="27"/>
      <c r="J15" s="27">
        <v>2</v>
      </c>
      <c r="K15" s="27">
        <v>2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f t="shared" si="1"/>
        <v>6</v>
      </c>
      <c r="U15" s="40" t="str">
        <f t="shared" si="2"/>
        <v/>
      </c>
      <c r="V15" s="22">
        <v>299</v>
      </c>
      <c r="W15" s="22" t="s">
        <v>95</v>
      </c>
      <c r="X15" s="22" t="s">
        <v>96</v>
      </c>
      <c r="Y15" s="76">
        <v>306</v>
      </c>
      <c r="Z15" s="42" t="s">
        <v>331</v>
      </c>
      <c r="AA15" s="1" t="s">
        <v>58</v>
      </c>
      <c r="AB15" s="28" t="s">
        <v>332</v>
      </c>
    </row>
    <row r="16" spans="1:28" x14ac:dyDescent="0.3">
      <c r="A16" s="1" t="s">
        <v>67</v>
      </c>
      <c r="B16" s="1" t="s">
        <v>46</v>
      </c>
      <c r="C16" s="27" t="s">
        <v>52</v>
      </c>
      <c r="D16" s="38">
        <v>3</v>
      </c>
      <c r="E16" s="97" t="s">
        <v>555</v>
      </c>
      <c r="F16" s="27"/>
      <c r="G16" s="97"/>
      <c r="H16" s="27"/>
      <c r="I16" s="27"/>
      <c r="J16" s="27"/>
      <c r="K16" s="27"/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39">
        <f t="shared" si="1"/>
        <v>0</v>
      </c>
      <c r="U16" s="40" t="str">
        <f t="shared" si="2"/>
        <v/>
      </c>
      <c r="V16" s="22">
        <v>299</v>
      </c>
      <c r="W16" s="22" t="s">
        <v>95</v>
      </c>
      <c r="X16" s="22" t="s">
        <v>96</v>
      </c>
      <c r="Y16" s="76">
        <v>306</v>
      </c>
      <c r="Z16" s="42" t="s">
        <v>331</v>
      </c>
      <c r="AA16" s="1" t="s">
        <v>58</v>
      </c>
      <c r="AB16" s="28" t="s">
        <v>332</v>
      </c>
    </row>
    <row r="17" spans="1:28" x14ac:dyDescent="0.3">
      <c r="A17" s="1" t="s">
        <v>67</v>
      </c>
      <c r="B17" s="1" t="s">
        <v>46</v>
      </c>
      <c r="C17" s="27" t="s">
        <v>56</v>
      </c>
      <c r="D17" s="38">
        <v>45</v>
      </c>
      <c r="E17" s="97"/>
      <c r="F17" s="27">
        <v>5</v>
      </c>
      <c r="G17" s="97"/>
      <c r="H17" s="27"/>
      <c r="I17" s="27"/>
      <c r="J17" s="27">
        <v>0</v>
      </c>
      <c r="K17" s="27">
        <v>0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39">
        <f t="shared" si="1"/>
        <v>10</v>
      </c>
      <c r="U17" s="40" t="str">
        <f t="shared" si="2"/>
        <v/>
      </c>
      <c r="V17" s="22">
        <v>299</v>
      </c>
      <c r="W17" s="22" t="s">
        <v>95</v>
      </c>
      <c r="X17" s="22" t="s">
        <v>96</v>
      </c>
      <c r="Y17" s="76">
        <v>306</v>
      </c>
      <c r="Z17" s="42" t="s">
        <v>331</v>
      </c>
      <c r="AA17" s="1" t="s">
        <v>58</v>
      </c>
      <c r="AB17" s="28" t="s">
        <v>332</v>
      </c>
    </row>
    <row r="18" spans="1:28" x14ac:dyDescent="0.3">
      <c r="A18" s="1" t="s">
        <v>67</v>
      </c>
      <c r="B18" s="1" t="s">
        <v>46</v>
      </c>
      <c r="C18" s="27" t="s">
        <v>51</v>
      </c>
      <c r="D18" s="38">
        <v>23</v>
      </c>
      <c r="E18" s="97"/>
      <c r="F18" s="27">
        <v>3</v>
      </c>
      <c r="G18" s="97"/>
      <c r="H18" s="27"/>
      <c r="I18" s="27"/>
      <c r="J18" s="27">
        <v>1</v>
      </c>
      <c r="K18" s="27">
        <v>2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f t="shared" si="1"/>
        <v>7</v>
      </c>
      <c r="U18" s="40" t="str">
        <f t="shared" si="2"/>
        <v/>
      </c>
      <c r="V18" s="22">
        <v>299</v>
      </c>
      <c r="W18" s="22" t="s">
        <v>95</v>
      </c>
      <c r="X18" s="22" t="s">
        <v>96</v>
      </c>
      <c r="Y18" s="76">
        <v>306</v>
      </c>
      <c r="Z18" s="42" t="s">
        <v>331</v>
      </c>
      <c r="AA18" s="1" t="s">
        <v>58</v>
      </c>
      <c r="AB18" s="28" t="s">
        <v>332</v>
      </c>
    </row>
    <row r="19" spans="1:28" x14ac:dyDescent="0.3">
      <c r="A19" s="1" t="s">
        <v>67</v>
      </c>
      <c r="B19" s="1" t="s">
        <v>46</v>
      </c>
      <c r="C19" s="27" t="s">
        <v>55</v>
      </c>
      <c r="D19" s="38">
        <v>40</v>
      </c>
      <c r="E19" s="97"/>
      <c r="F19" s="27">
        <v>3</v>
      </c>
      <c r="G19" s="97"/>
      <c r="H19" s="27"/>
      <c r="I19" s="27"/>
      <c r="J19" s="27">
        <v>0</v>
      </c>
      <c r="K19" s="27">
        <v>0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39">
        <f t="shared" si="1"/>
        <v>6</v>
      </c>
      <c r="U19" s="40" t="str">
        <f t="shared" si="2"/>
        <v/>
      </c>
      <c r="V19" s="22">
        <v>299</v>
      </c>
      <c r="W19" s="22" t="s">
        <v>95</v>
      </c>
      <c r="X19" s="22" t="s">
        <v>96</v>
      </c>
      <c r="Y19" s="76">
        <v>306</v>
      </c>
      <c r="Z19" s="42" t="s">
        <v>331</v>
      </c>
      <c r="AA19" s="1" t="s">
        <v>58</v>
      </c>
      <c r="AB19" s="28" t="s">
        <v>332</v>
      </c>
    </row>
    <row r="20" spans="1:28" x14ac:dyDescent="0.3">
      <c r="A20" s="1" t="s">
        <v>67</v>
      </c>
      <c r="B20" s="1" t="s">
        <v>46</v>
      </c>
      <c r="C20" s="27" t="s">
        <v>47</v>
      </c>
      <c r="D20" s="38">
        <v>10</v>
      </c>
      <c r="E20" s="97"/>
      <c r="F20" s="27">
        <v>14</v>
      </c>
      <c r="G20" s="27">
        <v>21</v>
      </c>
      <c r="H20" s="27"/>
      <c r="I20" s="27"/>
      <c r="J20" s="27">
        <v>3</v>
      </c>
      <c r="K20" s="27">
        <v>4</v>
      </c>
      <c r="L20" s="27">
        <v>6</v>
      </c>
      <c r="M20" s="27">
        <v>8</v>
      </c>
      <c r="N20" s="27">
        <f>SUM(L20:M20)</f>
        <v>14</v>
      </c>
      <c r="O20" s="98"/>
      <c r="P20" s="98"/>
      <c r="Q20" s="98"/>
      <c r="R20" s="98"/>
      <c r="S20" s="98"/>
      <c r="T20" s="39">
        <f>(H20*3)+((F20-H20)*2)+J20</f>
        <v>31</v>
      </c>
      <c r="U20" s="40" t="str">
        <f t="shared" si="2"/>
        <v/>
      </c>
      <c r="V20" s="22">
        <v>299</v>
      </c>
      <c r="W20" s="22" t="s">
        <v>95</v>
      </c>
      <c r="X20" s="22" t="s">
        <v>96</v>
      </c>
      <c r="Y20" s="76">
        <v>306</v>
      </c>
      <c r="Z20" s="42" t="s">
        <v>331</v>
      </c>
      <c r="AA20" s="1" t="s">
        <v>58</v>
      </c>
      <c r="AB20" s="28" t="s">
        <v>332</v>
      </c>
    </row>
    <row r="21" spans="1:28" x14ac:dyDescent="0.3">
      <c r="A21" s="1" t="s">
        <v>67</v>
      </c>
      <c r="B21" s="1" t="s">
        <v>46</v>
      </c>
      <c r="C21" s="27" t="s">
        <v>53</v>
      </c>
      <c r="D21" s="38">
        <v>15</v>
      </c>
      <c r="E21" s="97"/>
      <c r="F21" s="27">
        <v>4</v>
      </c>
      <c r="G21" s="97"/>
      <c r="H21" s="27"/>
      <c r="I21" s="27"/>
      <c r="J21" s="27">
        <v>2</v>
      </c>
      <c r="K21" s="27">
        <v>5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39">
        <f>(H21*3)+((F21-H21)*2)+J21</f>
        <v>10</v>
      </c>
      <c r="U21" s="40" t="str">
        <f t="shared" si="2"/>
        <v/>
      </c>
      <c r="V21" s="22">
        <v>299</v>
      </c>
      <c r="W21" s="22" t="s">
        <v>95</v>
      </c>
      <c r="X21" s="22" t="s">
        <v>96</v>
      </c>
      <c r="Y21" s="76">
        <v>306</v>
      </c>
      <c r="Z21" s="42" t="s">
        <v>331</v>
      </c>
      <c r="AA21" s="1" t="s">
        <v>58</v>
      </c>
      <c r="AB21" s="28" t="s">
        <v>332</v>
      </c>
    </row>
    <row r="22" spans="1:28" x14ac:dyDescent="0.3">
      <c r="A22" s="1" t="s">
        <v>67</v>
      </c>
      <c r="B22" s="1" t="s">
        <v>46</v>
      </c>
      <c r="C22" s="57" t="s">
        <v>39</v>
      </c>
      <c r="D22" s="1"/>
      <c r="E22" s="57">
        <v>240</v>
      </c>
      <c r="F22" s="43"/>
      <c r="G22" s="57">
        <v>57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57"/>
      <c r="U22" s="40" t="str">
        <f t="shared" ref="U22" si="3">_xlfn.IFNA("",((T22+Q22+N22-R22)+(O22*2))/E22)</f>
        <v/>
      </c>
      <c r="V22" s="22">
        <v>299</v>
      </c>
      <c r="W22" s="22" t="s">
        <v>95</v>
      </c>
      <c r="X22" s="22" t="s">
        <v>96</v>
      </c>
      <c r="Y22" s="76">
        <v>306</v>
      </c>
      <c r="Z22" s="42" t="s">
        <v>331</v>
      </c>
      <c r="AA22" s="1" t="s">
        <v>58</v>
      </c>
      <c r="AB22" s="28" t="s">
        <v>332</v>
      </c>
    </row>
    <row r="23" spans="1:28" x14ac:dyDescent="0.3">
      <c r="A23" s="44" t="s">
        <v>67</v>
      </c>
      <c r="B23" s="44" t="s">
        <v>46</v>
      </c>
      <c r="C23" s="45" t="s">
        <v>40</v>
      </c>
      <c r="D23" s="44"/>
      <c r="E23" s="45">
        <f t="shared" ref="E23:T23" si="4">SUM(E13:E22)</f>
        <v>240</v>
      </c>
      <c r="F23" s="45">
        <f t="shared" si="4"/>
        <v>43</v>
      </c>
      <c r="G23" s="45">
        <f t="shared" si="4"/>
        <v>78</v>
      </c>
      <c r="H23" s="45">
        <f t="shared" si="4"/>
        <v>0</v>
      </c>
      <c r="I23" s="45">
        <f t="shared" si="4"/>
        <v>0</v>
      </c>
      <c r="J23" s="45">
        <f t="shared" si="4"/>
        <v>19</v>
      </c>
      <c r="K23" s="45">
        <f t="shared" si="4"/>
        <v>24</v>
      </c>
      <c r="L23" s="45">
        <f t="shared" si="4"/>
        <v>6</v>
      </c>
      <c r="M23" s="45">
        <f t="shared" si="4"/>
        <v>8</v>
      </c>
      <c r="N23" s="45">
        <f t="shared" si="4"/>
        <v>14</v>
      </c>
      <c r="O23" s="45">
        <f t="shared" si="4"/>
        <v>0</v>
      </c>
      <c r="P23" s="45">
        <f t="shared" si="4"/>
        <v>0</v>
      </c>
      <c r="Q23" s="45">
        <f t="shared" si="4"/>
        <v>0</v>
      </c>
      <c r="R23" s="45">
        <f t="shared" si="4"/>
        <v>0</v>
      </c>
      <c r="S23" s="45">
        <f t="shared" si="4"/>
        <v>0</v>
      </c>
      <c r="T23" s="45">
        <f t="shared" si="4"/>
        <v>105</v>
      </c>
      <c r="U23" s="46">
        <f>((T23+Q23+N23-R23)+(O23*2))/E23</f>
        <v>0.49583333333333335</v>
      </c>
      <c r="V23" s="47">
        <v>299</v>
      </c>
      <c r="W23" s="47" t="s">
        <v>95</v>
      </c>
      <c r="X23" s="47" t="s">
        <v>96</v>
      </c>
      <c r="Y23" s="77">
        <v>306</v>
      </c>
      <c r="Z23" s="49" t="s">
        <v>331</v>
      </c>
      <c r="AA23" s="44" t="s">
        <v>58</v>
      </c>
      <c r="AB23" s="79" t="s">
        <v>332</v>
      </c>
    </row>
    <row r="24" spans="1:28" x14ac:dyDescent="0.3">
      <c r="A24" s="1"/>
      <c r="B24" s="1"/>
      <c r="C24" s="1"/>
      <c r="D24" s="1"/>
      <c r="F24" s="50" t="s">
        <v>41</v>
      </c>
      <c r="G24" s="52">
        <f>F23/G23</f>
        <v>0.55128205128205132</v>
      </c>
      <c r="H24" s="27"/>
      <c r="I24" s="1"/>
      <c r="J24" s="50" t="s">
        <v>42</v>
      </c>
      <c r="K24" s="52">
        <f>J23/K23</f>
        <v>0.79166666666666663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7" t="s">
        <v>506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>
        <v>28</v>
      </c>
      <c r="W33" s="1"/>
      <c r="X33" s="1"/>
      <c r="Y33" s="31"/>
      <c r="Z33" s="42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490</v>
      </c>
      <c r="D35" s="38">
        <v>22</v>
      </c>
      <c r="E35" s="97"/>
      <c r="F35" s="27">
        <v>6</v>
      </c>
      <c r="G35" s="97"/>
      <c r="H35" s="27"/>
      <c r="I35" s="27"/>
      <c r="J35" s="27">
        <v>4</v>
      </c>
      <c r="K35" s="27">
        <v>8</v>
      </c>
      <c r="L35" s="97"/>
      <c r="M35" s="97"/>
      <c r="N35" s="27">
        <f>SUM(L35:M35)</f>
        <v>0</v>
      </c>
      <c r="O35" s="97"/>
      <c r="P35" s="98"/>
      <c r="Q35" s="97"/>
      <c r="R35" s="97"/>
      <c r="S35" s="97"/>
      <c r="T35" s="27">
        <f>+(F35*2)+J35</f>
        <v>16</v>
      </c>
      <c r="U35" s="40" t="str">
        <f>IFERROR(((T35+Q35+N35-R35)+(O35*2))/E35,"")</f>
        <v/>
      </c>
      <c r="V35" s="22">
        <v>299</v>
      </c>
      <c r="W35" s="22" t="s">
        <v>91</v>
      </c>
      <c r="X35" s="22" t="s">
        <v>92</v>
      </c>
      <c r="Y35" s="76">
        <v>306</v>
      </c>
      <c r="Z35" s="42" t="s">
        <v>333</v>
      </c>
      <c r="AA35" s="1" t="s">
        <v>285</v>
      </c>
      <c r="AB35" s="28" t="s">
        <v>334</v>
      </c>
    </row>
    <row r="36" spans="1:28" x14ac:dyDescent="0.3">
      <c r="A36" s="1" t="s">
        <v>46</v>
      </c>
      <c r="B36" s="1" t="s">
        <v>67</v>
      </c>
      <c r="C36" s="27" t="s">
        <v>267</v>
      </c>
      <c r="D36" s="38">
        <v>15</v>
      </c>
      <c r="E36" s="97"/>
      <c r="F36" s="27">
        <v>3</v>
      </c>
      <c r="G36" s="97"/>
      <c r="H36" s="27"/>
      <c r="I36" s="27"/>
      <c r="J36" s="27">
        <v>4</v>
      </c>
      <c r="K36" s="27">
        <v>8</v>
      </c>
      <c r="L36" s="97"/>
      <c r="M36" s="97"/>
      <c r="N36" s="27">
        <f>SUM(L36:M36)</f>
        <v>0</v>
      </c>
      <c r="O36" s="97"/>
      <c r="P36" s="98"/>
      <c r="Q36" s="97"/>
      <c r="R36" s="97"/>
      <c r="S36" s="97"/>
      <c r="T36" s="27">
        <f>+(F36*2)+J36</f>
        <v>10</v>
      </c>
      <c r="U36" s="40" t="str">
        <f>IFERROR(((T36+Q36+N36-R36)+(O36*2))/E36,"")</f>
        <v/>
      </c>
      <c r="V36" s="22">
        <v>299</v>
      </c>
      <c r="W36" s="22" t="s">
        <v>91</v>
      </c>
      <c r="X36" s="22" t="s">
        <v>92</v>
      </c>
      <c r="Y36" s="76">
        <v>306</v>
      </c>
      <c r="Z36" s="42" t="s">
        <v>333</v>
      </c>
      <c r="AA36" s="1" t="s">
        <v>285</v>
      </c>
      <c r="AB36" s="28" t="s">
        <v>334</v>
      </c>
    </row>
    <row r="37" spans="1:28" x14ac:dyDescent="0.3">
      <c r="A37" s="1" t="s">
        <v>46</v>
      </c>
      <c r="B37" s="1" t="s">
        <v>67</v>
      </c>
      <c r="C37" s="27" t="s">
        <v>268</v>
      </c>
      <c r="D37" s="38">
        <v>10</v>
      </c>
      <c r="E37" s="97"/>
      <c r="F37" s="27">
        <v>3</v>
      </c>
      <c r="G37" s="97"/>
      <c r="H37" s="27"/>
      <c r="I37" s="27"/>
      <c r="J37" s="27">
        <v>2</v>
      </c>
      <c r="K37" s="27">
        <v>2</v>
      </c>
      <c r="L37" s="97"/>
      <c r="M37" s="97"/>
      <c r="N37" s="27">
        <f t="shared" ref="N37:N41" si="5">SUM(L37:M37)</f>
        <v>0</v>
      </c>
      <c r="O37" s="98"/>
      <c r="P37" s="98"/>
      <c r="Q37" s="98"/>
      <c r="R37" s="98"/>
      <c r="S37" s="98"/>
      <c r="T37" s="27">
        <f t="shared" ref="T37:T45" si="6">+(F37*2)+J37</f>
        <v>8</v>
      </c>
      <c r="U37" s="40" t="str">
        <f t="shared" ref="U37:U45" si="7">IFERROR(((T37+Q37+N37-R37)+(O37*2))/E37,"")</f>
        <v/>
      </c>
      <c r="V37" s="22">
        <v>299</v>
      </c>
      <c r="W37" s="22" t="s">
        <v>91</v>
      </c>
      <c r="X37" s="22" t="s">
        <v>92</v>
      </c>
      <c r="Y37" s="76">
        <v>306</v>
      </c>
      <c r="Z37" s="42" t="s">
        <v>333</v>
      </c>
      <c r="AA37" s="1" t="s">
        <v>285</v>
      </c>
      <c r="AB37" s="28" t="s">
        <v>334</v>
      </c>
    </row>
    <row r="38" spans="1:28" x14ac:dyDescent="0.3">
      <c r="A38" s="1" t="s">
        <v>46</v>
      </c>
      <c r="B38" s="1" t="s">
        <v>67</v>
      </c>
      <c r="C38" s="27" t="s">
        <v>281</v>
      </c>
      <c r="D38" s="38">
        <v>12</v>
      </c>
      <c r="E38" s="97"/>
      <c r="F38" s="27">
        <v>3</v>
      </c>
      <c r="G38" s="97"/>
      <c r="H38" s="27"/>
      <c r="I38" s="27"/>
      <c r="J38" s="27">
        <v>2</v>
      </c>
      <c r="K38" s="27">
        <v>2</v>
      </c>
      <c r="L38" s="97"/>
      <c r="M38" s="97"/>
      <c r="N38" s="27">
        <f t="shared" si="5"/>
        <v>0</v>
      </c>
      <c r="O38" s="98"/>
      <c r="P38" s="98"/>
      <c r="Q38" s="98"/>
      <c r="R38" s="98"/>
      <c r="S38" s="98"/>
      <c r="T38" s="27">
        <f t="shared" si="6"/>
        <v>8</v>
      </c>
      <c r="U38" s="40" t="str">
        <f t="shared" si="7"/>
        <v/>
      </c>
      <c r="V38" s="22">
        <v>299</v>
      </c>
      <c r="W38" s="22" t="s">
        <v>91</v>
      </c>
      <c r="X38" s="22" t="s">
        <v>92</v>
      </c>
      <c r="Y38" s="76">
        <v>306</v>
      </c>
      <c r="Z38" s="42" t="s">
        <v>333</v>
      </c>
      <c r="AA38" s="1" t="s">
        <v>285</v>
      </c>
      <c r="AB38" s="28" t="s">
        <v>334</v>
      </c>
    </row>
    <row r="39" spans="1:28" x14ac:dyDescent="0.3">
      <c r="A39" s="1" t="s">
        <v>46</v>
      </c>
      <c r="B39" s="1" t="s">
        <v>67</v>
      </c>
      <c r="C39" s="27" t="s">
        <v>270</v>
      </c>
      <c r="D39" s="38">
        <v>30</v>
      </c>
      <c r="E39" s="97"/>
      <c r="F39" s="27">
        <v>8</v>
      </c>
      <c r="G39" s="97"/>
      <c r="H39" s="27"/>
      <c r="I39" s="27"/>
      <c r="J39" s="27">
        <v>0</v>
      </c>
      <c r="K39" s="27">
        <v>0</v>
      </c>
      <c r="L39" s="97"/>
      <c r="M39" s="97"/>
      <c r="N39" s="27">
        <f t="shared" si="5"/>
        <v>0</v>
      </c>
      <c r="O39" s="98"/>
      <c r="P39" s="98"/>
      <c r="Q39" s="98"/>
      <c r="R39" s="98"/>
      <c r="S39" s="98"/>
      <c r="T39" s="27">
        <f t="shared" si="6"/>
        <v>16</v>
      </c>
      <c r="U39" s="40" t="str">
        <f t="shared" si="7"/>
        <v/>
      </c>
      <c r="V39" s="22">
        <v>299</v>
      </c>
      <c r="W39" s="22" t="s">
        <v>91</v>
      </c>
      <c r="X39" s="22" t="s">
        <v>92</v>
      </c>
      <c r="Y39" s="76">
        <v>306</v>
      </c>
      <c r="Z39" s="42" t="s">
        <v>333</v>
      </c>
      <c r="AA39" s="1" t="s">
        <v>285</v>
      </c>
      <c r="AB39" s="28" t="s">
        <v>334</v>
      </c>
    </row>
    <row r="40" spans="1:28" x14ac:dyDescent="0.3">
      <c r="A40" s="1" t="s">
        <v>46</v>
      </c>
      <c r="B40" s="1" t="s">
        <v>67</v>
      </c>
      <c r="C40" s="27" t="s">
        <v>271</v>
      </c>
      <c r="D40" s="38">
        <v>24</v>
      </c>
      <c r="E40" s="97"/>
      <c r="F40" s="27"/>
      <c r="G40" s="97"/>
      <c r="H40" s="27"/>
      <c r="I40" s="27"/>
      <c r="J40" s="27"/>
      <c r="K40" s="27"/>
      <c r="L40" s="97"/>
      <c r="M40" s="97"/>
      <c r="N40" s="27">
        <f t="shared" si="5"/>
        <v>0</v>
      </c>
      <c r="O40" s="98"/>
      <c r="P40" s="98"/>
      <c r="Q40" s="98"/>
      <c r="R40" s="98"/>
      <c r="S40" s="98"/>
      <c r="T40" s="27">
        <f t="shared" si="6"/>
        <v>0</v>
      </c>
      <c r="U40" s="40" t="str">
        <f t="shared" si="7"/>
        <v/>
      </c>
      <c r="V40" s="22">
        <v>299</v>
      </c>
      <c r="W40" s="22" t="s">
        <v>91</v>
      </c>
      <c r="X40" s="22" t="s">
        <v>92</v>
      </c>
      <c r="Y40" s="76">
        <v>306</v>
      </c>
      <c r="Z40" s="42" t="s">
        <v>333</v>
      </c>
      <c r="AA40" s="1" t="s">
        <v>285</v>
      </c>
      <c r="AB40" s="28" t="s">
        <v>334</v>
      </c>
    </row>
    <row r="41" spans="1:28" x14ac:dyDescent="0.3">
      <c r="A41" s="1" t="s">
        <v>46</v>
      </c>
      <c r="B41" s="1" t="s">
        <v>67</v>
      </c>
      <c r="C41" s="27" t="s">
        <v>272</v>
      </c>
      <c r="D41" s="38">
        <v>31</v>
      </c>
      <c r="E41" s="97"/>
      <c r="F41" s="27">
        <v>3</v>
      </c>
      <c r="G41" s="97"/>
      <c r="H41" s="27"/>
      <c r="I41" s="27"/>
      <c r="J41" s="27">
        <v>0</v>
      </c>
      <c r="K41" s="27">
        <v>1</v>
      </c>
      <c r="L41" s="97"/>
      <c r="M41" s="97"/>
      <c r="N41" s="27">
        <f t="shared" si="5"/>
        <v>0</v>
      </c>
      <c r="O41" s="98"/>
      <c r="P41" s="98"/>
      <c r="Q41" s="98"/>
      <c r="R41" s="98"/>
      <c r="S41" s="98"/>
      <c r="T41" s="27">
        <f t="shared" si="6"/>
        <v>6</v>
      </c>
      <c r="U41" s="40" t="str">
        <f t="shared" si="7"/>
        <v/>
      </c>
      <c r="V41" s="22">
        <v>299</v>
      </c>
      <c r="W41" s="22" t="s">
        <v>91</v>
      </c>
      <c r="X41" s="22" t="s">
        <v>92</v>
      </c>
      <c r="Y41" s="76">
        <v>306</v>
      </c>
      <c r="Z41" s="42" t="s">
        <v>333</v>
      </c>
      <c r="AA41" s="1" t="s">
        <v>285</v>
      </c>
      <c r="AB41" s="28" t="s">
        <v>334</v>
      </c>
    </row>
    <row r="42" spans="1:28" x14ac:dyDescent="0.3">
      <c r="A42" s="1" t="s">
        <v>46</v>
      </c>
      <c r="B42" s="1" t="s">
        <v>67</v>
      </c>
      <c r="C42" s="27" t="s">
        <v>179</v>
      </c>
      <c r="D42" s="38">
        <v>33</v>
      </c>
      <c r="E42" s="97"/>
      <c r="F42" s="27">
        <v>5</v>
      </c>
      <c r="G42" s="97"/>
      <c r="H42" s="27"/>
      <c r="I42" s="27"/>
      <c r="J42" s="27">
        <v>2</v>
      </c>
      <c r="K42" s="27">
        <v>4</v>
      </c>
      <c r="L42" s="97"/>
      <c r="M42" s="97"/>
      <c r="N42" s="27">
        <f t="shared" ref="N42" si="8">SUM(L42:M42)</f>
        <v>0</v>
      </c>
      <c r="O42" s="98"/>
      <c r="P42" s="98"/>
      <c r="Q42" s="98"/>
      <c r="R42" s="98"/>
      <c r="S42" s="98"/>
      <c r="T42" s="27">
        <f t="shared" ref="T42" si="9">+(F42*2)+J42</f>
        <v>12</v>
      </c>
      <c r="U42" s="40" t="str">
        <f t="shared" ref="U42" si="10">IFERROR(((T42+Q42+N42-R42)+(O42*2))/E42,"")</f>
        <v/>
      </c>
      <c r="V42" s="22">
        <v>299</v>
      </c>
      <c r="W42" s="22" t="s">
        <v>91</v>
      </c>
      <c r="X42" s="22" t="s">
        <v>92</v>
      </c>
      <c r="Y42" s="76">
        <v>306</v>
      </c>
      <c r="Z42" s="42" t="s">
        <v>333</v>
      </c>
      <c r="AA42" s="1" t="s">
        <v>285</v>
      </c>
      <c r="AB42" s="28" t="s">
        <v>334</v>
      </c>
    </row>
    <row r="43" spans="1:28" x14ac:dyDescent="0.3">
      <c r="A43" s="1" t="s">
        <v>46</v>
      </c>
      <c r="B43" s="1" t="s">
        <v>67</v>
      </c>
      <c r="C43" s="27" t="s">
        <v>273</v>
      </c>
      <c r="D43" s="38">
        <v>34</v>
      </c>
      <c r="E43" s="97"/>
      <c r="F43" s="27">
        <v>3</v>
      </c>
      <c r="G43" s="97"/>
      <c r="H43" s="27"/>
      <c r="I43" s="27"/>
      <c r="J43" s="27">
        <v>4</v>
      </c>
      <c r="K43" s="27">
        <v>4</v>
      </c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27">
        <f t="shared" si="6"/>
        <v>10</v>
      </c>
      <c r="U43" s="40" t="str">
        <f t="shared" si="7"/>
        <v/>
      </c>
      <c r="V43" s="22">
        <v>299</v>
      </c>
      <c r="W43" s="22" t="s">
        <v>91</v>
      </c>
      <c r="X43" s="22" t="s">
        <v>92</v>
      </c>
      <c r="Y43" s="76">
        <v>306</v>
      </c>
      <c r="Z43" s="42" t="s">
        <v>333</v>
      </c>
      <c r="AA43" s="1" t="s">
        <v>285</v>
      </c>
      <c r="AB43" s="28" t="s">
        <v>334</v>
      </c>
    </row>
    <row r="44" spans="1:28" x14ac:dyDescent="0.3">
      <c r="A44" s="1" t="s">
        <v>46</v>
      </c>
      <c r="B44" s="1" t="s">
        <v>67</v>
      </c>
      <c r="C44" s="27" t="s">
        <v>283</v>
      </c>
      <c r="D44" s="38">
        <v>5</v>
      </c>
      <c r="E44" s="97"/>
      <c r="F44" s="27"/>
      <c r="G44" s="97"/>
      <c r="H44" s="27"/>
      <c r="I44" s="27"/>
      <c r="J44" s="27"/>
      <c r="K44" s="27"/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27">
        <f t="shared" si="6"/>
        <v>0</v>
      </c>
      <c r="U44" s="40" t="str">
        <f t="shared" si="7"/>
        <v/>
      </c>
      <c r="V44" s="22">
        <v>299</v>
      </c>
      <c r="W44" s="22" t="s">
        <v>91</v>
      </c>
      <c r="X44" s="22" t="s">
        <v>92</v>
      </c>
      <c r="Y44" s="76">
        <v>306</v>
      </c>
      <c r="Z44" s="42" t="s">
        <v>333</v>
      </c>
      <c r="AA44" s="1" t="s">
        <v>285</v>
      </c>
      <c r="AB44" s="28" t="s">
        <v>334</v>
      </c>
    </row>
    <row r="45" spans="1:28" x14ac:dyDescent="0.3">
      <c r="A45" s="1" t="s">
        <v>46</v>
      </c>
      <c r="B45" s="1" t="s">
        <v>67</v>
      </c>
      <c r="C45" s="27" t="s">
        <v>274</v>
      </c>
      <c r="D45" s="38">
        <v>11</v>
      </c>
      <c r="E45" s="97"/>
      <c r="F45" s="27">
        <v>4</v>
      </c>
      <c r="G45" s="97"/>
      <c r="H45" s="27"/>
      <c r="I45" s="27"/>
      <c r="J45" s="27">
        <v>0</v>
      </c>
      <c r="K45" s="27">
        <v>0</v>
      </c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27">
        <f t="shared" si="6"/>
        <v>8</v>
      </c>
      <c r="U45" s="40" t="str">
        <f t="shared" si="7"/>
        <v/>
      </c>
      <c r="V45" s="22">
        <v>299</v>
      </c>
      <c r="W45" s="22" t="s">
        <v>91</v>
      </c>
      <c r="X45" s="22" t="s">
        <v>92</v>
      </c>
      <c r="Y45" s="76">
        <v>306</v>
      </c>
      <c r="Z45" s="42" t="s">
        <v>333</v>
      </c>
      <c r="AA45" s="1" t="s">
        <v>285</v>
      </c>
      <c r="AB45" s="28" t="s">
        <v>334</v>
      </c>
    </row>
    <row r="46" spans="1:28" x14ac:dyDescent="0.3">
      <c r="A46" s="1" t="s">
        <v>46</v>
      </c>
      <c r="B46" s="1" t="s">
        <v>67</v>
      </c>
      <c r="C46" s="57" t="s">
        <v>39</v>
      </c>
      <c r="D46" s="1"/>
      <c r="E46" s="57">
        <v>240</v>
      </c>
      <c r="F46" s="43"/>
      <c r="G46" s="57">
        <v>86</v>
      </c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57"/>
      <c r="U46" s="40" t="str">
        <f t="shared" ref="U46" si="11">_xlfn.IFNA("",((T46+Q46+N46-R46)+(O46*2))/E46)</f>
        <v/>
      </c>
      <c r="V46" s="22">
        <v>299</v>
      </c>
      <c r="W46" s="22" t="s">
        <v>91</v>
      </c>
      <c r="X46" s="22" t="s">
        <v>92</v>
      </c>
      <c r="Y46" s="76">
        <v>306</v>
      </c>
      <c r="Z46" s="42" t="s">
        <v>333</v>
      </c>
      <c r="AA46" s="1" t="s">
        <v>285</v>
      </c>
      <c r="AB46" s="28" t="s">
        <v>334</v>
      </c>
    </row>
    <row r="47" spans="1:28" x14ac:dyDescent="0.3">
      <c r="A47" s="44" t="s">
        <v>46</v>
      </c>
      <c r="B47" s="44" t="s">
        <v>67</v>
      </c>
      <c r="C47" s="45" t="s">
        <v>40</v>
      </c>
      <c r="D47" s="44"/>
      <c r="E47" s="45">
        <f t="shared" ref="E47:T47" si="12">SUM(E35:E46)</f>
        <v>240</v>
      </c>
      <c r="F47" s="45">
        <f t="shared" si="12"/>
        <v>38</v>
      </c>
      <c r="G47" s="45">
        <f t="shared" si="12"/>
        <v>86</v>
      </c>
      <c r="H47" s="45">
        <f t="shared" si="12"/>
        <v>0</v>
      </c>
      <c r="I47" s="45">
        <f t="shared" si="12"/>
        <v>0</v>
      </c>
      <c r="J47" s="45">
        <f t="shared" si="12"/>
        <v>18</v>
      </c>
      <c r="K47" s="45">
        <f t="shared" si="12"/>
        <v>29</v>
      </c>
      <c r="L47" s="45">
        <f t="shared" si="12"/>
        <v>0</v>
      </c>
      <c r="M47" s="45">
        <f t="shared" si="12"/>
        <v>0</v>
      </c>
      <c r="N47" s="45">
        <f t="shared" si="12"/>
        <v>0</v>
      </c>
      <c r="O47" s="45">
        <f t="shared" si="12"/>
        <v>0</v>
      </c>
      <c r="P47" s="45">
        <f t="shared" si="12"/>
        <v>0</v>
      </c>
      <c r="Q47" s="45">
        <f t="shared" si="12"/>
        <v>0</v>
      </c>
      <c r="R47" s="45">
        <f t="shared" si="12"/>
        <v>0</v>
      </c>
      <c r="S47" s="45">
        <f t="shared" si="12"/>
        <v>0</v>
      </c>
      <c r="T47" s="45">
        <f t="shared" si="12"/>
        <v>94</v>
      </c>
      <c r="U47" s="46">
        <f>((T47+Q47+N47-R47)+(O47*2))/E47</f>
        <v>0.39166666666666666</v>
      </c>
      <c r="V47" s="47">
        <v>299</v>
      </c>
      <c r="W47" s="47" t="s">
        <v>91</v>
      </c>
      <c r="X47" s="47" t="s">
        <v>92</v>
      </c>
      <c r="Y47" s="77">
        <v>306</v>
      </c>
      <c r="Z47" s="88" t="s">
        <v>537</v>
      </c>
      <c r="AA47" s="44" t="s">
        <v>285</v>
      </c>
      <c r="AB47" s="91" t="s">
        <v>334</v>
      </c>
    </row>
    <row r="48" spans="1:28" x14ac:dyDescent="0.3">
      <c r="A48" s="1"/>
      <c r="B48" s="1"/>
      <c r="C48" s="1"/>
      <c r="D48" s="1"/>
      <c r="F48" s="50" t="s">
        <v>41</v>
      </c>
      <c r="G48" s="52">
        <f>F47/G47</f>
        <v>0.44186046511627908</v>
      </c>
      <c r="H48" s="27"/>
      <c r="I48" s="1"/>
      <c r="J48" s="50" t="s">
        <v>42</v>
      </c>
      <c r="K48" s="52">
        <f>J47/K47</f>
        <v>0.62068965517241381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 t="s">
        <v>505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28"/>
    </row>
    <row r="51" spans="1:28" x14ac:dyDescent="0.3">
      <c r="AB51" s="80"/>
    </row>
    <row r="52" spans="1:28" x14ac:dyDescent="0.3">
      <c r="AB52" s="80"/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8FD7-100E-49FF-85B9-CE5189A124EF}">
  <sheetPr>
    <tabColor rgb="FF92D050"/>
    <pageSetUpPr fitToPage="1"/>
  </sheetPr>
  <dimension ref="A1:AB48"/>
  <sheetViews>
    <sheetView workbookViewId="0">
      <selection activeCell="E21" sqref="E21:K2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123</v>
      </c>
      <c r="D4" s="7" t="s">
        <v>4</v>
      </c>
      <c r="E4" s="8"/>
      <c r="F4" s="5"/>
      <c r="G4" s="1"/>
      <c r="J4" s="15" t="s">
        <v>125</v>
      </c>
      <c r="K4" s="16" t="s">
        <v>45</v>
      </c>
      <c r="L4" s="17"/>
      <c r="M4" s="18"/>
      <c r="N4" s="19">
        <v>32</v>
      </c>
      <c r="O4" s="19">
        <v>20</v>
      </c>
      <c r="P4" s="19">
        <v>35</v>
      </c>
      <c r="Q4" s="19">
        <v>23</v>
      </c>
      <c r="R4" s="20"/>
      <c r="S4" s="21">
        <f>SUM(N4:R4)</f>
        <v>110</v>
      </c>
      <c r="T4" s="22">
        <v>306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126</v>
      </c>
      <c r="K5" s="16" t="s">
        <v>76</v>
      </c>
      <c r="L5" s="17"/>
      <c r="M5" s="18"/>
      <c r="N5" s="19">
        <v>23</v>
      </c>
      <c r="O5" s="19">
        <v>28</v>
      </c>
      <c r="P5" s="19">
        <v>23</v>
      </c>
      <c r="Q5" s="19">
        <v>28</v>
      </c>
      <c r="R5" s="20"/>
      <c r="S5" s="21">
        <f>SUM(N5:R5)</f>
        <v>102</v>
      </c>
      <c r="T5" s="22">
        <v>306</v>
      </c>
      <c r="U5" s="1"/>
      <c r="V5" s="1"/>
      <c r="W5" s="1"/>
    </row>
    <row r="6" spans="1:28" x14ac:dyDescent="0.3">
      <c r="C6" s="23">
        <v>287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197</v>
      </c>
      <c r="D7" s="7" t="s">
        <v>8</v>
      </c>
      <c r="G7" s="1"/>
      <c r="S7" s="1"/>
      <c r="T7" s="25" t="s">
        <v>9</v>
      </c>
      <c r="U7" s="1"/>
      <c r="V7" s="26">
        <v>306</v>
      </c>
      <c r="W7" s="1"/>
    </row>
    <row r="8" spans="1:28" x14ac:dyDescent="0.3">
      <c r="B8" s="1"/>
      <c r="C8" s="24" t="s">
        <v>124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24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75</v>
      </c>
      <c r="B13" s="1" t="s">
        <v>46</v>
      </c>
      <c r="C13" s="27" t="s">
        <v>50</v>
      </c>
      <c r="D13" s="38">
        <v>11</v>
      </c>
      <c r="E13" s="27">
        <v>32</v>
      </c>
      <c r="F13" s="27">
        <v>3</v>
      </c>
      <c r="G13" s="27">
        <v>7</v>
      </c>
      <c r="H13" s="27"/>
      <c r="I13" s="27"/>
      <c r="J13" s="27">
        <v>6</v>
      </c>
      <c r="K13" s="27">
        <v>7</v>
      </c>
      <c r="L13" s="27">
        <v>1</v>
      </c>
      <c r="M13" s="27">
        <v>3</v>
      </c>
      <c r="N13" s="27">
        <f>SUM(L13:M13)</f>
        <v>4</v>
      </c>
      <c r="O13" s="27">
        <v>8</v>
      </c>
      <c r="P13" s="39">
        <v>0</v>
      </c>
      <c r="Q13" s="27">
        <v>0</v>
      </c>
      <c r="R13" s="27">
        <v>1</v>
      </c>
      <c r="S13" s="27">
        <v>0</v>
      </c>
      <c r="T13" s="27">
        <f>+(F13*2)+J13</f>
        <v>12</v>
      </c>
      <c r="U13" s="40">
        <f>IFERROR(((T13+Q13+N13-R13)+(O13*2))/E13,"")</f>
        <v>0.96875</v>
      </c>
      <c r="V13" s="22">
        <v>306</v>
      </c>
      <c r="W13" s="22" t="s">
        <v>95</v>
      </c>
      <c r="X13" s="22" t="s">
        <v>96</v>
      </c>
      <c r="Y13" s="76">
        <v>287</v>
      </c>
      <c r="Z13" s="42"/>
      <c r="AA13" s="1" t="s">
        <v>58</v>
      </c>
      <c r="AB13" s="28" t="s">
        <v>128</v>
      </c>
    </row>
    <row r="14" spans="1:28" x14ac:dyDescent="0.3">
      <c r="A14" s="1" t="s">
        <v>75</v>
      </c>
      <c r="B14" s="1" t="s">
        <v>46</v>
      </c>
      <c r="C14" s="27" t="s">
        <v>49</v>
      </c>
      <c r="D14" s="38">
        <v>24</v>
      </c>
      <c r="E14" s="27">
        <v>38</v>
      </c>
      <c r="F14" s="27">
        <v>9</v>
      </c>
      <c r="G14" s="27">
        <v>18</v>
      </c>
      <c r="H14" s="27"/>
      <c r="I14" s="27"/>
      <c r="J14" s="27">
        <v>7</v>
      </c>
      <c r="K14" s="27">
        <v>8</v>
      </c>
      <c r="L14" s="27">
        <v>6</v>
      </c>
      <c r="M14" s="27">
        <v>3</v>
      </c>
      <c r="N14" s="27">
        <f t="shared" ref="N14:N19" si="0">SUM(L14:M14)</f>
        <v>9</v>
      </c>
      <c r="O14" s="39">
        <v>0</v>
      </c>
      <c r="P14" s="39">
        <v>2</v>
      </c>
      <c r="Q14" s="39">
        <v>1</v>
      </c>
      <c r="R14" s="39">
        <v>0</v>
      </c>
      <c r="S14" s="39">
        <v>0</v>
      </c>
      <c r="T14" s="27">
        <f t="shared" ref="T14:T21" si="1">+(F14*2)+J14</f>
        <v>25</v>
      </c>
      <c r="U14" s="40">
        <f t="shared" ref="U14:U21" si="2">IFERROR(((T14+Q14+N14-R14)+(O14*2))/E14,"")</f>
        <v>0.92105263157894735</v>
      </c>
      <c r="V14" s="22">
        <v>306</v>
      </c>
      <c r="W14" s="22" t="s">
        <v>95</v>
      </c>
      <c r="X14" s="22" t="s">
        <v>96</v>
      </c>
      <c r="Y14" s="76">
        <v>287</v>
      </c>
      <c r="Z14" s="42"/>
      <c r="AA14" s="1" t="s">
        <v>58</v>
      </c>
      <c r="AB14" s="28" t="s">
        <v>128</v>
      </c>
    </row>
    <row r="15" spans="1:28" x14ac:dyDescent="0.3">
      <c r="A15" s="1" t="s">
        <v>75</v>
      </c>
      <c r="B15" s="1" t="s">
        <v>46</v>
      </c>
      <c r="C15" s="27" t="s">
        <v>48</v>
      </c>
      <c r="D15" s="38">
        <v>22</v>
      </c>
      <c r="E15" s="27">
        <v>27</v>
      </c>
      <c r="F15" s="27">
        <v>6</v>
      </c>
      <c r="G15" s="27">
        <v>11</v>
      </c>
      <c r="H15" s="27"/>
      <c r="I15" s="27"/>
      <c r="J15" s="27">
        <v>2</v>
      </c>
      <c r="K15" s="27">
        <v>6</v>
      </c>
      <c r="L15" s="27">
        <v>2</v>
      </c>
      <c r="M15" s="27">
        <v>3</v>
      </c>
      <c r="N15" s="27">
        <f t="shared" si="0"/>
        <v>5</v>
      </c>
      <c r="O15" s="39">
        <v>3</v>
      </c>
      <c r="P15" s="39">
        <v>4</v>
      </c>
      <c r="Q15" s="39">
        <v>4</v>
      </c>
      <c r="R15" s="39">
        <v>4</v>
      </c>
      <c r="S15" s="39">
        <v>0</v>
      </c>
      <c r="T15" s="27">
        <f t="shared" si="1"/>
        <v>14</v>
      </c>
      <c r="U15" s="40">
        <f t="shared" si="2"/>
        <v>0.92592592592592593</v>
      </c>
      <c r="V15" s="22">
        <v>306</v>
      </c>
      <c r="W15" s="22" t="s">
        <v>95</v>
      </c>
      <c r="X15" s="22" t="s">
        <v>96</v>
      </c>
      <c r="Y15" s="76">
        <v>287</v>
      </c>
      <c r="Z15" s="42"/>
      <c r="AA15" s="1" t="s">
        <v>58</v>
      </c>
      <c r="AB15" s="28" t="s">
        <v>128</v>
      </c>
    </row>
    <row r="16" spans="1:28" x14ac:dyDescent="0.3">
      <c r="A16" s="1" t="s">
        <v>75</v>
      </c>
      <c r="B16" s="1" t="s">
        <v>46</v>
      </c>
      <c r="C16" s="27" t="s">
        <v>52</v>
      </c>
      <c r="D16" s="38">
        <v>3</v>
      </c>
      <c r="E16" s="27">
        <v>2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0</v>
      </c>
      <c r="Q16" s="39">
        <v>1</v>
      </c>
      <c r="R16" s="39">
        <v>1</v>
      </c>
      <c r="S16" s="39">
        <v>0</v>
      </c>
      <c r="T16" s="27">
        <f t="shared" si="1"/>
        <v>0</v>
      </c>
      <c r="U16" s="40">
        <f t="shared" si="2"/>
        <v>0</v>
      </c>
      <c r="V16" s="22">
        <v>306</v>
      </c>
      <c r="W16" s="22" t="s">
        <v>95</v>
      </c>
      <c r="X16" s="22" t="s">
        <v>96</v>
      </c>
      <c r="Y16" s="76">
        <v>287</v>
      </c>
      <c r="Z16" s="42"/>
      <c r="AA16" s="1" t="s">
        <v>58</v>
      </c>
      <c r="AB16" s="28" t="s">
        <v>128</v>
      </c>
    </row>
    <row r="17" spans="1:28" x14ac:dyDescent="0.3">
      <c r="A17" s="1" t="s">
        <v>75</v>
      </c>
      <c r="B17" s="1" t="s">
        <v>46</v>
      </c>
      <c r="C17" s="27" t="s">
        <v>56</v>
      </c>
      <c r="D17" s="38">
        <v>45</v>
      </c>
      <c r="E17" s="27">
        <v>26</v>
      </c>
      <c r="F17" s="27">
        <v>3</v>
      </c>
      <c r="G17" s="27">
        <v>9</v>
      </c>
      <c r="H17" s="27"/>
      <c r="I17" s="27"/>
      <c r="J17" s="27">
        <v>1</v>
      </c>
      <c r="K17" s="27">
        <v>2</v>
      </c>
      <c r="L17" s="27">
        <v>3</v>
      </c>
      <c r="M17" s="27">
        <v>5</v>
      </c>
      <c r="N17" s="27">
        <f t="shared" si="0"/>
        <v>8</v>
      </c>
      <c r="O17" s="39">
        <v>0</v>
      </c>
      <c r="P17" s="39">
        <v>4</v>
      </c>
      <c r="Q17" s="39">
        <v>2</v>
      </c>
      <c r="R17" s="39">
        <v>2</v>
      </c>
      <c r="S17" s="39">
        <v>0</v>
      </c>
      <c r="T17" s="27">
        <f t="shared" si="1"/>
        <v>7</v>
      </c>
      <c r="U17" s="40">
        <f t="shared" si="2"/>
        <v>0.57692307692307687</v>
      </c>
      <c r="V17" s="22">
        <v>306</v>
      </c>
      <c r="W17" s="22" t="s">
        <v>95</v>
      </c>
      <c r="X17" s="22" t="s">
        <v>96</v>
      </c>
      <c r="Y17" s="76">
        <v>287</v>
      </c>
      <c r="Z17" s="42"/>
      <c r="AA17" s="1" t="s">
        <v>58</v>
      </c>
      <c r="AB17" s="28" t="s">
        <v>128</v>
      </c>
    </row>
    <row r="18" spans="1:28" x14ac:dyDescent="0.3">
      <c r="A18" s="1" t="s">
        <v>75</v>
      </c>
      <c r="B18" s="1" t="s">
        <v>46</v>
      </c>
      <c r="C18" s="27" t="s">
        <v>51</v>
      </c>
      <c r="D18" s="38">
        <v>23</v>
      </c>
      <c r="E18" s="27">
        <v>39</v>
      </c>
      <c r="F18" s="27">
        <v>2</v>
      </c>
      <c r="G18" s="27">
        <v>12</v>
      </c>
      <c r="H18" s="27"/>
      <c r="I18" s="27"/>
      <c r="J18" s="27">
        <v>5</v>
      </c>
      <c r="K18" s="27">
        <v>5</v>
      </c>
      <c r="L18" s="27">
        <v>3</v>
      </c>
      <c r="M18" s="27">
        <v>1</v>
      </c>
      <c r="N18" s="27">
        <f t="shared" si="0"/>
        <v>4</v>
      </c>
      <c r="O18" s="39">
        <v>7</v>
      </c>
      <c r="P18" s="39">
        <v>2</v>
      </c>
      <c r="Q18" s="39">
        <v>2</v>
      </c>
      <c r="R18" s="39">
        <v>3</v>
      </c>
      <c r="S18" s="39">
        <v>0</v>
      </c>
      <c r="T18" s="27">
        <f t="shared" si="1"/>
        <v>9</v>
      </c>
      <c r="U18" s="40">
        <f t="shared" si="2"/>
        <v>0.66666666666666663</v>
      </c>
      <c r="V18" s="22">
        <v>306</v>
      </c>
      <c r="W18" s="22" t="s">
        <v>95</v>
      </c>
      <c r="X18" s="22" t="s">
        <v>96</v>
      </c>
      <c r="Y18" s="76">
        <v>287</v>
      </c>
      <c r="Z18" s="42"/>
      <c r="AA18" s="1" t="s">
        <v>58</v>
      </c>
      <c r="AB18" s="28" t="s">
        <v>128</v>
      </c>
    </row>
    <row r="19" spans="1:28" x14ac:dyDescent="0.3">
      <c r="A19" s="1" t="s">
        <v>75</v>
      </c>
      <c r="B19" s="1" t="s">
        <v>46</v>
      </c>
      <c r="C19" s="27" t="s">
        <v>55</v>
      </c>
      <c r="D19" s="38">
        <v>40</v>
      </c>
      <c r="E19" s="27">
        <v>13</v>
      </c>
      <c r="F19" s="27">
        <v>0</v>
      </c>
      <c r="G19" s="27">
        <v>4</v>
      </c>
      <c r="H19" s="27"/>
      <c r="I19" s="27"/>
      <c r="J19" s="27">
        <v>0</v>
      </c>
      <c r="K19" s="27">
        <v>0</v>
      </c>
      <c r="L19" s="27">
        <v>0</v>
      </c>
      <c r="M19" s="27">
        <v>3</v>
      </c>
      <c r="N19" s="27">
        <f t="shared" si="0"/>
        <v>3</v>
      </c>
      <c r="O19" s="39">
        <v>0</v>
      </c>
      <c r="P19" s="39">
        <v>4</v>
      </c>
      <c r="Q19" s="39">
        <v>0</v>
      </c>
      <c r="R19" s="39">
        <v>1</v>
      </c>
      <c r="S19" s="39">
        <v>0</v>
      </c>
      <c r="T19" s="27">
        <f t="shared" si="1"/>
        <v>0</v>
      </c>
      <c r="U19" s="40">
        <f t="shared" si="2"/>
        <v>0.15384615384615385</v>
      </c>
      <c r="V19" s="22">
        <v>306</v>
      </c>
      <c r="W19" s="22" t="s">
        <v>95</v>
      </c>
      <c r="X19" s="22" t="s">
        <v>96</v>
      </c>
      <c r="Y19" s="76">
        <v>287</v>
      </c>
      <c r="Z19" s="42"/>
      <c r="AA19" s="1" t="s">
        <v>58</v>
      </c>
      <c r="AB19" s="28" t="s">
        <v>128</v>
      </c>
    </row>
    <row r="20" spans="1:28" x14ac:dyDescent="0.3">
      <c r="A20" s="1" t="s">
        <v>75</v>
      </c>
      <c r="B20" s="1" t="s">
        <v>46</v>
      </c>
      <c r="C20" s="27" t="s">
        <v>47</v>
      </c>
      <c r="D20" s="38">
        <v>10</v>
      </c>
      <c r="E20" s="27">
        <v>40</v>
      </c>
      <c r="F20" s="27">
        <v>12</v>
      </c>
      <c r="G20" s="27">
        <v>21</v>
      </c>
      <c r="H20" s="27"/>
      <c r="I20" s="27"/>
      <c r="J20" s="27">
        <v>8</v>
      </c>
      <c r="K20" s="27">
        <v>14</v>
      </c>
      <c r="L20" s="27">
        <v>6</v>
      </c>
      <c r="M20" s="27">
        <v>10</v>
      </c>
      <c r="N20" s="27">
        <f>SUM(L20:M20)</f>
        <v>16</v>
      </c>
      <c r="O20" s="39">
        <v>0</v>
      </c>
      <c r="P20" s="39">
        <v>5</v>
      </c>
      <c r="Q20" s="39">
        <v>3</v>
      </c>
      <c r="R20" s="39">
        <v>2</v>
      </c>
      <c r="S20" s="39">
        <v>1</v>
      </c>
      <c r="T20" s="27">
        <f t="shared" si="1"/>
        <v>32</v>
      </c>
      <c r="U20" s="40">
        <f t="shared" si="2"/>
        <v>1.2250000000000001</v>
      </c>
      <c r="V20" s="22">
        <v>306</v>
      </c>
      <c r="W20" s="22" t="s">
        <v>95</v>
      </c>
      <c r="X20" s="22" t="s">
        <v>96</v>
      </c>
      <c r="Y20" s="76">
        <v>287</v>
      </c>
      <c r="Z20" s="42"/>
      <c r="AA20" s="1" t="s">
        <v>58</v>
      </c>
      <c r="AB20" s="28" t="s">
        <v>128</v>
      </c>
    </row>
    <row r="21" spans="1:28" x14ac:dyDescent="0.3">
      <c r="A21" s="1" t="s">
        <v>75</v>
      </c>
      <c r="B21" s="1" t="s">
        <v>46</v>
      </c>
      <c r="C21" s="27" t="s">
        <v>53</v>
      </c>
      <c r="D21" s="38">
        <v>15</v>
      </c>
      <c r="E21" s="27">
        <v>23</v>
      </c>
      <c r="F21" s="27">
        <v>3</v>
      </c>
      <c r="G21" s="27">
        <v>8</v>
      </c>
      <c r="H21" s="27"/>
      <c r="I21" s="27"/>
      <c r="J21" s="27">
        <v>5</v>
      </c>
      <c r="K21" s="27">
        <v>6</v>
      </c>
      <c r="L21" s="27">
        <v>0</v>
      </c>
      <c r="M21" s="27">
        <v>1</v>
      </c>
      <c r="N21" s="27">
        <f>SUM(L21:M21)</f>
        <v>1</v>
      </c>
      <c r="O21" s="39">
        <v>5</v>
      </c>
      <c r="P21" s="39">
        <v>1</v>
      </c>
      <c r="Q21" s="39">
        <v>6</v>
      </c>
      <c r="R21" s="39">
        <v>6</v>
      </c>
      <c r="S21" s="39">
        <v>0</v>
      </c>
      <c r="T21" s="27">
        <f t="shared" si="1"/>
        <v>11</v>
      </c>
      <c r="U21" s="40">
        <f t="shared" si="2"/>
        <v>0.95652173913043481</v>
      </c>
      <c r="V21" s="22">
        <v>306</v>
      </c>
      <c r="W21" s="22" t="s">
        <v>95</v>
      </c>
      <c r="X21" s="22" t="s">
        <v>96</v>
      </c>
      <c r="Y21" s="76">
        <v>287</v>
      </c>
      <c r="Z21" s="42"/>
      <c r="AA21" s="1" t="s">
        <v>58</v>
      </c>
      <c r="AB21" s="28" t="s">
        <v>128</v>
      </c>
    </row>
    <row r="22" spans="1:28" x14ac:dyDescent="0.3">
      <c r="A22" s="44" t="s">
        <v>75</v>
      </c>
      <c r="B22" s="44" t="s">
        <v>46</v>
      </c>
      <c r="C22" s="45" t="s">
        <v>40</v>
      </c>
      <c r="D22" s="44"/>
      <c r="E22" s="45">
        <f t="shared" ref="E22:T22" si="3">SUM(E13:E21)</f>
        <v>240</v>
      </c>
      <c r="F22" s="45">
        <f t="shared" si="3"/>
        <v>38</v>
      </c>
      <c r="G22" s="45">
        <f t="shared" si="3"/>
        <v>91</v>
      </c>
      <c r="H22" s="45">
        <f t="shared" si="3"/>
        <v>0</v>
      </c>
      <c r="I22" s="45">
        <f t="shared" si="3"/>
        <v>0</v>
      </c>
      <c r="J22" s="45">
        <f t="shared" si="3"/>
        <v>34</v>
      </c>
      <c r="K22" s="45">
        <f t="shared" si="3"/>
        <v>48</v>
      </c>
      <c r="L22" s="45">
        <f t="shared" si="3"/>
        <v>21</v>
      </c>
      <c r="M22" s="45">
        <f t="shared" si="3"/>
        <v>29</v>
      </c>
      <c r="N22" s="45">
        <f t="shared" si="3"/>
        <v>50</v>
      </c>
      <c r="O22" s="45">
        <f t="shared" si="3"/>
        <v>23</v>
      </c>
      <c r="P22" s="45">
        <f t="shared" si="3"/>
        <v>22</v>
      </c>
      <c r="Q22" s="45">
        <f t="shared" si="3"/>
        <v>19</v>
      </c>
      <c r="R22" s="45">
        <f t="shared" si="3"/>
        <v>20</v>
      </c>
      <c r="S22" s="45">
        <f t="shared" si="3"/>
        <v>1</v>
      </c>
      <c r="T22" s="45">
        <f t="shared" si="3"/>
        <v>110</v>
      </c>
      <c r="U22" s="46">
        <f>((T22+Q22+N22-R22)+(O22*2))/E22</f>
        <v>0.85416666666666663</v>
      </c>
      <c r="V22" s="47">
        <v>306</v>
      </c>
      <c r="W22" s="47" t="s">
        <v>95</v>
      </c>
      <c r="X22" s="47" t="s">
        <v>96</v>
      </c>
      <c r="Y22" s="77">
        <v>287</v>
      </c>
      <c r="Z22" s="49"/>
      <c r="AA22" s="44" t="s">
        <v>58</v>
      </c>
      <c r="AB22" s="79" t="s">
        <v>128</v>
      </c>
    </row>
    <row r="23" spans="1:28" x14ac:dyDescent="0.3">
      <c r="A23" s="1"/>
      <c r="B23" s="1"/>
      <c r="C23" s="1"/>
      <c r="D23" s="1"/>
      <c r="F23" s="50" t="s">
        <v>41</v>
      </c>
      <c r="G23" s="51">
        <f>F22/G22</f>
        <v>0.4175824175824176</v>
      </c>
      <c r="H23" s="27"/>
      <c r="I23" s="1"/>
      <c r="J23" s="50" t="s">
        <v>42</v>
      </c>
      <c r="K23" s="52">
        <f>J22/K22</f>
        <v>0.70833333333333337</v>
      </c>
      <c r="L23" s="1"/>
      <c r="M23" s="39" t="s">
        <v>43</v>
      </c>
      <c r="N23" s="53">
        <v>3</v>
      </c>
      <c r="P23" s="1"/>
      <c r="Q23" s="1"/>
      <c r="R23" s="1"/>
      <c r="S23" s="1"/>
      <c r="T23" s="1"/>
      <c r="U23" s="1"/>
      <c r="V23" s="22"/>
      <c r="W23" s="22"/>
      <c r="X23" s="22"/>
      <c r="Y23" s="54"/>
      <c r="Z23" s="42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76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35">
        <v>30</v>
      </c>
      <c r="AB32" s="80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75</v>
      </c>
      <c r="C34" s="27" t="s">
        <v>94</v>
      </c>
      <c r="D34" s="38">
        <v>34</v>
      </c>
      <c r="E34" s="27">
        <v>48</v>
      </c>
      <c r="F34" s="27">
        <v>16</v>
      </c>
      <c r="G34" s="27">
        <v>30</v>
      </c>
      <c r="H34" s="27"/>
      <c r="I34" s="27"/>
      <c r="J34" s="27">
        <v>1</v>
      </c>
      <c r="K34" s="27">
        <v>3</v>
      </c>
      <c r="L34" s="27">
        <v>11</v>
      </c>
      <c r="M34" s="27">
        <v>10</v>
      </c>
      <c r="N34" s="27">
        <f>SUM(L34:M34)</f>
        <v>21</v>
      </c>
      <c r="O34" s="27">
        <v>1</v>
      </c>
      <c r="P34" s="39">
        <v>4</v>
      </c>
      <c r="Q34" s="27">
        <v>1</v>
      </c>
      <c r="R34" s="27">
        <v>3</v>
      </c>
      <c r="S34" s="27">
        <v>1</v>
      </c>
      <c r="T34" s="27">
        <f>(H34*3)+((F34-H34)*2)+J34</f>
        <v>33</v>
      </c>
      <c r="U34" s="40">
        <f>IFERROR(((T34+Q34+N34-R34)+(O34*2))/E34,"")</f>
        <v>1.125</v>
      </c>
      <c r="V34" s="22">
        <v>306</v>
      </c>
      <c r="W34" s="22" t="s">
        <v>91</v>
      </c>
      <c r="X34" s="22" t="s">
        <v>92</v>
      </c>
      <c r="Y34" s="76">
        <v>287</v>
      </c>
      <c r="Z34" s="42" t="s">
        <v>129</v>
      </c>
      <c r="AA34" s="1" t="s">
        <v>130</v>
      </c>
      <c r="AB34" s="28" t="s">
        <v>131</v>
      </c>
    </row>
    <row r="35" spans="1:28" x14ac:dyDescent="0.3">
      <c r="A35" s="1" t="s">
        <v>46</v>
      </c>
      <c r="B35" s="1" t="s">
        <v>75</v>
      </c>
      <c r="C35" s="27" t="s">
        <v>99</v>
      </c>
      <c r="D35" s="38">
        <v>12</v>
      </c>
      <c r="E35" s="27" t="s">
        <v>478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27"/>
      <c r="U35" s="40"/>
      <c r="V35" s="22">
        <v>306</v>
      </c>
      <c r="W35" s="22" t="s">
        <v>91</v>
      </c>
      <c r="X35" s="22" t="s">
        <v>92</v>
      </c>
      <c r="Y35" s="76">
        <v>287</v>
      </c>
      <c r="Z35" s="42" t="s">
        <v>129</v>
      </c>
      <c r="AA35" s="1" t="s">
        <v>130</v>
      </c>
      <c r="AB35" s="28" t="s">
        <v>131</v>
      </c>
    </row>
    <row r="36" spans="1:28" x14ac:dyDescent="0.3">
      <c r="A36" s="1" t="s">
        <v>46</v>
      </c>
      <c r="B36" s="1" t="s">
        <v>75</v>
      </c>
      <c r="C36" s="27" t="s">
        <v>113</v>
      </c>
      <c r="D36" s="38">
        <v>20</v>
      </c>
      <c r="E36" s="27">
        <v>11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1</v>
      </c>
      <c r="M36" s="27">
        <v>0</v>
      </c>
      <c r="N36" s="27">
        <f t="shared" ref="N36:N41" si="4">SUM(L36:M36)</f>
        <v>1</v>
      </c>
      <c r="O36" s="39">
        <v>1</v>
      </c>
      <c r="P36" s="39">
        <v>1</v>
      </c>
      <c r="Q36" s="39">
        <v>1</v>
      </c>
      <c r="R36" s="39">
        <v>0</v>
      </c>
      <c r="S36" s="39">
        <v>0</v>
      </c>
      <c r="T36" s="39">
        <f t="shared" ref="T36:T41" si="5">(H36*3)+((F36-H36)*2)+J36</f>
        <v>0</v>
      </c>
      <c r="U36" s="40">
        <f t="shared" ref="U36:U44" si="6">IFERROR(((T36+Q36+N36-R36)+(O36*2))/E36,"")</f>
        <v>0.36363636363636365</v>
      </c>
      <c r="V36" s="22">
        <v>306</v>
      </c>
      <c r="W36" s="22" t="s">
        <v>91</v>
      </c>
      <c r="X36" s="22" t="s">
        <v>92</v>
      </c>
      <c r="Y36" s="76">
        <v>287</v>
      </c>
      <c r="Z36" s="42" t="s">
        <v>129</v>
      </c>
      <c r="AA36" s="1" t="s">
        <v>130</v>
      </c>
      <c r="AB36" s="28" t="s">
        <v>131</v>
      </c>
    </row>
    <row r="37" spans="1:28" x14ac:dyDescent="0.3">
      <c r="A37" s="1" t="s">
        <v>46</v>
      </c>
      <c r="B37" s="1" t="s">
        <v>75</v>
      </c>
      <c r="C37" s="27" t="s">
        <v>100</v>
      </c>
      <c r="D37" s="38">
        <v>40</v>
      </c>
      <c r="E37" s="27">
        <v>35</v>
      </c>
      <c r="F37" s="27">
        <v>4</v>
      </c>
      <c r="G37" s="27">
        <v>15</v>
      </c>
      <c r="H37" s="27"/>
      <c r="I37" s="27"/>
      <c r="J37" s="27">
        <v>2</v>
      </c>
      <c r="K37" s="27">
        <v>4</v>
      </c>
      <c r="L37" s="27">
        <v>0</v>
      </c>
      <c r="M37" s="27">
        <v>3</v>
      </c>
      <c r="N37" s="27">
        <f t="shared" si="4"/>
        <v>3</v>
      </c>
      <c r="O37" s="39">
        <v>2</v>
      </c>
      <c r="P37" s="39">
        <v>5</v>
      </c>
      <c r="Q37" s="39">
        <v>0</v>
      </c>
      <c r="R37" s="39">
        <v>4</v>
      </c>
      <c r="S37" s="39">
        <v>2</v>
      </c>
      <c r="T37" s="39">
        <f t="shared" si="5"/>
        <v>10</v>
      </c>
      <c r="U37" s="40">
        <f t="shared" si="6"/>
        <v>0.37142857142857144</v>
      </c>
      <c r="V37" s="22">
        <v>306</v>
      </c>
      <c r="W37" s="22" t="s">
        <v>91</v>
      </c>
      <c r="X37" s="22" t="s">
        <v>92</v>
      </c>
      <c r="Y37" s="76">
        <v>287</v>
      </c>
      <c r="Z37" s="42" t="s">
        <v>129</v>
      </c>
      <c r="AA37" s="1" t="s">
        <v>130</v>
      </c>
      <c r="AB37" s="28" t="s">
        <v>131</v>
      </c>
    </row>
    <row r="38" spans="1:28" x14ac:dyDescent="0.3">
      <c r="A38" s="1" t="s">
        <v>46</v>
      </c>
      <c r="B38" s="1" t="s">
        <v>75</v>
      </c>
      <c r="C38" s="27" t="s">
        <v>165</v>
      </c>
      <c r="D38" s="38">
        <v>11</v>
      </c>
      <c r="E38" s="27" t="s">
        <v>478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306</v>
      </c>
      <c r="W38" s="22" t="s">
        <v>91</v>
      </c>
      <c r="X38" s="22" t="s">
        <v>92</v>
      </c>
      <c r="Y38" s="76">
        <v>287</v>
      </c>
      <c r="Z38" s="42" t="s">
        <v>129</v>
      </c>
      <c r="AA38" s="1" t="s">
        <v>130</v>
      </c>
      <c r="AB38" s="28" t="s">
        <v>131</v>
      </c>
    </row>
    <row r="39" spans="1:28" x14ac:dyDescent="0.3">
      <c r="A39" s="1" t="s">
        <v>46</v>
      </c>
      <c r="B39" s="1" t="s">
        <v>75</v>
      </c>
      <c r="C39" s="27" t="s">
        <v>102</v>
      </c>
      <c r="D39" s="38">
        <v>42</v>
      </c>
      <c r="E39" s="27">
        <v>42</v>
      </c>
      <c r="F39" s="27">
        <v>9</v>
      </c>
      <c r="G39" s="27">
        <v>16</v>
      </c>
      <c r="H39" s="27">
        <v>0</v>
      </c>
      <c r="I39" s="27">
        <v>1</v>
      </c>
      <c r="J39" s="27">
        <v>2</v>
      </c>
      <c r="K39" s="27">
        <v>2</v>
      </c>
      <c r="L39" s="27">
        <v>1</v>
      </c>
      <c r="M39" s="27">
        <v>2</v>
      </c>
      <c r="N39" s="27">
        <f t="shared" si="4"/>
        <v>3</v>
      </c>
      <c r="O39" s="39">
        <v>8</v>
      </c>
      <c r="P39" s="39">
        <v>5</v>
      </c>
      <c r="Q39" s="39">
        <v>2</v>
      </c>
      <c r="R39" s="39">
        <v>5</v>
      </c>
      <c r="S39" s="39">
        <v>1</v>
      </c>
      <c r="T39" s="39">
        <f t="shared" si="5"/>
        <v>20</v>
      </c>
      <c r="U39" s="40">
        <f t="shared" si="6"/>
        <v>0.8571428571428571</v>
      </c>
      <c r="V39" s="22">
        <v>306</v>
      </c>
      <c r="W39" s="22" t="s">
        <v>91</v>
      </c>
      <c r="X39" s="22" t="s">
        <v>92</v>
      </c>
      <c r="Y39" s="76">
        <v>287</v>
      </c>
      <c r="Z39" s="42" t="s">
        <v>129</v>
      </c>
      <c r="AA39" s="1" t="s">
        <v>130</v>
      </c>
      <c r="AB39" s="28" t="s">
        <v>131</v>
      </c>
    </row>
    <row r="40" spans="1:28" x14ac:dyDescent="0.3">
      <c r="A40" s="1" t="s">
        <v>46</v>
      </c>
      <c r="B40" s="1" t="s">
        <v>75</v>
      </c>
      <c r="C40" s="27" t="s">
        <v>122</v>
      </c>
      <c r="D40" s="38">
        <v>30</v>
      </c>
      <c r="E40" s="27" t="s">
        <v>478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27"/>
      <c r="U40" s="40"/>
      <c r="V40" s="22">
        <v>306</v>
      </c>
      <c r="W40" s="22" t="s">
        <v>91</v>
      </c>
      <c r="X40" s="22" t="s">
        <v>92</v>
      </c>
      <c r="Y40" s="76">
        <v>287</v>
      </c>
      <c r="Z40" s="60" t="s">
        <v>129</v>
      </c>
      <c r="AA40" s="1" t="s">
        <v>130</v>
      </c>
      <c r="AB40" s="28" t="s">
        <v>131</v>
      </c>
    </row>
    <row r="41" spans="1:28" x14ac:dyDescent="0.3">
      <c r="A41" s="1" t="s">
        <v>46</v>
      </c>
      <c r="B41" s="1" t="s">
        <v>75</v>
      </c>
      <c r="C41" s="27" t="s">
        <v>103</v>
      </c>
      <c r="D41" s="38">
        <v>22</v>
      </c>
      <c r="E41" s="27">
        <v>43</v>
      </c>
      <c r="F41" s="27">
        <v>4</v>
      </c>
      <c r="G41" s="27">
        <v>11</v>
      </c>
      <c r="H41" s="27"/>
      <c r="I41" s="27"/>
      <c r="J41" s="27">
        <v>0</v>
      </c>
      <c r="K41" s="27">
        <v>0</v>
      </c>
      <c r="L41" s="27">
        <v>1</v>
      </c>
      <c r="M41" s="27">
        <v>6</v>
      </c>
      <c r="N41" s="27">
        <f t="shared" si="4"/>
        <v>7</v>
      </c>
      <c r="O41" s="39">
        <v>6</v>
      </c>
      <c r="P41" s="39">
        <v>3</v>
      </c>
      <c r="Q41" s="39">
        <v>2</v>
      </c>
      <c r="R41" s="39">
        <v>4</v>
      </c>
      <c r="S41" s="39">
        <v>0</v>
      </c>
      <c r="T41" s="39">
        <f t="shared" si="5"/>
        <v>8</v>
      </c>
      <c r="U41" s="40">
        <f t="shared" si="6"/>
        <v>0.58139534883720934</v>
      </c>
      <c r="V41" s="22">
        <v>306</v>
      </c>
      <c r="W41" s="22" t="s">
        <v>91</v>
      </c>
      <c r="X41" s="22" t="s">
        <v>92</v>
      </c>
      <c r="Y41" s="76">
        <v>287</v>
      </c>
      <c r="Z41" s="42" t="s">
        <v>129</v>
      </c>
      <c r="AA41" s="1" t="s">
        <v>130</v>
      </c>
      <c r="AB41" s="28" t="s">
        <v>131</v>
      </c>
    </row>
    <row r="42" spans="1:28" x14ac:dyDescent="0.3">
      <c r="A42" s="1" t="s">
        <v>46</v>
      </c>
      <c r="B42" s="1" t="s">
        <v>75</v>
      </c>
      <c r="C42" s="27" t="s">
        <v>104</v>
      </c>
      <c r="D42" s="38">
        <v>44</v>
      </c>
      <c r="E42" s="27">
        <v>24</v>
      </c>
      <c r="F42" s="27">
        <v>4</v>
      </c>
      <c r="G42" s="27">
        <v>7</v>
      </c>
      <c r="H42" s="27"/>
      <c r="I42" s="27"/>
      <c r="J42" s="27">
        <v>0</v>
      </c>
      <c r="K42" s="27">
        <v>0</v>
      </c>
      <c r="L42" s="27">
        <v>1</v>
      </c>
      <c r="M42" s="27">
        <v>3</v>
      </c>
      <c r="N42" s="27">
        <f>SUM(L42:M42)</f>
        <v>4</v>
      </c>
      <c r="O42" s="39">
        <v>0</v>
      </c>
      <c r="P42" s="39">
        <v>5</v>
      </c>
      <c r="Q42" s="39">
        <v>1</v>
      </c>
      <c r="R42" s="39">
        <v>0</v>
      </c>
      <c r="S42" s="39">
        <v>1</v>
      </c>
      <c r="T42" s="39">
        <f>(H42*3)+((F42-H42)*2)+J42</f>
        <v>8</v>
      </c>
      <c r="U42" s="40">
        <f t="shared" si="6"/>
        <v>0.54166666666666663</v>
      </c>
      <c r="V42" s="22">
        <v>306</v>
      </c>
      <c r="W42" s="22" t="s">
        <v>91</v>
      </c>
      <c r="X42" s="22" t="s">
        <v>92</v>
      </c>
      <c r="Y42" s="76">
        <v>287</v>
      </c>
      <c r="Z42" s="42" t="s">
        <v>129</v>
      </c>
      <c r="AA42" s="1" t="s">
        <v>130</v>
      </c>
      <c r="AB42" s="28" t="s">
        <v>131</v>
      </c>
    </row>
    <row r="43" spans="1:28" x14ac:dyDescent="0.3">
      <c r="A43" s="1" t="s">
        <v>46</v>
      </c>
      <c r="B43" s="1" t="s">
        <v>75</v>
      </c>
      <c r="C43" s="27" t="s">
        <v>106</v>
      </c>
      <c r="D43" s="38">
        <v>24</v>
      </c>
      <c r="E43" s="27">
        <v>29</v>
      </c>
      <c r="F43" s="27">
        <v>5</v>
      </c>
      <c r="G43" s="27">
        <v>10</v>
      </c>
      <c r="H43" s="27"/>
      <c r="I43" s="27"/>
      <c r="J43" s="27">
        <v>4</v>
      </c>
      <c r="K43" s="27">
        <v>6</v>
      </c>
      <c r="L43" s="27">
        <v>1</v>
      </c>
      <c r="M43" s="27">
        <v>3</v>
      </c>
      <c r="N43" s="27">
        <f>SUM(L43:M43)</f>
        <v>4</v>
      </c>
      <c r="O43" s="39">
        <v>8</v>
      </c>
      <c r="P43" s="57">
        <v>6</v>
      </c>
      <c r="Q43" s="39">
        <v>0</v>
      </c>
      <c r="R43" s="39">
        <v>1</v>
      </c>
      <c r="S43" s="39">
        <v>1</v>
      </c>
      <c r="T43" s="39">
        <f>(H43*3)+((F43-H43)*2)+J43</f>
        <v>14</v>
      </c>
      <c r="U43" s="40">
        <f t="shared" si="6"/>
        <v>1.1379310344827587</v>
      </c>
      <c r="V43" s="22">
        <v>306</v>
      </c>
      <c r="W43" s="22" t="s">
        <v>91</v>
      </c>
      <c r="X43" s="22" t="s">
        <v>92</v>
      </c>
      <c r="Y43" s="76">
        <v>287</v>
      </c>
      <c r="Z43" s="42" t="s">
        <v>129</v>
      </c>
      <c r="AA43" s="1" t="s">
        <v>130</v>
      </c>
      <c r="AB43" s="28" t="s">
        <v>131</v>
      </c>
    </row>
    <row r="44" spans="1:28" x14ac:dyDescent="0.3">
      <c r="A44" s="1" t="s">
        <v>46</v>
      </c>
      <c r="B44" s="1" t="s">
        <v>75</v>
      </c>
      <c r="C44" s="27" t="s">
        <v>107</v>
      </c>
      <c r="D44" s="38">
        <v>33</v>
      </c>
      <c r="E44" s="27">
        <v>8</v>
      </c>
      <c r="F44" s="27">
        <v>3</v>
      </c>
      <c r="G44" s="27">
        <v>4</v>
      </c>
      <c r="H44" s="27"/>
      <c r="I44" s="27"/>
      <c r="J44" s="27">
        <v>3</v>
      </c>
      <c r="K44" s="27">
        <v>5</v>
      </c>
      <c r="L44" s="27">
        <v>0</v>
      </c>
      <c r="M44" s="27">
        <v>2</v>
      </c>
      <c r="N44" s="27">
        <f>SUM(L44:M44)</f>
        <v>2</v>
      </c>
      <c r="O44" s="39">
        <v>1</v>
      </c>
      <c r="P44" s="39">
        <v>3</v>
      </c>
      <c r="Q44" s="39">
        <v>0</v>
      </c>
      <c r="R44" s="39">
        <v>0</v>
      </c>
      <c r="S44" s="39">
        <v>0</v>
      </c>
      <c r="T44" s="39">
        <f>(H44*3)+((F44-H44)*2)+J44</f>
        <v>9</v>
      </c>
      <c r="U44" s="40">
        <f t="shared" si="6"/>
        <v>1.625</v>
      </c>
      <c r="V44" s="22">
        <v>306</v>
      </c>
      <c r="W44" s="22" t="s">
        <v>91</v>
      </c>
      <c r="X44" s="22" t="s">
        <v>92</v>
      </c>
      <c r="Y44" s="76">
        <v>287</v>
      </c>
      <c r="Z44" s="42" t="s">
        <v>129</v>
      </c>
      <c r="AA44" s="1" t="s">
        <v>130</v>
      </c>
      <c r="AB44" s="28" t="s">
        <v>131</v>
      </c>
    </row>
    <row r="45" spans="1:28" x14ac:dyDescent="0.3">
      <c r="A45" s="44" t="s">
        <v>46</v>
      </c>
      <c r="B45" s="44" t="s">
        <v>75</v>
      </c>
      <c r="C45" s="45" t="s">
        <v>40</v>
      </c>
      <c r="D45" s="44"/>
      <c r="E45" s="45">
        <f t="shared" ref="E45:T45" si="7">SUM(E34:E44)</f>
        <v>240</v>
      </c>
      <c r="F45" s="45">
        <f t="shared" si="7"/>
        <v>45</v>
      </c>
      <c r="G45" s="45">
        <f t="shared" si="7"/>
        <v>93</v>
      </c>
      <c r="H45" s="45">
        <f t="shared" si="7"/>
        <v>0</v>
      </c>
      <c r="I45" s="45">
        <f t="shared" si="7"/>
        <v>1</v>
      </c>
      <c r="J45" s="45">
        <f t="shared" si="7"/>
        <v>12</v>
      </c>
      <c r="K45" s="45">
        <f t="shared" si="7"/>
        <v>20</v>
      </c>
      <c r="L45" s="45">
        <f t="shared" si="7"/>
        <v>16</v>
      </c>
      <c r="M45" s="45">
        <f t="shared" si="7"/>
        <v>29</v>
      </c>
      <c r="N45" s="45">
        <f t="shared" si="7"/>
        <v>45</v>
      </c>
      <c r="O45" s="45">
        <f t="shared" si="7"/>
        <v>27</v>
      </c>
      <c r="P45" s="45">
        <f t="shared" si="7"/>
        <v>32</v>
      </c>
      <c r="Q45" s="45">
        <f t="shared" si="7"/>
        <v>7</v>
      </c>
      <c r="R45" s="45">
        <f t="shared" si="7"/>
        <v>17</v>
      </c>
      <c r="S45" s="45">
        <f t="shared" si="7"/>
        <v>6</v>
      </c>
      <c r="T45" s="45">
        <f t="shared" si="7"/>
        <v>102</v>
      </c>
      <c r="U45" s="46">
        <f>((T45+Q45+N45-R45)+(O45*2))/E45</f>
        <v>0.79583333333333328</v>
      </c>
      <c r="V45" s="47">
        <v>306</v>
      </c>
      <c r="W45" s="47" t="s">
        <v>91</v>
      </c>
      <c r="X45" s="47" t="s">
        <v>92</v>
      </c>
      <c r="Y45" s="77">
        <v>287</v>
      </c>
      <c r="Z45" s="88" t="s">
        <v>166</v>
      </c>
      <c r="AA45" s="44" t="s">
        <v>130</v>
      </c>
      <c r="AB45" s="79" t="s">
        <v>131</v>
      </c>
    </row>
    <row r="46" spans="1:28" x14ac:dyDescent="0.3">
      <c r="A46" s="1"/>
      <c r="B46" s="1"/>
      <c r="C46" s="1"/>
      <c r="D46" s="1"/>
      <c r="F46" s="50" t="s">
        <v>41</v>
      </c>
      <c r="G46" s="51">
        <f>F45/G45</f>
        <v>0.4838709677419355</v>
      </c>
      <c r="H46" s="27"/>
      <c r="I46" s="1"/>
      <c r="J46" s="50" t="s">
        <v>42</v>
      </c>
      <c r="K46" s="52">
        <f>J45/K45</f>
        <v>0.6</v>
      </c>
      <c r="L46" s="1"/>
      <c r="M46" s="39" t="s">
        <v>43</v>
      </c>
      <c r="N46" s="53">
        <v>7</v>
      </c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 t="s">
        <v>127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</sheetData>
  <sheetProtection sheet="1" objects="1" scenarios="1"/>
  <pageMargins left="0" right="0" top="0.75" bottom="0.25" header="0.3" footer="0.3"/>
  <pageSetup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9F0F-D5AB-4FDD-9A44-0B90528B7E31}">
  <sheetPr>
    <tabColor rgb="FFFF0000"/>
    <pageSetUpPr fitToPage="1"/>
  </sheetPr>
  <dimension ref="A1:AB52"/>
  <sheetViews>
    <sheetView workbookViewId="0">
      <selection activeCell="Z2" sqref="Z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452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524</v>
      </c>
    </row>
    <row r="3" spans="1:28" x14ac:dyDescent="0.3">
      <c r="B3" s="1"/>
      <c r="C3" s="6">
        <v>29272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86</v>
      </c>
      <c r="D4" s="7" t="s">
        <v>4</v>
      </c>
      <c r="E4" s="8"/>
      <c r="F4" s="5"/>
      <c r="G4" s="1"/>
      <c r="J4" s="15" t="s">
        <v>335</v>
      </c>
      <c r="K4" s="16" t="s">
        <v>45</v>
      </c>
      <c r="L4" s="17"/>
      <c r="M4" s="18"/>
      <c r="N4" s="19">
        <v>20</v>
      </c>
      <c r="O4" s="19">
        <v>15</v>
      </c>
      <c r="P4" s="19">
        <v>35</v>
      </c>
      <c r="Q4" s="19">
        <v>27</v>
      </c>
      <c r="R4" s="20"/>
      <c r="S4" s="21">
        <f>SUM(N4:R4)</f>
        <v>97</v>
      </c>
      <c r="T4" s="22">
        <v>308</v>
      </c>
    </row>
    <row r="5" spans="1:28" x14ac:dyDescent="0.3">
      <c r="B5" s="1"/>
      <c r="C5" s="6" t="s">
        <v>263</v>
      </c>
      <c r="D5" s="7" t="s">
        <v>6</v>
      </c>
      <c r="E5" s="1"/>
      <c r="F5" s="1"/>
      <c r="G5" s="1"/>
      <c r="J5" s="15" t="s">
        <v>161</v>
      </c>
      <c r="K5" s="16" t="s">
        <v>68</v>
      </c>
      <c r="L5" s="17"/>
      <c r="M5" s="18"/>
      <c r="N5" s="19">
        <v>34</v>
      </c>
      <c r="O5" s="19">
        <v>25</v>
      </c>
      <c r="P5" s="19">
        <v>31</v>
      </c>
      <c r="Q5" s="19">
        <v>29</v>
      </c>
      <c r="R5" s="20"/>
      <c r="S5" s="21">
        <f>SUM(N5:R5)</f>
        <v>119</v>
      </c>
      <c r="T5" s="22">
        <v>308</v>
      </c>
      <c r="U5" s="1"/>
      <c r="V5" s="1"/>
      <c r="W5" s="1"/>
    </row>
    <row r="6" spans="1:28" x14ac:dyDescent="0.3">
      <c r="C6" s="23">
        <v>842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308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25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50</v>
      </c>
      <c r="D13" s="38">
        <v>11</v>
      </c>
      <c r="E13" s="97"/>
      <c r="F13" s="27">
        <v>8</v>
      </c>
      <c r="G13" s="97"/>
      <c r="H13" s="27"/>
      <c r="I13" s="27"/>
      <c r="J13" s="27">
        <v>7</v>
      </c>
      <c r="K13" s="27">
        <v>11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v>23</v>
      </c>
      <c r="U13" s="40" t="str">
        <f>IFERROR(((T13+Q13+N13-R13)+(O13*2))/E13,"")</f>
        <v/>
      </c>
      <c r="V13" s="22">
        <v>308</v>
      </c>
      <c r="W13" s="22" t="s">
        <v>91</v>
      </c>
      <c r="X13" s="22" t="s">
        <v>92</v>
      </c>
      <c r="Y13" s="76">
        <v>842</v>
      </c>
      <c r="Z13" s="42"/>
      <c r="AA13" s="1" t="s">
        <v>58</v>
      </c>
      <c r="AB13" s="28" t="s">
        <v>336</v>
      </c>
    </row>
    <row r="14" spans="1:28" x14ac:dyDescent="0.3">
      <c r="A14" s="1" t="s">
        <v>67</v>
      </c>
      <c r="B14" s="1" t="s">
        <v>46</v>
      </c>
      <c r="C14" s="27" t="s">
        <v>49</v>
      </c>
      <c r="D14" s="38">
        <v>24</v>
      </c>
      <c r="E14" s="97"/>
      <c r="F14" s="27">
        <v>8</v>
      </c>
      <c r="G14" s="97"/>
      <c r="H14" s="27"/>
      <c r="I14" s="27"/>
      <c r="J14" s="27">
        <v>5</v>
      </c>
      <c r="K14" s="27">
        <v>7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39">
        <v>21</v>
      </c>
      <c r="U14" s="40" t="str">
        <f t="shared" ref="U14:U21" si="1">IFERROR(((T14+Q14+N14-R14)+(O14*2))/E14,"")</f>
        <v/>
      </c>
      <c r="V14" s="22">
        <v>308</v>
      </c>
      <c r="W14" s="22" t="s">
        <v>91</v>
      </c>
      <c r="X14" s="22" t="s">
        <v>92</v>
      </c>
      <c r="Y14" s="76">
        <v>842</v>
      </c>
      <c r="Z14" s="42"/>
      <c r="AA14" s="1" t="s">
        <v>58</v>
      </c>
      <c r="AB14" s="28" t="s">
        <v>336</v>
      </c>
    </row>
    <row r="15" spans="1:28" x14ac:dyDescent="0.3">
      <c r="A15" s="1" t="s">
        <v>67</v>
      </c>
      <c r="B15" s="1" t="s">
        <v>46</v>
      </c>
      <c r="C15" s="27" t="s">
        <v>48</v>
      </c>
      <c r="D15" s="38">
        <v>22</v>
      </c>
      <c r="E15" s="97"/>
      <c r="F15" s="27">
        <v>2</v>
      </c>
      <c r="G15" s="97"/>
      <c r="H15" s="27"/>
      <c r="I15" s="27"/>
      <c r="J15" s="27">
        <v>2</v>
      </c>
      <c r="K15" s="27">
        <v>4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f t="shared" ref="T15:T19" si="2">(H15*3)+((F15-H15)*2)+J15</f>
        <v>6</v>
      </c>
      <c r="U15" s="40" t="str">
        <f t="shared" si="1"/>
        <v/>
      </c>
      <c r="V15" s="22">
        <v>308</v>
      </c>
      <c r="W15" s="22" t="s">
        <v>91</v>
      </c>
      <c r="X15" s="22" t="s">
        <v>92</v>
      </c>
      <c r="Y15" s="76">
        <v>842</v>
      </c>
      <c r="Z15" s="42" t="s">
        <v>424</v>
      </c>
      <c r="AA15" s="1" t="s">
        <v>58</v>
      </c>
      <c r="AB15" s="28" t="s">
        <v>336</v>
      </c>
    </row>
    <row r="16" spans="1:28" x14ac:dyDescent="0.3">
      <c r="A16" s="1" t="s">
        <v>67</v>
      </c>
      <c r="B16" s="1" t="s">
        <v>46</v>
      </c>
      <c r="C16" s="27" t="s">
        <v>52</v>
      </c>
      <c r="D16" s="38">
        <v>3</v>
      </c>
      <c r="E16" s="97"/>
      <c r="F16" s="27">
        <v>1</v>
      </c>
      <c r="G16" s="97"/>
      <c r="H16" s="27"/>
      <c r="I16" s="27"/>
      <c r="J16" s="27">
        <v>2</v>
      </c>
      <c r="K16" s="27">
        <v>2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39">
        <f t="shared" si="2"/>
        <v>4</v>
      </c>
      <c r="U16" s="40" t="str">
        <f t="shared" si="1"/>
        <v/>
      </c>
      <c r="V16" s="22">
        <v>308</v>
      </c>
      <c r="W16" s="22" t="s">
        <v>91</v>
      </c>
      <c r="X16" s="22" t="s">
        <v>92</v>
      </c>
      <c r="Y16" s="76">
        <v>842</v>
      </c>
      <c r="Z16" s="42"/>
      <c r="AA16" s="1" t="s">
        <v>58</v>
      </c>
      <c r="AB16" s="28" t="s">
        <v>336</v>
      </c>
    </row>
    <row r="17" spans="1:28" x14ac:dyDescent="0.3">
      <c r="A17" s="1" t="s">
        <v>67</v>
      </c>
      <c r="B17" s="1" t="s">
        <v>46</v>
      </c>
      <c r="C17" s="27" t="s">
        <v>56</v>
      </c>
      <c r="D17" s="38">
        <v>45</v>
      </c>
      <c r="E17" s="97"/>
      <c r="F17" s="27">
        <v>3</v>
      </c>
      <c r="G17" s="97"/>
      <c r="H17" s="27"/>
      <c r="I17" s="27"/>
      <c r="J17" s="27">
        <v>2</v>
      </c>
      <c r="K17" s="27">
        <v>2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39">
        <f t="shared" si="2"/>
        <v>8</v>
      </c>
      <c r="U17" s="40" t="str">
        <f t="shared" si="1"/>
        <v/>
      </c>
      <c r="V17" s="22">
        <v>308</v>
      </c>
      <c r="W17" s="22" t="s">
        <v>91</v>
      </c>
      <c r="X17" s="22" t="s">
        <v>92</v>
      </c>
      <c r="Y17" s="76">
        <v>842</v>
      </c>
      <c r="Z17" s="42"/>
      <c r="AA17" s="1" t="s">
        <v>58</v>
      </c>
      <c r="AB17" s="28" t="s">
        <v>336</v>
      </c>
    </row>
    <row r="18" spans="1:28" x14ac:dyDescent="0.3">
      <c r="A18" s="1" t="s">
        <v>67</v>
      </c>
      <c r="B18" s="1" t="s">
        <v>46</v>
      </c>
      <c r="C18" s="27" t="s">
        <v>51</v>
      </c>
      <c r="D18" s="38">
        <v>23</v>
      </c>
      <c r="E18" s="97"/>
      <c r="F18" s="27">
        <v>4</v>
      </c>
      <c r="G18" s="97"/>
      <c r="H18" s="27"/>
      <c r="I18" s="27"/>
      <c r="J18" s="27">
        <v>4</v>
      </c>
      <c r="K18" s="27">
        <v>5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f t="shared" si="2"/>
        <v>12</v>
      </c>
      <c r="U18" s="40" t="str">
        <f t="shared" si="1"/>
        <v/>
      </c>
      <c r="V18" s="22">
        <v>308</v>
      </c>
      <c r="W18" s="22" t="s">
        <v>91</v>
      </c>
      <c r="X18" s="22" t="s">
        <v>92</v>
      </c>
      <c r="Y18" s="76">
        <v>842</v>
      </c>
      <c r="Z18" s="42"/>
      <c r="AA18" s="1" t="s">
        <v>58</v>
      </c>
      <c r="AB18" s="28" t="s">
        <v>336</v>
      </c>
    </row>
    <row r="19" spans="1:28" x14ac:dyDescent="0.3">
      <c r="A19" s="1" t="s">
        <v>67</v>
      </c>
      <c r="B19" s="1" t="s">
        <v>46</v>
      </c>
      <c r="C19" s="27" t="s">
        <v>55</v>
      </c>
      <c r="D19" s="38">
        <v>40</v>
      </c>
      <c r="E19" s="97"/>
      <c r="F19" s="27">
        <v>1</v>
      </c>
      <c r="G19" s="97"/>
      <c r="H19" s="27"/>
      <c r="I19" s="27"/>
      <c r="J19" s="27">
        <v>2</v>
      </c>
      <c r="K19" s="27">
        <v>3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39">
        <f t="shared" si="2"/>
        <v>4</v>
      </c>
      <c r="U19" s="40" t="str">
        <f t="shared" si="1"/>
        <v/>
      </c>
      <c r="V19" s="22">
        <v>308</v>
      </c>
      <c r="W19" s="22" t="s">
        <v>91</v>
      </c>
      <c r="X19" s="22" t="s">
        <v>92</v>
      </c>
      <c r="Y19" s="76">
        <v>842</v>
      </c>
      <c r="Z19" s="42"/>
      <c r="AA19" s="1" t="s">
        <v>58</v>
      </c>
      <c r="AB19" s="28" t="s">
        <v>336</v>
      </c>
    </row>
    <row r="20" spans="1:28" x14ac:dyDescent="0.3">
      <c r="A20" s="1" t="s">
        <v>67</v>
      </c>
      <c r="B20" s="1" t="s">
        <v>46</v>
      </c>
      <c r="C20" s="27" t="s">
        <v>47</v>
      </c>
      <c r="D20" s="38">
        <v>10</v>
      </c>
      <c r="E20" s="97"/>
      <c r="F20" s="27">
        <v>4</v>
      </c>
      <c r="G20" s="97"/>
      <c r="H20" s="27"/>
      <c r="I20" s="27"/>
      <c r="J20" s="27">
        <v>5</v>
      </c>
      <c r="K20" s="27">
        <v>9</v>
      </c>
      <c r="L20" s="97"/>
      <c r="M20" s="27">
        <v>15</v>
      </c>
      <c r="N20" s="27">
        <f>SUM(L20:M20)</f>
        <v>15</v>
      </c>
      <c r="O20" s="98"/>
      <c r="P20" s="98"/>
      <c r="Q20" s="98"/>
      <c r="R20" s="98"/>
      <c r="S20" s="98"/>
      <c r="T20" s="39">
        <f>(H20*3)+((F20-H20)*2)+J20</f>
        <v>13</v>
      </c>
      <c r="U20" s="40" t="str">
        <f t="shared" si="1"/>
        <v/>
      </c>
      <c r="V20" s="22">
        <v>308</v>
      </c>
      <c r="W20" s="22" t="s">
        <v>91</v>
      </c>
      <c r="X20" s="22" t="s">
        <v>92</v>
      </c>
      <c r="Y20" s="76">
        <v>842</v>
      </c>
      <c r="Z20" s="42"/>
      <c r="AA20" s="1" t="s">
        <v>58</v>
      </c>
      <c r="AB20" s="28" t="s">
        <v>336</v>
      </c>
    </row>
    <row r="21" spans="1:28" x14ac:dyDescent="0.3">
      <c r="A21" s="1" t="s">
        <v>67</v>
      </c>
      <c r="B21" s="1" t="s">
        <v>46</v>
      </c>
      <c r="C21" s="27" t="s">
        <v>53</v>
      </c>
      <c r="D21" s="38">
        <v>15</v>
      </c>
      <c r="E21" s="97"/>
      <c r="F21" s="27">
        <v>3</v>
      </c>
      <c r="G21" s="97"/>
      <c r="H21" s="27"/>
      <c r="I21" s="27"/>
      <c r="J21" s="27">
        <v>0</v>
      </c>
      <c r="K21" s="27">
        <v>0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39">
        <f>(H21*3)+((F21-H21)*2)+J21</f>
        <v>6</v>
      </c>
      <c r="U21" s="40" t="str">
        <f t="shared" si="1"/>
        <v/>
      </c>
      <c r="V21" s="22">
        <v>308</v>
      </c>
      <c r="W21" s="22" t="s">
        <v>91</v>
      </c>
      <c r="X21" s="22" t="s">
        <v>92</v>
      </c>
      <c r="Y21" s="76">
        <v>842</v>
      </c>
      <c r="Z21" s="42"/>
      <c r="AA21" s="1" t="s">
        <v>58</v>
      </c>
      <c r="AB21" s="28" t="s">
        <v>336</v>
      </c>
    </row>
    <row r="22" spans="1:28" x14ac:dyDescent="0.3">
      <c r="A22" s="1" t="s">
        <v>67</v>
      </c>
      <c r="B22" s="1" t="s">
        <v>46</v>
      </c>
      <c r="C22" s="57" t="s">
        <v>39</v>
      </c>
      <c r="D22" s="1"/>
      <c r="E22" s="57">
        <v>240</v>
      </c>
      <c r="F22" s="43"/>
      <c r="G22" s="57">
        <v>87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57"/>
      <c r="U22" s="40" t="str">
        <f t="shared" ref="U22" si="3">_xlfn.IFNA("",((T22+Q22+N22-R22)+(O22*2))/E22)</f>
        <v/>
      </c>
      <c r="V22" s="22">
        <v>308</v>
      </c>
      <c r="W22" s="22" t="s">
        <v>91</v>
      </c>
      <c r="X22" s="22" t="s">
        <v>92</v>
      </c>
      <c r="Y22" s="76">
        <v>842</v>
      </c>
      <c r="Z22" s="42"/>
      <c r="AA22" s="1" t="s">
        <v>58</v>
      </c>
      <c r="AB22" s="28" t="s">
        <v>336</v>
      </c>
    </row>
    <row r="23" spans="1:28" x14ac:dyDescent="0.3">
      <c r="A23" s="44" t="s">
        <v>67</v>
      </c>
      <c r="B23" s="44" t="s">
        <v>46</v>
      </c>
      <c r="C23" s="45" t="s">
        <v>40</v>
      </c>
      <c r="D23" s="44"/>
      <c r="E23" s="45">
        <f t="shared" ref="E23:T23" si="4">SUM(E13:E22)</f>
        <v>240</v>
      </c>
      <c r="F23" s="45">
        <f t="shared" si="4"/>
        <v>34</v>
      </c>
      <c r="G23" s="45">
        <f t="shared" si="4"/>
        <v>87</v>
      </c>
      <c r="H23" s="45">
        <f t="shared" si="4"/>
        <v>0</v>
      </c>
      <c r="I23" s="45">
        <f t="shared" si="4"/>
        <v>0</v>
      </c>
      <c r="J23" s="45">
        <f t="shared" si="4"/>
        <v>29</v>
      </c>
      <c r="K23" s="45">
        <f t="shared" si="4"/>
        <v>43</v>
      </c>
      <c r="L23" s="45">
        <f t="shared" si="4"/>
        <v>0</v>
      </c>
      <c r="M23" s="45">
        <f t="shared" si="4"/>
        <v>15</v>
      </c>
      <c r="N23" s="45">
        <f t="shared" si="4"/>
        <v>15</v>
      </c>
      <c r="O23" s="45">
        <f t="shared" si="4"/>
        <v>0</v>
      </c>
      <c r="P23" s="45">
        <f t="shared" si="4"/>
        <v>0</v>
      </c>
      <c r="Q23" s="45">
        <f t="shared" si="4"/>
        <v>0</v>
      </c>
      <c r="R23" s="45">
        <f t="shared" si="4"/>
        <v>0</v>
      </c>
      <c r="S23" s="45">
        <f t="shared" si="4"/>
        <v>0</v>
      </c>
      <c r="T23" s="45">
        <f t="shared" si="4"/>
        <v>97</v>
      </c>
      <c r="U23" s="46">
        <f>((T23+Q23+N23-R23)+(O23*2))/E23</f>
        <v>0.46666666666666667</v>
      </c>
      <c r="V23" s="47">
        <v>308</v>
      </c>
      <c r="W23" s="47" t="s">
        <v>91</v>
      </c>
      <c r="X23" s="47" t="s">
        <v>92</v>
      </c>
      <c r="Y23" s="77">
        <v>842</v>
      </c>
      <c r="Z23" s="88" t="s">
        <v>527</v>
      </c>
      <c r="AA23" s="44" t="s">
        <v>58</v>
      </c>
      <c r="AB23" s="79" t="s">
        <v>336</v>
      </c>
    </row>
    <row r="24" spans="1:28" x14ac:dyDescent="0.3">
      <c r="A24" s="1"/>
      <c r="B24" s="1"/>
      <c r="C24" s="1"/>
      <c r="D24" s="1"/>
      <c r="F24" s="50" t="s">
        <v>41</v>
      </c>
      <c r="G24" s="52">
        <f>F23/G23</f>
        <v>0.39080459770114945</v>
      </c>
      <c r="H24" s="27"/>
      <c r="I24" s="1"/>
      <c r="J24" s="50" t="s">
        <v>42</v>
      </c>
      <c r="K24" s="52">
        <f>J23/K23</f>
        <v>0.67441860465116277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1" t="s">
        <v>528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>
        <v>29</v>
      </c>
      <c r="W33" s="1"/>
      <c r="X33" s="1"/>
      <c r="Y33" s="31"/>
      <c r="Z33" s="42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490</v>
      </c>
      <c r="D35" s="38">
        <v>22</v>
      </c>
      <c r="E35" s="97"/>
      <c r="F35" s="27">
        <v>3</v>
      </c>
      <c r="G35" s="97"/>
      <c r="H35" s="27"/>
      <c r="I35" s="27"/>
      <c r="J35" s="27">
        <v>4</v>
      </c>
      <c r="K35" s="27">
        <v>5</v>
      </c>
      <c r="L35" s="97"/>
      <c r="M35" s="97"/>
      <c r="N35" s="27">
        <f>SUM(L35:M35)</f>
        <v>0</v>
      </c>
      <c r="O35" s="97"/>
      <c r="P35" s="98"/>
      <c r="Q35" s="97"/>
      <c r="R35" s="97"/>
      <c r="S35" s="97"/>
      <c r="T35" s="27">
        <f>+(F35*2)+J35</f>
        <v>10</v>
      </c>
      <c r="U35" s="40" t="str">
        <f>IFERROR(((T35+Q35+N35-R35)+(O35*2))/E35,"")</f>
        <v/>
      </c>
      <c r="V35" s="22">
        <v>308</v>
      </c>
      <c r="W35" s="22" t="s">
        <v>95</v>
      </c>
      <c r="X35" s="22" t="s">
        <v>96</v>
      </c>
      <c r="Y35" s="76">
        <v>842</v>
      </c>
      <c r="Z35" s="42"/>
      <c r="AA35" s="1" t="s">
        <v>285</v>
      </c>
      <c r="AB35" s="28" t="s">
        <v>159</v>
      </c>
    </row>
    <row r="36" spans="1:28" x14ac:dyDescent="0.3">
      <c r="A36" s="1" t="s">
        <v>46</v>
      </c>
      <c r="B36" s="1" t="s">
        <v>67</v>
      </c>
      <c r="C36" s="27" t="s">
        <v>267</v>
      </c>
      <c r="D36" s="38">
        <v>15</v>
      </c>
      <c r="E36" s="97"/>
      <c r="F36" s="27">
        <v>6</v>
      </c>
      <c r="G36" s="97"/>
      <c r="H36" s="27"/>
      <c r="I36" s="27"/>
      <c r="J36" s="27">
        <v>3</v>
      </c>
      <c r="K36" s="27">
        <v>11</v>
      </c>
      <c r="L36" s="97"/>
      <c r="M36" s="97"/>
      <c r="N36" s="27">
        <f>SUM(L36:M36)</f>
        <v>0</v>
      </c>
      <c r="O36" s="97"/>
      <c r="P36" s="98"/>
      <c r="Q36" s="97"/>
      <c r="R36" s="97"/>
      <c r="S36" s="97"/>
      <c r="T36" s="27">
        <f>+(F36*2)+J36</f>
        <v>15</v>
      </c>
      <c r="U36" s="40" t="str">
        <f>IFERROR(((T36+Q36+N36-R36)+(O36*2))/E36,"")</f>
        <v/>
      </c>
      <c r="V36" s="22">
        <v>308</v>
      </c>
      <c r="W36" s="22" t="s">
        <v>95</v>
      </c>
      <c r="X36" s="22" t="s">
        <v>96</v>
      </c>
      <c r="Y36" s="76">
        <v>842</v>
      </c>
      <c r="Z36" s="42"/>
      <c r="AA36" s="1" t="s">
        <v>285</v>
      </c>
      <c r="AB36" s="28" t="s">
        <v>159</v>
      </c>
    </row>
    <row r="37" spans="1:28" x14ac:dyDescent="0.3">
      <c r="A37" s="1" t="s">
        <v>46</v>
      </c>
      <c r="B37" s="1" t="s">
        <v>67</v>
      </c>
      <c r="C37" s="27" t="s">
        <v>268</v>
      </c>
      <c r="D37" s="38">
        <v>10</v>
      </c>
      <c r="E37" s="97"/>
      <c r="F37" s="27">
        <v>2</v>
      </c>
      <c r="G37" s="97"/>
      <c r="H37" s="27"/>
      <c r="I37" s="27"/>
      <c r="J37" s="27">
        <v>3</v>
      </c>
      <c r="K37" s="27">
        <v>5</v>
      </c>
      <c r="L37" s="97"/>
      <c r="M37" s="97"/>
      <c r="N37" s="27">
        <f t="shared" ref="N37:N41" si="5">SUM(L37:M37)</f>
        <v>0</v>
      </c>
      <c r="O37" s="98"/>
      <c r="P37" s="98"/>
      <c r="Q37" s="98"/>
      <c r="R37" s="98"/>
      <c r="S37" s="98"/>
      <c r="T37" s="27">
        <f t="shared" ref="T37:T45" si="6">+(F37*2)+J37</f>
        <v>7</v>
      </c>
      <c r="U37" s="40" t="str">
        <f t="shared" ref="U37:U45" si="7">IFERROR(((T37+Q37+N37-R37)+(O37*2))/E37,"")</f>
        <v/>
      </c>
      <c r="V37" s="22">
        <v>308</v>
      </c>
      <c r="W37" s="22" t="s">
        <v>95</v>
      </c>
      <c r="X37" s="22" t="s">
        <v>96</v>
      </c>
      <c r="Y37" s="76">
        <v>842</v>
      </c>
      <c r="Z37" s="42"/>
      <c r="AA37" s="1" t="s">
        <v>285</v>
      </c>
      <c r="AB37" s="28" t="s">
        <v>159</v>
      </c>
    </row>
    <row r="38" spans="1:28" x14ac:dyDescent="0.3">
      <c r="A38" s="1" t="s">
        <v>46</v>
      </c>
      <c r="B38" s="1" t="s">
        <v>67</v>
      </c>
      <c r="C38" s="27" t="s">
        <v>281</v>
      </c>
      <c r="D38" s="38">
        <v>12</v>
      </c>
      <c r="E38" s="97"/>
      <c r="F38" s="27">
        <v>2</v>
      </c>
      <c r="G38" s="97"/>
      <c r="H38" s="27"/>
      <c r="I38" s="27"/>
      <c r="J38" s="27">
        <v>4</v>
      </c>
      <c r="K38" s="27">
        <v>8</v>
      </c>
      <c r="L38" s="97"/>
      <c r="M38" s="97"/>
      <c r="N38" s="27">
        <f t="shared" si="5"/>
        <v>0</v>
      </c>
      <c r="O38" s="98"/>
      <c r="P38" s="98"/>
      <c r="Q38" s="98"/>
      <c r="R38" s="98"/>
      <c r="S38" s="98"/>
      <c r="T38" s="27">
        <f t="shared" si="6"/>
        <v>8</v>
      </c>
      <c r="U38" s="40" t="str">
        <f t="shared" si="7"/>
        <v/>
      </c>
      <c r="V38" s="22">
        <v>308</v>
      </c>
      <c r="W38" s="22" t="s">
        <v>95</v>
      </c>
      <c r="X38" s="22" t="s">
        <v>96</v>
      </c>
      <c r="Y38" s="76">
        <v>842</v>
      </c>
      <c r="Z38" s="42"/>
      <c r="AA38" s="1" t="s">
        <v>285</v>
      </c>
      <c r="AB38" s="28" t="s">
        <v>159</v>
      </c>
    </row>
    <row r="39" spans="1:28" x14ac:dyDescent="0.3">
      <c r="A39" s="1" t="s">
        <v>46</v>
      </c>
      <c r="B39" s="1" t="s">
        <v>67</v>
      </c>
      <c r="C39" s="27" t="s">
        <v>270</v>
      </c>
      <c r="D39" s="38">
        <v>30</v>
      </c>
      <c r="E39" s="97"/>
      <c r="F39" s="27">
        <v>6</v>
      </c>
      <c r="G39" s="97"/>
      <c r="H39" s="27"/>
      <c r="I39" s="27"/>
      <c r="J39" s="27">
        <v>10</v>
      </c>
      <c r="K39" s="27">
        <v>11</v>
      </c>
      <c r="L39" s="97"/>
      <c r="M39" s="97"/>
      <c r="N39" s="27">
        <f t="shared" si="5"/>
        <v>0</v>
      </c>
      <c r="O39" s="98"/>
      <c r="P39" s="98"/>
      <c r="Q39" s="98"/>
      <c r="R39" s="98"/>
      <c r="S39" s="98"/>
      <c r="T39" s="27">
        <v>22</v>
      </c>
      <c r="U39" s="40" t="str">
        <f t="shared" si="7"/>
        <v/>
      </c>
      <c r="V39" s="22">
        <v>308</v>
      </c>
      <c r="W39" s="22" t="s">
        <v>95</v>
      </c>
      <c r="X39" s="22" t="s">
        <v>96</v>
      </c>
      <c r="Y39" s="76">
        <v>842</v>
      </c>
      <c r="Z39" s="42"/>
      <c r="AA39" s="1" t="s">
        <v>285</v>
      </c>
      <c r="AB39" s="28" t="s">
        <v>159</v>
      </c>
    </row>
    <row r="40" spans="1:28" x14ac:dyDescent="0.3">
      <c r="A40" s="1" t="s">
        <v>46</v>
      </c>
      <c r="B40" s="1" t="s">
        <v>67</v>
      </c>
      <c r="C40" s="27" t="s">
        <v>271</v>
      </c>
      <c r="D40" s="38">
        <v>24</v>
      </c>
      <c r="E40" s="97"/>
      <c r="F40" s="27"/>
      <c r="G40" s="97"/>
      <c r="H40" s="27"/>
      <c r="I40" s="27"/>
      <c r="J40" s="27"/>
      <c r="K40" s="27"/>
      <c r="L40" s="97"/>
      <c r="M40" s="97"/>
      <c r="N40" s="27">
        <f t="shared" si="5"/>
        <v>0</v>
      </c>
      <c r="O40" s="98"/>
      <c r="P40" s="98"/>
      <c r="Q40" s="98"/>
      <c r="R40" s="98"/>
      <c r="S40" s="98"/>
      <c r="T40" s="27">
        <f t="shared" si="6"/>
        <v>0</v>
      </c>
      <c r="U40" s="40" t="str">
        <f t="shared" si="7"/>
        <v/>
      </c>
      <c r="V40" s="22">
        <v>308</v>
      </c>
      <c r="W40" s="22" t="s">
        <v>95</v>
      </c>
      <c r="X40" s="22" t="s">
        <v>96</v>
      </c>
      <c r="Y40" s="76">
        <v>842</v>
      </c>
      <c r="Z40" s="42"/>
      <c r="AA40" s="1" t="s">
        <v>285</v>
      </c>
      <c r="AB40" s="28" t="s">
        <v>159</v>
      </c>
    </row>
    <row r="41" spans="1:28" x14ac:dyDescent="0.3">
      <c r="A41" s="1" t="s">
        <v>46</v>
      </c>
      <c r="B41" s="1" t="s">
        <v>67</v>
      </c>
      <c r="C41" s="27" t="s">
        <v>272</v>
      </c>
      <c r="D41" s="38">
        <v>31</v>
      </c>
      <c r="E41" s="97"/>
      <c r="F41" s="27">
        <v>13</v>
      </c>
      <c r="G41" s="97"/>
      <c r="H41" s="27"/>
      <c r="I41" s="27"/>
      <c r="J41" s="27">
        <v>3</v>
      </c>
      <c r="K41" s="27">
        <v>4</v>
      </c>
      <c r="L41" s="97"/>
      <c r="M41" s="97"/>
      <c r="N41" s="27">
        <f t="shared" si="5"/>
        <v>0</v>
      </c>
      <c r="O41" s="98"/>
      <c r="P41" s="98"/>
      <c r="Q41" s="98"/>
      <c r="R41" s="98"/>
      <c r="S41" s="98"/>
      <c r="T41" s="27">
        <v>29</v>
      </c>
      <c r="U41" s="40" t="str">
        <f t="shared" si="7"/>
        <v/>
      </c>
      <c r="V41" s="22">
        <v>308</v>
      </c>
      <c r="W41" s="22" t="s">
        <v>95</v>
      </c>
      <c r="X41" s="22" t="s">
        <v>96</v>
      </c>
      <c r="Y41" s="76">
        <v>842</v>
      </c>
      <c r="Z41" s="42"/>
      <c r="AA41" s="1" t="s">
        <v>285</v>
      </c>
      <c r="AB41" s="28" t="s">
        <v>159</v>
      </c>
    </row>
    <row r="42" spans="1:28" x14ac:dyDescent="0.3">
      <c r="A42" s="1" t="s">
        <v>46</v>
      </c>
      <c r="B42" s="1" t="s">
        <v>67</v>
      </c>
      <c r="C42" s="27" t="s">
        <v>179</v>
      </c>
      <c r="D42" s="38">
        <v>33</v>
      </c>
      <c r="E42" s="97"/>
      <c r="F42" s="27">
        <v>5</v>
      </c>
      <c r="G42" s="97"/>
      <c r="H42" s="27"/>
      <c r="I42" s="27"/>
      <c r="J42" s="27">
        <v>6</v>
      </c>
      <c r="K42" s="27">
        <v>8</v>
      </c>
      <c r="L42" s="97"/>
      <c r="M42" s="97"/>
      <c r="N42" s="27">
        <f t="shared" ref="N42" si="8">SUM(L42:M42)</f>
        <v>0</v>
      </c>
      <c r="O42" s="98"/>
      <c r="P42" s="98"/>
      <c r="Q42" s="98"/>
      <c r="R42" s="98"/>
      <c r="S42" s="98"/>
      <c r="T42" s="27">
        <f t="shared" ref="T42" si="9">+(F42*2)+J42</f>
        <v>16</v>
      </c>
      <c r="U42" s="40" t="str">
        <f t="shared" ref="U42" si="10">IFERROR(((T42+Q42+N42-R42)+(O42*2))/E42,"")</f>
        <v/>
      </c>
      <c r="V42" s="22">
        <v>308</v>
      </c>
      <c r="W42" s="22" t="s">
        <v>95</v>
      </c>
      <c r="X42" s="22" t="s">
        <v>96</v>
      </c>
      <c r="Y42" s="76">
        <v>842</v>
      </c>
      <c r="Z42" s="42"/>
      <c r="AA42" s="1" t="s">
        <v>285</v>
      </c>
      <c r="AB42" s="28" t="s">
        <v>159</v>
      </c>
    </row>
    <row r="43" spans="1:28" x14ac:dyDescent="0.3">
      <c r="A43" s="1" t="s">
        <v>46</v>
      </c>
      <c r="B43" s="1" t="s">
        <v>67</v>
      </c>
      <c r="C43" s="27" t="s">
        <v>273</v>
      </c>
      <c r="D43" s="38">
        <v>34</v>
      </c>
      <c r="E43" s="97"/>
      <c r="F43" s="27">
        <v>2</v>
      </c>
      <c r="G43" s="97"/>
      <c r="H43" s="27"/>
      <c r="I43" s="27"/>
      <c r="J43" s="27">
        <v>4</v>
      </c>
      <c r="K43" s="27">
        <v>6</v>
      </c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27">
        <f t="shared" si="6"/>
        <v>8</v>
      </c>
      <c r="U43" s="40" t="str">
        <f t="shared" si="7"/>
        <v/>
      </c>
      <c r="V43" s="22">
        <v>308</v>
      </c>
      <c r="W43" s="22" t="s">
        <v>95</v>
      </c>
      <c r="X43" s="22" t="s">
        <v>96</v>
      </c>
      <c r="Y43" s="76">
        <v>842</v>
      </c>
      <c r="Z43" s="42"/>
      <c r="AA43" s="1" t="s">
        <v>285</v>
      </c>
      <c r="AB43" s="28" t="s">
        <v>159</v>
      </c>
    </row>
    <row r="44" spans="1:28" x14ac:dyDescent="0.3">
      <c r="A44" s="1" t="s">
        <v>46</v>
      </c>
      <c r="B44" s="1" t="s">
        <v>67</v>
      </c>
      <c r="C44" s="27" t="s">
        <v>283</v>
      </c>
      <c r="D44" s="38">
        <v>5</v>
      </c>
      <c r="E44" s="97"/>
      <c r="F44" s="27"/>
      <c r="G44" s="97"/>
      <c r="H44" s="27"/>
      <c r="I44" s="27"/>
      <c r="J44" s="27"/>
      <c r="K44" s="27"/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27">
        <f t="shared" si="6"/>
        <v>0</v>
      </c>
      <c r="U44" s="40" t="str">
        <f t="shared" si="7"/>
        <v/>
      </c>
      <c r="V44" s="22">
        <v>308</v>
      </c>
      <c r="W44" s="22" t="s">
        <v>95</v>
      </c>
      <c r="X44" s="22" t="s">
        <v>96</v>
      </c>
      <c r="Y44" s="76">
        <v>842</v>
      </c>
      <c r="Z44" s="42"/>
      <c r="AA44" s="1" t="s">
        <v>285</v>
      </c>
      <c r="AB44" s="28" t="s">
        <v>159</v>
      </c>
    </row>
    <row r="45" spans="1:28" x14ac:dyDescent="0.3">
      <c r="A45" s="1" t="s">
        <v>46</v>
      </c>
      <c r="B45" s="1" t="s">
        <v>67</v>
      </c>
      <c r="C45" s="27" t="s">
        <v>274</v>
      </c>
      <c r="D45" s="38">
        <v>11</v>
      </c>
      <c r="E45" s="97"/>
      <c r="F45" s="27">
        <v>2</v>
      </c>
      <c r="G45" s="97"/>
      <c r="H45" s="27"/>
      <c r="I45" s="27"/>
      <c r="J45" s="27">
        <v>0</v>
      </c>
      <c r="K45" s="27">
        <v>0</v>
      </c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27">
        <f t="shared" si="6"/>
        <v>4</v>
      </c>
      <c r="U45" s="40" t="str">
        <f t="shared" si="7"/>
        <v/>
      </c>
      <c r="V45" s="22">
        <v>308</v>
      </c>
      <c r="W45" s="22" t="s">
        <v>95</v>
      </c>
      <c r="X45" s="22" t="s">
        <v>96</v>
      </c>
      <c r="Y45" s="76">
        <v>842</v>
      </c>
      <c r="Z45" s="42"/>
      <c r="AA45" s="1" t="s">
        <v>285</v>
      </c>
      <c r="AB45" s="28" t="s">
        <v>159</v>
      </c>
    </row>
    <row r="46" spans="1:28" x14ac:dyDescent="0.3">
      <c r="A46" s="1" t="s">
        <v>46</v>
      </c>
      <c r="B46" s="1" t="s">
        <v>67</v>
      </c>
      <c r="C46" s="57" t="s">
        <v>39</v>
      </c>
      <c r="D46" s="1"/>
      <c r="E46" s="57">
        <v>240</v>
      </c>
      <c r="F46" s="43"/>
      <c r="G46" s="57">
        <v>82</v>
      </c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57"/>
      <c r="U46" s="40" t="str">
        <f t="shared" ref="U46" si="11">_xlfn.IFNA("",((T46+Q46+N46-R46)+(O46*2))/E46)</f>
        <v/>
      </c>
      <c r="V46" s="22">
        <v>308</v>
      </c>
      <c r="W46" s="22" t="s">
        <v>95</v>
      </c>
      <c r="X46" s="22" t="s">
        <v>96</v>
      </c>
      <c r="Y46" s="76">
        <v>842</v>
      </c>
      <c r="Z46" s="42"/>
      <c r="AA46" s="1" t="s">
        <v>285</v>
      </c>
      <c r="AB46" s="28" t="s">
        <v>159</v>
      </c>
    </row>
    <row r="47" spans="1:28" x14ac:dyDescent="0.3">
      <c r="A47" s="44" t="s">
        <v>46</v>
      </c>
      <c r="B47" s="44" t="s">
        <v>67</v>
      </c>
      <c r="C47" s="45" t="s">
        <v>40</v>
      </c>
      <c r="D47" s="44"/>
      <c r="E47" s="45">
        <f t="shared" ref="E47:T47" si="12">SUM(E35:E46)</f>
        <v>240</v>
      </c>
      <c r="F47" s="45">
        <f t="shared" si="12"/>
        <v>41</v>
      </c>
      <c r="G47" s="45">
        <f t="shared" si="12"/>
        <v>82</v>
      </c>
      <c r="H47" s="45">
        <f t="shared" si="12"/>
        <v>0</v>
      </c>
      <c r="I47" s="45">
        <f t="shared" si="12"/>
        <v>0</v>
      </c>
      <c r="J47" s="45">
        <f t="shared" si="12"/>
        <v>37</v>
      </c>
      <c r="K47" s="45">
        <f t="shared" si="12"/>
        <v>58</v>
      </c>
      <c r="L47" s="45">
        <f t="shared" si="12"/>
        <v>0</v>
      </c>
      <c r="M47" s="45">
        <f t="shared" si="12"/>
        <v>0</v>
      </c>
      <c r="N47" s="45">
        <f t="shared" si="12"/>
        <v>0</v>
      </c>
      <c r="O47" s="45">
        <f t="shared" si="12"/>
        <v>0</v>
      </c>
      <c r="P47" s="45">
        <f t="shared" si="12"/>
        <v>0</v>
      </c>
      <c r="Q47" s="45">
        <f t="shared" si="12"/>
        <v>0</v>
      </c>
      <c r="R47" s="45">
        <f t="shared" si="12"/>
        <v>0</v>
      </c>
      <c r="S47" s="45">
        <f t="shared" si="12"/>
        <v>0</v>
      </c>
      <c r="T47" s="45">
        <f t="shared" si="12"/>
        <v>119</v>
      </c>
      <c r="U47" s="46">
        <f>((T47+Q47+N47-R47)+(O47*2))/E47</f>
        <v>0.49583333333333335</v>
      </c>
      <c r="V47" s="47">
        <v>308</v>
      </c>
      <c r="W47" s="47" t="s">
        <v>95</v>
      </c>
      <c r="X47" s="47" t="s">
        <v>96</v>
      </c>
      <c r="Y47" s="77">
        <v>842</v>
      </c>
      <c r="Z47" s="49"/>
      <c r="AA47" s="44" t="s">
        <v>285</v>
      </c>
      <c r="AB47" s="79" t="s">
        <v>159</v>
      </c>
    </row>
    <row r="48" spans="1:28" x14ac:dyDescent="0.3">
      <c r="A48" s="1"/>
      <c r="B48" s="1"/>
      <c r="C48" s="1"/>
      <c r="D48" s="1"/>
      <c r="F48" s="50" t="s">
        <v>41</v>
      </c>
      <c r="G48" s="52">
        <f>F47/G47</f>
        <v>0.5</v>
      </c>
      <c r="H48" s="27"/>
      <c r="I48" s="1"/>
      <c r="J48" s="50" t="s">
        <v>42</v>
      </c>
      <c r="K48" s="52">
        <f>J47/K47</f>
        <v>0.63793103448275867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28"/>
    </row>
    <row r="51" spans="1:28" x14ac:dyDescent="0.3">
      <c r="AB51" s="80"/>
    </row>
    <row r="52" spans="1:28" x14ac:dyDescent="0.3">
      <c r="AB52" s="80"/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A913-FACF-41AF-AE37-94C29B8EED84}">
  <sheetPr>
    <tabColor rgb="FFFF0000"/>
    <pageSetUpPr fitToPage="1"/>
  </sheetPr>
  <dimension ref="A1:AB52"/>
  <sheetViews>
    <sheetView workbookViewId="0">
      <selection activeCell="E16" sqref="E1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452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523</v>
      </c>
    </row>
    <row r="3" spans="1:28" x14ac:dyDescent="0.3">
      <c r="B3" s="1"/>
      <c r="C3" s="6">
        <v>29274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337</v>
      </c>
      <c r="K4" s="16" t="s">
        <v>45</v>
      </c>
      <c r="L4" s="17"/>
      <c r="M4" s="18"/>
      <c r="N4" s="19">
        <v>34</v>
      </c>
      <c r="O4" s="19">
        <v>26</v>
      </c>
      <c r="P4" s="19">
        <v>18</v>
      </c>
      <c r="Q4" s="19">
        <v>33</v>
      </c>
      <c r="R4" s="20"/>
      <c r="S4" s="21">
        <f>SUM(N4:R4)</f>
        <v>111</v>
      </c>
      <c r="T4" s="22">
        <v>314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338</v>
      </c>
      <c r="K5" s="16" t="s">
        <v>82</v>
      </c>
      <c r="L5" s="17"/>
      <c r="M5" s="18"/>
      <c r="N5" s="19">
        <v>15</v>
      </c>
      <c r="O5" s="19">
        <v>22</v>
      </c>
      <c r="P5" s="19">
        <v>22</v>
      </c>
      <c r="Q5" s="19">
        <v>37</v>
      </c>
      <c r="R5" s="20"/>
      <c r="S5" s="21">
        <f>SUM(N5:R5)</f>
        <v>96</v>
      </c>
      <c r="T5" s="22">
        <v>314</v>
      </c>
      <c r="U5" s="1"/>
      <c r="V5" s="1"/>
      <c r="W5" s="1"/>
    </row>
    <row r="6" spans="1:28" x14ac:dyDescent="0.3">
      <c r="C6" s="23">
        <v>514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5"/>
      <c r="D7" s="7" t="s">
        <v>8</v>
      </c>
      <c r="G7" s="1"/>
      <c r="S7" s="1"/>
      <c r="T7" s="25" t="s">
        <v>9</v>
      </c>
      <c r="U7" s="1"/>
      <c r="V7" s="26">
        <v>314</v>
      </c>
      <c r="W7" s="1"/>
    </row>
    <row r="8" spans="1:28" x14ac:dyDescent="0.3">
      <c r="B8" s="1"/>
      <c r="C8" s="85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6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26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81</v>
      </c>
      <c r="B13" s="1" t="s">
        <v>46</v>
      </c>
      <c r="C13" s="27" t="s">
        <v>50</v>
      </c>
      <c r="D13" s="38">
        <v>11</v>
      </c>
      <c r="E13" s="97"/>
      <c r="F13" s="27">
        <v>0</v>
      </c>
      <c r="G13" s="97"/>
      <c r="H13" s="27"/>
      <c r="I13" s="27"/>
      <c r="J13" s="27">
        <v>1</v>
      </c>
      <c r="K13" s="27">
        <v>2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(H13*3)+((F13-H13)*2)+J13</f>
        <v>1</v>
      </c>
      <c r="U13" s="40" t="str">
        <f>IFERROR(((T13+Q13+N13-R13)+(O13*2))/E13,"")</f>
        <v/>
      </c>
      <c r="V13" s="22">
        <v>314</v>
      </c>
      <c r="W13" s="22" t="s">
        <v>95</v>
      </c>
      <c r="X13" s="22" t="s">
        <v>96</v>
      </c>
      <c r="Y13" s="76">
        <v>514</v>
      </c>
      <c r="Z13" s="42"/>
      <c r="AA13" s="1" t="s">
        <v>58</v>
      </c>
      <c r="AB13" s="28" t="s">
        <v>339</v>
      </c>
    </row>
    <row r="14" spans="1:28" x14ac:dyDescent="0.3">
      <c r="A14" s="1" t="s">
        <v>81</v>
      </c>
      <c r="B14" s="1" t="s">
        <v>46</v>
      </c>
      <c r="C14" s="27" t="s">
        <v>49</v>
      </c>
      <c r="D14" s="38">
        <v>24</v>
      </c>
      <c r="E14" s="97"/>
      <c r="F14" s="27">
        <v>9</v>
      </c>
      <c r="G14" s="97"/>
      <c r="H14" s="27"/>
      <c r="I14" s="27"/>
      <c r="J14" s="39">
        <v>7</v>
      </c>
      <c r="K14" s="27">
        <v>13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39">
        <v>25</v>
      </c>
      <c r="U14" s="40" t="str">
        <f t="shared" ref="U14:U21" si="1">IFERROR(((T14+Q14+N14-R14)+(O14*2))/E14,"")</f>
        <v/>
      </c>
      <c r="V14" s="22">
        <v>314</v>
      </c>
      <c r="W14" s="22" t="s">
        <v>95</v>
      </c>
      <c r="X14" s="22" t="s">
        <v>96</v>
      </c>
      <c r="Y14" s="76">
        <v>514</v>
      </c>
      <c r="Z14" s="42"/>
      <c r="AA14" s="1" t="s">
        <v>58</v>
      </c>
      <c r="AB14" s="28" t="s">
        <v>339</v>
      </c>
    </row>
    <row r="15" spans="1:28" x14ac:dyDescent="0.3">
      <c r="A15" s="1" t="s">
        <v>81</v>
      </c>
      <c r="B15" s="1" t="s">
        <v>46</v>
      </c>
      <c r="C15" s="27" t="s">
        <v>48</v>
      </c>
      <c r="D15" s="38">
        <v>22</v>
      </c>
      <c r="E15" s="97"/>
      <c r="F15" s="27">
        <v>6</v>
      </c>
      <c r="G15" s="97"/>
      <c r="H15" s="27"/>
      <c r="I15" s="27"/>
      <c r="J15" s="27">
        <v>8</v>
      </c>
      <c r="K15" s="27">
        <v>9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f t="shared" ref="T15:T19" si="2">(H15*3)+((F15-H15)*2)+J15</f>
        <v>20</v>
      </c>
      <c r="U15" s="40" t="str">
        <f t="shared" si="1"/>
        <v/>
      </c>
      <c r="V15" s="22">
        <v>314</v>
      </c>
      <c r="W15" s="22" t="s">
        <v>95</v>
      </c>
      <c r="X15" s="22" t="s">
        <v>96</v>
      </c>
      <c r="Y15" s="76">
        <v>514</v>
      </c>
      <c r="Z15" s="42"/>
      <c r="AA15" s="1" t="s">
        <v>58</v>
      </c>
      <c r="AB15" s="28" t="s">
        <v>339</v>
      </c>
    </row>
    <row r="16" spans="1:28" x14ac:dyDescent="0.3">
      <c r="A16" s="1" t="s">
        <v>81</v>
      </c>
      <c r="B16" s="1" t="s">
        <v>46</v>
      </c>
      <c r="C16" s="27" t="s">
        <v>52</v>
      </c>
      <c r="D16" s="38">
        <v>3</v>
      </c>
      <c r="E16" s="97"/>
      <c r="F16" s="27">
        <v>0</v>
      </c>
      <c r="G16" s="97"/>
      <c r="H16" s="27"/>
      <c r="I16" s="27"/>
      <c r="J16" s="27">
        <v>0</v>
      </c>
      <c r="K16" s="27">
        <v>0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39">
        <f t="shared" si="2"/>
        <v>0</v>
      </c>
      <c r="U16" s="40" t="str">
        <f t="shared" si="1"/>
        <v/>
      </c>
      <c r="V16" s="22">
        <v>314</v>
      </c>
      <c r="W16" s="22" t="s">
        <v>95</v>
      </c>
      <c r="X16" s="22" t="s">
        <v>96</v>
      </c>
      <c r="Y16" s="76">
        <v>514</v>
      </c>
      <c r="Z16" s="42"/>
      <c r="AA16" s="1" t="s">
        <v>58</v>
      </c>
      <c r="AB16" s="28" t="s">
        <v>339</v>
      </c>
    </row>
    <row r="17" spans="1:28" x14ac:dyDescent="0.3">
      <c r="A17" s="1" t="s">
        <v>81</v>
      </c>
      <c r="B17" s="1" t="s">
        <v>46</v>
      </c>
      <c r="C17" s="27" t="s">
        <v>56</v>
      </c>
      <c r="D17" s="38">
        <v>45</v>
      </c>
      <c r="E17" s="97"/>
      <c r="F17" s="27">
        <v>5</v>
      </c>
      <c r="G17" s="97"/>
      <c r="H17" s="27"/>
      <c r="I17" s="27"/>
      <c r="J17" s="27">
        <v>4</v>
      </c>
      <c r="K17" s="27">
        <v>4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39">
        <f t="shared" si="2"/>
        <v>14</v>
      </c>
      <c r="U17" s="40" t="str">
        <f t="shared" si="1"/>
        <v/>
      </c>
      <c r="V17" s="22">
        <v>314</v>
      </c>
      <c r="W17" s="22" t="s">
        <v>95</v>
      </c>
      <c r="X17" s="22" t="s">
        <v>96</v>
      </c>
      <c r="Y17" s="76">
        <v>514</v>
      </c>
      <c r="Z17" s="42"/>
      <c r="AA17" s="1" t="s">
        <v>58</v>
      </c>
      <c r="AB17" s="28" t="s">
        <v>339</v>
      </c>
    </row>
    <row r="18" spans="1:28" x14ac:dyDescent="0.3">
      <c r="A18" s="1" t="s">
        <v>81</v>
      </c>
      <c r="B18" s="1" t="s">
        <v>46</v>
      </c>
      <c r="C18" s="27" t="s">
        <v>51</v>
      </c>
      <c r="D18" s="38">
        <v>23</v>
      </c>
      <c r="E18" s="97"/>
      <c r="F18" s="27">
        <v>3</v>
      </c>
      <c r="G18" s="97"/>
      <c r="H18" s="27"/>
      <c r="I18" s="27"/>
      <c r="J18" s="27">
        <v>3</v>
      </c>
      <c r="K18" s="27">
        <v>3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f t="shared" si="2"/>
        <v>9</v>
      </c>
      <c r="U18" s="40" t="str">
        <f t="shared" si="1"/>
        <v/>
      </c>
      <c r="V18" s="22">
        <v>314</v>
      </c>
      <c r="W18" s="22" t="s">
        <v>95</v>
      </c>
      <c r="X18" s="22" t="s">
        <v>96</v>
      </c>
      <c r="Y18" s="76">
        <v>514</v>
      </c>
      <c r="Z18" s="42"/>
      <c r="AA18" s="1" t="s">
        <v>58</v>
      </c>
      <c r="AB18" s="28" t="s">
        <v>339</v>
      </c>
    </row>
    <row r="19" spans="1:28" x14ac:dyDescent="0.3">
      <c r="A19" s="1" t="s">
        <v>81</v>
      </c>
      <c r="B19" s="1" t="s">
        <v>46</v>
      </c>
      <c r="C19" s="27" t="s">
        <v>55</v>
      </c>
      <c r="D19" s="38">
        <v>40</v>
      </c>
      <c r="E19" s="97"/>
      <c r="F19" s="27">
        <v>1</v>
      </c>
      <c r="G19" s="97"/>
      <c r="H19" s="27"/>
      <c r="I19" s="27"/>
      <c r="J19" s="27">
        <v>8</v>
      </c>
      <c r="K19" s="27">
        <v>10</v>
      </c>
      <c r="L19" s="97"/>
      <c r="M19" s="97"/>
      <c r="N19" s="27">
        <f t="shared" si="0"/>
        <v>0</v>
      </c>
      <c r="O19" s="98"/>
      <c r="P19" s="57">
        <v>6</v>
      </c>
      <c r="Q19" s="98"/>
      <c r="R19" s="98"/>
      <c r="S19" s="98"/>
      <c r="T19" s="39">
        <f t="shared" si="2"/>
        <v>10</v>
      </c>
      <c r="U19" s="40" t="str">
        <f t="shared" si="1"/>
        <v/>
      </c>
      <c r="V19" s="22">
        <v>314</v>
      </c>
      <c r="W19" s="22" t="s">
        <v>95</v>
      </c>
      <c r="X19" s="22" t="s">
        <v>96</v>
      </c>
      <c r="Y19" s="76">
        <v>514</v>
      </c>
      <c r="Z19" s="42"/>
      <c r="AA19" s="1" t="s">
        <v>58</v>
      </c>
      <c r="AB19" s="28" t="s">
        <v>339</v>
      </c>
    </row>
    <row r="20" spans="1:28" x14ac:dyDescent="0.3">
      <c r="A20" s="1" t="s">
        <v>81</v>
      </c>
      <c r="B20" s="1" t="s">
        <v>46</v>
      </c>
      <c r="C20" s="27" t="s">
        <v>47</v>
      </c>
      <c r="D20" s="38">
        <v>10</v>
      </c>
      <c r="E20" s="97"/>
      <c r="F20" s="27">
        <v>12</v>
      </c>
      <c r="G20" s="97"/>
      <c r="H20" s="27"/>
      <c r="I20" s="27"/>
      <c r="J20" s="39">
        <v>8</v>
      </c>
      <c r="K20" s="27">
        <v>10</v>
      </c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39">
        <v>32</v>
      </c>
      <c r="U20" s="40" t="str">
        <f t="shared" si="1"/>
        <v/>
      </c>
      <c r="V20" s="22">
        <v>314</v>
      </c>
      <c r="W20" s="22" t="s">
        <v>95</v>
      </c>
      <c r="X20" s="22" t="s">
        <v>96</v>
      </c>
      <c r="Y20" s="76">
        <v>514</v>
      </c>
      <c r="Z20" s="42"/>
      <c r="AA20" s="1" t="s">
        <v>58</v>
      </c>
      <c r="AB20" s="28" t="s">
        <v>339</v>
      </c>
    </row>
    <row r="21" spans="1:28" x14ac:dyDescent="0.3">
      <c r="A21" s="1" t="s">
        <v>81</v>
      </c>
      <c r="B21" s="1" t="s">
        <v>46</v>
      </c>
      <c r="C21" s="27" t="s">
        <v>53</v>
      </c>
      <c r="D21" s="38">
        <v>15</v>
      </c>
      <c r="E21" s="97" t="s">
        <v>555</v>
      </c>
      <c r="F21" s="27"/>
      <c r="G21" s="97"/>
      <c r="H21" s="27"/>
      <c r="I21" s="27"/>
      <c r="J21" s="27"/>
      <c r="K21" s="27"/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39">
        <f>(H21*3)+((F21-H21)*2)+J21</f>
        <v>0</v>
      </c>
      <c r="U21" s="40" t="str">
        <f t="shared" si="1"/>
        <v/>
      </c>
      <c r="V21" s="22">
        <v>314</v>
      </c>
      <c r="W21" s="22" t="s">
        <v>95</v>
      </c>
      <c r="X21" s="22" t="s">
        <v>96</v>
      </c>
      <c r="Y21" s="76">
        <v>514</v>
      </c>
      <c r="Z21" s="42"/>
      <c r="AA21" s="1" t="s">
        <v>58</v>
      </c>
      <c r="AB21" s="28" t="s">
        <v>339</v>
      </c>
    </row>
    <row r="22" spans="1:28" x14ac:dyDescent="0.3">
      <c r="A22" s="1" t="s">
        <v>81</v>
      </c>
      <c r="B22" s="1" t="s">
        <v>46</v>
      </c>
      <c r="C22" s="57" t="s">
        <v>39</v>
      </c>
      <c r="D22" s="36"/>
      <c r="E22" s="57">
        <v>240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>
        <v>16</v>
      </c>
      <c r="Q22" s="57"/>
      <c r="R22" s="57"/>
      <c r="S22" s="57"/>
      <c r="T22" s="57"/>
      <c r="U22" s="40" t="str">
        <f t="shared" ref="U22" si="3">_xlfn.IFNA("",((T22+Q22+N22-R22)+(O22*2))/E22)</f>
        <v/>
      </c>
      <c r="V22" s="22">
        <v>314</v>
      </c>
      <c r="W22" s="22" t="s">
        <v>95</v>
      </c>
      <c r="X22" s="22" t="s">
        <v>96</v>
      </c>
      <c r="Y22" s="76">
        <v>514</v>
      </c>
      <c r="Z22" s="42"/>
      <c r="AA22" s="1" t="s">
        <v>58</v>
      </c>
      <c r="AB22" s="28" t="s">
        <v>339</v>
      </c>
    </row>
    <row r="23" spans="1:28" x14ac:dyDescent="0.3">
      <c r="A23" s="44" t="s">
        <v>81</v>
      </c>
      <c r="B23" s="44" t="s">
        <v>46</v>
      </c>
      <c r="C23" s="45" t="s">
        <v>40</v>
      </c>
      <c r="D23" s="44"/>
      <c r="E23" s="45">
        <f t="shared" ref="E23:T23" si="4">SUM(E13:E22)</f>
        <v>240</v>
      </c>
      <c r="F23" s="45">
        <f t="shared" si="4"/>
        <v>36</v>
      </c>
      <c r="G23" s="45">
        <f t="shared" si="4"/>
        <v>0</v>
      </c>
      <c r="H23" s="45">
        <f t="shared" si="4"/>
        <v>0</v>
      </c>
      <c r="I23" s="45">
        <f t="shared" si="4"/>
        <v>0</v>
      </c>
      <c r="J23" s="45">
        <f t="shared" si="4"/>
        <v>39</v>
      </c>
      <c r="K23" s="45">
        <f t="shared" si="4"/>
        <v>51</v>
      </c>
      <c r="L23" s="45">
        <f t="shared" si="4"/>
        <v>0</v>
      </c>
      <c r="M23" s="45">
        <f t="shared" si="4"/>
        <v>0</v>
      </c>
      <c r="N23" s="45">
        <f t="shared" si="4"/>
        <v>0</v>
      </c>
      <c r="O23" s="45">
        <f t="shared" si="4"/>
        <v>0</v>
      </c>
      <c r="P23" s="45">
        <f t="shared" si="4"/>
        <v>22</v>
      </c>
      <c r="Q23" s="45">
        <f t="shared" si="4"/>
        <v>0</v>
      </c>
      <c r="R23" s="45">
        <f t="shared" si="4"/>
        <v>0</v>
      </c>
      <c r="S23" s="45">
        <f t="shared" si="4"/>
        <v>0</v>
      </c>
      <c r="T23" s="45">
        <f t="shared" si="4"/>
        <v>111</v>
      </c>
      <c r="U23" s="46">
        <f>((T23+Q23+N23-R23)+(O23*2))/E23</f>
        <v>0.46250000000000002</v>
      </c>
      <c r="V23" s="47">
        <v>314</v>
      </c>
      <c r="W23" s="47" t="s">
        <v>95</v>
      </c>
      <c r="X23" s="47" t="s">
        <v>96</v>
      </c>
      <c r="Y23" s="77">
        <v>514</v>
      </c>
      <c r="Z23" s="49"/>
      <c r="AA23" s="44" t="s">
        <v>58</v>
      </c>
      <c r="AB23" s="79" t="s">
        <v>339</v>
      </c>
    </row>
    <row r="24" spans="1:28" x14ac:dyDescent="0.3">
      <c r="A24" s="1"/>
      <c r="B24" s="1"/>
      <c r="C24" s="1"/>
      <c r="D24" s="1"/>
      <c r="F24" s="50" t="s">
        <v>41</v>
      </c>
      <c r="G24" s="51" t="e">
        <f>F23/G23</f>
        <v>#DIV/0!</v>
      </c>
      <c r="H24" s="27"/>
      <c r="I24" s="1"/>
      <c r="J24" s="50" t="s">
        <v>42</v>
      </c>
      <c r="K24" s="52">
        <f>J23/K23</f>
        <v>0.76470588235294112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82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>
        <v>28</v>
      </c>
      <c r="W33" s="1"/>
      <c r="X33" s="1"/>
      <c r="Y33" s="31"/>
      <c r="Z33" s="42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81</v>
      </c>
      <c r="C35" s="27" t="s">
        <v>184</v>
      </c>
      <c r="D35" s="38">
        <v>6</v>
      </c>
      <c r="E35" s="97"/>
      <c r="F35" s="27">
        <v>6</v>
      </c>
      <c r="G35" s="97"/>
      <c r="H35" s="27"/>
      <c r="I35" s="27"/>
      <c r="J35" s="27">
        <v>1</v>
      </c>
      <c r="K35" s="27">
        <v>2</v>
      </c>
      <c r="L35" s="97"/>
      <c r="M35" s="97"/>
      <c r="N35" s="27">
        <f>SUM(L35:M35)</f>
        <v>0</v>
      </c>
      <c r="O35" s="97"/>
      <c r="P35" s="57">
        <v>6</v>
      </c>
      <c r="Q35" s="97"/>
      <c r="R35" s="97"/>
      <c r="S35" s="97"/>
      <c r="T35" s="27">
        <f>+(F35*2)+J35</f>
        <v>13</v>
      </c>
      <c r="U35" s="40" t="str">
        <f>IFERROR(((T35+Q35+N35-R35)+(O35*2))/E35,"")</f>
        <v/>
      </c>
      <c r="V35" s="22">
        <v>314</v>
      </c>
      <c r="W35" s="22" t="s">
        <v>91</v>
      </c>
      <c r="X35" s="22" t="s">
        <v>92</v>
      </c>
      <c r="Y35" s="76">
        <v>514</v>
      </c>
      <c r="Z35" s="42"/>
      <c r="AA35" s="1" t="s">
        <v>312</v>
      </c>
      <c r="AB35" s="28" t="s">
        <v>340</v>
      </c>
    </row>
    <row r="36" spans="1:28" x14ac:dyDescent="0.3">
      <c r="A36" s="1" t="s">
        <v>46</v>
      </c>
      <c r="B36" s="1" t="s">
        <v>81</v>
      </c>
      <c r="C36" s="27" t="s">
        <v>385</v>
      </c>
      <c r="D36" s="38">
        <v>1</v>
      </c>
      <c r="E36" s="97"/>
      <c r="F36" s="27">
        <v>7</v>
      </c>
      <c r="G36" s="97"/>
      <c r="H36" s="27"/>
      <c r="I36" s="27"/>
      <c r="J36" s="39">
        <v>2</v>
      </c>
      <c r="K36" s="27">
        <v>3</v>
      </c>
      <c r="L36" s="97"/>
      <c r="M36" s="97"/>
      <c r="N36" s="27">
        <f t="shared" ref="N36:N38" si="5">SUM(L36:M36)</f>
        <v>0</v>
      </c>
      <c r="O36" s="98"/>
      <c r="P36" s="98"/>
      <c r="Q36" s="98"/>
      <c r="R36" s="98"/>
      <c r="S36" s="98"/>
      <c r="T36" s="27">
        <f t="shared" ref="T36:T46" si="6">+(F36*2)+J36</f>
        <v>16</v>
      </c>
      <c r="U36" s="40" t="str">
        <f t="shared" ref="U36:U46" si="7">IFERROR(((T36+Q36+N36-R36)+(O36*2))/E36,"")</f>
        <v/>
      </c>
      <c r="V36" s="22">
        <v>314</v>
      </c>
      <c r="W36" s="22" t="s">
        <v>91</v>
      </c>
      <c r="X36" s="22" t="s">
        <v>92</v>
      </c>
      <c r="Y36" s="76">
        <v>514</v>
      </c>
      <c r="Z36" s="42"/>
      <c r="AA36" s="1" t="s">
        <v>312</v>
      </c>
      <c r="AB36" s="28" t="s">
        <v>340</v>
      </c>
    </row>
    <row r="37" spans="1:28" x14ac:dyDescent="0.3">
      <c r="A37" s="1" t="s">
        <v>46</v>
      </c>
      <c r="B37" s="1" t="s">
        <v>81</v>
      </c>
      <c r="C37" s="27" t="s">
        <v>255</v>
      </c>
      <c r="D37" s="38">
        <v>11</v>
      </c>
      <c r="E37" s="97"/>
      <c r="F37" s="27">
        <v>3</v>
      </c>
      <c r="G37" s="97"/>
      <c r="H37" s="27">
        <v>1</v>
      </c>
      <c r="I37" s="27"/>
      <c r="J37" s="39">
        <v>1</v>
      </c>
      <c r="K37" s="27">
        <v>2</v>
      </c>
      <c r="L37" s="97"/>
      <c r="M37" s="97"/>
      <c r="N37" s="27">
        <f t="shared" si="5"/>
        <v>0</v>
      </c>
      <c r="O37" s="98"/>
      <c r="P37" s="98"/>
      <c r="Q37" s="98"/>
      <c r="R37" s="98"/>
      <c r="S37" s="98"/>
      <c r="T37" s="27">
        <f>+(F37*2)+J37+1</f>
        <v>8</v>
      </c>
      <c r="U37" s="40" t="str">
        <f t="shared" si="7"/>
        <v/>
      </c>
      <c r="V37" s="22">
        <v>314</v>
      </c>
      <c r="W37" s="22" t="s">
        <v>91</v>
      </c>
      <c r="X37" s="22" t="s">
        <v>92</v>
      </c>
      <c r="Y37" s="76">
        <v>514</v>
      </c>
      <c r="Z37" s="42"/>
      <c r="AA37" s="1" t="s">
        <v>312</v>
      </c>
      <c r="AB37" s="28" t="s">
        <v>340</v>
      </c>
    </row>
    <row r="38" spans="1:28" x14ac:dyDescent="0.3">
      <c r="A38" s="1" t="s">
        <v>46</v>
      </c>
      <c r="B38" s="1" t="s">
        <v>81</v>
      </c>
      <c r="C38" s="27" t="s">
        <v>507</v>
      </c>
      <c r="D38" s="38">
        <v>15</v>
      </c>
      <c r="E38" s="97"/>
      <c r="F38" s="27">
        <v>1</v>
      </c>
      <c r="G38" s="97"/>
      <c r="H38" s="27"/>
      <c r="I38" s="27"/>
      <c r="J38" s="27">
        <v>0</v>
      </c>
      <c r="K38" s="27">
        <v>0</v>
      </c>
      <c r="L38" s="97"/>
      <c r="M38" s="97"/>
      <c r="N38" s="27">
        <f t="shared" si="5"/>
        <v>0</v>
      </c>
      <c r="O38" s="98"/>
      <c r="P38" s="98"/>
      <c r="Q38" s="98"/>
      <c r="R38" s="98"/>
      <c r="S38" s="98"/>
      <c r="T38" s="27">
        <f t="shared" si="6"/>
        <v>2</v>
      </c>
      <c r="U38" s="40" t="str">
        <f t="shared" si="7"/>
        <v/>
      </c>
      <c r="V38" s="22">
        <v>314</v>
      </c>
      <c r="W38" s="22" t="s">
        <v>91</v>
      </c>
      <c r="X38" s="22" t="s">
        <v>92</v>
      </c>
      <c r="Y38" s="76">
        <v>514</v>
      </c>
      <c r="Z38" s="42"/>
      <c r="AA38" s="1" t="s">
        <v>312</v>
      </c>
      <c r="AB38" s="28" t="s">
        <v>340</v>
      </c>
    </row>
    <row r="39" spans="1:28" x14ac:dyDescent="0.3">
      <c r="A39" s="1" t="s">
        <v>46</v>
      </c>
      <c r="B39" s="1" t="s">
        <v>81</v>
      </c>
      <c r="C39" s="27" t="s">
        <v>393</v>
      </c>
      <c r="D39" s="38">
        <v>55</v>
      </c>
      <c r="E39" s="97"/>
      <c r="F39" s="27">
        <v>3</v>
      </c>
      <c r="G39" s="97"/>
      <c r="H39" s="27"/>
      <c r="I39" s="27"/>
      <c r="J39" s="27">
        <v>0</v>
      </c>
      <c r="K39" s="27">
        <v>0</v>
      </c>
      <c r="L39" s="97"/>
      <c r="M39" s="97"/>
      <c r="N39" s="27">
        <f t="shared" ref="N39:N41" si="8">SUM(L39:M39)</f>
        <v>0</v>
      </c>
      <c r="O39" s="98"/>
      <c r="P39" s="98"/>
      <c r="Q39" s="98"/>
      <c r="R39" s="98"/>
      <c r="S39" s="98"/>
      <c r="T39" s="27">
        <f t="shared" ref="T39" si="9">+(F39*2)+J39</f>
        <v>6</v>
      </c>
      <c r="U39" s="40" t="str">
        <f t="shared" si="7"/>
        <v/>
      </c>
      <c r="V39" s="22">
        <v>314</v>
      </c>
      <c r="W39" s="22" t="s">
        <v>91</v>
      </c>
      <c r="X39" s="22" t="s">
        <v>92</v>
      </c>
      <c r="Y39" s="76">
        <v>514</v>
      </c>
      <c r="Z39" s="42"/>
      <c r="AA39" s="1" t="s">
        <v>312</v>
      </c>
      <c r="AB39" s="28" t="s">
        <v>340</v>
      </c>
    </row>
    <row r="40" spans="1:28" x14ac:dyDescent="0.3">
      <c r="A40" s="1" t="s">
        <v>46</v>
      </c>
      <c r="B40" s="1" t="s">
        <v>81</v>
      </c>
      <c r="C40" s="27" t="s">
        <v>441</v>
      </c>
      <c r="D40" s="38">
        <v>34</v>
      </c>
      <c r="E40" s="97"/>
      <c r="F40" s="27">
        <v>7</v>
      </c>
      <c r="G40" s="97"/>
      <c r="H40" s="27"/>
      <c r="I40" s="27"/>
      <c r="J40" s="39">
        <v>2</v>
      </c>
      <c r="K40" s="27">
        <v>4</v>
      </c>
      <c r="L40" s="97"/>
      <c r="M40" s="97"/>
      <c r="N40" s="27">
        <f t="shared" si="8"/>
        <v>0</v>
      </c>
      <c r="O40" s="98"/>
      <c r="P40" s="57">
        <v>6</v>
      </c>
      <c r="Q40" s="98"/>
      <c r="R40" s="98"/>
      <c r="S40" s="98"/>
      <c r="T40" s="27">
        <v>16</v>
      </c>
      <c r="U40" s="40" t="str">
        <f t="shared" si="7"/>
        <v/>
      </c>
      <c r="V40" s="22">
        <v>314</v>
      </c>
      <c r="W40" s="22" t="s">
        <v>91</v>
      </c>
      <c r="X40" s="22" t="s">
        <v>92</v>
      </c>
      <c r="Y40" s="76">
        <v>514</v>
      </c>
      <c r="Z40" s="42"/>
      <c r="AA40" s="1" t="s">
        <v>312</v>
      </c>
      <c r="AB40" s="28" t="s">
        <v>340</v>
      </c>
    </row>
    <row r="41" spans="1:28" x14ac:dyDescent="0.3">
      <c r="A41" s="1" t="s">
        <v>46</v>
      </c>
      <c r="B41" s="1" t="s">
        <v>81</v>
      </c>
      <c r="C41" s="27" t="s">
        <v>386</v>
      </c>
      <c r="D41" s="38">
        <v>33</v>
      </c>
      <c r="E41" s="97"/>
      <c r="F41" s="27">
        <v>7</v>
      </c>
      <c r="G41" s="97"/>
      <c r="H41" s="27"/>
      <c r="I41" s="27"/>
      <c r="J41" s="39">
        <v>5</v>
      </c>
      <c r="K41" s="27">
        <v>6</v>
      </c>
      <c r="L41" s="97"/>
      <c r="M41" s="97"/>
      <c r="N41" s="27">
        <f t="shared" si="8"/>
        <v>0</v>
      </c>
      <c r="O41" s="98"/>
      <c r="P41" s="57">
        <v>6</v>
      </c>
      <c r="Q41" s="98"/>
      <c r="R41" s="98"/>
      <c r="S41" s="98"/>
      <c r="T41" s="27">
        <v>19</v>
      </c>
      <c r="U41" s="40" t="str">
        <f t="shared" si="7"/>
        <v/>
      </c>
      <c r="V41" s="22">
        <v>314</v>
      </c>
      <c r="W41" s="22" t="s">
        <v>91</v>
      </c>
      <c r="X41" s="22" t="s">
        <v>92</v>
      </c>
      <c r="Y41" s="76">
        <v>514</v>
      </c>
      <c r="Z41" s="42"/>
      <c r="AA41" s="1" t="s">
        <v>312</v>
      </c>
      <c r="AB41" s="28" t="s">
        <v>340</v>
      </c>
    </row>
    <row r="42" spans="1:28" x14ac:dyDescent="0.3">
      <c r="A42" s="1" t="s">
        <v>46</v>
      </c>
      <c r="B42" s="1" t="s">
        <v>81</v>
      </c>
      <c r="C42" s="27" t="s">
        <v>387</v>
      </c>
      <c r="D42" s="38">
        <v>23</v>
      </c>
      <c r="E42" s="97"/>
      <c r="F42" s="27">
        <v>5</v>
      </c>
      <c r="G42" s="97"/>
      <c r="H42" s="27"/>
      <c r="I42" s="27"/>
      <c r="J42" s="27">
        <v>0</v>
      </c>
      <c r="K42" s="27">
        <v>0</v>
      </c>
      <c r="L42" s="97"/>
      <c r="M42" s="97"/>
      <c r="N42" s="27">
        <f>SUM(L42:M42)</f>
        <v>0</v>
      </c>
      <c r="O42" s="98"/>
      <c r="P42" s="98"/>
      <c r="Q42" s="98"/>
      <c r="R42" s="98"/>
      <c r="S42" s="98"/>
      <c r="T42" s="27">
        <f t="shared" si="6"/>
        <v>10</v>
      </c>
      <c r="U42" s="40" t="str">
        <f t="shared" si="7"/>
        <v/>
      </c>
      <c r="V42" s="22">
        <v>314</v>
      </c>
      <c r="W42" s="22" t="s">
        <v>91</v>
      </c>
      <c r="X42" s="22" t="s">
        <v>92</v>
      </c>
      <c r="Y42" s="76">
        <v>514</v>
      </c>
      <c r="Z42" s="42"/>
      <c r="AA42" s="1" t="s">
        <v>312</v>
      </c>
      <c r="AB42" s="28" t="s">
        <v>340</v>
      </c>
    </row>
    <row r="43" spans="1:28" x14ac:dyDescent="0.3">
      <c r="A43" s="1" t="s">
        <v>46</v>
      </c>
      <c r="B43" s="1" t="s">
        <v>81</v>
      </c>
      <c r="C43" s="27" t="s">
        <v>388</v>
      </c>
      <c r="D43" s="38">
        <v>20</v>
      </c>
      <c r="E43" s="97" t="s">
        <v>422</v>
      </c>
      <c r="F43" s="27"/>
      <c r="G43" s="97"/>
      <c r="H43" s="27"/>
      <c r="I43" s="27"/>
      <c r="J43" s="27"/>
      <c r="K43" s="27"/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27">
        <f t="shared" si="6"/>
        <v>0</v>
      </c>
      <c r="U43" s="40" t="str">
        <f t="shared" si="7"/>
        <v/>
      </c>
      <c r="V43" s="22">
        <v>314</v>
      </c>
      <c r="W43" s="22" t="s">
        <v>91</v>
      </c>
      <c r="X43" s="22" t="s">
        <v>92</v>
      </c>
      <c r="Y43" s="76">
        <v>514</v>
      </c>
      <c r="Z43" s="42"/>
      <c r="AA43" s="1" t="s">
        <v>312</v>
      </c>
      <c r="AB43" s="28" t="s">
        <v>340</v>
      </c>
    </row>
    <row r="44" spans="1:28" x14ac:dyDescent="0.3">
      <c r="A44" s="1" t="s">
        <v>46</v>
      </c>
      <c r="B44" s="1" t="s">
        <v>81</v>
      </c>
      <c r="C44" s="27" t="s">
        <v>487</v>
      </c>
      <c r="D44" s="96"/>
      <c r="E44" s="97" t="s">
        <v>422</v>
      </c>
      <c r="F44" s="27"/>
      <c r="G44" s="97"/>
      <c r="H44" s="27"/>
      <c r="I44" s="27"/>
      <c r="J44" s="27"/>
      <c r="K44" s="27"/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27">
        <f t="shared" si="6"/>
        <v>0</v>
      </c>
      <c r="U44" s="40" t="str">
        <f t="shared" si="7"/>
        <v/>
      </c>
      <c r="V44" s="22">
        <v>314</v>
      </c>
      <c r="W44" s="22" t="s">
        <v>91</v>
      </c>
      <c r="X44" s="22" t="s">
        <v>92</v>
      </c>
      <c r="Y44" s="76">
        <v>514</v>
      </c>
      <c r="Z44" s="42"/>
      <c r="AA44" s="1" t="s">
        <v>312</v>
      </c>
      <c r="AB44" s="28" t="s">
        <v>340</v>
      </c>
    </row>
    <row r="45" spans="1:28" x14ac:dyDescent="0.3">
      <c r="A45" s="1" t="s">
        <v>46</v>
      </c>
      <c r="B45" s="1" t="s">
        <v>81</v>
      </c>
      <c r="C45" s="27" t="s">
        <v>438</v>
      </c>
      <c r="D45" s="38">
        <v>25</v>
      </c>
      <c r="E45" s="97"/>
      <c r="F45" s="27">
        <v>0</v>
      </c>
      <c r="G45" s="97"/>
      <c r="H45" s="27"/>
      <c r="I45" s="27"/>
      <c r="J45" s="27">
        <v>0</v>
      </c>
      <c r="K45" s="27">
        <v>0</v>
      </c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27">
        <f t="shared" si="6"/>
        <v>0</v>
      </c>
      <c r="U45" s="40" t="str">
        <f t="shared" si="7"/>
        <v/>
      </c>
      <c r="V45" s="22">
        <v>314</v>
      </c>
      <c r="W45" s="22" t="s">
        <v>91</v>
      </c>
      <c r="X45" s="22" t="s">
        <v>92</v>
      </c>
      <c r="Y45" s="76">
        <v>514</v>
      </c>
      <c r="Z45" s="42"/>
      <c r="AA45" s="1" t="s">
        <v>312</v>
      </c>
      <c r="AB45" s="28" t="s">
        <v>340</v>
      </c>
    </row>
    <row r="46" spans="1:28" x14ac:dyDescent="0.3">
      <c r="A46" s="1" t="s">
        <v>46</v>
      </c>
      <c r="B46" s="1" t="s">
        <v>81</v>
      </c>
      <c r="C46" s="27" t="s">
        <v>192</v>
      </c>
      <c r="D46" s="38">
        <v>10</v>
      </c>
      <c r="E46" s="97"/>
      <c r="F46" s="27">
        <v>2</v>
      </c>
      <c r="G46" s="97"/>
      <c r="H46" s="27"/>
      <c r="I46" s="27"/>
      <c r="J46" s="27">
        <v>2</v>
      </c>
      <c r="K46" s="27">
        <v>3</v>
      </c>
      <c r="L46" s="97"/>
      <c r="M46" s="97"/>
      <c r="N46" s="27">
        <f>SUM(L46:M46)</f>
        <v>0</v>
      </c>
      <c r="O46" s="98"/>
      <c r="P46" s="98"/>
      <c r="Q46" s="98"/>
      <c r="R46" s="98"/>
      <c r="S46" s="98"/>
      <c r="T46" s="27">
        <f t="shared" si="6"/>
        <v>6</v>
      </c>
      <c r="U46" s="40" t="str">
        <f t="shared" si="7"/>
        <v/>
      </c>
      <c r="V46" s="22">
        <v>314</v>
      </c>
      <c r="W46" s="22" t="s">
        <v>91</v>
      </c>
      <c r="X46" s="22" t="s">
        <v>92</v>
      </c>
      <c r="Y46" s="76">
        <v>514</v>
      </c>
      <c r="Z46" s="42"/>
      <c r="AA46" s="1" t="s">
        <v>312</v>
      </c>
      <c r="AB46" s="28" t="s">
        <v>340</v>
      </c>
    </row>
    <row r="47" spans="1:28" x14ac:dyDescent="0.3">
      <c r="A47" s="1" t="s">
        <v>46</v>
      </c>
      <c r="B47" s="1" t="s">
        <v>81</v>
      </c>
      <c r="C47" s="57" t="s">
        <v>39</v>
      </c>
      <c r="D47" s="36"/>
      <c r="E47" s="57">
        <v>240</v>
      </c>
      <c r="F47" s="57"/>
      <c r="G47" s="57"/>
      <c r="H47" s="57"/>
      <c r="I47" s="57"/>
      <c r="J47" s="57"/>
      <c r="K47" s="57"/>
      <c r="L47" s="57"/>
      <c r="M47" s="57"/>
      <c r="N47" s="5"/>
      <c r="O47" s="57"/>
      <c r="P47" s="57">
        <v>19</v>
      </c>
      <c r="Q47" s="57"/>
      <c r="R47" s="57"/>
      <c r="S47" s="57"/>
      <c r="T47" s="57"/>
      <c r="U47" s="40" t="str">
        <f t="shared" ref="U47" si="10">_xlfn.IFNA("",((T47+Q47+N47-R47)+(O47*2))/E47)</f>
        <v/>
      </c>
      <c r="V47" s="22">
        <v>314</v>
      </c>
      <c r="W47" s="22" t="s">
        <v>91</v>
      </c>
      <c r="X47" s="22" t="s">
        <v>92</v>
      </c>
      <c r="Y47" s="76">
        <v>514</v>
      </c>
      <c r="Z47" s="42"/>
      <c r="AA47" s="1" t="s">
        <v>312</v>
      </c>
      <c r="AB47" s="28" t="s">
        <v>340</v>
      </c>
    </row>
    <row r="48" spans="1:28" x14ac:dyDescent="0.3">
      <c r="A48" s="44" t="s">
        <v>46</v>
      </c>
      <c r="B48" s="44" t="s">
        <v>81</v>
      </c>
      <c r="C48" s="45" t="s">
        <v>40</v>
      </c>
      <c r="D48" s="44"/>
      <c r="E48" s="45">
        <f t="shared" ref="E48:T48" si="11">SUM(E35:E47)</f>
        <v>240</v>
      </c>
      <c r="F48" s="45">
        <f t="shared" si="11"/>
        <v>41</v>
      </c>
      <c r="G48" s="45">
        <f t="shared" si="11"/>
        <v>0</v>
      </c>
      <c r="H48" s="45">
        <f t="shared" si="11"/>
        <v>1</v>
      </c>
      <c r="I48" s="45">
        <f t="shared" si="11"/>
        <v>0</v>
      </c>
      <c r="J48" s="45">
        <f t="shared" si="11"/>
        <v>13</v>
      </c>
      <c r="K48" s="45">
        <f t="shared" si="11"/>
        <v>20</v>
      </c>
      <c r="L48" s="45">
        <f t="shared" si="11"/>
        <v>0</v>
      </c>
      <c r="M48" s="45">
        <f t="shared" si="11"/>
        <v>0</v>
      </c>
      <c r="N48" s="45">
        <f t="shared" si="11"/>
        <v>0</v>
      </c>
      <c r="O48" s="45">
        <f t="shared" si="11"/>
        <v>0</v>
      </c>
      <c r="P48" s="45">
        <f t="shared" si="11"/>
        <v>37</v>
      </c>
      <c r="Q48" s="45">
        <f t="shared" si="11"/>
        <v>0</v>
      </c>
      <c r="R48" s="45">
        <f t="shared" si="11"/>
        <v>0</v>
      </c>
      <c r="S48" s="45">
        <f t="shared" si="11"/>
        <v>0</v>
      </c>
      <c r="T48" s="45">
        <f t="shared" si="11"/>
        <v>96</v>
      </c>
      <c r="U48" s="46">
        <f>((T48+Q48+N48-R48)+(O48*2))/E48</f>
        <v>0.4</v>
      </c>
      <c r="V48" s="47">
        <v>314</v>
      </c>
      <c r="W48" s="47" t="s">
        <v>91</v>
      </c>
      <c r="X48" s="47" t="s">
        <v>92</v>
      </c>
      <c r="Y48" s="77">
        <v>514</v>
      </c>
      <c r="Z48" s="94" t="s">
        <v>508</v>
      </c>
      <c r="AA48" s="44" t="s">
        <v>312</v>
      </c>
      <c r="AB48" s="79" t="s">
        <v>340</v>
      </c>
    </row>
    <row r="49" spans="1:28" x14ac:dyDescent="0.3">
      <c r="A49" s="1"/>
      <c r="B49" s="1"/>
      <c r="C49" s="1"/>
      <c r="D49" s="1"/>
      <c r="F49" s="50" t="s">
        <v>41</v>
      </c>
      <c r="G49" s="51" t="e">
        <f>F48/G48</f>
        <v>#DIV/0!</v>
      </c>
      <c r="H49" s="27"/>
      <c r="I49" s="1"/>
      <c r="J49" s="50" t="s">
        <v>42</v>
      </c>
      <c r="K49" s="52">
        <f>J48/K48</f>
        <v>0.65</v>
      </c>
      <c r="L49" s="1"/>
      <c r="M49" s="39" t="s">
        <v>43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4"/>
      <c r="Z50" s="42"/>
      <c r="AA50" s="1"/>
      <c r="AB50" s="28"/>
    </row>
    <row r="51" spans="1:28" x14ac:dyDescent="0.3">
      <c r="B51" s="1"/>
      <c r="C51" s="1" t="s">
        <v>509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28"/>
    </row>
    <row r="52" spans="1:28" x14ac:dyDescent="0.3">
      <c r="AB52" s="80"/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5528D-F9E4-49F9-9FF9-F0D68614D275}">
  <sheetPr>
    <tabColor rgb="FF92D050"/>
    <pageSetUpPr fitToPage="1"/>
  </sheetPr>
  <dimension ref="A1:AB48"/>
  <sheetViews>
    <sheetView workbookViewId="0">
      <selection activeCell="E16" sqref="E1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133</v>
      </c>
      <c r="K4" s="16" t="s">
        <v>45</v>
      </c>
      <c r="L4" s="17"/>
      <c r="M4" s="18"/>
      <c r="N4" s="19">
        <v>32</v>
      </c>
      <c r="O4" s="19">
        <v>15</v>
      </c>
      <c r="P4" s="19">
        <v>23</v>
      </c>
      <c r="Q4" s="19">
        <v>30</v>
      </c>
      <c r="R4" s="20"/>
      <c r="S4" s="21">
        <f>SUM(N4:R4)</f>
        <v>100</v>
      </c>
      <c r="T4" s="22">
        <v>319</v>
      </c>
    </row>
    <row r="5" spans="1:28" x14ac:dyDescent="0.3">
      <c r="B5" s="1"/>
      <c r="C5" s="6" t="s">
        <v>87</v>
      </c>
      <c r="D5" s="7" t="s">
        <v>6</v>
      </c>
      <c r="E5" s="1"/>
      <c r="F5" s="1"/>
      <c r="G5" s="1"/>
      <c r="J5" s="15" t="s">
        <v>134</v>
      </c>
      <c r="K5" s="16" t="s">
        <v>76</v>
      </c>
      <c r="L5" s="17"/>
      <c r="M5" s="18"/>
      <c r="N5" s="19">
        <v>26</v>
      </c>
      <c r="O5" s="19">
        <v>21</v>
      </c>
      <c r="P5" s="19">
        <v>23</v>
      </c>
      <c r="Q5" s="19">
        <v>27</v>
      </c>
      <c r="R5" s="20"/>
      <c r="S5" s="21">
        <f>SUM(N5:R5)</f>
        <v>97</v>
      </c>
      <c r="T5" s="22">
        <v>319</v>
      </c>
      <c r="U5" s="1"/>
      <c r="V5" s="1"/>
      <c r="W5" s="1"/>
    </row>
    <row r="6" spans="1:28" x14ac:dyDescent="0.3">
      <c r="C6" s="23">
        <v>1527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163</v>
      </c>
      <c r="D7" s="7" t="s">
        <v>8</v>
      </c>
      <c r="G7" s="1"/>
      <c r="S7" s="1"/>
      <c r="T7" s="25" t="s">
        <v>9</v>
      </c>
      <c r="U7" s="1"/>
      <c r="V7" s="26">
        <v>319</v>
      </c>
      <c r="W7" s="1"/>
    </row>
    <row r="8" spans="1:28" x14ac:dyDescent="0.3">
      <c r="B8" s="1"/>
      <c r="C8" s="24" t="s">
        <v>117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  <c r="AB8" s="80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8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27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75</v>
      </c>
      <c r="B13" s="1" t="s">
        <v>46</v>
      </c>
      <c r="C13" s="27" t="s">
        <v>50</v>
      </c>
      <c r="D13" s="38">
        <v>11</v>
      </c>
      <c r="E13" s="27">
        <v>31</v>
      </c>
      <c r="F13" s="27">
        <v>4</v>
      </c>
      <c r="G13" s="27">
        <v>11</v>
      </c>
      <c r="H13" s="27"/>
      <c r="I13" s="27"/>
      <c r="J13" s="27">
        <v>7</v>
      </c>
      <c r="K13" s="27">
        <v>7</v>
      </c>
      <c r="L13" s="27">
        <v>1</v>
      </c>
      <c r="M13" s="27">
        <v>2</v>
      </c>
      <c r="N13" s="27">
        <f>SUM(L13:M13)</f>
        <v>3</v>
      </c>
      <c r="O13" s="27">
        <v>5</v>
      </c>
      <c r="P13" s="39">
        <v>3</v>
      </c>
      <c r="Q13" s="27">
        <v>2</v>
      </c>
      <c r="R13" s="27">
        <v>5</v>
      </c>
      <c r="S13" s="27">
        <v>0</v>
      </c>
      <c r="T13" s="27">
        <f>+(F13*2)+J13</f>
        <v>15</v>
      </c>
      <c r="U13" s="40">
        <f>IFERROR(((T13+Q13+N13-R13)+(O13*2))/E13,"")</f>
        <v>0.80645161290322576</v>
      </c>
      <c r="V13" s="22">
        <v>319</v>
      </c>
      <c r="W13" s="22" t="s">
        <v>91</v>
      </c>
      <c r="X13" s="22" t="s">
        <v>96</v>
      </c>
      <c r="Y13" s="76">
        <v>1527</v>
      </c>
      <c r="Z13" s="42"/>
      <c r="AA13" s="1" t="s">
        <v>58</v>
      </c>
      <c r="AB13" s="28" t="s">
        <v>135</v>
      </c>
    </row>
    <row r="14" spans="1:28" x14ac:dyDescent="0.3">
      <c r="A14" s="1" t="s">
        <v>75</v>
      </c>
      <c r="B14" s="1" t="s">
        <v>46</v>
      </c>
      <c r="C14" s="27" t="s">
        <v>49</v>
      </c>
      <c r="D14" s="38">
        <v>24</v>
      </c>
      <c r="E14" s="27">
        <v>45</v>
      </c>
      <c r="F14" s="27">
        <v>13</v>
      </c>
      <c r="G14" s="27">
        <v>22</v>
      </c>
      <c r="H14" s="27"/>
      <c r="I14" s="27"/>
      <c r="J14" s="27">
        <v>1</v>
      </c>
      <c r="K14" s="27">
        <v>1</v>
      </c>
      <c r="L14" s="27">
        <v>2</v>
      </c>
      <c r="M14" s="27">
        <v>7</v>
      </c>
      <c r="N14" s="27">
        <f t="shared" ref="N14:N19" si="0">SUM(L14:M14)</f>
        <v>9</v>
      </c>
      <c r="O14" s="39">
        <v>1</v>
      </c>
      <c r="P14" s="39">
        <v>2</v>
      </c>
      <c r="Q14" s="39">
        <v>3</v>
      </c>
      <c r="R14" s="39">
        <v>4</v>
      </c>
      <c r="S14" s="39">
        <v>0</v>
      </c>
      <c r="T14" s="27">
        <f t="shared" ref="T14:T21" si="1">+(F14*2)+J14</f>
        <v>27</v>
      </c>
      <c r="U14" s="40">
        <f t="shared" ref="U14:U21" si="2">IFERROR(((T14+Q14+N14-R14)+(O14*2))/E14,"")</f>
        <v>0.82222222222222219</v>
      </c>
      <c r="V14" s="22">
        <v>319</v>
      </c>
      <c r="W14" s="22" t="s">
        <v>91</v>
      </c>
      <c r="X14" s="22" t="s">
        <v>96</v>
      </c>
      <c r="Y14" s="76">
        <v>1527</v>
      </c>
      <c r="Z14" s="42"/>
      <c r="AA14" s="1" t="s">
        <v>58</v>
      </c>
      <c r="AB14" s="28" t="s">
        <v>135</v>
      </c>
    </row>
    <row r="15" spans="1:28" x14ac:dyDescent="0.3">
      <c r="A15" s="1" t="s">
        <v>75</v>
      </c>
      <c r="B15" s="1" t="s">
        <v>46</v>
      </c>
      <c r="C15" s="27" t="s">
        <v>48</v>
      </c>
      <c r="D15" s="38">
        <v>22</v>
      </c>
      <c r="E15" s="27">
        <v>27</v>
      </c>
      <c r="F15" s="27">
        <v>6</v>
      </c>
      <c r="G15" s="27">
        <v>13</v>
      </c>
      <c r="H15" s="27"/>
      <c r="I15" s="27"/>
      <c r="J15" s="27">
        <v>2</v>
      </c>
      <c r="K15" s="27">
        <v>3</v>
      </c>
      <c r="L15" s="27">
        <v>1</v>
      </c>
      <c r="M15" s="27">
        <v>4</v>
      </c>
      <c r="N15" s="27">
        <f t="shared" si="0"/>
        <v>5</v>
      </c>
      <c r="O15" s="39">
        <v>5</v>
      </c>
      <c r="P15" s="39">
        <v>3</v>
      </c>
      <c r="Q15" s="39">
        <v>1</v>
      </c>
      <c r="R15" s="39">
        <v>2</v>
      </c>
      <c r="S15" s="39">
        <v>1</v>
      </c>
      <c r="T15" s="27">
        <f t="shared" si="1"/>
        <v>14</v>
      </c>
      <c r="U15" s="40">
        <f t="shared" si="2"/>
        <v>1.037037037037037</v>
      </c>
      <c r="V15" s="22">
        <v>319</v>
      </c>
      <c r="W15" s="22" t="s">
        <v>91</v>
      </c>
      <c r="X15" s="22" t="s">
        <v>96</v>
      </c>
      <c r="Y15" s="76">
        <v>1527</v>
      </c>
      <c r="Z15" s="42"/>
      <c r="AA15" s="1" t="s">
        <v>58</v>
      </c>
      <c r="AB15" s="28" t="s">
        <v>135</v>
      </c>
    </row>
    <row r="16" spans="1:28" x14ac:dyDescent="0.3">
      <c r="A16" s="1" t="s">
        <v>75</v>
      </c>
      <c r="B16" s="1" t="s">
        <v>46</v>
      </c>
      <c r="C16" s="27" t="s">
        <v>52</v>
      </c>
      <c r="D16" s="38">
        <v>3</v>
      </c>
      <c r="E16" s="27" t="s">
        <v>554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319</v>
      </c>
      <c r="W16" s="22" t="s">
        <v>91</v>
      </c>
      <c r="X16" s="22" t="s">
        <v>96</v>
      </c>
      <c r="Y16" s="76">
        <v>1527</v>
      </c>
      <c r="Z16" s="42"/>
      <c r="AA16" s="1" t="s">
        <v>58</v>
      </c>
      <c r="AB16" s="28" t="s">
        <v>135</v>
      </c>
    </row>
    <row r="17" spans="1:28" x14ac:dyDescent="0.3">
      <c r="A17" s="1" t="s">
        <v>75</v>
      </c>
      <c r="B17" s="1" t="s">
        <v>46</v>
      </c>
      <c r="C17" s="27" t="s">
        <v>56</v>
      </c>
      <c r="D17" s="38">
        <v>45</v>
      </c>
      <c r="E17" s="27">
        <v>21</v>
      </c>
      <c r="F17" s="27">
        <v>1</v>
      </c>
      <c r="G17" s="27">
        <v>6</v>
      </c>
      <c r="H17" s="27"/>
      <c r="I17" s="27"/>
      <c r="J17" s="27">
        <v>2</v>
      </c>
      <c r="K17" s="27">
        <v>2</v>
      </c>
      <c r="L17" s="27">
        <v>2</v>
      </c>
      <c r="M17" s="27">
        <v>1</v>
      </c>
      <c r="N17" s="27">
        <f t="shared" si="0"/>
        <v>3</v>
      </c>
      <c r="O17" s="39">
        <v>2</v>
      </c>
      <c r="P17" s="39">
        <v>2</v>
      </c>
      <c r="Q17" s="39">
        <v>0</v>
      </c>
      <c r="R17" s="39">
        <v>0</v>
      </c>
      <c r="S17" s="39">
        <v>0</v>
      </c>
      <c r="T17" s="27">
        <f t="shared" si="1"/>
        <v>4</v>
      </c>
      <c r="U17" s="40">
        <f t="shared" si="2"/>
        <v>0.52380952380952384</v>
      </c>
      <c r="V17" s="22">
        <v>319</v>
      </c>
      <c r="W17" s="22" t="s">
        <v>91</v>
      </c>
      <c r="X17" s="22" t="s">
        <v>96</v>
      </c>
      <c r="Y17" s="76">
        <v>1527</v>
      </c>
      <c r="Z17" s="42"/>
      <c r="AA17" s="1" t="s">
        <v>58</v>
      </c>
      <c r="AB17" s="28" t="s">
        <v>135</v>
      </c>
    </row>
    <row r="18" spans="1:28" x14ac:dyDescent="0.3">
      <c r="A18" s="1" t="s">
        <v>75</v>
      </c>
      <c r="B18" s="1" t="s">
        <v>46</v>
      </c>
      <c r="C18" s="27" t="s">
        <v>51</v>
      </c>
      <c r="D18" s="38">
        <v>23</v>
      </c>
      <c r="E18" s="27">
        <v>44</v>
      </c>
      <c r="F18" s="27">
        <v>8</v>
      </c>
      <c r="G18" s="27">
        <v>16</v>
      </c>
      <c r="H18" s="27"/>
      <c r="I18" s="27"/>
      <c r="J18" s="27">
        <v>4</v>
      </c>
      <c r="K18" s="27">
        <v>5</v>
      </c>
      <c r="L18" s="27">
        <v>0</v>
      </c>
      <c r="M18" s="27">
        <v>1</v>
      </c>
      <c r="N18" s="27">
        <f t="shared" si="0"/>
        <v>1</v>
      </c>
      <c r="O18" s="39">
        <v>2</v>
      </c>
      <c r="P18" s="39">
        <v>1</v>
      </c>
      <c r="Q18" s="39">
        <v>2</v>
      </c>
      <c r="R18" s="39">
        <v>4</v>
      </c>
      <c r="S18" s="39">
        <v>0</v>
      </c>
      <c r="T18" s="27">
        <f t="shared" si="1"/>
        <v>20</v>
      </c>
      <c r="U18" s="40">
        <f t="shared" si="2"/>
        <v>0.52272727272727271</v>
      </c>
      <c r="V18" s="22">
        <v>319</v>
      </c>
      <c r="W18" s="22" t="s">
        <v>91</v>
      </c>
      <c r="X18" s="22" t="s">
        <v>96</v>
      </c>
      <c r="Y18" s="76">
        <v>1527</v>
      </c>
      <c r="Z18" s="42"/>
      <c r="AA18" s="1" t="s">
        <v>58</v>
      </c>
      <c r="AB18" s="28" t="s">
        <v>135</v>
      </c>
    </row>
    <row r="19" spans="1:28" x14ac:dyDescent="0.3">
      <c r="A19" s="1" t="s">
        <v>75</v>
      </c>
      <c r="B19" s="1" t="s">
        <v>46</v>
      </c>
      <c r="C19" s="27" t="s">
        <v>55</v>
      </c>
      <c r="D19" s="38">
        <v>40</v>
      </c>
      <c r="E19" s="27">
        <v>13</v>
      </c>
      <c r="F19" s="27">
        <v>1</v>
      </c>
      <c r="G19" s="27">
        <v>2</v>
      </c>
      <c r="H19" s="27"/>
      <c r="I19" s="27"/>
      <c r="J19" s="27">
        <v>0</v>
      </c>
      <c r="K19" s="27">
        <v>3</v>
      </c>
      <c r="L19" s="27">
        <v>3</v>
      </c>
      <c r="M19" s="27">
        <v>4</v>
      </c>
      <c r="N19" s="27">
        <f t="shared" si="0"/>
        <v>7</v>
      </c>
      <c r="O19" s="39">
        <v>0</v>
      </c>
      <c r="P19" s="39">
        <v>4</v>
      </c>
      <c r="Q19" s="39">
        <v>0</v>
      </c>
      <c r="R19" s="39">
        <v>2</v>
      </c>
      <c r="S19" s="39">
        <v>0</v>
      </c>
      <c r="T19" s="27">
        <f t="shared" si="1"/>
        <v>2</v>
      </c>
      <c r="U19" s="40">
        <f t="shared" si="2"/>
        <v>0.53846153846153844</v>
      </c>
      <c r="V19" s="22">
        <v>319</v>
      </c>
      <c r="W19" s="22" t="s">
        <v>91</v>
      </c>
      <c r="X19" s="22" t="s">
        <v>96</v>
      </c>
      <c r="Y19" s="76">
        <v>1527</v>
      </c>
      <c r="Z19" s="42"/>
      <c r="AA19" s="1" t="s">
        <v>58</v>
      </c>
      <c r="AB19" s="28" t="s">
        <v>135</v>
      </c>
    </row>
    <row r="20" spans="1:28" x14ac:dyDescent="0.3">
      <c r="A20" s="1" t="s">
        <v>75</v>
      </c>
      <c r="B20" s="1" t="s">
        <v>46</v>
      </c>
      <c r="C20" s="27" t="s">
        <v>47</v>
      </c>
      <c r="D20" s="38">
        <v>10</v>
      </c>
      <c r="E20" s="27">
        <v>46</v>
      </c>
      <c r="F20" s="27">
        <v>4</v>
      </c>
      <c r="G20" s="27">
        <v>12</v>
      </c>
      <c r="H20" s="27"/>
      <c r="I20" s="27"/>
      <c r="J20" s="27">
        <v>8</v>
      </c>
      <c r="K20" s="27">
        <v>12</v>
      </c>
      <c r="L20" s="27">
        <v>3</v>
      </c>
      <c r="M20" s="27">
        <v>5</v>
      </c>
      <c r="N20" s="27">
        <f>SUM(L20:M20)</f>
        <v>8</v>
      </c>
      <c r="O20" s="39">
        <v>1</v>
      </c>
      <c r="P20" s="39">
        <v>3</v>
      </c>
      <c r="Q20" s="39">
        <v>4</v>
      </c>
      <c r="R20" s="39">
        <v>1</v>
      </c>
      <c r="S20" s="39">
        <v>0</v>
      </c>
      <c r="T20" s="27">
        <f t="shared" si="1"/>
        <v>16</v>
      </c>
      <c r="U20" s="40">
        <f t="shared" si="2"/>
        <v>0.63043478260869568</v>
      </c>
      <c r="V20" s="22">
        <v>319</v>
      </c>
      <c r="W20" s="22" t="s">
        <v>91</v>
      </c>
      <c r="X20" s="22" t="s">
        <v>96</v>
      </c>
      <c r="Y20" s="76">
        <v>1527</v>
      </c>
      <c r="Z20" s="42"/>
      <c r="AA20" s="1" t="s">
        <v>58</v>
      </c>
      <c r="AB20" s="28" t="s">
        <v>135</v>
      </c>
    </row>
    <row r="21" spans="1:28" x14ac:dyDescent="0.3">
      <c r="A21" s="1" t="s">
        <v>75</v>
      </c>
      <c r="B21" s="1" t="s">
        <v>46</v>
      </c>
      <c r="C21" s="27" t="s">
        <v>53</v>
      </c>
      <c r="D21" s="38">
        <v>15</v>
      </c>
      <c r="E21" s="27">
        <v>13</v>
      </c>
      <c r="F21" s="27">
        <v>1</v>
      </c>
      <c r="G21" s="27">
        <v>4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>SUM(L21:M21)</f>
        <v>1</v>
      </c>
      <c r="O21" s="39">
        <v>2</v>
      </c>
      <c r="P21" s="39">
        <v>0</v>
      </c>
      <c r="Q21" s="39">
        <v>0</v>
      </c>
      <c r="R21" s="39">
        <v>2</v>
      </c>
      <c r="S21" s="39">
        <v>0</v>
      </c>
      <c r="T21" s="27">
        <f t="shared" si="1"/>
        <v>2</v>
      </c>
      <c r="U21" s="40">
        <f t="shared" si="2"/>
        <v>0.38461538461538464</v>
      </c>
      <c r="V21" s="22">
        <v>319</v>
      </c>
      <c r="W21" s="22" t="s">
        <v>91</v>
      </c>
      <c r="X21" s="22" t="s">
        <v>96</v>
      </c>
      <c r="Y21" s="76">
        <v>1527</v>
      </c>
      <c r="Z21" s="42"/>
      <c r="AA21" s="1" t="s">
        <v>58</v>
      </c>
      <c r="AB21" s="28" t="s">
        <v>135</v>
      </c>
    </row>
    <row r="22" spans="1:28" x14ac:dyDescent="0.3">
      <c r="A22" s="44" t="s">
        <v>75</v>
      </c>
      <c r="B22" s="44" t="s">
        <v>46</v>
      </c>
      <c r="C22" s="45" t="s">
        <v>40</v>
      </c>
      <c r="D22" s="44"/>
      <c r="E22" s="45">
        <f t="shared" ref="E22:T22" si="3">SUM(E13:E21)</f>
        <v>240</v>
      </c>
      <c r="F22" s="45">
        <f t="shared" si="3"/>
        <v>38</v>
      </c>
      <c r="G22" s="45">
        <f t="shared" si="3"/>
        <v>86</v>
      </c>
      <c r="H22" s="45">
        <f t="shared" si="3"/>
        <v>0</v>
      </c>
      <c r="I22" s="45">
        <f t="shared" si="3"/>
        <v>0</v>
      </c>
      <c r="J22" s="45">
        <f t="shared" si="3"/>
        <v>24</v>
      </c>
      <c r="K22" s="45">
        <f t="shared" si="3"/>
        <v>33</v>
      </c>
      <c r="L22" s="45">
        <f t="shared" si="3"/>
        <v>12</v>
      </c>
      <c r="M22" s="45">
        <f t="shared" si="3"/>
        <v>25</v>
      </c>
      <c r="N22" s="45">
        <f t="shared" si="3"/>
        <v>37</v>
      </c>
      <c r="O22" s="45">
        <f t="shared" si="3"/>
        <v>18</v>
      </c>
      <c r="P22" s="45">
        <f t="shared" si="3"/>
        <v>18</v>
      </c>
      <c r="Q22" s="45">
        <f t="shared" si="3"/>
        <v>12</v>
      </c>
      <c r="R22" s="45">
        <f t="shared" si="3"/>
        <v>20</v>
      </c>
      <c r="S22" s="45">
        <f t="shared" si="3"/>
        <v>1</v>
      </c>
      <c r="T22" s="45">
        <f t="shared" si="3"/>
        <v>100</v>
      </c>
      <c r="U22" s="46">
        <f>((T22+Q22+N22-R22)+(O22*2))/E22</f>
        <v>0.6875</v>
      </c>
      <c r="V22" s="47">
        <v>319</v>
      </c>
      <c r="W22" s="47" t="s">
        <v>91</v>
      </c>
      <c r="X22" s="47" t="s">
        <v>96</v>
      </c>
      <c r="Y22" s="77">
        <v>1527</v>
      </c>
      <c r="Z22" s="49"/>
      <c r="AA22" s="44" t="s">
        <v>58</v>
      </c>
      <c r="AB22" s="79" t="s">
        <v>135</v>
      </c>
    </row>
    <row r="23" spans="1:28" x14ac:dyDescent="0.3">
      <c r="A23" s="1"/>
      <c r="B23" s="1"/>
      <c r="C23" s="1"/>
      <c r="D23" s="1"/>
      <c r="F23" s="50" t="s">
        <v>41</v>
      </c>
      <c r="G23" s="51">
        <f>F22/G22</f>
        <v>0.44186046511627908</v>
      </c>
      <c r="H23" s="27"/>
      <c r="I23" s="1"/>
      <c r="J23" s="50" t="s">
        <v>42</v>
      </c>
      <c r="K23" s="52">
        <f>J22/K22</f>
        <v>0.72727272727272729</v>
      </c>
      <c r="L23" s="1"/>
      <c r="M23" s="39" t="s">
        <v>43</v>
      </c>
      <c r="N23" s="53">
        <v>12</v>
      </c>
      <c r="P23" s="1"/>
      <c r="Q23" s="1"/>
      <c r="R23" s="1"/>
      <c r="S23" s="1"/>
      <c r="T23" s="1"/>
      <c r="U23" s="1"/>
      <c r="V23" s="22"/>
      <c r="W23" s="22"/>
      <c r="X23" s="22"/>
      <c r="Y23" s="54"/>
      <c r="Z23" s="42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55" t="s">
        <v>76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56">
        <v>32</v>
      </c>
      <c r="W32" s="1"/>
      <c r="X32" s="1"/>
      <c r="Y32" s="31"/>
      <c r="Z32" s="42"/>
      <c r="AA32" s="1"/>
      <c r="AB32" s="28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75</v>
      </c>
      <c r="C34" s="27" t="s">
        <v>94</v>
      </c>
      <c r="D34" s="38">
        <v>34</v>
      </c>
      <c r="E34" s="27">
        <v>32</v>
      </c>
      <c r="F34" s="27">
        <v>4</v>
      </c>
      <c r="G34" s="27">
        <v>11</v>
      </c>
      <c r="H34" s="27"/>
      <c r="I34" s="27"/>
      <c r="J34" s="27">
        <v>1</v>
      </c>
      <c r="K34" s="27">
        <v>1</v>
      </c>
      <c r="L34" s="27">
        <v>2</v>
      </c>
      <c r="M34" s="27">
        <v>8</v>
      </c>
      <c r="N34" s="27">
        <f>SUM(L34:M34)</f>
        <v>10</v>
      </c>
      <c r="O34" s="27">
        <v>1</v>
      </c>
      <c r="P34" s="39">
        <v>4</v>
      </c>
      <c r="Q34" s="27">
        <v>0</v>
      </c>
      <c r="R34" s="27">
        <v>2</v>
      </c>
      <c r="S34" s="27">
        <v>0</v>
      </c>
      <c r="T34" s="27">
        <f>(H34*3)+((F34-H34)*2)+J34</f>
        <v>9</v>
      </c>
      <c r="U34" s="40">
        <f>IFERROR(((T34+Q34+N34-R34)+(O34*2))/E34,"")</f>
        <v>0.59375</v>
      </c>
      <c r="V34" s="22">
        <v>319</v>
      </c>
      <c r="W34" s="22" t="s">
        <v>95</v>
      </c>
      <c r="X34" s="22" t="s">
        <v>92</v>
      </c>
      <c r="Y34" s="76">
        <v>1527</v>
      </c>
      <c r="Z34" s="42"/>
      <c r="AA34" s="1" t="s">
        <v>130</v>
      </c>
      <c r="AB34" s="28" t="s">
        <v>136</v>
      </c>
    </row>
    <row r="35" spans="1:28" x14ac:dyDescent="0.3">
      <c r="A35" s="1" t="s">
        <v>46</v>
      </c>
      <c r="B35" s="1" t="s">
        <v>75</v>
      </c>
      <c r="C35" s="27" t="s">
        <v>99</v>
      </c>
      <c r="D35" s="38">
        <v>12</v>
      </c>
      <c r="E35" s="27" t="s">
        <v>164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27"/>
      <c r="U35" s="40"/>
      <c r="V35" s="22">
        <v>319</v>
      </c>
      <c r="W35" s="22" t="s">
        <v>95</v>
      </c>
      <c r="X35" s="22" t="s">
        <v>92</v>
      </c>
      <c r="Y35" s="76">
        <v>1527</v>
      </c>
      <c r="Z35" s="42"/>
      <c r="AA35" s="1" t="s">
        <v>130</v>
      </c>
      <c r="AB35" s="28" t="s">
        <v>136</v>
      </c>
    </row>
    <row r="36" spans="1:28" x14ac:dyDescent="0.3">
      <c r="A36" s="1" t="s">
        <v>46</v>
      </c>
      <c r="B36" s="1" t="s">
        <v>75</v>
      </c>
      <c r="C36" s="27" t="s">
        <v>113</v>
      </c>
      <c r="D36" s="38">
        <v>20</v>
      </c>
      <c r="E36" s="27">
        <v>40</v>
      </c>
      <c r="F36" s="27">
        <v>6</v>
      </c>
      <c r="G36" s="27">
        <v>10</v>
      </c>
      <c r="H36" s="27"/>
      <c r="I36" s="27"/>
      <c r="J36" s="27">
        <v>9</v>
      </c>
      <c r="K36" s="27">
        <v>11</v>
      </c>
      <c r="L36" s="27">
        <v>8</v>
      </c>
      <c r="M36" s="27">
        <v>9</v>
      </c>
      <c r="N36" s="27">
        <f t="shared" ref="N36:N37" si="4">SUM(L36:M36)</f>
        <v>17</v>
      </c>
      <c r="O36" s="39">
        <v>0</v>
      </c>
      <c r="P36" s="57">
        <v>6</v>
      </c>
      <c r="Q36" s="39">
        <v>1</v>
      </c>
      <c r="R36" s="39">
        <v>3</v>
      </c>
      <c r="S36" s="39">
        <v>0</v>
      </c>
      <c r="T36" s="39">
        <f t="shared" ref="T36:T37" si="5">(H36*3)+((F36-H36)*2)+J36</f>
        <v>21</v>
      </c>
      <c r="U36" s="40">
        <f t="shared" ref="U36:U37" si="6">IFERROR(((T36+Q36+N36-R36)+(O36*2))/E36,"")</f>
        <v>0.9</v>
      </c>
      <c r="V36" s="22">
        <v>319</v>
      </c>
      <c r="W36" s="22" t="s">
        <v>95</v>
      </c>
      <c r="X36" s="22" t="s">
        <v>92</v>
      </c>
      <c r="Y36" s="76">
        <v>1527</v>
      </c>
      <c r="Z36" s="42"/>
      <c r="AA36" s="1" t="s">
        <v>130</v>
      </c>
      <c r="AB36" s="28" t="s">
        <v>136</v>
      </c>
    </row>
    <row r="37" spans="1:28" x14ac:dyDescent="0.3">
      <c r="A37" s="1" t="s">
        <v>46</v>
      </c>
      <c r="B37" s="1" t="s">
        <v>75</v>
      </c>
      <c r="C37" s="27" t="s">
        <v>100</v>
      </c>
      <c r="D37" s="38">
        <v>40</v>
      </c>
      <c r="E37" s="27">
        <v>40</v>
      </c>
      <c r="F37" s="27">
        <v>11</v>
      </c>
      <c r="G37" s="27">
        <v>23</v>
      </c>
      <c r="H37" s="27"/>
      <c r="I37" s="27"/>
      <c r="J37" s="27">
        <v>0</v>
      </c>
      <c r="K37" s="27">
        <v>0</v>
      </c>
      <c r="L37" s="27">
        <v>4</v>
      </c>
      <c r="M37" s="27">
        <v>8</v>
      </c>
      <c r="N37" s="27">
        <f t="shared" si="4"/>
        <v>12</v>
      </c>
      <c r="O37" s="39">
        <v>1</v>
      </c>
      <c r="P37" s="39">
        <v>3</v>
      </c>
      <c r="Q37" s="39">
        <v>0</v>
      </c>
      <c r="R37" s="39">
        <v>2</v>
      </c>
      <c r="S37" s="39">
        <v>1</v>
      </c>
      <c r="T37" s="39">
        <f t="shared" si="5"/>
        <v>22</v>
      </c>
      <c r="U37" s="40">
        <f t="shared" si="6"/>
        <v>0.85</v>
      </c>
      <c r="V37" s="22">
        <v>319</v>
      </c>
      <c r="W37" s="22" t="s">
        <v>95</v>
      </c>
      <c r="X37" s="22" t="s">
        <v>92</v>
      </c>
      <c r="Y37" s="76">
        <v>1527</v>
      </c>
      <c r="Z37" s="42"/>
      <c r="AA37" s="1" t="s">
        <v>130</v>
      </c>
      <c r="AB37" s="28" t="s">
        <v>136</v>
      </c>
    </row>
    <row r="38" spans="1:28" x14ac:dyDescent="0.3">
      <c r="A38" s="1" t="s">
        <v>46</v>
      </c>
      <c r="B38" s="1" t="s">
        <v>75</v>
      </c>
      <c r="C38" s="27" t="s">
        <v>165</v>
      </c>
      <c r="D38" s="38">
        <v>11</v>
      </c>
      <c r="E38" s="27" t="s">
        <v>164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319</v>
      </c>
      <c r="W38" s="22" t="s">
        <v>95</v>
      </c>
      <c r="X38" s="22" t="s">
        <v>92</v>
      </c>
      <c r="Y38" s="76">
        <v>1527</v>
      </c>
      <c r="Z38" s="42"/>
      <c r="AA38" s="1" t="s">
        <v>130</v>
      </c>
      <c r="AB38" s="28" t="s">
        <v>136</v>
      </c>
    </row>
    <row r="39" spans="1:28" x14ac:dyDescent="0.3">
      <c r="A39" s="1" t="s">
        <v>46</v>
      </c>
      <c r="B39" s="1" t="s">
        <v>75</v>
      </c>
      <c r="C39" s="27" t="s">
        <v>102</v>
      </c>
      <c r="D39" s="38">
        <v>42</v>
      </c>
      <c r="E39" s="27">
        <v>36</v>
      </c>
      <c r="F39" s="27">
        <v>7</v>
      </c>
      <c r="G39" s="27">
        <v>14</v>
      </c>
      <c r="H39" s="27"/>
      <c r="I39" s="27"/>
      <c r="J39" s="27">
        <v>2</v>
      </c>
      <c r="K39" s="27">
        <v>2</v>
      </c>
      <c r="L39" s="27">
        <v>3</v>
      </c>
      <c r="M39" s="27">
        <v>2</v>
      </c>
      <c r="N39" s="27">
        <f t="shared" ref="N39:N40" si="7">SUM(L39:M39)</f>
        <v>5</v>
      </c>
      <c r="O39" s="39">
        <v>3</v>
      </c>
      <c r="P39" s="57">
        <v>6</v>
      </c>
      <c r="Q39" s="39">
        <v>2</v>
      </c>
      <c r="R39" s="39">
        <v>2</v>
      </c>
      <c r="S39" s="39">
        <v>0</v>
      </c>
      <c r="T39" s="39">
        <f t="shared" ref="T39:T40" si="8">(H39*3)+((F39-H39)*2)+J39</f>
        <v>16</v>
      </c>
      <c r="U39" s="40">
        <f t="shared" ref="U39:U43" si="9">IFERROR(((T39+Q39+N39-R39)+(O39*2))/E39,"")</f>
        <v>0.75</v>
      </c>
      <c r="V39" s="22">
        <v>319</v>
      </c>
      <c r="W39" s="22" t="s">
        <v>95</v>
      </c>
      <c r="X39" s="22" t="s">
        <v>92</v>
      </c>
      <c r="Y39" s="76">
        <v>1527</v>
      </c>
      <c r="Z39" s="42"/>
      <c r="AA39" s="1" t="s">
        <v>130</v>
      </c>
      <c r="AB39" s="28" t="s">
        <v>136</v>
      </c>
    </row>
    <row r="40" spans="1:28" x14ac:dyDescent="0.3">
      <c r="A40" s="1" t="s">
        <v>46</v>
      </c>
      <c r="B40" s="1" t="s">
        <v>75</v>
      </c>
      <c r="C40" s="27" t="s">
        <v>103</v>
      </c>
      <c r="D40" s="38">
        <v>22</v>
      </c>
      <c r="E40" s="27">
        <v>12</v>
      </c>
      <c r="F40" s="27">
        <v>0</v>
      </c>
      <c r="G40" s="27">
        <v>2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7"/>
        <v>0</v>
      </c>
      <c r="O40" s="39">
        <v>0</v>
      </c>
      <c r="P40" s="39">
        <v>1</v>
      </c>
      <c r="Q40" s="39">
        <v>0</v>
      </c>
      <c r="R40" s="39">
        <v>2</v>
      </c>
      <c r="S40" s="39">
        <v>0</v>
      </c>
      <c r="T40" s="39">
        <f t="shared" si="8"/>
        <v>0</v>
      </c>
      <c r="U40" s="101">
        <f t="shared" si="9"/>
        <v>-0.16666666666666666</v>
      </c>
      <c r="V40" s="22">
        <v>319</v>
      </c>
      <c r="W40" s="22" t="s">
        <v>95</v>
      </c>
      <c r="X40" s="22" t="s">
        <v>92</v>
      </c>
      <c r="Y40" s="76">
        <v>1527</v>
      </c>
      <c r="Z40" s="42"/>
      <c r="AA40" s="1" t="s">
        <v>130</v>
      </c>
      <c r="AB40" s="28" t="s">
        <v>136</v>
      </c>
    </row>
    <row r="41" spans="1:28" x14ac:dyDescent="0.3">
      <c r="A41" s="1" t="s">
        <v>46</v>
      </c>
      <c r="B41" s="1" t="s">
        <v>75</v>
      </c>
      <c r="C41" s="27" t="s">
        <v>104</v>
      </c>
      <c r="D41" s="38">
        <v>44</v>
      </c>
      <c r="E41" s="27">
        <v>40</v>
      </c>
      <c r="F41" s="27">
        <v>10</v>
      </c>
      <c r="G41" s="27">
        <v>20</v>
      </c>
      <c r="H41" s="27"/>
      <c r="I41" s="27"/>
      <c r="J41" s="27">
        <v>0</v>
      </c>
      <c r="K41" s="27">
        <v>0</v>
      </c>
      <c r="L41" s="27">
        <v>1</v>
      </c>
      <c r="M41" s="27">
        <v>2</v>
      </c>
      <c r="N41" s="27">
        <f>SUM(L41:M41)</f>
        <v>3</v>
      </c>
      <c r="O41" s="39">
        <v>1</v>
      </c>
      <c r="P41" s="39">
        <v>4</v>
      </c>
      <c r="Q41" s="39">
        <v>1</v>
      </c>
      <c r="R41" s="39">
        <v>2</v>
      </c>
      <c r="S41" s="39">
        <v>0</v>
      </c>
      <c r="T41" s="39">
        <f>(H41*3)+((F41-H41)*2)+J41</f>
        <v>20</v>
      </c>
      <c r="U41" s="40">
        <f t="shared" si="9"/>
        <v>0.6</v>
      </c>
      <c r="V41" s="22">
        <v>319</v>
      </c>
      <c r="W41" s="22" t="s">
        <v>95</v>
      </c>
      <c r="X41" s="22" t="s">
        <v>92</v>
      </c>
      <c r="Y41" s="76">
        <v>1527</v>
      </c>
      <c r="Z41" s="42"/>
      <c r="AA41" s="1" t="s">
        <v>130</v>
      </c>
      <c r="AB41" s="28" t="s">
        <v>136</v>
      </c>
    </row>
    <row r="42" spans="1:28" x14ac:dyDescent="0.3">
      <c r="A42" s="1" t="s">
        <v>46</v>
      </c>
      <c r="B42" s="1" t="s">
        <v>75</v>
      </c>
      <c r="C42" s="27" t="s">
        <v>106</v>
      </c>
      <c r="D42" s="38">
        <v>24</v>
      </c>
      <c r="E42" s="27">
        <v>12</v>
      </c>
      <c r="F42" s="27">
        <v>1</v>
      </c>
      <c r="G42" s="27">
        <v>4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>SUM(L42:M42)</f>
        <v>1</v>
      </c>
      <c r="O42" s="39">
        <v>2</v>
      </c>
      <c r="P42" s="39">
        <v>1</v>
      </c>
      <c r="Q42" s="39">
        <v>1</v>
      </c>
      <c r="R42" s="39">
        <v>2</v>
      </c>
      <c r="S42" s="39">
        <v>1</v>
      </c>
      <c r="T42" s="39">
        <f>(H42*3)+((F42-H42)*2)+J42</f>
        <v>2</v>
      </c>
      <c r="U42" s="40">
        <f t="shared" si="9"/>
        <v>0.5</v>
      </c>
      <c r="V42" s="22">
        <v>319</v>
      </c>
      <c r="W42" s="22" t="s">
        <v>95</v>
      </c>
      <c r="X42" s="22" t="s">
        <v>92</v>
      </c>
      <c r="Y42" s="76">
        <v>1527</v>
      </c>
      <c r="Z42" s="42"/>
      <c r="AA42" s="1" t="s">
        <v>130</v>
      </c>
      <c r="AB42" s="28" t="s">
        <v>136</v>
      </c>
    </row>
    <row r="43" spans="1:28" x14ac:dyDescent="0.3">
      <c r="A43" s="1" t="s">
        <v>46</v>
      </c>
      <c r="B43" s="1" t="s">
        <v>75</v>
      </c>
      <c r="C43" s="27" t="s">
        <v>107</v>
      </c>
      <c r="D43" s="38">
        <v>33</v>
      </c>
      <c r="E43" s="27">
        <v>28</v>
      </c>
      <c r="F43" s="27">
        <v>2</v>
      </c>
      <c r="G43" s="27">
        <v>7</v>
      </c>
      <c r="H43" s="27"/>
      <c r="I43" s="27"/>
      <c r="J43" s="27">
        <v>3</v>
      </c>
      <c r="K43" s="27">
        <v>4</v>
      </c>
      <c r="L43" s="27">
        <v>2</v>
      </c>
      <c r="M43" s="27">
        <v>3</v>
      </c>
      <c r="N43" s="27">
        <f>SUM(L43:M43)</f>
        <v>5</v>
      </c>
      <c r="O43" s="39">
        <v>1</v>
      </c>
      <c r="P43" s="39">
        <v>2</v>
      </c>
      <c r="Q43" s="39">
        <v>0</v>
      </c>
      <c r="R43" s="39">
        <v>0</v>
      </c>
      <c r="S43" s="39">
        <v>1</v>
      </c>
      <c r="T43" s="39">
        <f>(H43*3)+((F43-H43)*2)+J43</f>
        <v>7</v>
      </c>
      <c r="U43" s="40">
        <f t="shared" si="9"/>
        <v>0.5</v>
      </c>
      <c r="V43" s="22">
        <v>319</v>
      </c>
      <c r="W43" s="22" t="s">
        <v>95</v>
      </c>
      <c r="X43" s="22" t="s">
        <v>92</v>
      </c>
      <c r="Y43" s="76">
        <v>1527</v>
      </c>
      <c r="Z43" s="42" t="s">
        <v>424</v>
      </c>
      <c r="AA43" s="1" t="s">
        <v>130</v>
      </c>
      <c r="AB43" s="28" t="s">
        <v>136</v>
      </c>
    </row>
    <row r="44" spans="1:28" x14ac:dyDescent="0.3">
      <c r="A44" s="1" t="s">
        <v>46</v>
      </c>
      <c r="B44" s="1" t="s">
        <v>75</v>
      </c>
      <c r="C44" s="57" t="s">
        <v>39</v>
      </c>
      <c r="D44" s="3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39"/>
      <c r="U44" s="40"/>
      <c r="V44" s="22">
        <v>319</v>
      </c>
      <c r="W44" s="22" t="s">
        <v>95</v>
      </c>
      <c r="X44" s="22" t="s">
        <v>92</v>
      </c>
      <c r="Y44" s="76">
        <v>1527</v>
      </c>
      <c r="Z44" s="42"/>
      <c r="AA44" s="1" t="s">
        <v>130</v>
      </c>
      <c r="AB44" s="28" t="s">
        <v>136</v>
      </c>
    </row>
    <row r="45" spans="1:28" x14ac:dyDescent="0.3">
      <c r="A45" s="44" t="s">
        <v>46</v>
      </c>
      <c r="B45" s="44" t="s">
        <v>75</v>
      </c>
      <c r="C45" s="45" t="s">
        <v>40</v>
      </c>
      <c r="D45" s="44"/>
      <c r="E45" s="45">
        <f t="shared" ref="E45:T45" si="10">SUM(E34:E43)</f>
        <v>240</v>
      </c>
      <c r="F45" s="45">
        <f t="shared" si="10"/>
        <v>41</v>
      </c>
      <c r="G45" s="45">
        <f t="shared" si="10"/>
        <v>91</v>
      </c>
      <c r="H45" s="45">
        <f t="shared" si="10"/>
        <v>0</v>
      </c>
      <c r="I45" s="45">
        <f t="shared" si="10"/>
        <v>0</v>
      </c>
      <c r="J45" s="45">
        <f t="shared" si="10"/>
        <v>15</v>
      </c>
      <c r="K45" s="45">
        <f t="shared" si="10"/>
        <v>18</v>
      </c>
      <c r="L45" s="45">
        <f t="shared" si="10"/>
        <v>20</v>
      </c>
      <c r="M45" s="45">
        <f t="shared" si="10"/>
        <v>33</v>
      </c>
      <c r="N45" s="45">
        <f t="shared" si="10"/>
        <v>53</v>
      </c>
      <c r="O45" s="45">
        <f t="shared" si="10"/>
        <v>9</v>
      </c>
      <c r="P45" s="45">
        <f t="shared" si="10"/>
        <v>27</v>
      </c>
      <c r="Q45" s="45">
        <f t="shared" si="10"/>
        <v>5</v>
      </c>
      <c r="R45" s="45">
        <f t="shared" si="10"/>
        <v>15</v>
      </c>
      <c r="S45" s="45">
        <f t="shared" si="10"/>
        <v>3</v>
      </c>
      <c r="T45" s="45">
        <f t="shared" si="10"/>
        <v>97</v>
      </c>
      <c r="U45" s="46">
        <f>((T45+Q45+N45-R45)+(O45*2))/E45</f>
        <v>0.65833333333333333</v>
      </c>
      <c r="V45" s="47">
        <v>319</v>
      </c>
      <c r="W45" s="47" t="s">
        <v>95</v>
      </c>
      <c r="X45" s="47" t="s">
        <v>92</v>
      </c>
      <c r="Y45" s="77">
        <v>1527</v>
      </c>
      <c r="Z45" s="49"/>
      <c r="AA45" s="44" t="s">
        <v>130</v>
      </c>
      <c r="AB45" s="79" t="s">
        <v>136</v>
      </c>
    </row>
    <row r="46" spans="1:28" x14ac:dyDescent="0.3">
      <c r="A46" s="1"/>
      <c r="B46" s="1"/>
      <c r="C46" s="1"/>
      <c r="D46" s="1"/>
      <c r="F46" s="50" t="s">
        <v>41</v>
      </c>
      <c r="G46" s="51">
        <f>F45/G45</f>
        <v>0.45054945054945056</v>
      </c>
      <c r="H46" s="27"/>
      <c r="I46" s="1"/>
      <c r="J46" s="50" t="s">
        <v>42</v>
      </c>
      <c r="K46" s="52">
        <f>J45/K45</f>
        <v>0.83333333333333337</v>
      </c>
      <c r="L46" s="1"/>
      <c r="M46" s="39" t="s">
        <v>43</v>
      </c>
      <c r="N46" s="53">
        <v>4</v>
      </c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 t="s">
        <v>137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28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0A80-4FDF-444D-9356-98FA02ECC44B}">
  <sheetPr>
    <tabColor rgb="FFFF0000"/>
    <pageSetUpPr fitToPage="1"/>
  </sheetPr>
  <dimension ref="A1:AB50"/>
  <sheetViews>
    <sheetView workbookViewId="0">
      <selection activeCell="M20" sqref="M20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468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195</v>
      </c>
      <c r="K4" s="16" t="s">
        <v>45</v>
      </c>
      <c r="L4" s="17"/>
      <c r="M4" s="18"/>
      <c r="N4" s="19">
        <v>15</v>
      </c>
      <c r="O4" s="19">
        <v>29</v>
      </c>
      <c r="P4" s="19">
        <v>26</v>
      </c>
      <c r="Q4" s="19">
        <v>31</v>
      </c>
      <c r="R4" s="20"/>
      <c r="S4" s="21">
        <f>SUM(N4:R4)</f>
        <v>101</v>
      </c>
      <c r="T4" s="22">
        <v>142</v>
      </c>
    </row>
    <row r="5" spans="1:28" x14ac:dyDescent="0.3">
      <c r="B5" s="1"/>
      <c r="C5" s="6" t="s">
        <v>168</v>
      </c>
      <c r="D5" s="7" t="s">
        <v>6</v>
      </c>
      <c r="E5" s="1"/>
      <c r="F5" s="1"/>
      <c r="G5" s="1"/>
      <c r="J5" s="15" t="s">
        <v>196</v>
      </c>
      <c r="K5" s="16" t="s">
        <v>60</v>
      </c>
      <c r="L5" s="17"/>
      <c r="M5" s="18"/>
      <c r="N5" s="19">
        <v>12</v>
      </c>
      <c r="O5" s="19">
        <v>24</v>
      </c>
      <c r="P5" s="19">
        <v>22</v>
      </c>
      <c r="Q5" s="19">
        <v>19</v>
      </c>
      <c r="R5" s="20"/>
      <c r="S5" s="21">
        <f>SUM(N5:R5)</f>
        <v>77</v>
      </c>
      <c r="T5" s="22">
        <v>142</v>
      </c>
      <c r="U5" s="1"/>
      <c r="V5" s="1"/>
      <c r="W5" s="1"/>
    </row>
    <row r="6" spans="1:28" x14ac:dyDescent="0.3">
      <c r="C6" s="23">
        <v>1097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197</v>
      </c>
      <c r="D7" s="7" t="s">
        <v>8</v>
      </c>
      <c r="G7" s="1"/>
      <c r="S7" s="1"/>
      <c r="T7" s="25" t="s">
        <v>9</v>
      </c>
      <c r="U7" s="1"/>
      <c r="V7" s="26">
        <v>142</v>
      </c>
      <c r="W7" s="1"/>
    </row>
    <row r="8" spans="1:28" x14ac:dyDescent="0.3">
      <c r="B8" s="1"/>
      <c r="C8" s="24" t="s">
        <v>124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9.2361111111111116E-2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1</v>
      </c>
      <c r="W11" s="1"/>
      <c r="X11" s="1"/>
      <c r="Y11" s="31"/>
      <c r="Z11" s="42"/>
      <c r="AA11" s="1"/>
      <c r="AB11" s="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50</v>
      </c>
      <c r="D13" s="38">
        <v>11</v>
      </c>
      <c r="E13" s="97"/>
      <c r="F13" s="27">
        <v>1</v>
      </c>
      <c r="G13" s="97"/>
      <c r="H13" s="27"/>
      <c r="I13" s="27"/>
      <c r="J13" s="27">
        <v>4</v>
      </c>
      <c r="K13" s="27">
        <v>4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+(F13*2)+J13</f>
        <v>6</v>
      </c>
      <c r="U13" s="40" t="str">
        <f>IFERROR(((T13+Q13+N13-R13)+(O13*2))/E13,"")</f>
        <v/>
      </c>
      <c r="V13" s="22">
        <v>142</v>
      </c>
      <c r="W13" s="22" t="s">
        <v>95</v>
      </c>
      <c r="X13" s="22" t="s">
        <v>96</v>
      </c>
      <c r="Y13" s="76">
        <v>1097</v>
      </c>
      <c r="Z13" s="42"/>
      <c r="AA13" s="1" t="s">
        <v>58</v>
      </c>
      <c r="AB13" s="28" t="s">
        <v>194</v>
      </c>
    </row>
    <row r="14" spans="1:28" x14ac:dyDescent="0.3">
      <c r="A14" s="1" t="s">
        <v>59</v>
      </c>
      <c r="B14" s="1" t="s">
        <v>46</v>
      </c>
      <c r="C14" s="27" t="s">
        <v>49</v>
      </c>
      <c r="D14" s="38">
        <v>24</v>
      </c>
      <c r="E14" s="97"/>
      <c r="F14" s="27">
        <v>5</v>
      </c>
      <c r="G14" s="97"/>
      <c r="H14" s="27"/>
      <c r="I14" s="27"/>
      <c r="J14" s="27">
        <v>3</v>
      </c>
      <c r="K14" s="27">
        <v>4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f t="shared" ref="T14:T23" si="1">+(F14*2)+J14</f>
        <v>13</v>
      </c>
      <c r="U14" s="40" t="str">
        <f t="shared" ref="U14:U23" si="2">IFERROR(((T14+Q14+N14-R14)+(O14*2))/E14,"")</f>
        <v/>
      </c>
      <c r="V14" s="22">
        <v>142</v>
      </c>
      <c r="W14" s="22" t="s">
        <v>95</v>
      </c>
      <c r="X14" s="22" t="s">
        <v>96</v>
      </c>
      <c r="Y14" s="76">
        <v>1097</v>
      </c>
      <c r="Z14" s="42"/>
      <c r="AA14" s="1" t="s">
        <v>58</v>
      </c>
      <c r="AB14" s="28" t="s">
        <v>194</v>
      </c>
    </row>
    <row r="15" spans="1:28" x14ac:dyDescent="0.3">
      <c r="A15" s="1" t="s">
        <v>59</v>
      </c>
      <c r="B15" s="1" t="s">
        <v>46</v>
      </c>
      <c r="C15" s="27" t="s">
        <v>48</v>
      </c>
      <c r="D15" s="38">
        <v>22</v>
      </c>
      <c r="E15" s="97"/>
      <c r="F15" s="27">
        <v>7</v>
      </c>
      <c r="G15" s="97"/>
      <c r="H15" s="27"/>
      <c r="I15" s="27"/>
      <c r="J15" s="27">
        <v>5</v>
      </c>
      <c r="K15" s="27">
        <v>6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27">
        <f t="shared" si="1"/>
        <v>19</v>
      </c>
      <c r="U15" s="40" t="str">
        <f t="shared" si="2"/>
        <v/>
      </c>
      <c r="V15" s="22">
        <v>142</v>
      </c>
      <c r="W15" s="22" t="s">
        <v>95</v>
      </c>
      <c r="X15" s="22" t="s">
        <v>96</v>
      </c>
      <c r="Y15" s="76">
        <v>1097</v>
      </c>
      <c r="Z15" s="42"/>
      <c r="AA15" s="1" t="s">
        <v>58</v>
      </c>
      <c r="AB15" s="28" t="s">
        <v>194</v>
      </c>
    </row>
    <row r="16" spans="1:28" x14ac:dyDescent="0.3">
      <c r="A16" s="1" t="s">
        <v>59</v>
      </c>
      <c r="B16" s="1" t="s">
        <v>46</v>
      </c>
      <c r="C16" s="27" t="s">
        <v>52</v>
      </c>
      <c r="D16" s="38">
        <v>3</v>
      </c>
      <c r="E16" s="97"/>
      <c r="F16" s="27">
        <v>0</v>
      </c>
      <c r="G16" s="97"/>
      <c r="H16" s="27"/>
      <c r="I16" s="27"/>
      <c r="J16" s="27">
        <v>0</v>
      </c>
      <c r="K16" s="27">
        <v>0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27">
        <f t="shared" si="1"/>
        <v>0</v>
      </c>
      <c r="U16" s="40" t="str">
        <f t="shared" si="2"/>
        <v/>
      </c>
      <c r="V16" s="22">
        <v>142</v>
      </c>
      <c r="W16" s="22" t="s">
        <v>95</v>
      </c>
      <c r="X16" s="22" t="s">
        <v>96</v>
      </c>
      <c r="Y16" s="76">
        <v>1097</v>
      </c>
      <c r="Z16" s="42"/>
      <c r="AA16" s="1" t="s">
        <v>58</v>
      </c>
      <c r="AB16" s="28" t="s">
        <v>194</v>
      </c>
    </row>
    <row r="17" spans="1:28" x14ac:dyDescent="0.3">
      <c r="A17" s="1" t="s">
        <v>59</v>
      </c>
      <c r="B17" s="1" t="s">
        <v>46</v>
      </c>
      <c r="C17" s="27" t="s">
        <v>56</v>
      </c>
      <c r="D17" s="38">
        <v>45</v>
      </c>
      <c r="E17" s="97"/>
      <c r="F17" s="27">
        <v>3</v>
      </c>
      <c r="G17" s="97"/>
      <c r="H17" s="27"/>
      <c r="I17" s="27"/>
      <c r="J17" s="27">
        <v>0</v>
      </c>
      <c r="K17" s="27">
        <v>0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f t="shared" si="1"/>
        <v>6</v>
      </c>
      <c r="U17" s="40" t="str">
        <f t="shared" si="2"/>
        <v/>
      </c>
      <c r="V17" s="22">
        <v>142</v>
      </c>
      <c r="W17" s="22" t="s">
        <v>95</v>
      </c>
      <c r="X17" s="22" t="s">
        <v>96</v>
      </c>
      <c r="Y17" s="76">
        <v>1097</v>
      </c>
      <c r="Z17" s="42"/>
      <c r="AA17" s="1" t="s">
        <v>58</v>
      </c>
      <c r="AB17" s="28" t="s">
        <v>194</v>
      </c>
    </row>
    <row r="18" spans="1:28" x14ac:dyDescent="0.3">
      <c r="A18" s="1" t="s">
        <v>59</v>
      </c>
      <c r="B18" s="1" t="s">
        <v>46</v>
      </c>
      <c r="C18" s="27" t="s">
        <v>51</v>
      </c>
      <c r="D18" s="38">
        <v>23</v>
      </c>
      <c r="E18" s="97"/>
      <c r="F18" s="27">
        <v>3</v>
      </c>
      <c r="G18" s="97"/>
      <c r="H18" s="27"/>
      <c r="I18" s="27"/>
      <c r="J18" s="27">
        <v>2</v>
      </c>
      <c r="K18" s="27">
        <v>3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f t="shared" si="1"/>
        <v>8</v>
      </c>
      <c r="U18" s="40" t="str">
        <f t="shared" si="2"/>
        <v/>
      </c>
      <c r="V18" s="22">
        <v>142</v>
      </c>
      <c r="W18" s="22" t="s">
        <v>95</v>
      </c>
      <c r="X18" s="22" t="s">
        <v>96</v>
      </c>
      <c r="Y18" s="76">
        <v>1097</v>
      </c>
      <c r="Z18" s="42"/>
      <c r="AA18" s="1" t="s">
        <v>58</v>
      </c>
      <c r="AB18" s="28" t="s">
        <v>194</v>
      </c>
    </row>
    <row r="19" spans="1:28" x14ac:dyDescent="0.3">
      <c r="A19" s="1" t="s">
        <v>59</v>
      </c>
      <c r="B19" s="1" t="s">
        <v>46</v>
      </c>
      <c r="C19" s="27" t="s">
        <v>55</v>
      </c>
      <c r="D19" s="38">
        <v>40</v>
      </c>
      <c r="E19" s="97"/>
      <c r="F19" s="27">
        <v>3</v>
      </c>
      <c r="G19" s="97"/>
      <c r="H19" s="27"/>
      <c r="I19" s="27"/>
      <c r="J19" s="27">
        <v>3</v>
      </c>
      <c r="K19" s="27">
        <v>5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f t="shared" si="1"/>
        <v>9</v>
      </c>
      <c r="U19" s="40" t="str">
        <f t="shared" si="2"/>
        <v/>
      </c>
      <c r="V19" s="22">
        <v>142</v>
      </c>
      <c r="W19" s="22" t="s">
        <v>95</v>
      </c>
      <c r="X19" s="22" t="s">
        <v>96</v>
      </c>
      <c r="Y19" s="76">
        <v>1097</v>
      </c>
      <c r="Z19" s="42"/>
      <c r="AA19" s="1" t="s">
        <v>58</v>
      </c>
      <c r="AB19" s="28" t="s">
        <v>194</v>
      </c>
    </row>
    <row r="20" spans="1:28" x14ac:dyDescent="0.3">
      <c r="A20" s="1" t="s">
        <v>59</v>
      </c>
      <c r="B20" s="1" t="s">
        <v>46</v>
      </c>
      <c r="C20" s="27" t="s">
        <v>57</v>
      </c>
      <c r="D20" s="38">
        <v>13</v>
      </c>
      <c r="E20" s="97"/>
      <c r="F20" s="27">
        <v>0</v>
      </c>
      <c r="G20" s="97"/>
      <c r="H20" s="27"/>
      <c r="I20" s="27"/>
      <c r="J20" s="27">
        <v>3</v>
      </c>
      <c r="K20" s="27">
        <v>4</v>
      </c>
      <c r="L20" s="97"/>
      <c r="M20" s="27">
        <v>5</v>
      </c>
      <c r="N20" s="27">
        <f>SUM(L20:M20)</f>
        <v>5</v>
      </c>
      <c r="O20" s="39">
        <v>5</v>
      </c>
      <c r="P20" s="98"/>
      <c r="Q20" s="98"/>
      <c r="R20" s="98"/>
      <c r="S20" s="98"/>
      <c r="T20" s="27">
        <f t="shared" si="1"/>
        <v>3</v>
      </c>
      <c r="U20" s="40" t="str">
        <f t="shared" si="2"/>
        <v/>
      </c>
      <c r="V20" s="22">
        <v>142</v>
      </c>
      <c r="W20" s="22" t="s">
        <v>95</v>
      </c>
      <c r="X20" s="22" t="s">
        <v>96</v>
      </c>
      <c r="Y20" s="76">
        <v>1097</v>
      </c>
      <c r="Z20" s="42"/>
      <c r="AA20" s="1" t="s">
        <v>58</v>
      </c>
      <c r="AB20" s="28" t="s">
        <v>194</v>
      </c>
    </row>
    <row r="21" spans="1:28" x14ac:dyDescent="0.3">
      <c r="A21" s="1" t="s">
        <v>59</v>
      </c>
      <c r="B21" s="1" t="s">
        <v>46</v>
      </c>
      <c r="C21" s="27" t="s">
        <v>47</v>
      </c>
      <c r="D21" s="38">
        <v>10</v>
      </c>
      <c r="E21" s="97"/>
      <c r="F21" s="27">
        <v>7</v>
      </c>
      <c r="G21" s="97"/>
      <c r="H21" s="27"/>
      <c r="I21" s="27"/>
      <c r="J21" s="27">
        <v>7</v>
      </c>
      <c r="K21" s="27">
        <v>9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f t="shared" si="1"/>
        <v>21</v>
      </c>
      <c r="U21" s="40" t="str">
        <f t="shared" si="2"/>
        <v/>
      </c>
      <c r="V21" s="22">
        <v>142</v>
      </c>
      <c r="W21" s="22" t="s">
        <v>95</v>
      </c>
      <c r="X21" s="22" t="s">
        <v>96</v>
      </c>
      <c r="Y21" s="76">
        <v>1097</v>
      </c>
      <c r="Z21" s="42"/>
      <c r="AA21" s="1" t="s">
        <v>58</v>
      </c>
      <c r="AB21" s="28" t="s">
        <v>194</v>
      </c>
    </row>
    <row r="22" spans="1:28" x14ac:dyDescent="0.3">
      <c r="A22" s="1" t="s">
        <v>59</v>
      </c>
      <c r="B22" s="1" t="s">
        <v>46</v>
      </c>
      <c r="C22" s="27" t="s">
        <v>54</v>
      </c>
      <c r="D22" s="38">
        <v>25</v>
      </c>
      <c r="E22" s="97"/>
      <c r="F22" s="27">
        <v>2</v>
      </c>
      <c r="G22" s="97"/>
      <c r="H22" s="27"/>
      <c r="I22" s="27"/>
      <c r="J22" s="27">
        <v>1</v>
      </c>
      <c r="K22" s="27">
        <v>2</v>
      </c>
      <c r="L22" s="97"/>
      <c r="M22" s="97"/>
      <c r="N22" s="27">
        <f>SUM(L22:M22)</f>
        <v>0</v>
      </c>
      <c r="O22" s="98"/>
      <c r="P22" s="98"/>
      <c r="Q22" s="98"/>
      <c r="R22" s="98"/>
      <c r="S22" s="98"/>
      <c r="T22" s="27">
        <f t="shared" si="1"/>
        <v>5</v>
      </c>
      <c r="U22" s="40" t="str">
        <f t="shared" si="2"/>
        <v/>
      </c>
      <c r="V22" s="22">
        <v>142</v>
      </c>
      <c r="W22" s="22" t="s">
        <v>95</v>
      </c>
      <c r="X22" s="22" t="s">
        <v>96</v>
      </c>
      <c r="Y22" s="76">
        <v>1097</v>
      </c>
      <c r="Z22" s="42"/>
      <c r="AA22" s="1" t="s">
        <v>58</v>
      </c>
      <c r="AB22" s="28" t="s">
        <v>194</v>
      </c>
    </row>
    <row r="23" spans="1:28" x14ac:dyDescent="0.3">
      <c r="A23" s="1" t="s">
        <v>59</v>
      </c>
      <c r="B23" s="1" t="s">
        <v>46</v>
      </c>
      <c r="C23" s="27" t="s">
        <v>53</v>
      </c>
      <c r="D23" s="38">
        <v>15</v>
      </c>
      <c r="E23" s="97"/>
      <c r="F23" s="27">
        <v>5</v>
      </c>
      <c r="G23" s="97"/>
      <c r="H23" s="27"/>
      <c r="I23" s="27"/>
      <c r="J23" s="27">
        <v>1</v>
      </c>
      <c r="K23" s="27">
        <v>3</v>
      </c>
      <c r="L23" s="97"/>
      <c r="M23" s="97"/>
      <c r="N23" s="27">
        <f>SUM(L23:M23)</f>
        <v>0</v>
      </c>
      <c r="O23" s="98"/>
      <c r="P23" s="98"/>
      <c r="Q23" s="98"/>
      <c r="R23" s="98"/>
      <c r="S23" s="98"/>
      <c r="T23" s="27">
        <f t="shared" si="1"/>
        <v>11</v>
      </c>
      <c r="U23" s="40" t="str">
        <f t="shared" si="2"/>
        <v/>
      </c>
      <c r="V23" s="22">
        <v>142</v>
      </c>
      <c r="W23" s="22" t="s">
        <v>95</v>
      </c>
      <c r="X23" s="22" t="s">
        <v>96</v>
      </c>
      <c r="Y23" s="76">
        <v>1097</v>
      </c>
      <c r="Z23" s="42"/>
      <c r="AA23" s="1" t="s">
        <v>58</v>
      </c>
      <c r="AB23" s="28" t="s">
        <v>194</v>
      </c>
    </row>
    <row r="24" spans="1:28" x14ac:dyDescent="0.3">
      <c r="A24" s="1" t="s">
        <v>59</v>
      </c>
      <c r="B24" s="1" t="s">
        <v>46</v>
      </c>
      <c r="C24" s="57" t="s">
        <v>39</v>
      </c>
      <c r="D24" s="1"/>
      <c r="E24" s="57">
        <v>240</v>
      </c>
      <c r="F24" s="57"/>
      <c r="G24" s="57">
        <v>92</v>
      </c>
      <c r="H24" s="57"/>
      <c r="I24" s="57"/>
      <c r="J24" s="57"/>
      <c r="K24" s="43"/>
      <c r="L24" s="43"/>
      <c r="M24" s="43"/>
      <c r="N24" s="27"/>
      <c r="O24" s="43"/>
      <c r="P24" s="43"/>
      <c r="Q24" s="43"/>
      <c r="R24" s="57">
        <v>41</v>
      </c>
      <c r="S24" s="43"/>
      <c r="T24" s="27"/>
      <c r="U24" s="40" t="str">
        <f t="shared" ref="U24" si="3">_xlfn.IFNA("",((T24+Q24+N24-R24)+(O24*2))/E24)</f>
        <v/>
      </c>
      <c r="V24" s="22">
        <v>142</v>
      </c>
      <c r="W24" s="22" t="s">
        <v>95</v>
      </c>
      <c r="X24" s="22" t="s">
        <v>96</v>
      </c>
      <c r="Y24" s="76">
        <v>1097</v>
      </c>
      <c r="Z24" s="42"/>
      <c r="AA24" s="1" t="s">
        <v>58</v>
      </c>
      <c r="AB24" s="28" t="s">
        <v>194</v>
      </c>
    </row>
    <row r="25" spans="1:28" x14ac:dyDescent="0.3">
      <c r="A25" s="44" t="s">
        <v>59</v>
      </c>
      <c r="B25" s="44" t="s">
        <v>46</v>
      </c>
      <c r="C25" s="45" t="s">
        <v>40</v>
      </c>
      <c r="D25" s="44"/>
      <c r="E25" s="45">
        <f t="shared" ref="E25:T25" si="4">SUM(E13:E24)</f>
        <v>240</v>
      </c>
      <c r="F25" s="45">
        <f t="shared" si="4"/>
        <v>36</v>
      </c>
      <c r="G25" s="45">
        <f t="shared" si="4"/>
        <v>92</v>
      </c>
      <c r="H25" s="45">
        <f t="shared" si="4"/>
        <v>0</v>
      </c>
      <c r="I25" s="45">
        <f t="shared" si="4"/>
        <v>0</v>
      </c>
      <c r="J25" s="45">
        <f t="shared" si="4"/>
        <v>29</v>
      </c>
      <c r="K25" s="45">
        <f t="shared" si="4"/>
        <v>40</v>
      </c>
      <c r="L25" s="45">
        <f t="shared" si="4"/>
        <v>0</v>
      </c>
      <c r="M25" s="45">
        <f t="shared" si="4"/>
        <v>5</v>
      </c>
      <c r="N25" s="45">
        <f t="shared" si="4"/>
        <v>5</v>
      </c>
      <c r="O25" s="45">
        <f t="shared" si="4"/>
        <v>5</v>
      </c>
      <c r="P25" s="45">
        <f t="shared" si="4"/>
        <v>0</v>
      </c>
      <c r="Q25" s="45">
        <f t="shared" si="4"/>
        <v>0</v>
      </c>
      <c r="R25" s="45">
        <f t="shared" si="4"/>
        <v>41</v>
      </c>
      <c r="S25" s="45">
        <f t="shared" si="4"/>
        <v>0</v>
      </c>
      <c r="T25" s="45">
        <f t="shared" si="4"/>
        <v>101</v>
      </c>
      <c r="U25" s="46">
        <f>((T25+Q25+N25-R25)+(O25*2))/E25</f>
        <v>0.3125</v>
      </c>
      <c r="V25" s="47">
        <v>142</v>
      </c>
      <c r="W25" s="47" t="s">
        <v>95</v>
      </c>
      <c r="X25" s="61" t="s">
        <v>96</v>
      </c>
      <c r="Y25" s="77">
        <v>1097</v>
      </c>
      <c r="Z25" s="49"/>
      <c r="AA25" s="44" t="s">
        <v>58</v>
      </c>
      <c r="AB25" s="91" t="s">
        <v>194</v>
      </c>
    </row>
    <row r="26" spans="1:28" x14ac:dyDescent="0.3">
      <c r="A26" s="1"/>
      <c r="B26" s="1"/>
      <c r="C26" s="1"/>
      <c r="D26" s="1"/>
      <c r="F26" s="50" t="s">
        <v>41</v>
      </c>
      <c r="G26" s="51">
        <f>F25/G25</f>
        <v>0.39130434782608697</v>
      </c>
      <c r="H26" s="27"/>
      <c r="I26" s="1"/>
      <c r="J26" s="50" t="s">
        <v>42</v>
      </c>
      <c r="K26" s="52">
        <f>J25/K25</f>
        <v>0.72499999999999998</v>
      </c>
      <c r="L26" s="1"/>
      <c r="M26" s="39" t="s">
        <v>43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</v>
      </c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182</v>
      </c>
      <c r="D35" s="38">
        <v>17</v>
      </c>
      <c r="E35" s="97"/>
      <c r="F35" s="27">
        <v>4</v>
      </c>
      <c r="G35" s="97"/>
      <c r="H35" s="27"/>
      <c r="I35" s="27"/>
      <c r="J35" s="27">
        <v>0</v>
      </c>
      <c r="K35" s="27">
        <v>0</v>
      </c>
      <c r="L35" s="97"/>
      <c r="M35" s="97"/>
      <c r="N35" s="27">
        <f t="shared" ref="N35:N45" si="5">SUM(L35:M35)</f>
        <v>0</v>
      </c>
      <c r="O35" s="97"/>
      <c r="P35" s="98"/>
      <c r="Q35" s="97"/>
      <c r="R35" s="97"/>
      <c r="S35" s="97"/>
      <c r="T35" s="27">
        <f t="shared" ref="T35:T45" si="6">(H35*3)+((F35-H35)*2)+J35</f>
        <v>8</v>
      </c>
      <c r="U35" s="40" t="str">
        <f t="shared" ref="U35:U45" si="7">IFERROR(((T35+Q35+N35-R35)+(O35*2))/E35,"")</f>
        <v/>
      </c>
      <c r="V35" s="22">
        <v>142</v>
      </c>
      <c r="W35" s="22" t="s">
        <v>91</v>
      </c>
      <c r="X35" s="22" t="s">
        <v>92</v>
      </c>
      <c r="Y35" s="76">
        <v>1097</v>
      </c>
      <c r="Z35" s="42"/>
      <c r="AA35" s="1" t="s">
        <v>183</v>
      </c>
      <c r="AB35" s="28" t="s">
        <v>131</v>
      </c>
    </row>
    <row r="36" spans="1:28" x14ac:dyDescent="0.3">
      <c r="A36" s="1" t="s">
        <v>46</v>
      </c>
      <c r="B36" s="1" t="s">
        <v>59</v>
      </c>
      <c r="C36" s="27" t="s">
        <v>184</v>
      </c>
      <c r="D36" s="38">
        <v>11</v>
      </c>
      <c r="E36" s="97"/>
      <c r="F36" s="27">
        <v>6</v>
      </c>
      <c r="G36" s="97"/>
      <c r="H36" s="27"/>
      <c r="I36" s="27"/>
      <c r="J36" s="27">
        <v>9</v>
      </c>
      <c r="K36" s="27">
        <v>12</v>
      </c>
      <c r="L36" s="97"/>
      <c r="M36" s="97"/>
      <c r="N36" s="27">
        <f t="shared" si="5"/>
        <v>0</v>
      </c>
      <c r="O36" s="98"/>
      <c r="P36" s="98"/>
      <c r="Q36" s="98"/>
      <c r="R36" s="98"/>
      <c r="S36" s="98"/>
      <c r="T36" s="39">
        <f t="shared" si="6"/>
        <v>21</v>
      </c>
      <c r="U36" s="40" t="str">
        <f t="shared" si="7"/>
        <v/>
      </c>
      <c r="V36" s="22">
        <v>142</v>
      </c>
      <c r="W36" s="22" t="s">
        <v>91</v>
      </c>
      <c r="X36" s="22" t="s">
        <v>92</v>
      </c>
      <c r="Y36" s="76">
        <v>1097</v>
      </c>
      <c r="Z36" s="42"/>
      <c r="AA36" s="1" t="s">
        <v>183</v>
      </c>
      <c r="AB36" s="28" t="s">
        <v>131</v>
      </c>
    </row>
    <row r="37" spans="1:28" x14ac:dyDescent="0.3">
      <c r="A37" s="1" t="s">
        <v>46</v>
      </c>
      <c r="B37" s="1" t="s">
        <v>59</v>
      </c>
      <c r="C37" s="27" t="s">
        <v>185</v>
      </c>
      <c r="D37" s="38">
        <v>10</v>
      </c>
      <c r="E37" s="97" t="s">
        <v>422</v>
      </c>
      <c r="F37" s="27"/>
      <c r="G37" s="97"/>
      <c r="H37" s="27"/>
      <c r="I37" s="27"/>
      <c r="J37" s="27"/>
      <c r="K37" s="27"/>
      <c r="L37" s="97"/>
      <c r="M37" s="97"/>
      <c r="N37" s="27"/>
      <c r="O37" s="98"/>
      <c r="P37" s="98"/>
      <c r="Q37" s="98"/>
      <c r="R37" s="98"/>
      <c r="S37" s="98"/>
      <c r="T37" s="39"/>
      <c r="U37" s="40"/>
      <c r="V37" s="22">
        <v>142</v>
      </c>
      <c r="W37" s="22" t="s">
        <v>91</v>
      </c>
      <c r="X37" s="22" t="s">
        <v>92</v>
      </c>
      <c r="Y37" s="76">
        <v>1097</v>
      </c>
      <c r="Z37" s="42"/>
      <c r="AA37" s="1" t="s">
        <v>183</v>
      </c>
      <c r="AB37" s="28" t="s">
        <v>131</v>
      </c>
    </row>
    <row r="38" spans="1:28" x14ac:dyDescent="0.3">
      <c r="A38" s="1" t="s">
        <v>46</v>
      </c>
      <c r="B38" s="1" t="s">
        <v>59</v>
      </c>
      <c r="C38" s="27" t="s">
        <v>186</v>
      </c>
      <c r="D38" s="38">
        <v>20</v>
      </c>
      <c r="E38" s="97"/>
      <c r="F38" s="27">
        <v>0</v>
      </c>
      <c r="G38" s="97"/>
      <c r="H38" s="27"/>
      <c r="I38" s="27"/>
      <c r="J38" s="27">
        <v>2</v>
      </c>
      <c r="K38" s="27">
        <v>2</v>
      </c>
      <c r="L38" s="97"/>
      <c r="M38" s="97"/>
      <c r="N38" s="27">
        <f t="shared" si="5"/>
        <v>0</v>
      </c>
      <c r="O38" s="98"/>
      <c r="P38" s="98"/>
      <c r="Q38" s="98"/>
      <c r="R38" s="98"/>
      <c r="S38" s="98"/>
      <c r="T38" s="39">
        <f t="shared" si="6"/>
        <v>2</v>
      </c>
      <c r="U38" s="40" t="str">
        <f t="shared" si="7"/>
        <v/>
      </c>
      <c r="V38" s="22">
        <v>142</v>
      </c>
      <c r="W38" s="22" t="s">
        <v>91</v>
      </c>
      <c r="X38" s="22" t="s">
        <v>92</v>
      </c>
      <c r="Y38" s="76">
        <v>1097</v>
      </c>
      <c r="Z38" s="42"/>
      <c r="AA38" s="1" t="s">
        <v>183</v>
      </c>
      <c r="AB38" s="28" t="s">
        <v>131</v>
      </c>
    </row>
    <row r="39" spans="1:28" x14ac:dyDescent="0.3">
      <c r="A39" s="1" t="s">
        <v>46</v>
      </c>
      <c r="B39" s="1" t="s">
        <v>59</v>
      </c>
      <c r="C39" s="27" t="s">
        <v>187</v>
      </c>
      <c r="D39" s="38">
        <v>24</v>
      </c>
      <c r="E39" s="97"/>
      <c r="F39" s="27">
        <v>0</v>
      </c>
      <c r="G39" s="97"/>
      <c r="H39" s="27"/>
      <c r="I39" s="27"/>
      <c r="J39" s="27">
        <v>0</v>
      </c>
      <c r="K39" s="27">
        <v>0</v>
      </c>
      <c r="L39" s="97"/>
      <c r="M39" s="97"/>
      <c r="N39" s="27">
        <f t="shared" si="5"/>
        <v>0</v>
      </c>
      <c r="O39" s="98"/>
      <c r="P39" s="98"/>
      <c r="Q39" s="98"/>
      <c r="R39" s="98"/>
      <c r="S39" s="98"/>
      <c r="T39" s="39">
        <f t="shared" si="6"/>
        <v>0</v>
      </c>
      <c r="U39" s="40" t="str">
        <f t="shared" si="7"/>
        <v/>
      </c>
      <c r="V39" s="22">
        <v>142</v>
      </c>
      <c r="W39" s="22" t="s">
        <v>91</v>
      </c>
      <c r="X39" s="22" t="s">
        <v>92</v>
      </c>
      <c r="Y39" s="76">
        <v>1097</v>
      </c>
      <c r="Z39" s="42"/>
      <c r="AA39" s="1" t="s">
        <v>183</v>
      </c>
      <c r="AB39" s="28" t="s">
        <v>131</v>
      </c>
    </row>
    <row r="40" spans="1:28" x14ac:dyDescent="0.3">
      <c r="A40" s="1" t="s">
        <v>46</v>
      </c>
      <c r="B40" s="1" t="s">
        <v>59</v>
      </c>
      <c r="C40" s="27" t="s">
        <v>188</v>
      </c>
      <c r="D40" s="38">
        <v>22</v>
      </c>
      <c r="E40" s="97"/>
      <c r="F40" s="27">
        <v>1</v>
      </c>
      <c r="G40" s="97"/>
      <c r="H40" s="27"/>
      <c r="I40" s="27"/>
      <c r="J40" s="27">
        <v>1</v>
      </c>
      <c r="K40" s="27">
        <v>2</v>
      </c>
      <c r="L40" s="97"/>
      <c r="M40" s="97"/>
      <c r="N40" s="27">
        <f t="shared" si="5"/>
        <v>0</v>
      </c>
      <c r="O40" s="98"/>
      <c r="P40" s="98"/>
      <c r="Q40" s="98"/>
      <c r="R40" s="98"/>
      <c r="S40" s="98"/>
      <c r="T40" s="39">
        <f t="shared" si="6"/>
        <v>3</v>
      </c>
      <c r="U40" s="40" t="str">
        <f t="shared" si="7"/>
        <v/>
      </c>
      <c r="V40" s="22">
        <v>142</v>
      </c>
      <c r="W40" s="22" t="s">
        <v>91</v>
      </c>
      <c r="X40" s="22" t="s">
        <v>92</v>
      </c>
      <c r="Y40" s="76">
        <v>1097</v>
      </c>
      <c r="Z40" s="42"/>
      <c r="AA40" s="1" t="s">
        <v>183</v>
      </c>
      <c r="AB40" s="28" t="s">
        <v>131</v>
      </c>
    </row>
    <row r="41" spans="1:28" x14ac:dyDescent="0.3">
      <c r="A41" s="1" t="s">
        <v>46</v>
      </c>
      <c r="B41" s="1" t="s">
        <v>59</v>
      </c>
      <c r="C41" s="27" t="s">
        <v>189</v>
      </c>
      <c r="D41" s="38">
        <v>34</v>
      </c>
      <c r="E41" s="97"/>
      <c r="F41" s="27">
        <v>3</v>
      </c>
      <c r="G41" s="97"/>
      <c r="H41" s="27"/>
      <c r="I41" s="27"/>
      <c r="J41" s="27">
        <v>3</v>
      </c>
      <c r="K41" s="27">
        <v>6</v>
      </c>
      <c r="L41" s="97"/>
      <c r="M41" s="97"/>
      <c r="N41" s="27">
        <f t="shared" si="5"/>
        <v>0</v>
      </c>
      <c r="O41" s="98"/>
      <c r="P41" s="98"/>
      <c r="Q41" s="98"/>
      <c r="R41" s="98"/>
      <c r="S41" s="98"/>
      <c r="T41" s="39">
        <f t="shared" si="6"/>
        <v>9</v>
      </c>
      <c r="U41" s="40" t="str">
        <f t="shared" si="7"/>
        <v/>
      </c>
      <c r="V41" s="22">
        <v>142</v>
      </c>
      <c r="W41" s="22" t="s">
        <v>91</v>
      </c>
      <c r="X41" s="22" t="s">
        <v>92</v>
      </c>
      <c r="Y41" s="76">
        <v>1097</v>
      </c>
      <c r="Z41" s="42"/>
      <c r="AA41" s="1" t="s">
        <v>183</v>
      </c>
      <c r="AB41" s="28" t="s">
        <v>131</v>
      </c>
    </row>
    <row r="42" spans="1:28" x14ac:dyDescent="0.3">
      <c r="A42" s="1" t="s">
        <v>46</v>
      </c>
      <c r="B42" s="1" t="s">
        <v>59</v>
      </c>
      <c r="C42" s="27" t="s">
        <v>190</v>
      </c>
      <c r="D42" s="38">
        <v>12</v>
      </c>
      <c r="E42" s="97"/>
      <c r="F42" s="27">
        <v>0</v>
      </c>
      <c r="G42" s="97"/>
      <c r="H42" s="27"/>
      <c r="I42" s="27"/>
      <c r="J42" s="27">
        <v>0</v>
      </c>
      <c r="K42" s="27">
        <v>0</v>
      </c>
      <c r="L42" s="97"/>
      <c r="M42" s="97"/>
      <c r="N42" s="27">
        <f t="shared" si="5"/>
        <v>0</v>
      </c>
      <c r="O42" s="98"/>
      <c r="P42" s="98"/>
      <c r="Q42" s="98"/>
      <c r="R42" s="98"/>
      <c r="S42" s="98"/>
      <c r="T42" s="39">
        <f t="shared" si="6"/>
        <v>0</v>
      </c>
      <c r="U42" s="40" t="str">
        <f t="shared" si="7"/>
        <v/>
      </c>
      <c r="V42" s="22">
        <v>142</v>
      </c>
      <c r="W42" s="22" t="s">
        <v>91</v>
      </c>
      <c r="X42" s="22" t="s">
        <v>92</v>
      </c>
      <c r="Y42" s="76">
        <v>1097</v>
      </c>
      <c r="Z42" s="42"/>
      <c r="AA42" s="1" t="s">
        <v>183</v>
      </c>
      <c r="AB42" s="28" t="s">
        <v>131</v>
      </c>
    </row>
    <row r="43" spans="1:28" x14ac:dyDescent="0.3">
      <c r="A43" s="1" t="s">
        <v>46</v>
      </c>
      <c r="B43" s="1" t="s">
        <v>59</v>
      </c>
      <c r="C43" s="27" t="s">
        <v>191</v>
      </c>
      <c r="D43" s="38">
        <v>44</v>
      </c>
      <c r="E43" s="97"/>
      <c r="F43" s="27">
        <v>2</v>
      </c>
      <c r="G43" s="97"/>
      <c r="H43" s="27"/>
      <c r="I43" s="27"/>
      <c r="J43" s="27">
        <v>2</v>
      </c>
      <c r="K43" s="27">
        <v>2</v>
      </c>
      <c r="L43" s="97"/>
      <c r="M43" s="97"/>
      <c r="N43" s="27">
        <f t="shared" si="5"/>
        <v>0</v>
      </c>
      <c r="O43" s="98"/>
      <c r="P43" s="98"/>
      <c r="Q43" s="98"/>
      <c r="R43" s="98"/>
      <c r="S43" s="98"/>
      <c r="T43" s="39">
        <f t="shared" si="6"/>
        <v>6</v>
      </c>
      <c r="U43" s="40" t="str">
        <f t="shared" si="7"/>
        <v/>
      </c>
      <c r="V43" s="22">
        <v>142</v>
      </c>
      <c r="W43" s="22" t="s">
        <v>91</v>
      </c>
      <c r="X43" s="22" t="s">
        <v>92</v>
      </c>
      <c r="Y43" s="76">
        <v>1097</v>
      </c>
      <c r="Z43" s="42"/>
      <c r="AA43" s="1" t="s">
        <v>183</v>
      </c>
      <c r="AB43" s="28" t="s">
        <v>131</v>
      </c>
    </row>
    <row r="44" spans="1:28" x14ac:dyDescent="0.3">
      <c r="A44" s="1" t="s">
        <v>46</v>
      </c>
      <c r="B44" s="1" t="s">
        <v>59</v>
      </c>
      <c r="C44" s="27" t="s">
        <v>192</v>
      </c>
      <c r="D44" s="38">
        <v>30</v>
      </c>
      <c r="E44" s="97"/>
      <c r="F44" s="27">
        <v>5</v>
      </c>
      <c r="G44" s="97"/>
      <c r="H44" s="27"/>
      <c r="I44" s="27"/>
      <c r="J44" s="27">
        <v>0</v>
      </c>
      <c r="K44" s="27">
        <v>0</v>
      </c>
      <c r="L44" s="97"/>
      <c r="M44" s="97"/>
      <c r="N44" s="27">
        <f t="shared" si="5"/>
        <v>0</v>
      </c>
      <c r="O44" s="98"/>
      <c r="P44" s="98"/>
      <c r="Q44" s="98"/>
      <c r="R44" s="98"/>
      <c r="S44" s="98"/>
      <c r="T44" s="39">
        <f t="shared" si="6"/>
        <v>10</v>
      </c>
      <c r="U44" s="40" t="str">
        <f t="shared" si="7"/>
        <v/>
      </c>
      <c r="V44" s="22">
        <v>142</v>
      </c>
      <c r="W44" s="22" t="s">
        <v>91</v>
      </c>
      <c r="X44" s="22" t="s">
        <v>92</v>
      </c>
      <c r="Y44" s="76">
        <v>1097</v>
      </c>
      <c r="Z44" s="42"/>
      <c r="AA44" s="1" t="s">
        <v>183</v>
      </c>
      <c r="AB44" s="28" t="s">
        <v>131</v>
      </c>
    </row>
    <row r="45" spans="1:28" x14ac:dyDescent="0.3">
      <c r="A45" s="1" t="s">
        <v>46</v>
      </c>
      <c r="B45" s="1" t="s">
        <v>59</v>
      </c>
      <c r="C45" s="27" t="s">
        <v>193</v>
      </c>
      <c r="D45" s="38">
        <v>4</v>
      </c>
      <c r="E45" s="97"/>
      <c r="F45" s="27">
        <v>6</v>
      </c>
      <c r="G45" s="97"/>
      <c r="H45" s="27"/>
      <c r="I45" s="27"/>
      <c r="J45" s="27">
        <v>6</v>
      </c>
      <c r="K45" s="27">
        <v>8</v>
      </c>
      <c r="L45" s="97"/>
      <c r="M45" s="97"/>
      <c r="N45" s="27">
        <f t="shared" si="5"/>
        <v>0</v>
      </c>
      <c r="O45" s="98"/>
      <c r="P45" s="98"/>
      <c r="Q45" s="98"/>
      <c r="R45" s="98"/>
      <c r="S45" s="98"/>
      <c r="T45" s="39">
        <f t="shared" si="6"/>
        <v>18</v>
      </c>
      <c r="U45" s="40" t="str">
        <f t="shared" si="7"/>
        <v/>
      </c>
      <c r="V45" s="22">
        <v>142</v>
      </c>
      <c r="W45" s="22" t="s">
        <v>91</v>
      </c>
      <c r="X45" s="22" t="s">
        <v>92</v>
      </c>
      <c r="Y45" s="76">
        <v>1097</v>
      </c>
      <c r="Z45" s="42"/>
      <c r="AA45" s="1" t="s">
        <v>183</v>
      </c>
      <c r="AB45" s="28" t="s">
        <v>131</v>
      </c>
    </row>
    <row r="46" spans="1:28" x14ac:dyDescent="0.3">
      <c r="A46" s="1" t="s">
        <v>46</v>
      </c>
      <c r="B46" s="1" t="s">
        <v>59</v>
      </c>
      <c r="C46" s="57" t="s">
        <v>39</v>
      </c>
      <c r="D46" s="1"/>
      <c r="E46" s="57">
        <v>240</v>
      </c>
      <c r="F46" s="57"/>
      <c r="G46" s="57">
        <v>72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0" t="str">
        <f t="shared" ref="U46" si="8">_xlfn.IFNA("",((T46+Q46+N46-R46)+(O46*2))/E46)</f>
        <v/>
      </c>
      <c r="V46" s="22">
        <v>142</v>
      </c>
      <c r="W46" s="22" t="s">
        <v>91</v>
      </c>
      <c r="X46" s="22" t="s">
        <v>92</v>
      </c>
      <c r="Y46" s="76">
        <v>1097</v>
      </c>
      <c r="Z46" s="42"/>
      <c r="AA46" s="1" t="s">
        <v>183</v>
      </c>
      <c r="AB46" s="28" t="s">
        <v>131</v>
      </c>
    </row>
    <row r="47" spans="1:28" x14ac:dyDescent="0.3">
      <c r="A47" s="44" t="s">
        <v>46</v>
      </c>
      <c r="B47" s="44" t="s">
        <v>59</v>
      </c>
      <c r="C47" s="45" t="s">
        <v>40</v>
      </c>
      <c r="D47" s="44"/>
      <c r="E47" s="45">
        <f t="shared" ref="E47:T47" si="9">SUM(E35:E46)</f>
        <v>240</v>
      </c>
      <c r="F47" s="45">
        <f t="shared" si="9"/>
        <v>27</v>
      </c>
      <c r="G47" s="45">
        <f t="shared" si="9"/>
        <v>72</v>
      </c>
      <c r="H47" s="45">
        <f t="shared" si="9"/>
        <v>0</v>
      </c>
      <c r="I47" s="45">
        <f t="shared" si="9"/>
        <v>0</v>
      </c>
      <c r="J47" s="45">
        <f t="shared" si="9"/>
        <v>23</v>
      </c>
      <c r="K47" s="45">
        <f t="shared" si="9"/>
        <v>32</v>
      </c>
      <c r="L47" s="45">
        <f t="shared" si="9"/>
        <v>0</v>
      </c>
      <c r="M47" s="45">
        <f t="shared" si="9"/>
        <v>0</v>
      </c>
      <c r="N47" s="45">
        <f t="shared" si="9"/>
        <v>0</v>
      </c>
      <c r="O47" s="45">
        <f t="shared" si="9"/>
        <v>0</v>
      </c>
      <c r="P47" s="45">
        <f t="shared" si="9"/>
        <v>0</v>
      </c>
      <c r="Q47" s="45">
        <f t="shared" si="9"/>
        <v>0</v>
      </c>
      <c r="R47" s="45">
        <f t="shared" si="9"/>
        <v>0</v>
      </c>
      <c r="S47" s="45">
        <f t="shared" si="9"/>
        <v>0</v>
      </c>
      <c r="T47" s="45">
        <f t="shared" si="9"/>
        <v>77</v>
      </c>
      <c r="U47" s="46">
        <f>((T47+Q47+N47-R47)+(O47*2))/E47</f>
        <v>0.32083333333333336</v>
      </c>
      <c r="V47" s="47">
        <v>142</v>
      </c>
      <c r="W47" s="47" t="s">
        <v>91</v>
      </c>
      <c r="X47" s="47" t="s">
        <v>92</v>
      </c>
      <c r="Y47" s="77">
        <v>1097</v>
      </c>
      <c r="Z47" s="88" t="s">
        <v>470</v>
      </c>
      <c r="AA47" s="44" t="s">
        <v>183</v>
      </c>
      <c r="AB47" s="91" t="s">
        <v>131</v>
      </c>
    </row>
    <row r="48" spans="1:28" x14ac:dyDescent="0.3">
      <c r="A48" s="1"/>
      <c r="B48" s="1"/>
      <c r="C48" s="1"/>
      <c r="D48" s="1"/>
      <c r="F48" s="50" t="s">
        <v>41</v>
      </c>
      <c r="G48" s="51">
        <f>F47/G47</f>
        <v>0.375</v>
      </c>
      <c r="H48" s="27"/>
      <c r="I48" s="1"/>
      <c r="J48" s="50" t="s">
        <v>42</v>
      </c>
      <c r="K48" s="52">
        <f>J47/K47</f>
        <v>0.71875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1" t="s">
        <v>469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</sheetData>
  <sheetProtection sheet="1" objects="1" scenarios="1"/>
  <sortState xmlns:xlrd2="http://schemas.microsoft.com/office/spreadsheetml/2017/richdata2" ref="C13:D23">
    <sortCondition ref="C13:C23"/>
  </sortState>
  <pageMargins left="0" right="0" top="0.75" bottom="0.25" header="0.3" footer="0.3"/>
  <pageSetup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95B3-2415-4959-9B78-7A65317DCB75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453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0" t="s">
        <v>514</v>
      </c>
    </row>
    <row r="3" spans="1:28" x14ac:dyDescent="0.3">
      <c r="B3" s="1"/>
      <c r="C3" s="6">
        <v>29277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262</v>
      </c>
      <c r="D4" s="7" t="s">
        <v>4</v>
      </c>
      <c r="E4" s="8"/>
      <c r="F4" s="5"/>
      <c r="G4" s="1"/>
      <c r="J4" s="15" t="s">
        <v>330</v>
      </c>
      <c r="K4" s="16" t="s">
        <v>45</v>
      </c>
      <c r="L4" s="17"/>
      <c r="M4" s="18"/>
      <c r="N4" s="19">
        <v>23</v>
      </c>
      <c r="O4" s="19">
        <v>21</v>
      </c>
      <c r="P4" s="19">
        <v>27</v>
      </c>
      <c r="Q4" s="19">
        <v>24</v>
      </c>
      <c r="R4" s="20"/>
      <c r="S4" s="21">
        <f>SUM(N4:R4)</f>
        <v>95</v>
      </c>
      <c r="T4" s="22">
        <v>320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341</v>
      </c>
      <c r="K5" s="16" t="s">
        <v>66</v>
      </c>
      <c r="L5" s="17"/>
      <c r="M5" s="18"/>
      <c r="N5" s="19">
        <v>26</v>
      </c>
      <c r="O5" s="19">
        <v>27</v>
      </c>
      <c r="P5" s="19">
        <v>26</v>
      </c>
      <c r="Q5" s="19">
        <v>19</v>
      </c>
      <c r="R5" s="20"/>
      <c r="S5" s="21">
        <f>SUM(N5:R5)</f>
        <v>98</v>
      </c>
      <c r="T5" s="22">
        <v>320</v>
      </c>
      <c r="U5" s="1"/>
      <c r="V5" s="1"/>
      <c r="W5" s="1"/>
    </row>
    <row r="6" spans="1:28" x14ac:dyDescent="0.3">
      <c r="C6" s="23">
        <v>268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320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8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28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50</v>
      </c>
      <c r="D13" s="38">
        <v>11</v>
      </c>
      <c r="E13" s="97"/>
      <c r="F13" s="27">
        <v>6</v>
      </c>
      <c r="G13" s="97"/>
      <c r="H13" s="27"/>
      <c r="I13" s="27"/>
      <c r="J13" s="27">
        <v>4</v>
      </c>
      <c r="K13" s="27">
        <v>5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+(F13*2)+J13</f>
        <v>16</v>
      </c>
      <c r="U13" s="40" t="str">
        <f>IFERROR(((T13+Q13+N13-R13)+(O13*2))/E13,"")</f>
        <v/>
      </c>
      <c r="V13" s="22">
        <v>320</v>
      </c>
      <c r="W13" s="22" t="s">
        <v>95</v>
      </c>
      <c r="X13" s="22" t="s">
        <v>92</v>
      </c>
      <c r="Y13" s="76">
        <v>268</v>
      </c>
      <c r="Z13" s="42"/>
      <c r="AA13" s="1" t="s">
        <v>58</v>
      </c>
      <c r="AB13" s="28" t="s">
        <v>334</v>
      </c>
    </row>
    <row r="14" spans="1:28" x14ac:dyDescent="0.3">
      <c r="A14" s="1" t="s">
        <v>65</v>
      </c>
      <c r="B14" s="1" t="s">
        <v>46</v>
      </c>
      <c r="C14" s="27" t="s">
        <v>49</v>
      </c>
      <c r="D14" s="38">
        <v>24</v>
      </c>
      <c r="E14" s="97"/>
      <c r="F14" s="27">
        <v>5</v>
      </c>
      <c r="G14" s="97"/>
      <c r="H14" s="27"/>
      <c r="I14" s="27"/>
      <c r="J14" s="27">
        <v>4</v>
      </c>
      <c r="K14" s="27">
        <v>6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f t="shared" ref="T14:T21" si="1">+(F14*2)+J14</f>
        <v>14</v>
      </c>
      <c r="U14" s="40" t="str">
        <f t="shared" ref="U14:U21" si="2">IFERROR(((T14+Q14+N14-R14)+(O14*2))/E14,"")</f>
        <v/>
      </c>
      <c r="V14" s="22">
        <v>320</v>
      </c>
      <c r="W14" s="22" t="s">
        <v>95</v>
      </c>
      <c r="X14" s="22" t="s">
        <v>92</v>
      </c>
      <c r="Y14" s="76">
        <v>268</v>
      </c>
      <c r="Z14" s="42"/>
      <c r="AA14" s="1" t="s">
        <v>58</v>
      </c>
      <c r="AB14" s="28" t="s">
        <v>334</v>
      </c>
    </row>
    <row r="15" spans="1:28" x14ac:dyDescent="0.3">
      <c r="A15" s="1" t="s">
        <v>65</v>
      </c>
      <c r="B15" s="1" t="s">
        <v>46</v>
      </c>
      <c r="C15" s="27" t="s">
        <v>48</v>
      </c>
      <c r="D15" s="38">
        <v>22</v>
      </c>
      <c r="E15" s="97"/>
      <c r="F15" s="27">
        <v>8</v>
      </c>
      <c r="G15" s="97"/>
      <c r="H15" s="27"/>
      <c r="I15" s="27"/>
      <c r="J15" s="27">
        <v>6</v>
      </c>
      <c r="K15" s="27">
        <v>8</v>
      </c>
      <c r="L15" s="97"/>
      <c r="M15" s="97"/>
      <c r="N15" s="27">
        <f t="shared" si="0"/>
        <v>0</v>
      </c>
      <c r="O15" s="98"/>
      <c r="P15" s="57">
        <v>6</v>
      </c>
      <c r="Q15" s="98"/>
      <c r="R15" s="98"/>
      <c r="S15" s="98"/>
      <c r="T15" s="27">
        <f t="shared" si="1"/>
        <v>22</v>
      </c>
      <c r="U15" s="40" t="str">
        <f t="shared" si="2"/>
        <v/>
      </c>
      <c r="V15" s="22">
        <v>320</v>
      </c>
      <c r="W15" s="22" t="s">
        <v>95</v>
      </c>
      <c r="X15" s="22" t="s">
        <v>92</v>
      </c>
      <c r="Y15" s="76">
        <v>268</v>
      </c>
      <c r="Z15" s="42"/>
      <c r="AA15" s="1" t="s">
        <v>58</v>
      </c>
      <c r="AB15" s="28" t="s">
        <v>334</v>
      </c>
    </row>
    <row r="16" spans="1:28" x14ac:dyDescent="0.3">
      <c r="A16" s="1" t="s">
        <v>65</v>
      </c>
      <c r="B16" s="1" t="s">
        <v>46</v>
      </c>
      <c r="C16" s="27" t="s">
        <v>52</v>
      </c>
      <c r="D16" s="38">
        <v>3</v>
      </c>
      <c r="E16" s="97" t="s">
        <v>422</v>
      </c>
      <c r="F16" s="27"/>
      <c r="G16" s="97"/>
      <c r="H16" s="27"/>
      <c r="I16" s="27"/>
      <c r="J16" s="27"/>
      <c r="K16" s="27"/>
      <c r="L16" s="97"/>
      <c r="M16" s="97"/>
      <c r="N16" s="27"/>
      <c r="O16" s="98"/>
      <c r="P16" s="98"/>
      <c r="Q16" s="98"/>
      <c r="R16" s="98"/>
      <c r="S16" s="98"/>
      <c r="T16" s="27"/>
      <c r="U16" s="40" t="str">
        <f t="shared" si="2"/>
        <v/>
      </c>
      <c r="V16" s="22">
        <v>320</v>
      </c>
      <c r="W16" s="22" t="s">
        <v>95</v>
      </c>
      <c r="X16" s="22" t="s">
        <v>92</v>
      </c>
      <c r="Y16" s="76">
        <v>268</v>
      </c>
      <c r="Z16" s="42"/>
      <c r="AA16" s="1" t="s">
        <v>58</v>
      </c>
      <c r="AB16" s="28" t="s">
        <v>334</v>
      </c>
    </row>
    <row r="17" spans="1:28" x14ac:dyDescent="0.3">
      <c r="A17" s="1" t="s">
        <v>65</v>
      </c>
      <c r="B17" s="1" t="s">
        <v>46</v>
      </c>
      <c r="C17" s="27" t="s">
        <v>56</v>
      </c>
      <c r="D17" s="38">
        <v>45</v>
      </c>
      <c r="E17" s="97"/>
      <c r="F17" s="27">
        <v>4</v>
      </c>
      <c r="G17" s="97"/>
      <c r="H17" s="27"/>
      <c r="I17" s="27"/>
      <c r="J17" s="27">
        <v>2</v>
      </c>
      <c r="K17" s="27">
        <v>4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f t="shared" si="1"/>
        <v>10</v>
      </c>
      <c r="U17" s="40" t="str">
        <f t="shared" si="2"/>
        <v/>
      </c>
      <c r="V17" s="22">
        <v>320</v>
      </c>
      <c r="W17" s="22" t="s">
        <v>95</v>
      </c>
      <c r="X17" s="22" t="s">
        <v>92</v>
      </c>
      <c r="Y17" s="76">
        <v>268</v>
      </c>
      <c r="Z17" s="42"/>
      <c r="AA17" s="1" t="s">
        <v>58</v>
      </c>
      <c r="AB17" s="28" t="s">
        <v>334</v>
      </c>
    </row>
    <row r="18" spans="1:28" x14ac:dyDescent="0.3">
      <c r="A18" s="1" t="s">
        <v>65</v>
      </c>
      <c r="B18" s="1" t="s">
        <v>46</v>
      </c>
      <c r="C18" s="27" t="s">
        <v>51</v>
      </c>
      <c r="D18" s="38">
        <v>23</v>
      </c>
      <c r="E18" s="97"/>
      <c r="F18" s="27">
        <v>2</v>
      </c>
      <c r="G18" s="97"/>
      <c r="H18" s="27"/>
      <c r="I18" s="27"/>
      <c r="J18" s="27">
        <v>4</v>
      </c>
      <c r="K18" s="27">
        <v>4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f t="shared" si="1"/>
        <v>8</v>
      </c>
      <c r="U18" s="40" t="str">
        <f t="shared" si="2"/>
        <v/>
      </c>
      <c r="V18" s="22">
        <v>320</v>
      </c>
      <c r="W18" s="22" t="s">
        <v>95</v>
      </c>
      <c r="X18" s="22" t="s">
        <v>92</v>
      </c>
      <c r="Y18" s="76">
        <v>268</v>
      </c>
      <c r="Z18" s="42"/>
      <c r="AA18" s="1" t="s">
        <v>58</v>
      </c>
      <c r="AB18" s="28" t="s">
        <v>334</v>
      </c>
    </row>
    <row r="19" spans="1:28" x14ac:dyDescent="0.3">
      <c r="A19" s="1" t="s">
        <v>65</v>
      </c>
      <c r="B19" s="1" t="s">
        <v>46</v>
      </c>
      <c r="C19" s="27" t="s">
        <v>55</v>
      </c>
      <c r="D19" s="38">
        <v>40</v>
      </c>
      <c r="E19" s="97"/>
      <c r="F19" s="27">
        <v>3</v>
      </c>
      <c r="G19" s="97"/>
      <c r="H19" s="27"/>
      <c r="I19" s="27"/>
      <c r="J19" s="27">
        <v>2</v>
      </c>
      <c r="K19" s="27">
        <v>5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f t="shared" si="1"/>
        <v>8</v>
      </c>
      <c r="U19" s="40" t="str">
        <f t="shared" si="2"/>
        <v/>
      </c>
      <c r="V19" s="22">
        <v>320</v>
      </c>
      <c r="W19" s="22" t="s">
        <v>95</v>
      </c>
      <c r="X19" s="22" t="s">
        <v>92</v>
      </c>
      <c r="Y19" s="76">
        <v>268</v>
      </c>
      <c r="Z19" s="42"/>
      <c r="AA19" s="1" t="s">
        <v>58</v>
      </c>
      <c r="AB19" s="28" t="s">
        <v>334</v>
      </c>
    </row>
    <row r="20" spans="1:28" x14ac:dyDescent="0.3">
      <c r="A20" s="1" t="s">
        <v>65</v>
      </c>
      <c r="B20" s="1" t="s">
        <v>46</v>
      </c>
      <c r="C20" s="27" t="s">
        <v>47</v>
      </c>
      <c r="D20" s="38">
        <v>10</v>
      </c>
      <c r="E20" s="97"/>
      <c r="F20" s="27">
        <v>6</v>
      </c>
      <c r="G20" s="97"/>
      <c r="H20" s="27"/>
      <c r="I20" s="27"/>
      <c r="J20" s="27">
        <v>3</v>
      </c>
      <c r="K20" s="27">
        <v>5</v>
      </c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27">
        <f t="shared" si="1"/>
        <v>15</v>
      </c>
      <c r="U20" s="40" t="str">
        <f t="shared" si="2"/>
        <v/>
      </c>
      <c r="V20" s="22">
        <v>320</v>
      </c>
      <c r="W20" s="22" t="s">
        <v>95</v>
      </c>
      <c r="X20" s="22" t="s">
        <v>92</v>
      </c>
      <c r="Y20" s="76">
        <v>268</v>
      </c>
      <c r="Z20" s="42"/>
      <c r="AA20" s="1" t="s">
        <v>58</v>
      </c>
      <c r="AB20" s="28" t="s">
        <v>334</v>
      </c>
    </row>
    <row r="21" spans="1:28" x14ac:dyDescent="0.3">
      <c r="A21" s="1" t="s">
        <v>65</v>
      </c>
      <c r="B21" s="1" t="s">
        <v>46</v>
      </c>
      <c r="C21" s="27" t="s">
        <v>53</v>
      </c>
      <c r="D21" s="38">
        <v>15</v>
      </c>
      <c r="E21" s="97"/>
      <c r="F21" s="27">
        <v>0</v>
      </c>
      <c r="G21" s="97"/>
      <c r="H21" s="27"/>
      <c r="I21" s="27"/>
      <c r="J21" s="27">
        <v>2</v>
      </c>
      <c r="K21" s="27">
        <v>6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f t="shared" si="1"/>
        <v>2</v>
      </c>
      <c r="U21" s="40" t="str">
        <f t="shared" si="2"/>
        <v/>
      </c>
      <c r="V21" s="22">
        <v>320</v>
      </c>
      <c r="W21" s="22" t="s">
        <v>95</v>
      </c>
      <c r="X21" s="22" t="s">
        <v>92</v>
      </c>
      <c r="Y21" s="76">
        <v>268</v>
      </c>
      <c r="Z21" s="42"/>
      <c r="AA21" s="1" t="s">
        <v>58</v>
      </c>
      <c r="AB21" s="28" t="s">
        <v>334</v>
      </c>
    </row>
    <row r="22" spans="1:28" x14ac:dyDescent="0.3">
      <c r="A22" s="1" t="s">
        <v>65</v>
      </c>
      <c r="B22" s="1" t="s">
        <v>46</v>
      </c>
      <c r="C22" s="57" t="s">
        <v>39</v>
      </c>
      <c r="D22" s="1"/>
      <c r="E22" s="57">
        <v>240</v>
      </c>
      <c r="F22" s="43"/>
      <c r="G22" s="57">
        <v>94</v>
      </c>
      <c r="H22" s="43"/>
      <c r="I22" s="43"/>
      <c r="J22" s="43"/>
      <c r="K22" s="43"/>
      <c r="L22" s="43"/>
      <c r="M22" s="43"/>
      <c r="N22" s="57">
        <v>50</v>
      </c>
      <c r="O22" s="43"/>
      <c r="P22" s="57">
        <v>21</v>
      </c>
      <c r="Q22" s="43"/>
      <c r="R22" s="43"/>
      <c r="S22" s="43"/>
      <c r="T22" s="27"/>
      <c r="U22" s="40" t="str">
        <f t="shared" ref="U22" si="3">_xlfn.IFNA("",((T22+Q22+N22-R22)+(O22*2))/E22)</f>
        <v/>
      </c>
      <c r="V22" s="22">
        <v>320</v>
      </c>
      <c r="W22" s="22" t="s">
        <v>95</v>
      </c>
      <c r="X22" s="22" t="s">
        <v>92</v>
      </c>
      <c r="Y22" s="76">
        <v>268</v>
      </c>
      <c r="Z22" s="42"/>
      <c r="AA22" s="1" t="s">
        <v>58</v>
      </c>
      <c r="AB22" s="28" t="s">
        <v>334</v>
      </c>
    </row>
    <row r="23" spans="1:28" x14ac:dyDescent="0.3">
      <c r="A23" s="44" t="s">
        <v>65</v>
      </c>
      <c r="B23" s="44" t="s">
        <v>46</v>
      </c>
      <c r="C23" s="45" t="s">
        <v>40</v>
      </c>
      <c r="D23" s="44"/>
      <c r="E23" s="45">
        <f t="shared" ref="E23:T23" si="4">SUM(E13:E22)</f>
        <v>240</v>
      </c>
      <c r="F23" s="45">
        <f t="shared" si="4"/>
        <v>34</v>
      </c>
      <c r="G23" s="45">
        <f t="shared" si="4"/>
        <v>94</v>
      </c>
      <c r="H23" s="45">
        <f t="shared" si="4"/>
        <v>0</v>
      </c>
      <c r="I23" s="45">
        <f t="shared" si="4"/>
        <v>0</v>
      </c>
      <c r="J23" s="45">
        <f t="shared" si="4"/>
        <v>27</v>
      </c>
      <c r="K23" s="45">
        <f t="shared" si="4"/>
        <v>43</v>
      </c>
      <c r="L23" s="45">
        <f t="shared" si="4"/>
        <v>0</v>
      </c>
      <c r="M23" s="45">
        <f t="shared" si="4"/>
        <v>0</v>
      </c>
      <c r="N23" s="45">
        <f t="shared" si="4"/>
        <v>50</v>
      </c>
      <c r="O23" s="45">
        <f t="shared" si="4"/>
        <v>0</v>
      </c>
      <c r="P23" s="45">
        <f t="shared" si="4"/>
        <v>27</v>
      </c>
      <c r="Q23" s="45">
        <f t="shared" si="4"/>
        <v>0</v>
      </c>
      <c r="R23" s="45">
        <f t="shared" si="4"/>
        <v>0</v>
      </c>
      <c r="S23" s="45">
        <f t="shared" si="4"/>
        <v>0</v>
      </c>
      <c r="T23" s="45">
        <f t="shared" si="4"/>
        <v>95</v>
      </c>
      <c r="U23" s="46">
        <f>((T23+Q23+N23-R23)+(O23*2))/E23</f>
        <v>0.60416666666666663</v>
      </c>
      <c r="V23" s="47">
        <v>320</v>
      </c>
      <c r="W23" s="47" t="s">
        <v>95</v>
      </c>
      <c r="X23" s="47" t="s">
        <v>92</v>
      </c>
      <c r="Y23" s="77">
        <v>268</v>
      </c>
      <c r="Z23" s="49"/>
      <c r="AA23" s="44" t="s">
        <v>58</v>
      </c>
      <c r="AB23" s="79" t="s">
        <v>334</v>
      </c>
    </row>
    <row r="24" spans="1:28" x14ac:dyDescent="0.3">
      <c r="A24" s="1"/>
      <c r="B24" s="1"/>
      <c r="C24" s="1"/>
      <c r="D24" s="1"/>
      <c r="F24" s="50" t="s">
        <v>41</v>
      </c>
      <c r="G24" s="52">
        <f>F23/G23</f>
        <v>0.36170212765957449</v>
      </c>
      <c r="H24" s="27"/>
      <c r="I24" s="1"/>
      <c r="J24" s="50" t="s">
        <v>42</v>
      </c>
      <c r="K24" s="52">
        <f>J23/K23</f>
        <v>0.62790697674418605</v>
      </c>
      <c r="L24" s="1"/>
      <c r="M24" s="39" t="s">
        <v>43</v>
      </c>
      <c r="N24" s="53"/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30</v>
      </c>
      <c r="AB33" s="80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182</v>
      </c>
      <c r="D35" s="38">
        <v>17</v>
      </c>
      <c r="E35" s="97" t="s">
        <v>422</v>
      </c>
      <c r="F35" s="27"/>
      <c r="G35" s="97"/>
      <c r="H35" s="27"/>
      <c r="I35" s="27"/>
      <c r="J35" s="27"/>
      <c r="K35" s="97"/>
      <c r="L35" s="97"/>
      <c r="M35" s="97"/>
      <c r="N35" s="27"/>
      <c r="O35" s="97"/>
      <c r="P35" s="98"/>
      <c r="Q35" s="97"/>
      <c r="R35" s="97"/>
      <c r="S35" s="97"/>
      <c r="T35" s="27"/>
      <c r="U35" s="40" t="str">
        <f>IFERROR(((T35+Q35+N35-R35)+(O35*2))/E35,"")</f>
        <v/>
      </c>
      <c r="V35" s="22">
        <v>320</v>
      </c>
      <c r="W35" s="22" t="s">
        <v>91</v>
      </c>
      <c r="X35" s="22" t="s">
        <v>96</v>
      </c>
      <c r="Y35" s="76">
        <v>268</v>
      </c>
      <c r="Z35" s="42"/>
      <c r="AA35" s="1" t="s">
        <v>250</v>
      </c>
      <c r="AB35" s="28" t="s">
        <v>342</v>
      </c>
    </row>
    <row r="36" spans="1:28" x14ac:dyDescent="0.3">
      <c r="A36" s="1" t="s">
        <v>46</v>
      </c>
      <c r="B36" s="1" t="s">
        <v>65</v>
      </c>
      <c r="C36" s="27" t="s">
        <v>252</v>
      </c>
      <c r="D36" s="38">
        <v>22</v>
      </c>
      <c r="E36" s="97"/>
      <c r="F36" s="27">
        <v>2</v>
      </c>
      <c r="G36" s="97"/>
      <c r="H36" s="27"/>
      <c r="I36" s="27"/>
      <c r="J36" s="27">
        <v>4</v>
      </c>
      <c r="K36" s="97"/>
      <c r="L36" s="97"/>
      <c r="M36" s="97"/>
      <c r="N36" s="27">
        <f t="shared" ref="N36:N41" si="5">SUM(L36:M36)</f>
        <v>0</v>
      </c>
      <c r="O36" s="98"/>
      <c r="P36" s="57">
        <v>6</v>
      </c>
      <c r="Q36" s="98"/>
      <c r="R36" s="98"/>
      <c r="S36" s="98"/>
      <c r="T36" s="39">
        <f t="shared" ref="T36:T41" si="6">(H36*3)+((F36-H36)*2)+J36</f>
        <v>8</v>
      </c>
      <c r="U36" s="40" t="str">
        <f t="shared" ref="U36:U45" si="7">IFERROR(((T36+Q36+N36-R36)+(O36*2))/E36,"")</f>
        <v/>
      </c>
      <c r="V36" s="22">
        <v>320</v>
      </c>
      <c r="W36" s="22" t="s">
        <v>91</v>
      </c>
      <c r="X36" s="22" t="s">
        <v>96</v>
      </c>
      <c r="Y36" s="76">
        <v>268</v>
      </c>
      <c r="Z36" s="42"/>
      <c r="AA36" s="1" t="s">
        <v>250</v>
      </c>
      <c r="AB36" s="28" t="s">
        <v>342</v>
      </c>
    </row>
    <row r="37" spans="1:28" x14ac:dyDescent="0.3">
      <c r="A37" s="1" t="s">
        <v>46</v>
      </c>
      <c r="B37" s="1" t="s">
        <v>65</v>
      </c>
      <c r="C37" s="27" t="s">
        <v>444</v>
      </c>
      <c r="D37" s="38">
        <v>35</v>
      </c>
      <c r="E37" s="97"/>
      <c r="F37" s="27">
        <v>2</v>
      </c>
      <c r="G37" s="97"/>
      <c r="H37" s="27"/>
      <c r="I37" s="27"/>
      <c r="J37" s="27">
        <v>4</v>
      </c>
      <c r="K37" s="97"/>
      <c r="L37" s="97"/>
      <c r="M37" s="97"/>
      <c r="N37" s="27">
        <f t="shared" si="5"/>
        <v>0</v>
      </c>
      <c r="O37" s="98"/>
      <c r="P37" s="57">
        <v>6</v>
      </c>
      <c r="Q37" s="98"/>
      <c r="R37" s="98"/>
      <c r="S37" s="98"/>
      <c r="T37" s="39">
        <f t="shared" si="6"/>
        <v>8</v>
      </c>
      <c r="U37" s="40" t="str">
        <f t="shared" si="7"/>
        <v/>
      </c>
      <c r="V37" s="22">
        <v>320</v>
      </c>
      <c r="W37" s="22" t="s">
        <v>91</v>
      </c>
      <c r="X37" s="22" t="s">
        <v>96</v>
      </c>
      <c r="Y37" s="76">
        <v>268</v>
      </c>
      <c r="Z37" s="42"/>
      <c r="AA37" s="1" t="s">
        <v>250</v>
      </c>
      <c r="AB37" s="28" t="s">
        <v>342</v>
      </c>
    </row>
    <row r="38" spans="1:28" x14ac:dyDescent="0.3">
      <c r="A38" s="1" t="s">
        <v>46</v>
      </c>
      <c r="B38" s="1" t="s">
        <v>65</v>
      </c>
      <c r="C38" s="27" t="s">
        <v>254</v>
      </c>
      <c r="D38" s="38">
        <v>4</v>
      </c>
      <c r="E38" s="97"/>
      <c r="F38" s="27">
        <v>9</v>
      </c>
      <c r="G38" s="97"/>
      <c r="H38" s="27"/>
      <c r="I38" s="27"/>
      <c r="J38" s="27">
        <v>5</v>
      </c>
      <c r="K38" s="97"/>
      <c r="L38" s="97"/>
      <c r="M38" s="27">
        <v>1</v>
      </c>
      <c r="N38" s="27">
        <f t="shared" si="5"/>
        <v>1</v>
      </c>
      <c r="O38" s="98"/>
      <c r="P38" s="100"/>
      <c r="Q38" s="98"/>
      <c r="R38" s="98"/>
      <c r="S38" s="98"/>
      <c r="T38" s="39">
        <f t="shared" si="6"/>
        <v>23</v>
      </c>
      <c r="U38" s="40" t="str">
        <f t="shared" si="7"/>
        <v/>
      </c>
      <c r="V38" s="22">
        <v>320</v>
      </c>
      <c r="W38" s="22" t="s">
        <v>91</v>
      </c>
      <c r="X38" s="22" t="s">
        <v>96</v>
      </c>
      <c r="Y38" s="76">
        <v>268</v>
      </c>
      <c r="Z38" s="42" t="s">
        <v>424</v>
      </c>
      <c r="AA38" s="1" t="s">
        <v>250</v>
      </c>
      <c r="AB38" s="28" t="s">
        <v>342</v>
      </c>
    </row>
    <row r="39" spans="1:28" x14ac:dyDescent="0.3">
      <c r="A39" s="1" t="s">
        <v>46</v>
      </c>
      <c r="B39" s="1" t="s">
        <v>65</v>
      </c>
      <c r="C39" s="27" t="s">
        <v>448</v>
      </c>
      <c r="D39" s="38">
        <v>7</v>
      </c>
      <c r="E39" s="97" t="s">
        <v>422</v>
      </c>
      <c r="F39" s="27"/>
      <c r="G39" s="97"/>
      <c r="H39" s="27"/>
      <c r="I39" s="27"/>
      <c r="J39" s="27"/>
      <c r="K39" s="97"/>
      <c r="L39" s="97"/>
      <c r="M39" s="97"/>
      <c r="N39" s="27"/>
      <c r="O39" s="98"/>
      <c r="P39" s="100"/>
      <c r="Q39" s="98"/>
      <c r="R39" s="98"/>
      <c r="S39" s="98"/>
      <c r="T39" s="39"/>
      <c r="U39" s="40" t="str">
        <f t="shared" si="7"/>
        <v/>
      </c>
      <c r="V39" s="22">
        <v>320</v>
      </c>
      <c r="W39" s="22" t="s">
        <v>91</v>
      </c>
      <c r="X39" s="22" t="s">
        <v>96</v>
      </c>
      <c r="Y39" s="76">
        <v>268</v>
      </c>
      <c r="Z39" s="42"/>
      <c r="AA39" s="1" t="s">
        <v>250</v>
      </c>
      <c r="AB39" s="28" t="s">
        <v>342</v>
      </c>
    </row>
    <row r="40" spans="1:28" x14ac:dyDescent="0.3">
      <c r="A40" s="1" t="s">
        <v>46</v>
      </c>
      <c r="B40" s="1" t="s">
        <v>65</v>
      </c>
      <c r="C40" s="27" t="s">
        <v>180</v>
      </c>
      <c r="D40" s="38">
        <v>5</v>
      </c>
      <c r="E40" s="97"/>
      <c r="F40" s="27">
        <v>10</v>
      </c>
      <c r="G40" s="27">
        <v>16</v>
      </c>
      <c r="H40" s="27"/>
      <c r="I40" s="27"/>
      <c r="J40" s="27">
        <v>5</v>
      </c>
      <c r="K40" s="97"/>
      <c r="L40" s="97"/>
      <c r="M40" s="27">
        <v>18</v>
      </c>
      <c r="N40" s="27">
        <f t="shared" si="5"/>
        <v>18</v>
      </c>
      <c r="O40" s="98"/>
      <c r="P40" s="57">
        <v>6</v>
      </c>
      <c r="Q40" s="98"/>
      <c r="R40" s="98"/>
      <c r="S40" s="98"/>
      <c r="T40" s="39">
        <f t="shared" si="6"/>
        <v>25</v>
      </c>
      <c r="U40" s="40" t="str">
        <f t="shared" si="7"/>
        <v/>
      </c>
      <c r="V40" s="22">
        <v>320</v>
      </c>
      <c r="W40" s="22" t="s">
        <v>91</v>
      </c>
      <c r="X40" s="22" t="s">
        <v>96</v>
      </c>
      <c r="Y40" s="76">
        <v>268</v>
      </c>
      <c r="Z40" s="42"/>
      <c r="AA40" s="1" t="s">
        <v>250</v>
      </c>
      <c r="AB40" s="28" t="s">
        <v>342</v>
      </c>
    </row>
    <row r="41" spans="1:28" x14ac:dyDescent="0.3">
      <c r="A41" s="1" t="s">
        <v>46</v>
      </c>
      <c r="B41" s="1" t="s">
        <v>65</v>
      </c>
      <c r="C41" s="27" t="s">
        <v>256</v>
      </c>
      <c r="D41" s="38">
        <v>14</v>
      </c>
      <c r="E41" s="97"/>
      <c r="F41" s="27">
        <v>6</v>
      </c>
      <c r="G41" s="97"/>
      <c r="H41" s="27"/>
      <c r="I41" s="27"/>
      <c r="J41" s="27">
        <v>3</v>
      </c>
      <c r="K41" s="97"/>
      <c r="L41" s="97"/>
      <c r="M41" s="97"/>
      <c r="N41" s="27">
        <f t="shared" si="5"/>
        <v>0</v>
      </c>
      <c r="O41" s="98"/>
      <c r="P41" s="100"/>
      <c r="Q41" s="98"/>
      <c r="R41" s="98"/>
      <c r="S41" s="98"/>
      <c r="T41" s="39">
        <f t="shared" si="6"/>
        <v>15</v>
      </c>
      <c r="U41" s="40" t="str">
        <f t="shared" si="7"/>
        <v/>
      </c>
      <c r="V41" s="22">
        <v>320</v>
      </c>
      <c r="W41" s="22" t="s">
        <v>91</v>
      </c>
      <c r="X41" s="22" t="s">
        <v>96</v>
      </c>
      <c r="Y41" s="76">
        <v>268</v>
      </c>
      <c r="Z41" s="42"/>
      <c r="AA41" s="1" t="s">
        <v>250</v>
      </c>
      <c r="AB41" s="28" t="s">
        <v>342</v>
      </c>
    </row>
    <row r="42" spans="1:28" x14ac:dyDescent="0.3">
      <c r="A42" s="1" t="s">
        <v>46</v>
      </c>
      <c r="B42" s="1" t="s">
        <v>65</v>
      </c>
      <c r="C42" s="27" t="s">
        <v>257</v>
      </c>
      <c r="D42" s="38">
        <v>19</v>
      </c>
      <c r="E42" s="97" t="s">
        <v>422</v>
      </c>
      <c r="F42" s="27"/>
      <c r="G42" s="97"/>
      <c r="H42" s="27"/>
      <c r="I42" s="27"/>
      <c r="J42" s="27"/>
      <c r="K42" s="97"/>
      <c r="L42" s="97"/>
      <c r="M42" s="97"/>
      <c r="N42" s="27"/>
      <c r="O42" s="98"/>
      <c r="P42" s="98"/>
      <c r="Q42" s="98"/>
      <c r="R42" s="98"/>
      <c r="S42" s="98"/>
      <c r="T42" s="39"/>
      <c r="U42" s="40" t="str">
        <f t="shared" si="7"/>
        <v/>
      </c>
      <c r="V42" s="22">
        <v>320</v>
      </c>
      <c r="W42" s="22" t="s">
        <v>91</v>
      </c>
      <c r="X42" s="22" t="s">
        <v>96</v>
      </c>
      <c r="Y42" s="76">
        <v>268</v>
      </c>
      <c r="Z42" s="42"/>
      <c r="AA42" s="1" t="s">
        <v>250</v>
      </c>
      <c r="AB42" s="28" t="s">
        <v>342</v>
      </c>
    </row>
    <row r="43" spans="1:28" x14ac:dyDescent="0.3">
      <c r="A43" s="1" t="s">
        <v>46</v>
      </c>
      <c r="B43" s="1" t="s">
        <v>65</v>
      </c>
      <c r="C43" s="27" t="s">
        <v>447</v>
      </c>
      <c r="D43" s="38">
        <v>23</v>
      </c>
      <c r="E43" s="97"/>
      <c r="F43" s="27">
        <v>7</v>
      </c>
      <c r="G43" s="97"/>
      <c r="H43" s="27"/>
      <c r="I43" s="27"/>
      <c r="J43" s="27">
        <v>0</v>
      </c>
      <c r="K43" s="97"/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39">
        <f>(H43*3)+((F43-H43)*2)+J43</f>
        <v>14</v>
      </c>
      <c r="U43" s="40" t="str">
        <f t="shared" si="7"/>
        <v/>
      </c>
      <c r="V43" s="22">
        <v>320</v>
      </c>
      <c r="W43" s="22" t="s">
        <v>91</v>
      </c>
      <c r="X43" s="22" t="s">
        <v>96</v>
      </c>
      <c r="Y43" s="76">
        <v>268</v>
      </c>
      <c r="Z43" s="42"/>
      <c r="AA43" s="1" t="s">
        <v>250</v>
      </c>
      <c r="AB43" s="28" t="s">
        <v>342</v>
      </c>
    </row>
    <row r="44" spans="1:28" x14ac:dyDescent="0.3">
      <c r="A44" s="1" t="s">
        <v>46</v>
      </c>
      <c r="B44" s="1" t="s">
        <v>65</v>
      </c>
      <c r="C44" s="27" t="s">
        <v>382</v>
      </c>
      <c r="D44" s="96"/>
      <c r="E44" s="97"/>
      <c r="F44" s="27">
        <v>2</v>
      </c>
      <c r="G44" s="97"/>
      <c r="H44" s="27"/>
      <c r="I44" s="27"/>
      <c r="J44" s="27">
        <v>1</v>
      </c>
      <c r="K44" s="97"/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39">
        <f>(H44*3)+((F44-H44)*2)+J44</f>
        <v>5</v>
      </c>
      <c r="U44" s="40" t="str">
        <f t="shared" si="7"/>
        <v/>
      </c>
      <c r="V44" s="22">
        <v>320</v>
      </c>
      <c r="W44" s="22" t="s">
        <v>91</v>
      </c>
      <c r="X44" s="22" t="s">
        <v>96</v>
      </c>
      <c r="Y44" s="76">
        <v>268</v>
      </c>
      <c r="Z44" s="42"/>
      <c r="AA44" s="1" t="s">
        <v>250</v>
      </c>
      <c r="AB44" s="28" t="s">
        <v>342</v>
      </c>
    </row>
    <row r="45" spans="1:28" x14ac:dyDescent="0.3">
      <c r="A45" s="1" t="s">
        <v>46</v>
      </c>
      <c r="B45" s="1" t="s">
        <v>65</v>
      </c>
      <c r="C45" s="27" t="s">
        <v>383</v>
      </c>
      <c r="D45" s="38">
        <v>20</v>
      </c>
      <c r="E45" s="97"/>
      <c r="F45" s="27">
        <v>0</v>
      </c>
      <c r="G45" s="97"/>
      <c r="H45" s="27"/>
      <c r="I45" s="27"/>
      <c r="J45" s="27">
        <v>0</v>
      </c>
      <c r="K45" s="97"/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39">
        <f>(H45*3)+((F45-H45)*2)+J45</f>
        <v>0</v>
      </c>
      <c r="U45" s="40" t="str">
        <f t="shared" si="7"/>
        <v/>
      </c>
      <c r="V45" s="22">
        <v>320</v>
      </c>
      <c r="W45" s="22" t="s">
        <v>91</v>
      </c>
      <c r="X45" s="22" t="s">
        <v>96</v>
      </c>
      <c r="Y45" s="76">
        <v>268</v>
      </c>
      <c r="Z45" s="42"/>
      <c r="AA45" s="1" t="s">
        <v>250</v>
      </c>
      <c r="AB45" s="28" t="s">
        <v>342</v>
      </c>
    </row>
    <row r="46" spans="1:28" x14ac:dyDescent="0.3">
      <c r="A46" s="1" t="s">
        <v>46</v>
      </c>
      <c r="B46" s="1" t="s">
        <v>65</v>
      </c>
      <c r="C46" s="57" t="s">
        <v>39</v>
      </c>
      <c r="D46" s="1"/>
      <c r="E46" s="57">
        <v>240</v>
      </c>
      <c r="F46" s="57"/>
      <c r="G46" s="57">
        <v>68</v>
      </c>
      <c r="H46" s="57"/>
      <c r="I46" s="57"/>
      <c r="J46" s="57"/>
      <c r="K46" s="57">
        <v>27</v>
      </c>
      <c r="L46" s="43"/>
      <c r="M46" s="43"/>
      <c r="N46" s="57">
        <v>34</v>
      </c>
      <c r="O46" s="43"/>
      <c r="P46" s="57">
        <v>13</v>
      </c>
      <c r="Q46" s="43"/>
      <c r="R46" s="43"/>
      <c r="S46" s="43"/>
      <c r="T46" s="43"/>
      <c r="U46" s="40" t="str">
        <f t="shared" ref="U46" si="8">_xlfn.IFNA("",((T46+Q46+N46-R46)+(O46*2))/E46)</f>
        <v/>
      </c>
      <c r="V46" s="22">
        <v>320</v>
      </c>
      <c r="W46" s="22" t="s">
        <v>91</v>
      </c>
      <c r="X46" s="22" t="s">
        <v>96</v>
      </c>
      <c r="Y46" s="76">
        <v>268</v>
      </c>
      <c r="Z46" s="42"/>
      <c r="AA46" s="1" t="s">
        <v>250</v>
      </c>
      <c r="AB46" s="28" t="s">
        <v>342</v>
      </c>
    </row>
    <row r="47" spans="1:28" x14ac:dyDescent="0.3">
      <c r="A47" s="44" t="s">
        <v>46</v>
      </c>
      <c r="B47" s="44" t="s">
        <v>65</v>
      </c>
      <c r="C47" s="45" t="s">
        <v>40</v>
      </c>
      <c r="D47" s="44"/>
      <c r="E47" s="45">
        <f t="shared" ref="E47:T47" si="9">SUM(E35:E46)</f>
        <v>240</v>
      </c>
      <c r="F47" s="45">
        <f t="shared" si="9"/>
        <v>38</v>
      </c>
      <c r="G47" s="45">
        <f t="shared" si="9"/>
        <v>84</v>
      </c>
      <c r="H47" s="45">
        <f t="shared" si="9"/>
        <v>0</v>
      </c>
      <c r="I47" s="45">
        <f t="shared" si="9"/>
        <v>0</v>
      </c>
      <c r="J47" s="45">
        <f t="shared" si="9"/>
        <v>22</v>
      </c>
      <c r="K47" s="45">
        <f t="shared" si="9"/>
        <v>27</v>
      </c>
      <c r="L47" s="45">
        <f t="shared" si="9"/>
        <v>0</v>
      </c>
      <c r="M47" s="45">
        <f t="shared" si="9"/>
        <v>19</v>
      </c>
      <c r="N47" s="45">
        <f t="shared" si="9"/>
        <v>53</v>
      </c>
      <c r="O47" s="45">
        <f t="shared" si="9"/>
        <v>0</v>
      </c>
      <c r="P47" s="45">
        <f t="shared" si="9"/>
        <v>31</v>
      </c>
      <c r="Q47" s="45">
        <f t="shared" si="9"/>
        <v>0</v>
      </c>
      <c r="R47" s="45">
        <f t="shared" si="9"/>
        <v>0</v>
      </c>
      <c r="S47" s="45">
        <f t="shared" si="9"/>
        <v>0</v>
      </c>
      <c r="T47" s="45">
        <f t="shared" si="9"/>
        <v>98</v>
      </c>
      <c r="U47" s="46">
        <f>((T47+Q47+N47-R47)+(O47*2))/E47</f>
        <v>0.62916666666666665</v>
      </c>
      <c r="V47" s="47">
        <v>320</v>
      </c>
      <c r="W47" s="47" t="s">
        <v>91</v>
      </c>
      <c r="X47" s="47" t="s">
        <v>96</v>
      </c>
      <c r="Y47" s="77">
        <v>268</v>
      </c>
      <c r="Z47" s="88" t="s">
        <v>515</v>
      </c>
      <c r="AA47" s="44" t="s">
        <v>250</v>
      </c>
      <c r="AB47" s="79" t="s">
        <v>342</v>
      </c>
    </row>
    <row r="48" spans="1:28" x14ac:dyDescent="0.3">
      <c r="A48" s="1"/>
      <c r="B48" s="1"/>
      <c r="C48" s="1"/>
      <c r="D48" s="1"/>
      <c r="F48" s="50" t="s">
        <v>41</v>
      </c>
      <c r="G48" s="51">
        <f>F47/G47</f>
        <v>0.45238095238095238</v>
      </c>
      <c r="H48" s="27"/>
      <c r="I48" s="1"/>
      <c r="J48" s="50" t="s">
        <v>42</v>
      </c>
      <c r="K48" s="52">
        <f>J47/K47</f>
        <v>0.81481481481481477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1" t="s">
        <v>516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28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214DF-9434-4BE5-8FC8-B35FE7AA25E0}">
  <sheetPr>
    <tabColor rgb="FF92D050"/>
    <pageSetUpPr fitToPage="1"/>
  </sheetPr>
  <dimension ref="A1:AB47"/>
  <sheetViews>
    <sheetView workbookViewId="0">
      <selection activeCell="C43" sqref="C4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123</v>
      </c>
      <c r="D4" s="7" t="s">
        <v>4</v>
      </c>
      <c r="E4" s="8"/>
      <c r="F4" s="5"/>
      <c r="G4" s="1"/>
      <c r="J4" s="15" t="s">
        <v>161</v>
      </c>
      <c r="K4" s="16" t="s">
        <v>45</v>
      </c>
      <c r="L4" s="17"/>
      <c r="M4" s="18"/>
      <c r="N4" s="19">
        <v>31</v>
      </c>
      <c r="O4" s="19">
        <v>20</v>
      </c>
      <c r="P4" s="19">
        <v>37</v>
      </c>
      <c r="Q4" s="19">
        <v>27</v>
      </c>
      <c r="R4" s="20"/>
      <c r="S4" s="21">
        <f>SUM(N4:R4)</f>
        <v>115</v>
      </c>
      <c r="T4" s="22">
        <v>321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162</v>
      </c>
      <c r="K5" s="16" t="s">
        <v>80</v>
      </c>
      <c r="L5" s="17"/>
      <c r="M5" s="18"/>
      <c r="N5" s="19">
        <v>28</v>
      </c>
      <c r="O5" s="19">
        <v>26</v>
      </c>
      <c r="P5" s="19">
        <v>28</v>
      </c>
      <c r="Q5" s="19">
        <v>21</v>
      </c>
      <c r="R5" s="20"/>
      <c r="S5" s="21">
        <f>SUM(N5:R5)</f>
        <v>103</v>
      </c>
      <c r="T5" s="22">
        <v>321</v>
      </c>
      <c r="U5" s="1"/>
      <c r="V5" s="1"/>
      <c r="W5" s="1"/>
    </row>
    <row r="6" spans="1:28" x14ac:dyDescent="0.3">
      <c r="C6" s="23">
        <v>389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160</v>
      </c>
      <c r="D7" s="7" t="s">
        <v>8</v>
      </c>
      <c r="G7" s="1"/>
      <c r="S7" s="1"/>
      <c r="T7" s="25" t="s">
        <v>9</v>
      </c>
      <c r="U7" s="1"/>
      <c r="V7" s="26">
        <v>321</v>
      </c>
      <c r="W7" s="1"/>
    </row>
    <row r="8" spans="1:28" x14ac:dyDescent="0.3">
      <c r="B8" s="1"/>
      <c r="C8" s="24" t="s">
        <v>553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29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79</v>
      </c>
      <c r="B13" s="1" t="s">
        <v>46</v>
      </c>
      <c r="C13" s="27" t="s">
        <v>50</v>
      </c>
      <c r="D13" s="38">
        <v>11</v>
      </c>
      <c r="E13" s="27">
        <v>46</v>
      </c>
      <c r="F13" s="27">
        <v>6</v>
      </c>
      <c r="G13" s="27">
        <v>15</v>
      </c>
      <c r="H13" s="27"/>
      <c r="I13" s="27"/>
      <c r="J13" s="27">
        <v>6</v>
      </c>
      <c r="K13" s="27">
        <v>8</v>
      </c>
      <c r="L13" s="27">
        <v>0</v>
      </c>
      <c r="M13" s="27">
        <v>6</v>
      </c>
      <c r="N13" s="27">
        <f>SUM(L13:M13)</f>
        <v>6</v>
      </c>
      <c r="O13" s="27">
        <v>9</v>
      </c>
      <c r="P13" s="39">
        <v>3</v>
      </c>
      <c r="Q13" s="27">
        <v>2</v>
      </c>
      <c r="R13" s="27">
        <v>9</v>
      </c>
      <c r="S13" s="27">
        <v>0</v>
      </c>
      <c r="T13" s="27">
        <f>+(F13*2)+J13</f>
        <v>18</v>
      </c>
      <c r="U13" s="40">
        <f>IFERROR(((T13+Q13+N13-R13)+(O13*2))/E13,"")</f>
        <v>0.76086956521739135</v>
      </c>
      <c r="V13" s="22">
        <v>321</v>
      </c>
      <c r="W13" s="22" t="s">
        <v>95</v>
      </c>
      <c r="X13" s="22" t="s">
        <v>96</v>
      </c>
      <c r="Y13" s="76">
        <v>389</v>
      </c>
      <c r="Z13" s="42"/>
      <c r="AA13" s="1" t="s">
        <v>58</v>
      </c>
      <c r="AB13" s="28" t="s">
        <v>159</v>
      </c>
    </row>
    <row r="14" spans="1:28" x14ac:dyDescent="0.3">
      <c r="A14" s="1" t="s">
        <v>79</v>
      </c>
      <c r="B14" s="1" t="s">
        <v>46</v>
      </c>
      <c r="C14" s="27" t="s">
        <v>49</v>
      </c>
      <c r="D14" s="38">
        <v>24</v>
      </c>
      <c r="E14" s="27">
        <v>39</v>
      </c>
      <c r="F14" s="27">
        <v>8</v>
      </c>
      <c r="G14" s="27">
        <v>18</v>
      </c>
      <c r="H14" s="27"/>
      <c r="I14" s="27"/>
      <c r="J14" s="27">
        <v>9</v>
      </c>
      <c r="K14" s="27">
        <v>11</v>
      </c>
      <c r="L14" s="27">
        <v>7</v>
      </c>
      <c r="M14" s="27">
        <v>5</v>
      </c>
      <c r="N14" s="27">
        <f t="shared" ref="N14:N19" si="0">SUM(L14:M14)</f>
        <v>12</v>
      </c>
      <c r="O14" s="39">
        <v>2</v>
      </c>
      <c r="P14" s="39">
        <v>2</v>
      </c>
      <c r="Q14" s="39">
        <v>1</v>
      </c>
      <c r="R14" s="39">
        <v>3</v>
      </c>
      <c r="S14" s="39">
        <v>0</v>
      </c>
      <c r="T14" s="27">
        <f t="shared" ref="T14:T21" si="1">+(F14*2)+J14</f>
        <v>25</v>
      </c>
      <c r="U14" s="40">
        <f t="shared" ref="U14:U21" si="2">IFERROR(((T14+Q14+N14-R14)+(O14*2))/E14,"")</f>
        <v>1</v>
      </c>
      <c r="V14" s="22">
        <v>321</v>
      </c>
      <c r="W14" s="22" t="s">
        <v>95</v>
      </c>
      <c r="X14" s="22" t="s">
        <v>96</v>
      </c>
      <c r="Y14" s="76">
        <v>389</v>
      </c>
      <c r="Z14" s="42"/>
      <c r="AA14" s="1" t="s">
        <v>58</v>
      </c>
      <c r="AB14" s="28" t="s">
        <v>159</v>
      </c>
    </row>
    <row r="15" spans="1:28" x14ac:dyDescent="0.3">
      <c r="A15" s="1" t="s">
        <v>79</v>
      </c>
      <c r="B15" s="1" t="s">
        <v>46</v>
      </c>
      <c r="C15" s="27" t="s">
        <v>48</v>
      </c>
      <c r="D15" s="38">
        <v>22</v>
      </c>
      <c r="E15" s="27">
        <v>31</v>
      </c>
      <c r="F15" s="27">
        <v>7</v>
      </c>
      <c r="G15" s="27">
        <v>15</v>
      </c>
      <c r="H15" s="27">
        <v>0</v>
      </c>
      <c r="I15" s="27">
        <v>1</v>
      </c>
      <c r="J15" s="27">
        <v>6</v>
      </c>
      <c r="K15" s="27">
        <v>7</v>
      </c>
      <c r="L15" s="27">
        <v>1</v>
      </c>
      <c r="M15" s="27">
        <v>3</v>
      </c>
      <c r="N15" s="27">
        <f t="shared" si="0"/>
        <v>4</v>
      </c>
      <c r="O15" s="39">
        <v>2</v>
      </c>
      <c r="P15" s="39">
        <v>5</v>
      </c>
      <c r="Q15" s="39">
        <v>3</v>
      </c>
      <c r="R15" s="39">
        <v>2</v>
      </c>
      <c r="S15" s="39">
        <v>0</v>
      </c>
      <c r="T15" s="27">
        <f t="shared" si="1"/>
        <v>20</v>
      </c>
      <c r="U15" s="40">
        <f t="shared" si="2"/>
        <v>0.93548387096774188</v>
      </c>
      <c r="V15" s="22">
        <v>321</v>
      </c>
      <c r="W15" s="22" t="s">
        <v>95</v>
      </c>
      <c r="X15" s="22" t="s">
        <v>96</v>
      </c>
      <c r="Y15" s="76">
        <v>389</v>
      </c>
      <c r="Z15" s="42"/>
      <c r="AA15" s="1" t="s">
        <v>58</v>
      </c>
      <c r="AB15" s="28" t="s">
        <v>159</v>
      </c>
    </row>
    <row r="16" spans="1:28" x14ac:dyDescent="0.3">
      <c r="A16" s="1" t="s">
        <v>79</v>
      </c>
      <c r="B16" s="1" t="s">
        <v>46</v>
      </c>
      <c r="C16" s="27" t="s">
        <v>52</v>
      </c>
      <c r="D16" s="38">
        <v>3</v>
      </c>
      <c r="E16" s="27">
        <v>8</v>
      </c>
      <c r="F16" s="27">
        <v>0</v>
      </c>
      <c r="G16" s="27">
        <v>0</v>
      </c>
      <c r="H16" s="27"/>
      <c r="I16" s="27"/>
      <c r="J16" s="27">
        <v>1</v>
      </c>
      <c r="K16" s="27">
        <v>2</v>
      </c>
      <c r="L16" s="27">
        <v>0</v>
      </c>
      <c r="M16" s="27">
        <v>1</v>
      </c>
      <c r="N16" s="27">
        <f t="shared" si="0"/>
        <v>1</v>
      </c>
      <c r="O16" s="39">
        <v>0</v>
      </c>
      <c r="P16" s="39">
        <v>3</v>
      </c>
      <c r="Q16" s="39">
        <v>0</v>
      </c>
      <c r="R16" s="39">
        <v>1</v>
      </c>
      <c r="S16" s="39">
        <v>0</v>
      </c>
      <c r="T16" s="27">
        <f t="shared" si="1"/>
        <v>1</v>
      </c>
      <c r="U16" s="40">
        <f t="shared" si="2"/>
        <v>0.125</v>
      </c>
      <c r="V16" s="22">
        <v>321</v>
      </c>
      <c r="W16" s="22" t="s">
        <v>95</v>
      </c>
      <c r="X16" s="22" t="s">
        <v>96</v>
      </c>
      <c r="Y16" s="76">
        <v>389</v>
      </c>
      <c r="Z16" s="42"/>
      <c r="AA16" s="1" t="s">
        <v>58</v>
      </c>
      <c r="AB16" s="28" t="s">
        <v>159</v>
      </c>
    </row>
    <row r="17" spans="1:28" x14ac:dyDescent="0.3">
      <c r="A17" s="1" t="s">
        <v>79</v>
      </c>
      <c r="B17" s="1" t="s">
        <v>46</v>
      </c>
      <c r="C17" s="27" t="s">
        <v>56</v>
      </c>
      <c r="D17" s="38">
        <v>45</v>
      </c>
      <c r="E17" s="27">
        <v>22</v>
      </c>
      <c r="F17" s="27">
        <v>1</v>
      </c>
      <c r="G17" s="27">
        <v>4</v>
      </c>
      <c r="H17" s="27"/>
      <c r="I17" s="27"/>
      <c r="J17" s="27">
        <v>0</v>
      </c>
      <c r="K17" s="27">
        <v>0</v>
      </c>
      <c r="L17" s="27">
        <v>3</v>
      </c>
      <c r="M17" s="27">
        <v>5</v>
      </c>
      <c r="N17" s="27">
        <f t="shared" si="0"/>
        <v>8</v>
      </c>
      <c r="O17" s="39">
        <v>2</v>
      </c>
      <c r="P17" s="39">
        <v>3</v>
      </c>
      <c r="Q17" s="39">
        <v>1</v>
      </c>
      <c r="R17" s="39">
        <v>3</v>
      </c>
      <c r="S17" s="39">
        <v>0</v>
      </c>
      <c r="T17" s="27">
        <f t="shared" si="1"/>
        <v>2</v>
      </c>
      <c r="U17" s="40">
        <f t="shared" si="2"/>
        <v>0.54545454545454541</v>
      </c>
      <c r="V17" s="22">
        <v>321</v>
      </c>
      <c r="W17" s="22" t="s">
        <v>95</v>
      </c>
      <c r="X17" s="22" t="s">
        <v>96</v>
      </c>
      <c r="Y17" s="76">
        <v>389</v>
      </c>
      <c r="Z17" s="42"/>
      <c r="AA17" s="1" t="s">
        <v>58</v>
      </c>
      <c r="AB17" s="28" t="s">
        <v>159</v>
      </c>
    </row>
    <row r="18" spans="1:28" x14ac:dyDescent="0.3">
      <c r="A18" s="1" t="s">
        <v>79</v>
      </c>
      <c r="B18" s="1" t="s">
        <v>46</v>
      </c>
      <c r="C18" s="27" t="s">
        <v>51</v>
      </c>
      <c r="D18" s="38">
        <v>23</v>
      </c>
      <c r="E18" s="27">
        <v>20</v>
      </c>
      <c r="F18" s="27">
        <v>2</v>
      </c>
      <c r="G18" s="27">
        <v>7</v>
      </c>
      <c r="H18" s="27"/>
      <c r="I18" s="27"/>
      <c r="J18" s="27">
        <v>2</v>
      </c>
      <c r="K18" s="27">
        <v>2</v>
      </c>
      <c r="L18" s="27">
        <v>0</v>
      </c>
      <c r="M18" s="27">
        <v>2</v>
      </c>
      <c r="N18" s="27">
        <f t="shared" si="0"/>
        <v>2</v>
      </c>
      <c r="O18" s="39">
        <v>3</v>
      </c>
      <c r="P18" s="39">
        <v>4</v>
      </c>
      <c r="Q18" s="39">
        <v>3</v>
      </c>
      <c r="R18" s="39">
        <v>1</v>
      </c>
      <c r="S18" s="39">
        <v>0</v>
      </c>
      <c r="T18" s="27">
        <f t="shared" si="1"/>
        <v>6</v>
      </c>
      <c r="U18" s="40">
        <f t="shared" si="2"/>
        <v>0.8</v>
      </c>
      <c r="V18" s="22">
        <v>321</v>
      </c>
      <c r="W18" s="22" t="s">
        <v>95</v>
      </c>
      <c r="X18" s="22" t="s">
        <v>96</v>
      </c>
      <c r="Y18" s="76">
        <v>389</v>
      </c>
      <c r="Z18" s="42"/>
      <c r="AA18" s="1" t="s">
        <v>58</v>
      </c>
      <c r="AB18" s="28" t="s">
        <v>159</v>
      </c>
    </row>
    <row r="19" spans="1:28" x14ac:dyDescent="0.3">
      <c r="A19" s="1" t="s">
        <v>79</v>
      </c>
      <c r="B19" s="1" t="s">
        <v>46</v>
      </c>
      <c r="C19" s="27" t="s">
        <v>55</v>
      </c>
      <c r="D19" s="38">
        <v>40</v>
      </c>
      <c r="E19" s="27">
        <v>21</v>
      </c>
      <c r="F19" s="27">
        <v>3</v>
      </c>
      <c r="G19" s="27">
        <v>6</v>
      </c>
      <c r="H19" s="27"/>
      <c r="I19" s="27"/>
      <c r="J19" s="27">
        <v>2</v>
      </c>
      <c r="K19" s="27">
        <v>4</v>
      </c>
      <c r="L19" s="27">
        <v>0</v>
      </c>
      <c r="M19" s="27">
        <v>3</v>
      </c>
      <c r="N19" s="27">
        <f t="shared" si="0"/>
        <v>3</v>
      </c>
      <c r="O19" s="39">
        <v>2</v>
      </c>
      <c r="P19" s="39">
        <v>3</v>
      </c>
      <c r="Q19" s="39">
        <v>0</v>
      </c>
      <c r="R19" s="39">
        <v>2</v>
      </c>
      <c r="S19" s="39">
        <v>1</v>
      </c>
      <c r="T19" s="27">
        <f t="shared" si="1"/>
        <v>8</v>
      </c>
      <c r="U19" s="40">
        <f t="shared" si="2"/>
        <v>0.61904761904761907</v>
      </c>
      <c r="V19" s="22">
        <v>321</v>
      </c>
      <c r="W19" s="22" t="s">
        <v>95</v>
      </c>
      <c r="X19" s="22" t="s">
        <v>96</v>
      </c>
      <c r="Y19" s="76">
        <v>389</v>
      </c>
      <c r="Z19" s="42"/>
      <c r="AA19" s="1" t="s">
        <v>58</v>
      </c>
      <c r="AB19" s="28" t="s">
        <v>159</v>
      </c>
    </row>
    <row r="20" spans="1:28" x14ac:dyDescent="0.3">
      <c r="A20" s="1" t="s">
        <v>79</v>
      </c>
      <c r="B20" s="1" t="s">
        <v>46</v>
      </c>
      <c r="C20" s="27" t="s">
        <v>47</v>
      </c>
      <c r="D20" s="38">
        <v>10</v>
      </c>
      <c r="E20" s="27">
        <v>39</v>
      </c>
      <c r="F20" s="27">
        <v>10</v>
      </c>
      <c r="G20" s="27">
        <v>22</v>
      </c>
      <c r="H20" s="27"/>
      <c r="I20" s="27"/>
      <c r="J20" s="27">
        <v>12</v>
      </c>
      <c r="K20" s="27">
        <v>15</v>
      </c>
      <c r="L20" s="27">
        <v>10</v>
      </c>
      <c r="M20" s="27">
        <v>7</v>
      </c>
      <c r="N20" s="27">
        <f>SUM(L20:M20)</f>
        <v>17</v>
      </c>
      <c r="O20" s="39">
        <v>1</v>
      </c>
      <c r="P20" s="39">
        <v>3</v>
      </c>
      <c r="Q20" s="39">
        <v>2</v>
      </c>
      <c r="R20" s="39">
        <v>2</v>
      </c>
      <c r="S20" s="39">
        <v>1</v>
      </c>
      <c r="T20" s="27">
        <f t="shared" si="1"/>
        <v>32</v>
      </c>
      <c r="U20" s="40">
        <f t="shared" si="2"/>
        <v>1.3076923076923077</v>
      </c>
      <c r="V20" s="22">
        <v>321</v>
      </c>
      <c r="W20" s="22" t="s">
        <v>95</v>
      </c>
      <c r="X20" s="22" t="s">
        <v>96</v>
      </c>
      <c r="Y20" s="76">
        <v>389</v>
      </c>
      <c r="Z20" s="42"/>
      <c r="AA20" s="1" t="s">
        <v>58</v>
      </c>
      <c r="AB20" s="28" t="s">
        <v>159</v>
      </c>
    </row>
    <row r="21" spans="1:28" x14ac:dyDescent="0.3">
      <c r="A21" s="1" t="s">
        <v>79</v>
      </c>
      <c r="B21" s="1" t="s">
        <v>46</v>
      </c>
      <c r="C21" s="27" t="s">
        <v>53</v>
      </c>
      <c r="D21" s="38">
        <v>15</v>
      </c>
      <c r="E21" s="27">
        <v>14</v>
      </c>
      <c r="F21" s="27">
        <v>1</v>
      </c>
      <c r="G21" s="27">
        <v>4</v>
      </c>
      <c r="H21" s="27"/>
      <c r="I21" s="27"/>
      <c r="J21" s="27">
        <v>1</v>
      </c>
      <c r="K21" s="27">
        <v>1</v>
      </c>
      <c r="L21" s="27">
        <v>1</v>
      </c>
      <c r="M21" s="27">
        <v>0</v>
      </c>
      <c r="N21" s="27">
        <f>SUM(L21:M21)</f>
        <v>1</v>
      </c>
      <c r="O21" s="39">
        <v>3</v>
      </c>
      <c r="P21" s="39">
        <v>0</v>
      </c>
      <c r="Q21" s="39">
        <v>0</v>
      </c>
      <c r="R21" s="39">
        <v>3</v>
      </c>
      <c r="S21" s="39">
        <v>0</v>
      </c>
      <c r="T21" s="27">
        <f t="shared" si="1"/>
        <v>3</v>
      </c>
      <c r="U21" s="40">
        <f t="shared" si="2"/>
        <v>0.5</v>
      </c>
      <c r="V21" s="22">
        <v>321</v>
      </c>
      <c r="W21" s="22" t="s">
        <v>95</v>
      </c>
      <c r="X21" s="22" t="s">
        <v>96</v>
      </c>
      <c r="Y21" s="76">
        <v>389</v>
      </c>
      <c r="Z21" s="42"/>
      <c r="AA21" s="1" t="s">
        <v>58</v>
      </c>
      <c r="AB21" s="28" t="s">
        <v>159</v>
      </c>
    </row>
    <row r="22" spans="1:28" x14ac:dyDescent="0.3">
      <c r="A22" s="44" t="s">
        <v>79</v>
      </c>
      <c r="B22" s="44" t="s">
        <v>46</v>
      </c>
      <c r="C22" s="45" t="s">
        <v>40</v>
      </c>
      <c r="D22" s="44"/>
      <c r="E22" s="45">
        <f t="shared" ref="E22:T22" si="3">SUM(E13:E21)</f>
        <v>240</v>
      </c>
      <c r="F22" s="45">
        <f t="shared" si="3"/>
        <v>38</v>
      </c>
      <c r="G22" s="45">
        <f t="shared" si="3"/>
        <v>91</v>
      </c>
      <c r="H22" s="45">
        <f t="shared" si="3"/>
        <v>0</v>
      </c>
      <c r="I22" s="45">
        <f t="shared" si="3"/>
        <v>1</v>
      </c>
      <c r="J22" s="45">
        <f t="shared" si="3"/>
        <v>39</v>
      </c>
      <c r="K22" s="45">
        <f t="shared" si="3"/>
        <v>50</v>
      </c>
      <c r="L22" s="45">
        <f t="shared" si="3"/>
        <v>22</v>
      </c>
      <c r="M22" s="45">
        <f t="shared" si="3"/>
        <v>32</v>
      </c>
      <c r="N22" s="45">
        <f t="shared" si="3"/>
        <v>54</v>
      </c>
      <c r="O22" s="45">
        <f t="shared" si="3"/>
        <v>24</v>
      </c>
      <c r="P22" s="45">
        <f t="shared" si="3"/>
        <v>26</v>
      </c>
      <c r="Q22" s="45">
        <f t="shared" si="3"/>
        <v>12</v>
      </c>
      <c r="R22" s="45">
        <f t="shared" si="3"/>
        <v>26</v>
      </c>
      <c r="S22" s="45">
        <f t="shared" si="3"/>
        <v>2</v>
      </c>
      <c r="T22" s="45">
        <f t="shared" si="3"/>
        <v>115</v>
      </c>
      <c r="U22" s="46">
        <f>((T22+Q22+N22-R22)+(O22*2))/E22</f>
        <v>0.84583333333333333</v>
      </c>
      <c r="V22" s="47">
        <v>321</v>
      </c>
      <c r="W22" s="47" t="s">
        <v>95</v>
      </c>
      <c r="X22" s="47" t="s">
        <v>96</v>
      </c>
      <c r="Y22" s="77">
        <v>389</v>
      </c>
      <c r="Z22" s="49"/>
      <c r="AA22" s="44" t="s">
        <v>58</v>
      </c>
      <c r="AB22" s="79" t="s">
        <v>159</v>
      </c>
    </row>
    <row r="23" spans="1:28" x14ac:dyDescent="0.3">
      <c r="A23" s="1"/>
      <c r="B23" s="1"/>
      <c r="C23" s="1"/>
      <c r="D23" s="1"/>
      <c r="F23" s="50" t="s">
        <v>41</v>
      </c>
      <c r="G23" s="51">
        <f>F22/G22</f>
        <v>0.4175824175824176</v>
      </c>
      <c r="H23" s="27"/>
      <c r="I23" s="1"/>
      <c r="J23" s="50" t="s">
        <v>42</v>
      </c>
      <c r="K23" s="52">
        <f>J22/K22</f>
        <v>0.78</v>
      </c>
      <c r="L23" s="1"/>
      <c r="M23" s="39" t="s">
        <v>43</v>
      </c>
      <c r="N23" s="53">
        <v>5</v>
      </c>
      <c r="P23" s="1"/>
      <c r="Q23" s="1"/>
      <c r="R23" s="1"/>
      <c r="S23" s="1"/>
      <c r="T23" s="1"/>
      <c r="U23" s="1"/>
      <c r="V23" s="22"/>
      <c r="W23" s="22"/>
      <c r="X23" s="22"/>
      <c r="Y23" s="54"/>
      <c r="Z23" s="42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55" t="s">
        <v>80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56">
        <v>30</v>
      </c>
      <c r="W32" s="1"/>
      <c r="X32" s="1"/>
      <c r="Y32" s="31"/>
      <c r="Z32" s="42"/>
      <c r="AA32" s="1"/>
      <c r="AB32" s="28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79</v>
      </c>
      <c r="C34" s="27" t="s">
        <v>144</v>
      </c>
      <c r="D34" s="38">
        <v>30</v>
      </c>
      <c r="E34" s="27">
        <v>20</v>
      </c>
      <c r="F34" s="27">
        <v>4</v>
      </c>
      <c r="G34" s="27">
        <v>8</v>
      </c>
      <c r="H34" s="27"/>
      <c r="I34" s="27"/>
      <c r="J34" s="27">
        <v>0</v>
      </c>
      <c r="K34" s="27">
        <v>0</v>
      </c>
      <c r="L34" s="27">
        <v>0</v>
      </c>
      <c r="M34" s="27">
        <v>0</v>
      </c>
      <c r="N34" s="27">
        <f t="shared" ref="N34:N42" si="4">SUM(L34:M34)</f>
        <v>0</v>
      </c>
      <c r="O34" s="27">
        <v>1</v>
      </c>
      <c r="P34" s="39">
        <v>1</v>
      </c>
      <c r="Q34" s="27">
        <v>1</v>
      </c>
      <c r="R34" s="27">
        <v>0</v>
      </c>
      <c r="S34" s="27">
        <v>0</v>
      </c>
      <c r="T34" s="27">
        <f t="shared" ref="T34:T42" si="5">(H34*3)+((F34-H34)*2)+J34</f>
        <v>8</v>
      </c>
      <c r="U34" s="40">
        <f t="shared" ref="U34:U42" si="6">IFERROR(((T34+Q34+N34-R34)+(O34*2))/E34,"")</f>
        <v>0.55000000000000004</v>
      </c>
      <c r="V34" s="22">
        <v>321</v>
      </c>
      <c r="W34" s="22" t="s">
        <v>91</v>
      </c>
      <c r="X34" s="22" t="s">
        <v>92</v>
      </c>
      <c r="Y34" s="76">
        <v>389</v>
      </c>
      <c r="Z34" s="42"/>
      <c r="AA34" s="1" t="s">
        <v>145</v>
      </c>
      <c r="AB34" s="28" t="s">
        <v>156</v>
      </c>
    </row>
    <row r="35" spans="1:28" x14ac:dyDescent="0.3">
      <c r="A35" s="1" t="s">
        <v>46</v>
      </c>
      <c r="B35" s="1" t="s">
        <v>79</v>
      </c>
      <c r="C35" s="27" t="s">
        <v>147</v>
      </c>
      <c r="D35" s="38">
        <v>21</v>
      </c>
      <c r="E35" s="27">
        <v>27</v>
      </c>
      <c r="F35" s="27">
        <v>5</v>
      </c>
      <c r="G35" s="27">
        <v>10</v>
      </c>
      <c r="H35" s="27"/>
      <c r="I35" s="27"/>
      <c r="J35" s="27">
        <v>2</v>
      </c>
      <c r="K35" s="27">
        <v>2</v>
      </c>
      <c r="L35" s="27">
        <v>2</v>
      </c>
      <c r="M35" s="27">
        <v>1</v>
      </c>
      <c r="N35" s="27">
        <f t="shared" si="4"/>
        <v>3</v>
      </c>
      <c r="O35" s="39">
        <v>0</v>
      </c>
      <c r="P35" s="39">
        <v>5</v>
      </c>
      <c r="Q35" s="39">
        <v>1</v>
      </c>
      <c r="R35" s="39">
        <v>0</v>
      </c>
      <c r="S35" s="39">
        <v>0</v>
      </c>
      <c r="T35" s="39">
        <f t="shared" si="5"/>
        <v>12</v>
      </c>
      <c r="U35" s="40">
        <f t="shared" si="6"/>
        <v>0.59259259259259256</v>
      </c>
      <c r="V35" s="22">
        <v>321</v>
      </c>
      <c r="W35" s="22" t="s">
        <v>91</v>
      </c>
      <c r="X35" s="22" t="s">
        <v>92</v>
      </c>
      <c r="Y35" s="76">
        <v>389</v>
      </c>
      <c r="Z35" s="42"/>
      <c r="AA35" s="1" t="s">
        <v>145</v>
      </c>
      <c r="AB35" s="28" t="s">
        <v>156</v>
      </c>
    </row>
    <row r="36" spans="1:28" x14ac:dyDescent="0.3">
      <c r="A36" s="1" t="s">
        <v>46</v>
      </c>
      <c r="B36" s="1" t="s">
        <v>79</v>
      </c>
      <c r="C36" s="27" t="s">
        <v>148</v>
      </c>
      <c r="D36" s="38">
        <v>15</v>
      </c>
      <c r="E36" s="27">
        <v>48</v>
      </c>
      <c r="F36" s="27">
        <v>9</v>
      </c>
      <c r="G36" s="27">
        <v>15</v>
      </c>
      <c r="H36" s="27"/>
      <c r="I36" s="27"/>
      <c r="J36" s="27">
        <v>14</v>
      </c>
      <c r="K36" s="27">
        <v>15</v>
      </c>
      <c r="L36" s="27">
        <v>0</v>
      </c>
      <c r="M36" s="27">
        <v>3</v>
      </c>
      <c r="N36" s="27">
        <f t="shared" si="4"/>
        <v>3</v>
      </c>
      <c r="O36" s="39">
        <v>9</v>
      </c>
      <c r="P36" s="39">
        <v>5</v>
      </c>
      <c r="Q36" s="39">
        <v>3</v>
      </c>
      <c r="R36" s="39">
        <v>14</v>
      </c>
      <c r="S36" s="39">
        <v>0</v>
      </c>
      <c r="T36" s="39">
        <f t="shared" si="5"/>
        <v>32</v>
      </c>
      <c r="U36" s="40">
        <f t="shared" si="6"/>
        <v>0.875</v>
      </c>
      <c r="V36" s="22">
        <v>321</v>
      </c>
      <c r="W36" s="22" t="s">
        <v>91</v>
      </c>
      <c r="X36" s="22" t="s">
        <v>92</v>
      </c>
      <c r="Y36" s="76">
        <v>389</v>
      </c>
      <c r="Z36" s="42"/>
      <c r="AA36" s="1" t="s">
        <v>145</v>
      </c>
      <c r="AB36" s="28" t="s">
        <v>156</v>
      </c>
    </row>
    <row r="37" spans="1:28" x14ac:dyDescent="0.3">
      <c r="A37" s="1" t="s">
        <v>46</v>
      </c>
      <c r="B37" s="1" t="s">
        <v>79</v>
      </c>
      <c r="C37" s="27" t="s">
        <v>149</v>
      </c>
      <c r="D37" s="38">
        <v>10</v>
      </c>
      <c r="E37" s="27">
        <v>4</v>
      </c>
      <c r="F37" s="27">
        <v>0</v>
      </c>
      <c r="G37" s="27">
        <v>1</v>
      </c>
      <c r="H37" s="27">
        <v>0</v>
      </c>
      <c r="I37" s="27">
        <v>1</v>
      </c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f t="shared" si="5"/>
        <v>0</v>
      </c>
      <c r="U37" s="40">
        <f t="shared" si="6"/>
        <v>0</v>
      </c>
      <c r="V37" s="22">
        <v>321</v>
      </c>
      <c r="W37" s="22" t="s">
        <v>91</v>
      </c>
      <c r="X37" s="22" t="s">
        <v>92</v>
      </c>
      <c r="Y37" s="76">
        <v>389</v>
      </c>
      <c r="Z37" s="42"/>
      <c r="AA37" s="1" t="s">
        <v>145</v>
      </c>
      <c r="AB37" s="28" t="s">
        <v>156</v>
      </c>
    </row>
    <row r="38" spans="1:28" x14ac:dyDescent="0.3">
      <c r="A38" s="1" t="s">
        <v>46</v>
      </c>
      <c r="B38" s="1" t="s">
        <v>79</v>
      </c>
      <c r="C38" s="27" t="s">
        <v>150</v>
      </c>
      <c r="D38" s="38">
        <v>31</v>
      </c>
      <c r="E38" s="27">
        <v>39</v>
      </c>
      <c r="F38" s="27">
        <v>3</v>
      </c>
      <c r="G38" s="27">
        <v>15</v>
      </c>
      <c r="H38" s="27"/>
      <c r="I38" s="27"/>
      <c r="J38" s="27">
        <v>4</v>
      </c>
      <c r="K38" s="27">
        <v>5</v>
      </c>
      <c r="L38" s="27">
        <v>4</v>
      </c>
      <c r="M38" s="27">
        <v>5</v>
      </c>
      <c r="N38" s="27">
        <f t="shared" si="4"/>
        <v>9</v>
      </c>
      <c r="O38" s="39">
        <v>1</v>
      </c>
      <c r="P38" s="39">
        <v>5</v>
      </c>
      <c r="Q38" s="39">
        <v>5</v>
      </c>
      <c r="R38" s="39">
        <v>2</v>
      </c>
      <c r="S38" s="39">
        <v>0</v>
      </c>
      <c r="T38" s="39">
        <f t="shared" si="5"/>
        <v>10</v>
      </c>
      <c r="U38" s="40">
        <f t="shared" si="6"/>
        <v>0.61538461538461542</v>
      </c>
      <c r="V38" s="22">
        <v>321</v>
      </c>
      <c r="W38" s="22" t="s">
        <v>91</v>
      </c>
      <c r="X38" s="22" t="s">
        <v>92</v>
      </c>
      <c r="Y38" s="76">
        <v>389</v>
      </c>
      <c r="Z38" s="42"/>
      <c r="AA38" s="1" t="s">
        <v>145</v>
      </c>
      <c r="AB38" s="28" t="s">
        <v>156</v>
      </c>
    </row>
    <row r="39" spans="1:28" x14ac:dyDescent="0.3">
      <c r="A39" s="1" t="s">
        <v>46</v>
      </c>
      <c r="B39" s="1" t="s">
        <v>79</v>
      </c>
      <c r="C39" s="27" t="s">
        <v>157</v>
      </c>
      <c r="D39" s="38">
        <v>41</v>
      </c>
      <c r="E39" s="27">
        <v>19</v>
      </c>
      <c r="F39" s="27">
        <v>6</v>
      </c>
      <c r="G39" s="27">
        <v>7</v>
      </c>
      <c r="H39" s="27"/>
      <c r="I39" s="27"/>
      <c r="J39" s="27">
        <v>2</v>
      </c>
      <c r="K39" s="27">
        <v>2</v>
      </c>
      <c r="L39" s="27">
        <v>2</v>
      </c>
      <c r="M39" s="27">
        <v>5</v>
      </c>
      <c r="N39" s="27">
        <f t="shared" si="4"/>
        <v>7</v>
      </c>
      <c r="O39" s="39">
        <v>0</v>
      </c>
      <c r="P39" s="57">
        <v>6</v>
      </c>
      <c r="Q39" s="39">
        <v>1</v>
      </c>
      <c r="R39" s="39">
        <v>1</v>
      </c>
      <c r="S39" s="39">
        <v>2</v>
      </c>
      <c r="T39" s="39">
        <f t="shared" si="5"/>
        <v>14</v>
      </c>
      <c r="U39" s="40">
        <f t="shared" si="6"/>
        <v>1.1052631578947369</v>
      </c>
      <c r="V39" s="22">
        <v>321</v>
      </c>
      <c r="W39" s="22" t="s">
        <v>91</v>
      </c>
      <c r="X39" s="22" t="s">
        <v>92</v>
      </c>
      <c r="Y39" s="76">
        <v>389</v>
      </c>
      <c r="Z39" s="42"/>
      <c r="AA39" s="1" t="s">
        <v>145</v>
      </c>
      <c r="AB39" s="28" t="s">
        <v>156</v>
      </c>
    </row>
    <row r="40" spans="1:28" x14ac:dyDescent="0.3">
      <c r="A40" s="1" t="s">
        <v>46</v>
      </c>
      <c r="B40" s="1" t="s">
        <v>79</v>
      </c>
      <c r="C40" s="27" t="s">
        <v>151</v>
      </c>
      <c r="D40" s="38">
        <v>24</v>
      </c>
      <c r="E40" s="27">
        <v>29</v>
      </c>
      <c r="F40" s="27">
        <v>1</v>
      </c>
      <c r="G40" s="27">
        <v>8</v>
      </c>
      <c r="H40" s="27"/>
      <c r="I40" s="27"/>
      <c r="J40" s="27">
        <v>1</v>
      </c>
      <c r="K40" s="27">
        <v>3</v>
      </c>
      <c r="L40" s="27">
        <v>4</v>
      </c>
      <c r="M40" s="27">
        <v>7</v>
      </c>
      <c r="N40" s="27">
        <f t="shared" si="4"/>
        <v>11</v>
      </c>
      <c r="O40" s="39">
        <v>1</v>
      </c>
      <c r="P40" s="39">
        <v>3</v>
      </c>
      <c r="Q40" s="39">
        <v>0</v>
      </c>
      <c r="R40" s="39">
        <v>1</v>
      </c>
      <c r="S40" s="39">
        <v>0</v>
      </c>
      <c r="T40" s="39">
        <f t="shared" si="5"/>
        <v>3</v>
      </c>
      <c r="U40" s="40">
        <f t="shared" si="6"/>
        <v>0.51724137931034486</v>
      </c>
      <c r="V40" s="22">
        <v>321</v>
      </c>
      <c r="W40" s="22" t="s">
        <v>91</v>
      </c>
      <c r="X40" s="22" t="s">
        <v>92</v>
      </c>
      <c r="Y40" s="76">
        <v>389</v>
      </c>
      <c r="Z40" s="42"/>
      <c r="AA40" s="1" t="s">
        <v>145</v>
      </c>
      <c r="AB40" s="28" t="s">
        <v>156</v>
      </c>
    </row>
    <row r="41" spans="1:28" x14ac:dyDescent="0.3">
      <c r="A41" s="1" t="s">
        <v>46</v>
      </c>
      <c r="B41" s="1" t="s">
        <v>79</v>
      </c>
      <c r="C41" s="27" t="s">
        <v>153</v>
      </c>
      <c r="D41" s="38">
        <v>44</v>
      </c>
      <c r="E41" s="27">
        <v>26</v>
      </c>
      <c r="F41" s="27">
        <v>0</v>
      </c>
      <c r="G41" s="27">
        <v>5</v>
      </c>
      <c r="H41" s="27"/>
      <c r="I41" s="27"/>
      <c r="J41" s="27">
        <v>0</v>
      </c>
      <c r="K41" s="27">
        <v>0</v>
      </c>
      <c r="L41" s="27">
        <v>5</v>
      </c>
      <c r="M41" s="27">
        <v>7</v>
      </c>
      <c r="N41" s="27">
        <f t="shared" si="4"/>
        <v>12</v>
      </c>
      <c r="O41" s="39">
        <v>0</v>
      </c>
      <c r="P41" s="57">
        <v>6</v>
      </c>
      <c r="Q41" s="39">
        <v>0</v>
      </c>
      <c r="R41" s="39">
        <v>1</v>
      </c>
      <c r="S41" s="39">
        <v>0</v>
      </c>
      <c r="T41" s="39">
        <f t="shared" si="5"/>
        <v>0</v>
      </c>
      <c r="U41" s="40">
        <f t="shared" si="6"/>
        <v>0.42307692307692307</v>
      </c>
      <c r="V41" s="22">
        <v>321</v>
      </c>
      <c r="W41" s="22" t="s">
        <v>91</v>
      </c>
      <c r="X41" s="22" t="s">
        <v>92</v>
      </c>
      <c r="Y41" s="76">
        <v>389</v>
      </c>
      <c r="Z41" s="42"/>
      <c r="AA41" s="1" t="s">
        <v>145</v>
      </c>
      <c r="AB41" s="28" t="s">
        <v>156</v>
      </c>
    </row>
    <row r="42" spans="1:28" x14ac:dyDescent="0.3">
      <c r="A42" s="1" t="s">
        <v>46</v>
      </c>
      <c r="B42" s="1" t="s">
        <v>79</v>
      </c>
      <c r="C42" s="27" t="s">
        <v>155</v>
      </c>
      <c r="D42" s="38">
        <v>25</v>
      </c>
      <c r="E42" s="27">
        <v>28</v>
      </c>
      <c r="F42" s="27">
        <v>8</v>
      </c>
      <c r="G42" s="27">
        <v>24</v>
      </c>
      <c r="H42" s="27"/>
      <c r="I42" s="27"/>
      <c r="J42" s="27">
        <v>8</v>
      </c>
      <c r="K42" s="27">
        <v>10</v>
      </c>
      <c r="L42" s="27">
        <v>1</v>
      </c>
      <c r="M42" s="27">
        <v>4</v>
      </c>
      <c r="N42" s="27">
        <f t="shared" si="4"/>
        <v>5</v>
      </c>
      <c r="O42" s="39">
        <v>0</v>
      </c>
      <c r="P42" s="39">
        <v>5</v>
      </c>
      <c r="Q42" s="39">
        <v>0</v>
      </c>
      <c r="R42" s="39">
        <v>1</v>
      </c>
      <c r="S42" s="39">
        <v>0</v>
      </c>
      <c r="T42" s="39">
        <f t="shared" si="5"/>
        <v>24</v>
      </c>
      <c r="U42" s="40">
        <f t="shared" si="6"/>
        <v>1</v>
      </c>
      <c r="V42" s="22">
        <v>321</v>
      </c>
      <c r="W42" s="22" t="s">
        <v>91</v>
      </c>
      <c r="X42" s="22" t="s">
        <v>92</v>
      </c>
      <c r="Y42" s="76">
        <v>389</v>
      </c>
      <c r="Z42" s="42"/>
      <c r="AA42" s="1" t="s">
        <v>145</v>
      </c>
      <c r="AB42" s="28" t="s">
        <v>156</v>
      </c>
    </row>
    <row r="43" spans="1:28" x14ac:dyDescent="0.3">
      <c r="A43" s="44" t="s">
        <v>46</v>
      </c>
      <c r="B43" s="44" t="s">
        <v>79</v>
      </c>
      <c r="C43" s="45" t="s">
        <v>40</v>
      </c>
      <c r="D43" s="44"/>
      <c r="E43" s="45">
        <f t="shared" ref="E43:T43" si="7">SUM(E34:E42)</f>
        <v>240</v>
      </c>
      <c r="F43" s="45">
        <f t="shared" si="7"/>
        <v>36</v>
      </c>
      <c r="G43" s="45">
        <f t="shared" si="7"/>
        <v>93</v>
      </c>
      <c r="H43" s="45">
        <f t="shared" si="7"/>
        <v>0</v>
      </c>
      <c r="I43" s="45">
        <f t="shared" si="7"/>
        <v>1</v>
      </c>
      <c r="J43" s="45">
        <f t="shared" si="7"/>
        <v>31</v>
      </c>
      <c r="K43" s="45">
        <f t="shared" si="7"/>
        <v>37</v>
      </c>
      <c r="L43" s="45">
        <f t="shared" si="7"/>
        <v>18</v>
      </c>
      <c r="M43" s="45">
        <f t="shared" si="7"/>
        <v>32</v>
      </c>
      <c r="N43" s="45">
        <f t="shared" si="7"/>
        <v>50</v>
      </c>
      <c r="O43" s="45">
        <f t="shared" si="7"/>
        <v>12</v>
      </c>
      <c r="P43" s="45">
        <f t="shared" si="7"/>
        <v>36</v>
      </c>
      <c r="Q43" s="45">
        <f t="shared" si="7"/>
        <v>11</v>
      </c>
      <c r="R43" s="45">
        <f t="shared" si="7"/>
        <v>20</v>
      </c>
      <c r="S43" s="45">
        <f t="shared" si="7"/>
        <v>2</v>
      </c>
      <c r="T43" s="45">
        <f t="shared" si="7"/>
        <v>103</v>
      </c>
      <c r="U43" s="46">
        <f>((T43+Q43+N43-R43)+(O43*2))/E43</f>
        <v>0.7</v>
      </c>
      <c r="V43" s="47">
        <v>321</v>
      </c>
      <c r="W43" s="47" t="s">
        <v>91</v>
      </c>
      <c r="X43" s="47" t="s">
        <v>92</v>
      </c>
      <c r="Y43" s="77">
        <v>389</v>
      </c>
      <c r="Z43" s="88" t="s">
        <v>158</v>
      </c>
      <c r="AA43" s="44" t="s">
        <v>145</v>
      </c>
      <c r="AB43" s="79" t="s">
        <v>156</v>
      </c>
    </row>
    <row r="44" spans="1:28" x14ac:dyDescent="0.3">
      <c r="A44" s="1"/>
      <c r="B44" s="1"/>
      <c r="C44" s="1"/>
      <c r="D44" s="1"/>
      <c r="F44" s="50" t="s">
        <v>41</v>
      </c>
      <c r="G44" s="51">
        <f>F43/G43</f>
        <v>0.38709677419354838</v>
      </c>
      <c r="H44" s="27"/>
      <c r="I44" s="1"/>
      <c r="J44" s="50" t="s">
        <v>42</v>
      </c>
      <c r="K44" s="52">
        <f>J43/K43</f>
        <v>0.83783783783783783</v>
      </c>
      <c r="L44" s="1"/>
      <c r="M44" s="39" t="s">
        <v>43</v>
      </c>
      <c r="N44" s="53"/>
      <c r="P44" s="1"/>
      <c r="Q44" s="1"/>
      <c r="R44" s="1"/>
      <c r="S44" s="1"/>
      <c r="T44" s="1"/>
      <c r="U44" s="1"/>
      <c r="V44" s="22"/>
      <c r="W44" s="22"/>
      <c r="X44" s="22"/>
      <c r="Y44" s="54"/>
      <c r="Z44" s="42"/>
      <c r="AA44" s="1"/>
      <c r="AB44" s="28"/>
    </row>
    <row r="45" spans="1:28" x14ac:dyDescent="0.3">
      <c r="A45" s="1"/>
      <c r="B45" s="1"/>
      <c r="C45" s="5" t="s">
        <v>44</v>
      </c>
      <c r="V45" s="22"/>
      <c r="W45" s="22"/>
      <c r="X45" s="22"/>
      <c r="Y45" s="54"/>
      <c r="Z45" s="42"/>
      <c r="AA45" s="1"/>
      <c r="AB45" s="28"/>
    </row>
    <row r="46" spans="1:28" x14ac:dyDescent="0.3">
      <c r="B46" s="1"/>
      <c r="C46" s="1" t="s">
        <v>488</v>
      </c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1"/>
      <c r="Z46" s="42"/>
      <c r="AA46" s="1"/>
      <c r="AB46" s="28"/>
    </row>
    <row r="47" spans="1:28" x14ac:dyDescent="0.3">
      <c r="C47" s="1" t="s">
        <v>489</v>
      </c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FDBE-1E2B-4667-B919-BD4D42B82F6A}">
  <sheetPr>
    <tabColor rgb="FFFF0000"/>
    <pageSetUpPr fitToPage="1"/>
  </sheetPr>
  <dimension ref="A1:AB50"/>
  <sheetViews>
    <sheetView workbookViewId="0">
      <selection activeCell="C17" sqref="C17:D1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452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517</v>
      </c>
    </row>
    <row r="3" spans="1:28" x14ac:dyDescent="0.3">
      <c r="B3" s="1"/>
      <c r="C3" s="6">
        <v>29280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343</v>
      </c>
      <c r="K4" s="16" t="s">
        <v>45</v>
      </c>
      <c r="L4" s="17"/>
      <c r="M4" s="18"/>
      <c r="N4" s="19">
        <v>20</v>
      </c>
      <c r="O4" s="19">
        <v>18</v>
      </c>
      <c r="P4" s="19">
        <v>25</v>
      </c>
      <c r="Q4" s="19">
        <v>23</v>
      </c>
      <c r="R4" s="20"/>
      <c r="S4" s="21">
        <f>SUM(N4:R4)</f>
        <v>86</v>
      </c>
      <c r="T4" s="22">
        <v>325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344</v>
      </c>
      <c r="K5" s="16" t="s">
        <v>68</v>
      </c>
      <c r="L5" s="17"/>
      <c r="M5" s="18"/>
      <c r="N5" s="19">
        <v>16</v>
      </c>
      <c r="O5" s="19">
        <v>27</v>
      </c>
      <c r="P5" s="19">
        <v>24</v>
      </c>
      <c r="Q5" s="19">
        <v>23</v>
      </c>
      <c r="R5" s="20"/>
      <c r="S5" s="21">
        <f>SUM(N5:R5)</f>
        <v>90</v>
      </c>
      <c r="T5" s="22">
        <v>325</v>
      </c>
      <c r="U5" s="1"/>
      <c r="V5" s="1"/>
      <c r="W5" s="1"/>
    </row>
    <row r="6" spans="1:28" x14ac:dyDescent="0.3">
      <c r="C6" s="23">
        <v>389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451</v>
      </c>
      <c r="D7" s="7" t="s">
        <v>8</v>
      </c>
      <c r="G7" s="1"/>
      <c r="S7" s="1"/>
      <c r="T7" s="25" t="s">
        <v>9</v>
      </c>
      <c r="U7" s="1"/>
      <c r="V7" s="26">
        <v>325</v>
      </c>
      <c r="W7" s="1"/>
    </row>
    <row r="8" spans="1:28" x14ac:dyDescent="0.3">
      <c r="B8" s="1"/>
      <c r="C8" s="24" t="s">
        <v>553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30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50</v>
      </c>
      <c r="D13" s="38">
        <v>11</v>
      </c>
      <c r="E13" s="97"/>
      <c r="F13" s="27">
        <v>1</v>
      </c>
      <c r="G13" s="97"/>
      <c r="H13" s="27"/>
      <c r="I13" s="27"/>
      <c r="J13" s="27">
        <v>2</v>
      </c>
      <c r="K13" s="27">
        <v>2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(H13*3)+((F13-H13)*2)+J13</f>
        <v>4</v>
      </c>
      <c r="U13" s="40" t="str">
        <f>IFERROR(((T13+Q13+N13-R13)+(O13*2))/E13,"")</f>
        <v/>
      </c>
      <c r="V13" s="22">
        <v>325</v>
      </c>
      <c r="W13" s="22" t="s">
        <v>95</v>
      </c>
      <c r="X13" s="22" t="s">
        <v>92</v>
      </c>
      <c r="Y13" s="76">
        <v>389</v>
      </c>
      <c r="Z13" s="42"/>
      <c r="AA13" s="1" t="s">
        <v>58</v>
      </c>
      <c r="AB13" s="28" t="s">
        <v>345</v>
      </c>
    </row>
    <row r="14" spans="1:28" x14ac:dyDescent="0.3">
      <c r="A14" s="1" t="s">
        <v>67</v>
      </c>
      <c r="B14" s="1" t="s">
        <v>46</v>
      </c>
      <c r="C14" s="27" t="s">
        <v>49</v>
      </c>
      <c r="D14" s="38">
        <v>24</v>
      </c>
      <c r="E14" s="97"/>
      <c r="F14" s="27">
        <v>8</v>
      </c>
      <c r="G14" s="97"/>
      <c r="H14" s="27"/>
      <c r="I14" s="27"/>
      <c r="J14" s="27">
        <v>4</v>
      </c>
      <c r="K14" s="27">
        <v>5</v>
      </c>
      <c r="L14" s="97"/>
      <c r="M14" s="97"/>
      <c r="N14" s="27">
        <f t="shared" ref="N14:N20" si="0">SUM(L14:M14)</f>
        <v>0</v>
      </c>
      <c r="O14" s="98"/>
      <c r="P14" s="98"/>
      <c r="Q14" s="98"/>
      <c r="R14" s="98"/>
      <c r="S14" s="98"/>
      <c r="T14" s="39">
        <f t="shared" ref="T14:T20" si="1">(H14*3)+((F14-H14)*2)+J14</f>
        <v>20</v>
      </c>
      <c r="U14" s="40" t="str">
        <f t="shared" ref="U14:U22" si="2">IFERROR(((T14+Q14+N14-R14)+(O14*2))/E14,"")</f>
        <v/>
      </c>
      <c r="V14" s="22">
        <v>325</v>
      </c>
      <c r="W14" s="22" t="s">
        <v>95</v>
      </c>
      <c r="X14" s="22" t="s">
        <v>92</v>
      </c>
      <c r="Y14" s="76">
        <v>389</v>
      </c>
      <c r="Z14" s="42"/>
      <c r="AA14" s="1" t="s">
        <v>58</v>
      </c>
      <c r="AB14" s="28" t="s">
        <v>345</v>
      </c>
    </row>
    <row r="15" spans="1:28" x14ac:dyDescent="0.3">
      <c r="A15" s="1" t="s">
        <v>67</v>
      </c>
      <c r="B15" s="1" t="s">
        <v>46</v>
      </c>
      <c r="C15" s="27" t="s">
        <v>48</v>
      </c>
      <c r="D15" s="38">
        <v>22</v>
      </c>
      <c r="E15" s="97"/>
      <c r="F15" s="27">
        <v>5</v>
      </c>
      <c r="G15" s="97"/>
      <c r="H15" s="27"/>
      <c r="I15" s="27"/>
      <c r="J15" s="27">
        <v>3</v>
      </c>
      <c r="K15" s="27">
        <v>3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f t="shared" si="1"/>
        <v>13</v>
      </c>
      <c r="U15" s="40" t="str">
        <f t="shared" si="2"/>
        <v/>
      </c>
      <c r="V15" s="22">
        <v>325</v>
      </c>
      <c r="W15" s="22" t="s">
        <v>95</v>
      </c>
      <c r="X15" s="22" t="s">
        <v>92</v>
      </c>
      <c r="Y15" s="76">
        <v>389</v>
      </c>
      <c r="Z15" s="42"/>
      <c r="AA15" s="1" t="s">
        <v>58</v>
      </c>
      <c r="AB15" s="28" t="s">
        <v>345</v>
      </c>
    </row>
    <row r="16" spans="1:28" x14ac:dyDescent="0.3">
      <c r="A16" s="1" t="s">
        <v>67</v>
      </c>
      <c r="B16" s="1" t="s">
        <v>46</v>
      </c>
      <c r="C16" s="27" t="s">
        <v>52</v>
      </c>
      <c r="D16" s="38">
        <v>3</v>
      </c>
      <c r="E16" s="97" t="s">
        <v>422</v>
      </c>
      <c r="F16" s="27"/>
      <c r="G16" s="97"/>
      <c r="H16" s="27"/>
      <c r="I16" s="27"/>
      <c r="J16" s="27"/>
      <c r="K16" s="27"/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39">
        <f t="shared" si="1"/>
        <v>0</v>
      </c>
      <c r="U16" s="40" t="str">
        <f t="shared" si="2"/>
        <v/>
      </c>
      <c r="V16" s="22">
        <v>325</v>
      </c>
      <c r="W16" s="22" t="s">
        <v>95</v>
      </c>
      <c r="X16" s="22" t="s">
        <v>92</v>
      </c>
      <c r="Y16" s="76">
        <v>389</v>
      </c>
      <c r="Z16" s="42"/>
      <c r="AA16" s="1" t="s">
        <v>58</v>
      </c>
      <c r="AB16" s="28" t="s">
        <v>345</v>
      </c>
    </row>
    <row r="17" spans="1:28" x14ac:dyDescent="0.3">
      <c r="A17" s="1" t="s">
        <v>67</v>
      </c>
      <c r="B17" s="1" t="s">
        <v>46</v>
      </c>
      <c r="C17" s="27" t="s">
        <v>556</v>
      </c>
      <c r="D17" s="96"/>
      <c r="E17" s="97"/>
      <c r="F17" s="27"/>
      <c r="G17" s="97"/>
      <c r="H17" s="27"/>
      <c r="I17" s="27"/>
      <c r="J17" s="27">
        <v>3</v>
      </c>
      <c r="K17" s="27">
        <v>4</v>
      </c>
      <c r="L17" s="97"/>
      <c r="M17" s="97"/>
      <c r="N17" s="27">
        <f t="shared" ref="N17" si="3">SUM(L17:M17)</f>
        <v>0</v>
      </c>
      <c r="O17" s="98"/>
      <c r="P17" s="98"/>
      <c r="Q17" s="98"/>
      <c r="R17" s="98"/>
      <c r="S17" s="98"/>
      <c r="T17" s="39">
        <f t="shared" si="1"/>
        <v>3</v>
      </c>
      <c r="U17" s="40" t="str">
        <f t="shared" si="2"/>
        <v/>
      </c>
      <c r="V17" s="22">
        <v>325</v>
      </c>
      <c r="W17" s="22" t="s">
        <v>95</v>
      </c>
      <c r="X17" s="22" t="s">
        <v>92</v>
      </c>
      <c r="Y17" s="76">
        <v>389</v>
      </c>
      <c r="Z17" s="42"/>
      <c r="AA17" s="1" t="s">
        <v>58</v>
      </c>
      <c r="AB17" s="28" t="s">
        <v>345</v>
      </c>
    </row>
    <row r="18" spans="1:28" x14ac:dyDescent="0.3">
      <c r="A18" s="1" t="s">
        <v>67</v>
      </c>
      <c r="B18" s="1" t="s">
        <v>46</v>
      </c>
      <c r="C18" s="27" t="s">
        <v>56</v>
      </c>
      <c r="D18" s="38">
        <v>45</v>
      </c>
      <c r="E18" s="97"/>
      <c r="F18" s="27">
        <v>3</v>
      </c>
      <c r="G18" s="97"/>
      <c r="H18" s="27"/>
      <c r="I18" s="27"/>
      <c r="J18" s="27">
        <v>0</v>
      </c>
      <c r="K18" s="27">
        <v>0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f t="shared" si="1"/>
        <v>6</v>
      </c>
      <c r="U18" s="40" t="str">
        <f t="shared" si="2"/>
        <v/>
      </c>
      <c r="V18" s="22">
        <v>325</v>
      </c>
      <c r="W18" s="22" t="s">
        <v>95</v>
      </c>
      <c r="X18" s="22" t="s">
        <v>92</v>
      </c>
      <c r="Y18" s="76">
        <v>389</v>
      </c>
      <c r="Z18" s="42"/>
      <c r="AA18" s="1" t="s">
        <v>58</v>
      </c>
      <c r="AB18" s="28" t="s">
        <v>345</v>
      </c>
    </row>
    <row r="19" spans="1:28" x14ac:dyDescent="0.3">
      <c r="A19" s="1" t="s">
        <v>67</v>
      </c>
      <c r="B19" s="1" t="s">
        <v>46</v>
      </c>
      <c r="C19" s="27" t="s">
        <v>51</v>
      </c>
      <c r="D19" s="38">
        <v>23</v>
      </c>
      <c r="E19" s="97"/>
      <c r="F19" s="27">
        <v>8</v>
      </c>
      <c r="G19" s="97"/>
      <c r="H19" s="27"/>
      <c r="I19" s="27"/>
      <c r="J19" s="27">
        <v>0</v>
      </c>
      <c r="K19" s="27">
        <v>1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39">
        <f t="shared" si="1"/>
        <v>16</v>
      </c>
      <c r="U19" s="40" t="str">
        <f t="shared" si="2"/>
        <v/>
      </c>
      <c r="V19" s="22">
        <v>325</v>
      </c>
      <c r="W19" s="22" t="s">
        <v>95</v>
      </c>
      <c r="X19" s="22" t="s">
        <v>92</v>
      </c>
      <c r="Y19" s="76">
        <v>389</v>
      </c>
      <c r="Z19" s="42"/>
      <c r="AA19" s="1" t="s">
        <v>58</v>
      </c>
      <c r="AB19" s="28" t="s">
        <v>345</v>
      </c>
    </row>
    <row r="20" spans="1:28" x14ac:dyDescent="0.3">
      <c r="A20" s="1" t="s">
        <v>67</v>
      </c>
      <c r="B20" s="1" t="s">
        <v>46</v>
      </c>
      <c r="C20" s="27" t="s">
        <v>55</v>
      </c>
      <c r="D20" s="38">
        <v>40</v>
      </c>
      <c r="E20" s="97"/>
      <c r="F20" s="27">
        <v>0</v>
      </c>
      <c r="G20" s="97"/>
      <c r="H20" s="27"/>
      <c r="I20" s="27"/>
      <c r="J20" s="27">
        <v>2</v>
      </c>
      <c r="K20" s="27">
        <v>4</v>
      </c>
      <c r="L20" s="97"/>
      <c r="M20" s="97"/>
      <c r="N20" s="27">
        <f t="shared" si="0"/>
        <v>0</v>
      </c>
      <c r="O20" s="98"/>
      <c r="P20" s="98"/>
      <c r="Q20" s="98"/>
      <c r="R20" s="98"/>
      <c r="S20" s="98"/>
      <c r="T20" s="39">
        <f t="shared" si="1"/>
        <v>2</v>
      </c>
      <c r="U20" s="40" t="str">
        <f t="shared" si="2"/>
        <v/>
      </c>
      <c r="V20" s="22">
        <v>325</v>
      </c>
      <c r="W20" s="22" t="s">
        <v>95</v>
      </c>
      <c r="X20" s="22" t="s">
        <v>92</v>
      </c>
      <c r="Y20" s="76">
        <v>389</v>
      </c>
      <c r="Z20" s="42"/>
      <c r="AA20" s="1" t="s">
        <v>58</v>
      </c>
      <c r="AB20" s="28" t="s">
        <v>345</v>
      </c>
    </row>
    <row r="21" spans="1:28" x14ac:dyDescent="0.3">
      <c r="A21" s="1" t="s">
        <v>67</v>
      </c>
      <c r="B21" s="1" t="s">
        <v>46</v>
      </c>
      <c r="C21" s="27" t="s">
        <v>47</v>
      </c>
      <c r="D21" s="38">
        <v>10</v>
      </c>
      <c r="E21" s="97"/>
      <c r="F21" s="27">
        <v>6</v>
      </c>
      <c r="G21" s="97"/>
      <c r="H21" s="27"/>
      <c r="I21" s="27"/>
      <c r="J21" s="27">
        <v>2</v>
      </c>
      <c r="K21" s="27">
        <v>2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39">
        <f>(H21*3)+((F21-H21)*2)+J21</f>
        <v>14</v>
      </c>
      <c r="U21" s="40" t="str">
        <f t="shared" si="2"/>
        <v/>
      </c>
      <c r="V21" s="22">
        <v>325</v>
      </c>
      <c r="W21" s="22" t="s">
        <v>95</v>
      </c>
      <c r="X21" s="22" t="s">
        <v>92</v>
      </c>
      <c r="Y21" s="76">
        <v>389</v>
      </c>
      <c r="Z21" s="42"/>
      <c r="AA21" s="1" t="s">
        <v>58</v>
      </c>
      <c r="AB21" s="28" t="s">
        <v>345</v>
      </c>
    </row>
    <row r="22" spans="1:28" x14ac:dyDescent="0.3">
      <c r="A22" s="1" t="s">
        <v>67</v>
      </c>
      <c r="B22" s="1" t="s">
        <v>46</v>
      </c>
      <c r="C22" s="27" t="s">
        <v>53</v>
      </c>
      <c r="D22" s="38">
        <v>15</v>
      </c>
      <c r="E22" s="97"/>
      <c r="F22" s="27">
        <v>3</v>
      </c>
      <c r="G22" s="97"/>
      <c r="H22" s="27"/>
      <c r="I22" s="27"/>
      <c r="J22" s="27">
        <v>2</v>
      </c>
      <c r="K22" s="27">
        <v>2</v>
      </c>
      <c r="L22" s="97"/>
      <c r="M22" s="97"/>
      <c r="N22" s="27">
        <f>SUM(L22:M22)</f>
        <v>0</v>
      </c>
      <c r="O22" s="98"/>
      <c r="P22" s="98"/>
      <c r="Q22" s="98"/>
      <c r="R22" s="98"/>
      <c r="S22" s="98"/>
      <c r="T22" s="39">
        <f>(H22*3)+((F22-H22)*2)+J22</f>
        <v>8</v>
      </c>
      <c r="U22" s="40" t="str">
        <f t="shared" si="2"/>
        <v/>
      </c>
      <c r="V22" s="22">
        <v>325</v>
      </c>
      <c r="W22" s="22" t="s">
        <v>95</v>
      </c>
      <c r="X22" s="22" t="s">
        <v>92</v>
      </c>
      <c r="Y22" s="76">
        <v>389</v>
      </c>
      <c r="Z22" s="42"/>
      <c r="AA22" s="1" t="s">
        <v>58</v>
      </c>
      <c r="AB22" s="28" t="s">
        <v>345</v>
      </c>
    </row>
    <row r="23" spans="1:28" x14ac:dyDescent="0.3">
      <c r="A23" s="1" t="s">
        <v>67</v>
      </c>
      <c r="B23" s="1" t="s">
        <v>46</v>
      </c>
      <c r="C23" s="57" t="s">
        <v>39</v>
      </c>
      <c r="D23" s="1"/>
      <c r="E23" s="57">
        <v>240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57"/>
      <c r="U23" s="40" t="str">
        <f t="shared" ref="U23" si="4">_xlfn.IFNA("",((T23+Q23+N23-R23)+(O23*2))/E23)</f>
        <v/>
      </c>
      <c r="V23" s="22">
        <v>325</v>
      </c>
      <c r="W23" s="22" t="s">
        <v>95</v>
      </c>
      <c r="X23" s="22" t="s">
        <v>92</v>
      </c>
      <c r="Y23" s="76">
        <v>389</v>
      </c>
      <c r="Z23" s="42"/>
      <c r="AA23" s="1" t="s">
        <v>58</v>
      </c>
      <c r="AB23" s="28" t="s">
        <v>345</v>
      </c>
    </row>
    <row r="24" spans="1:28" x14ac:dyDescent="0.3">
      <c r="A24" s="44" t="s">
        <v>67</v>
      </c>
      <c r="B24" s="44" t="s">
        <v>46</v>
      </c>
      <c r="C24" s="45" t="s">
        <v>40</v>
      </c>
      <c r="D24" s="44"/>
      <c r="E24" s="45">
        <f t="shared" ref="E24:T24" si="5">SUM(E13:E23)</f>
        <v>240</v>
      </c>
      <c r="F24" s="45">
        <f t="shared" si="5"/>
        <v>34</v>
      </c>
      <c r="G24" s="45">
        <f t="shared" si="5"/>
        <v>0</v>
      </c>
      <c r="H24" s="45">
        <f t="shared" si="5"/>
        <v>0</v>
      </c>
      <c r="I24" s="45">
        <f t="shared" si="5"/>
        <v>0</v>
      </c>
      <c r="J24" s="45">
        <f t="shared" si="5"/>
        <v>18</v>
      </c>
      <c r="K24" s="45">
        <f t="shared" si="5"/>
        <v>23</v>
      </c>
      <c r="L24" s="45">
        <f t="shared" si="5"/>
        <v>0</v>
      </c>
      <c r="M24" s="45">
        <f t="shared" si="5"/>
        <v>0</v>
      </c>
      <c r="N24" s="45">
        <f t="shared" si="5"/>
        <v>0</v>
      </c>
      <c r="O24" s="45">
        <f t="shared" si="5"/>
        <v>0</v>
      </c>
      <c r="P24" s="45">
        <f t="shared" si="5"/>
        <v>0</v>
      </c>
      <c r="Q24" s="45">
        <f t="shared" si="5"/>
        <v>0</v>
      </c>
      <c r="R24" s="45">
        <f t="shared" si="5"/>
        <v>0</v>
      </c>
      <c r="S24" s="45">
        <f t="shared" si="5"/>
        <v>0</v>
      </c>
      <c r="T24" s="45">
        <f t="shared" si="5"/>
        <v>86</v>
      </c>
      <c r="U24" s="46">
        <f>((T24+Q24+N24-R24)+(O24*2))/E24</f>
        <v>0.35833333333333334</v>
      </c>
      <c r="V24" s="47">
        <v>325</v>
      </c>
      <c r="W24" s="47" t="s">
        <v>95</v>
      </c>
      <c r="X24" s="47" t="s">
        <v>92</v>
      </c>
      <c r="Y24" s="77">
        <v>389</v>
      </c>
      <c r="Z24" s="49"/>
      <c r="AA24" s="44" t="s">
        <v>58</v>
      </c>
      <c r="AB24" s="79" t="s">
        <v>345</v>
      </c>
    </row>
    <row r="25" spans="1:28" x14ac:dyDescent="0.3">
      <c r="A25" s="1"/>
      <c r="B25" s="1"/>
      <c r="C25" s="1"/>
      <c r="D25" s="1"/>
      <c r="F25" s="50" t="s">
        <v>41</v>
      </c>
      <c r="G25" s="51" t="e">
        <f>F24/G24</f>
        <v>#DIV/0!</v>
      </c>
      <c r="H25" s="27"/>
      <c r="I25" s="1"/>
      <c r="J25" s="50" t="s">
        <v>42</v>
      </c>
      <c r="K25" s="52">
        <f>J24/K24</f>
        <v>0.78260869565217395</v>
      </c>
      <c r="L25" s="1"/>
      <c r="M25" s="39" t="s">
        <v>43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>
        <v>31</v>
      </c>
      <c r="W33" s="1"/>
      <c r="X33" s="1"/>
      <c r="Y33" s="31"/>
      <c r="Z33" s="42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490</v>
      </c>
      <c r="D35" s="38">
        <v>22</v>
      </c>
      <c r="E35" s="97"/>
      <c r="F35" s="27">
        <v>1</v>
      </c>
      <c r="G35" s="97"/>
      <c r="H35" s="27"/>
      <c r="I35" s="27"/>
      <c r="J35" s="27">
        <v>0</v>
      </c>
      <c r="K35" s="27">
        <v>2</v>
      </c>
      <c r="L35" s="97"/>
      <c r="M35" s="97"/>
      <c r="N35" s="27">
        <f>SUM(L35:M35)</f>
        <v>0</v>
      </c>
      <c r="O35" s="97"/>
      <c r="P35" s="98"/>
      <c r="Q35" s="97"/>
      <c r="R35" s="97"/>
      <c r="S35" s="97"/>
      <c r="T35" s="27">
        <f>+(F35*2)+J35</f>
        <v>2</v>
      </c>
      <c r="U35" s="40" t="str">
        <f>IFERROR(((T35+Q35+N35-R35)+(O35*2))/E35,"")</f>
        <v/>
      </c>
      <c r="V35" s="22">
        <v>325</v>
      </c>
      <c r="W35" s="22" t="s">
        <v>91</v>
      </c>
      <c r="X35" s="22" t="s">
        <v>96</v>
      </c>
      <c r="Y35" s="76">
        <v>389</v>
      </c>
      <c r="Z35" s="42"/>
      <c r="AA35" s="1" t="s">
        <v>285</v>
      </c>
      <c r="AB35" s="28" t="s">
        <v>346</v>
      </c>
    </row>
    <row r="36" spans="1:28" x14ac:dyDescent="0.3">
      <c r="A36" s="1" t="s">
        <v>46</v>
      </c>
      <c r="B36" s="1" t="s">
        <v>67</v>
      </c>
      <c r="C36" s="27" t="s">
        <v>267</v>
      </c>
      <c r="D36" s="38">
        <v>15</v>
      </c>
      <c r="E36" s="97"/>
      <c r="F36" s="27">
        <v>3</v>
      </c>
      <c r="G36" s="97"/>
      <c r="H36" s="27"/>
      <c r="I36" s="27"/>
      <c r="J36" s="27">
        <v>4</v>
      </c>
      <c r="K36" s="27">
        <v>4</v>
      </c>
      <c r="L36" s="97"/>
      <c r="M36" s="97"/>
      <c r="N36" s="27">
        <f>SUM(L36:M36)</f>
        <v>0</v>
      </c>
      <c r="O36" s="97"/>
      <c r="P36" s="98"/>
      <c r="Q36" s="97"/>
      <c r="R36" s="97"/>
      <c r="S36" s="97"/>
      <c r="T36" s="27">
        <f>+(F36*2)+J36</f>
        <v>10</v>
      </c>
      <c r="U36" s="40" t="str">
        <f>IFERROR(((T36+Q36+N36-R36)+(O36*2))/E36,"")</f>
        <v/>
      </c>
      <c r="V36" s="22">
        <v>325</v>
      </c>
      <c r="W36" s="22" t="s">
        <v>91</v>
      </c>
      <c r="X36" s="22" t="s">
        <v>96</v>
      </c>
      <c r="Y36" s="76">
        <v>389</v>
      </c>
      <c r="Z36" s="42"/>
      <c r="AA36" s="1" t="s">
        <v>285</v>
      </c>
      <c r="AB36" s="28" t="s">
        <v>346</v>
      </c>
    </row>
    <row r="37" spans="1:28" x14ac:dyDescent="0.3">
      <c r="A37" s="1" t="s">
        <v>46</v>
      </c>
      <c r="B37" s="1" t="s">
        <v>67</v>
      </c>
      <c r="C37" s="27" t="s">
        <v>268</v>
      </c>
      <c r="D37" s="38">
        <v>10</v>
      </c>
      <c r="E37" s="97"/>
      <c r="F37" s="27">
        <v>3</v>
      </c>
      <c r="G37" s="97"/>
      <c r="H37" s="27"/>
      <c r="I37" s="27"/>
      <c r="J37" s="27">
        <v>3</v>
      </c>
      <c r="K37" s="27">
        <v>4</v>
      </c>
      <c r="L37" s="97"/>
      <c r="M37" s="97"/>
      <c r="N37" s="27">
        <f t="shared" ref="N37:N41" si="6">SUM(L37:M37)</f>
        <v>0</v>
      </c>
      <c r="O37" s="98"/>
      <c r="P37" s="98"/>
      <c r="Q37" s="98"/>
      <c r="R37" s="98"/>
      <c r="S37" s="98"/>
      <c r="T37" s="27">
        <f t="shared" ref="T37:T45" si="7">+(F37*2)+J37</f>
        <v>9</v>
      </c>
      <c r="U37" s="40" t="str">
        <f t="shared" ref="U37:U45" si="8">IFERROR(((T37+Q37+N37-R37)+(O37*2))/E37,"")</f>
        <v/>
      </c>
      <c r="V37" s="22">
        <v>325</v>
      </c>
      <c r="W37" s="22" t="s">
        <v>91</v>
      </c>
      <c r="X37" s="22" t="s">
        <v>96</v>
      </c>
      <c r="Y37" s="76">
        <v>389</v>
      </c>
      <c r="Z37" s="42"/>
      <c r="AA37" s="1" t="s">
        <v>285</v>
      </c>
      <c r="AB37" s="28" t="s">
        <v>346</v>
      </c>
    </row>
    <row r="38" spans="1:28" x14ac:dyDescent="0.3">
      <c r="A38" s="1" t="s">
        <v>46</v>
      </c>
      <c r="B38" s="1" t="s">
        <v>67</v>
      </c>
      <c r="C38" s="27" t="s">
        <v>281</v>
      </c>
      <c r="D38" s="38">
        <v>12</v>
      </c>
      <c r="E38" s="97"/>
      <c r="F38" s="27">
        <v>2</v>
      </c>
      <c r="G38" s="97"/>
      <c r="H38" s="27"/>
      <c r="I38" s="27"/>
      <c r="J38" s="27">
        <v>1</v>
      </c>
      <c r="K38" s="27">
        <v>2</v>
      </c>
      <c r="L38" s="97"/>
      <c r="M38" s="97"/>
      <c r="N38" s="27">
        <f t="shared" si="6"/>
        <v>0</v>
      </c>
      <c r="O38" s="98"/>
      <c r="P38" s="98"/>
      <c r="Q38" s="98"/>
      <c r="R38" s="98"/>
      <c r="S38" s="98"/>
      <c r="T38" s="27">
        <f t="shared" si="7"/>
        <v>5</v>
      </c>
      <c r="U38" s="40" t="str">
        <f t="shared" si="8"/>
        <v/>
      </c>
      <c r="V38" s="22">
        <v>325</v>
      </c>
      <c r="W38" s="22" t="s">
        <v>91</v>
      </c>
      <c r="X38" s="22" t="s">
        <v>96</v>
      </c>
      <c r="Y38" s="76">
        <v>389</v>
      </c>
      <c r="Z38" s="42"/>
      <c r="AA38" s="1" t="s">
        <v>285</v>
      </c>
      <c r="AB38" s="28" t="s">
        <v>346</v>
      </c>
    </row>
    <row r="39" spans="1:28" x14ac:dyDescent="0.3">
      <c r="A39" s="1" t="s">
        <v>46</v>
      </c>
      <c r="B39" s="1" t="s">
        <v>67</v>
      </c>
      <c r="C39" s="27" t="s">
        <v>270</v>
      </c>
      <c r="D39" s="38">
        <v>30</v>
      </c>
      <c r="E39" s="97"/>
      <c r="F39" s="27">
        <v>3</v>
      </c>
      <c r="G39" s="97"/>
      <c r="H39" s="27"/>
      <c r="I39" s="27"/>
      <c r="J39" s="27">
        <v>2</v>
      </c>
      <c r="K39" s="27">
        <v>2</v>
      </c>
      <c r="L39" s="97"/>
      <c r="M39" s="97"/>
      <c r="N39" s="27">
        <f t="shared" si="6"/>
        <v>0</v>
      </c>
      <c r="O39" s="98"/>
      <c r="P39" s="98"/>
      <c r="Q39" s="98"/>
      <c r="R39" s="98"/>
      <c r="S39" s="98"/>
      <c r="T39" s="27">
        <f t="shared" si="7"/>
        <v>8</v>
      </c>
      <c r="U39" s="40" t="str">
        <f t="shared" si="8"/>
        <v/>
      </c>
      <c r="V39" s="22">
        <v>325</v>
      </c>
      <c r="W39" s="22" t="s">
        <v>91</v>
      </c>
      <c r="X39" s="22" t="s">
        <v>96</v>
      </c>
      <c r="Y39" s="76">
        <v>389</v>
      </c>
      <c r="Z39" s="42"/>
      <c r="AA39" s="1" t="s">
        <v>285</v>
      </c>
      <c r="AB39" s="28" t="s">
        <v>346</v>
      </c>
    </row>
    <row r="40" spans="1:28" x14ac:dyDescent="0.3">
      <c r="A40" s="1" t="s">
        <v>46</v>
      </c>
      <c r="B40" s="1" t="s">
        <v>67</v>
      </c>
      <c r="C40" s="27" t="s">
        <v>271</v>
      </c>
      <c r="D40" s="38">
        <v>24</v>
      </c>
      <c r="E40" s="97"/>
      <c r="F40" s="27"/>
      <c r="G40" s="97"/>
      <c r="H40" s="27"/>
      <c r="I40" s="27"/>
      <c r="J40" s="27"/>
      <c r="K40" s="27"/>
      <c r="L40" s="97"/>
      <c r="M40" s="97"/>
      <c r="N40" s="27">
        <f t="shared" si="6"/>
        <v>0</v>
      </c>
      <c r="O40" s="98"/>
      <c r="P40" s="98"/>
      <c r="Q40" s="98"/>
      <c r="R40" s="98"/>
      <c r="S40" s="98"/>
      <c r="T40" s="27">
        <f t="shared" si="7"/>
        <v>0</v>
      </c>
      <c r="U40" s="40" t="str">
        <f t="shared" si="8"/>
        <v/>
      </c>
      <c r="V40" s="22">
        <v>325</v>
      </c>
      <c r="W40" s="22" t="s">
        <v>91</v>
      </c>
      <c r="X40" s="22" t="s">
        <v>96</v>
      </c>
      <c r="Y40" s="76">
        <v>389</v>
      </c>
      <c r="Z40" s="42"/>
      <c r="AA40" s="1" t="s">
        <v>285</v>
      </c>
      <c r="AB40" s="28" t="s">
        <v>346</v>
      </c>
    </row>
    <row r="41" spans="1:28" x14ac:dyDescent="0.3">
      <c r="A41" s="1" t="s">
        <v>46</v>
      </c>
      <c r="B41" s="1" t="s">
        <v>67</v>
      </c>
      <c r="C41" s="27" t="s">
        <v>272</v>
      </c>
      <c r="D41" s="38">
        <v>31</v>
      </c>
      <c r="E41" s="97"/>
      <c r="F41" s="27">
        <v>7</v>
      </c>
      <c r="G41" s="97"/>
      <c r="H41" s="27"/>
      <c r="I41" s="27"/>
      <c r="J41" s="27">
        <v>2</v>
      </c>
      <c r="K41" s="27">
        <v>3</v>
      </c>
      <c r="L41" s="97"/>
      <c r="M41" s="97"/>
      <c r="N41" s="27">
        <f t="shared" si="6"/>
        <v>0</v>
      </c>
      <c r="O41" s="98"/>
      <c r="P41" s="98"/>
      <c r="Q41" s="98"/>
      <c r="R41" s="98"/>
      <c r="S41" s="98"/>
      <c r="T41" s="27">
        <f t="shared" si="7"/>
        <v>16</v>
      </c>
      <c r="U41" s="40" t="str">
        <f t="shared" si="8"/>
        <v/>
      </c>
      <c r="V41" s="22">
        <v>325</v>
      </c>
      <c r="W41" s="22" t="s">
        <v>91</v>
      </c>
      <c r="X41" s="22" t="s">
        <v>96</v>
      </c>
      <c r="Y41" s="76">
        <v>389</v>
      </c>
      <c r="Z41" s="42"/>
      <c r="AA41" s="1" t="s">
        <v>285</v>
      </c>
      <c r="AB41" s="28" t="s">
        <v>346</v>
      </c>
    </row>
    <row r="42" spans="1:28" x14ac:dyDescent="0.3">
      <c r="A42" s="1" t="s">
        <v>46</v>
      </c>
      <c r="B42" s="1" t="s">
        <v>67</v>
      </c>
      <c r="C42" s="27" t="s">
        <v>179</v>
      </c>
      <c r="D42" s="38">
        <v>33</v>
      </c>
      <c r="E42" s="97"/>
      <c r="F42" s="27">
        <v>5</v>
      </c>
      <c r="G42" s="97"/>
      <c r="H42" s="27"/>
      <c r="I42" s="27"/>
      <c r="J42" s="27">
        <v>4</v>
      </c>
      <c r="K42" s="27">
        <v>6</v>
      </c>
      <c r="L42" s="97"/>
      <c r="M42" s="97"/>
      <c r="N42" s="27">
        <f t="shared" ref="N42" si="9">SUM(L42:M42)</f>
        <v>0</v>
      </c>
      <c r="O42" s="98"/>
      <c r="P42" s="98"/>
      <c r="Q42" s="98"/>
      <c r="R42" s="98"/>
      <c r="S42" s="98"/>
      <c r="T42" s="27">
        <f t="shared" ref="T42" si="10">+(F42*2)+J42</f>
        <v>14</v>
      </c>
      <c r="U42" s="40" t="str">
        <f t="shared" ref="U42" si="11">IFERROR(((T42+Q42+N42-R42)+(O42*2))/E42,"")</f>
        <v/>
      </c>
      <c r="V42" s="22">
        <v>325</v>
      </c>
      <c r="W42" s="22" t="s">
        <v>91</v>
      </c>
      <c r="X42" s="22" t="s">
        <v>96</v>
      </c>
      <c r="Y42" s="76">
        <v>389</v>
      </c>
      <c r="Z42" s="42"/>
      <c r="AA42" s="1" t="s">
        <v>285</v>
      </c>
      <c r="AB42" s="28" t="s">
        <v>346</v>
      </c>
    </row>
    <row r="43" spans="1:28" x14ac:dyDescent="0.3">
      <c r="A43" s="1" t="s">
        <v>46</v>
      </c>
      <c r="B43" s="1" t="s">
        <v>67</v>
      </c>
      <c r="C43" s="27" t="s">
        <v>273</v>
      </c>
      <c r="D43" s="38">
        <v>34</v>
      </c>
      <c r="E43" s="97"/>
      <c r="F43" s="27">
        <v>9</v>
      </c>
      <c r="G43" s="97"/>
      <c r="H43" s="27"/>
      <c r="I43" s="27"/>
      <c r="J43" s="27">
        <v>0</v>
      </c>
      <c r="K43" s="27">
        <v>0</v>
      </c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27">
        <f t="shared" si="7"/>
        <v>18</v>
      </c>
      <c r="U43" s="40" t="str">
        <f t="shared" si="8"/>
        <v/>
      </c>
      <c r="V43" s="22">
        <v>325</v>
      </c>
      <c r="W43" s="22" t="s">
        <v>91</v>
      </c>
      <c r="X43" s="22" t="s">
        <v>96</v>
      </c>
      <c r="Y43" s="76">
        <v>389</v>
      </c>
      <c r="Z43" s="42"/>
      <c r="AA43" s="1" t="s">
        <v>285</v>
      </c>
      <c r="AB43" s="28" t="s">
        <v>346</v>
      </c>
    </row>
    <row r="44" spans="1:28" x14ac:dyDescent="0.3">
      <c r="A44" s="1" t="s">
        <v>46</v>
      </c>
      <c r="B44" s="1" t="s">
        <v>67</v>
      </c>
      <c r="C44" s="27" t="s">
        <v>283</v>
      </c>
      <c r="D44" s="38">
        <v>5</v>
      </c>
      <c r="E44" s="97"/>
      <c r="F44" s="27"/>
      <c r="G44" s="97"/>
      <c r="H44" s="27"/>
      <c r="I44" s="27"/>
      <c r="J44" s="27"/>
      <c r="K44" s="27"/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27">
        <f t="shared" si="7"/>
        <v>0</v>
      </c>
      <c r="U44" s="40" t="str">
        <f t="shared" si="8"/>
        <v/>
      </c>
      <c r="V44" s="22">
        <v>325</v>
      </c>
      <c r="W44" s="22" t="s">
        <v>91</v>
      </c>
      <c r="X44" s="22" t="s">
        <v>96</v>
      </c>
      <c r="Y44" s="76">
        <v>389</v>
      </c>
      <c r="Z44" s="42"/>
      <c r="AA44" s="1" t="s">
        <v>285</v>
      </c>
      <c r="AB44" s="28" t="s">
        <v>346</v>
      </c>
    </row>
    <row r="45" spans="1:28" x14ac:dyDescent="0.3">
      <c r="A45" s="1" t="s">
        <v>46</v>
      </c>
      <c r="B45" s="1" t="s">
        <v>67</v>
      </c>
      <c r="C45" s="27" t="s">
        <v>274</v>
      </c>
      <c r="D45" s="38">
        <v>11</v>
      </c>
      <c r="E45" s="97"/>
      <c r="F45" s="27">
        <v>4</v>
      </c>
      <c r="G45" s="97"/>
      <c r="H45" s="27"/>
      <c r="I45" s="27"/>
      <c r="J45" s="27">
        <v>0</v>
      </c>
      <c r="K45" s="27">
        <v>0</v>
      </c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27">
        <f t="shared" si="7"/>
        <v>8</v>
      </c>
      <c r="U45" s="40" t="str">
        <f t="shared" si="8"/>
        <v/>
      </c>
      <c r="V45" s="22">
        <v>325</v>
      </c>
      <c r="W45" s="22" t="s">
        <v>91</v>
      </c>
      <c r="X45" s="22" t="s">
        <v>96</v>
      </c>
      <c r="Y45" s="76">
        <v>389</v>
      </c>
      <c r="Z45" s="42"/>
      <c r="AA45" s="1" t="s">
        <v>285</v>
      </c>
      <c r="AB45" s="28" t="s">
        <v>346</v>
      </c>
    </row>
    <row r="46" spans="1:28" x14ac:dyDescent="0.3">
      <c r="A46" s="1" t="s">
        <v>46</v>
      </c>
      <c r="B46" s="1" t="s">
        <v>67</v>
      </c>
      <c r="C46" s="57" t="s">
        <v>39</v>
      </c>
      <c r="D46" s="1"/>
      <c r="E46" s="57">
        <v>240</v>
      </c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57"/>
      <c r="U46" s="40" t="str">
        <f t="shared" ref="U46" si="12">_xlfn.IFNA("",((T46+Q46+N46-R46)+(O46*2))/E46)</f>
        <v/>
      </c>
      <c r="V46" s="22">
        <v>325</v>
      </c>
      <c r="W46" s="22" t="s">
        <v>91</v>
      </c>
      <c r="X46" s="22" t="s">
        <v>96</v>
      </c>
      <c r="Y46" s="76">
        <v>389</v>
      </c>
      <c r="Z46" s="42"/>
      <c r="AA46" s="1" t="s">
        <v>285</v>
      </c>
      <c r="AB46" s="28" t="s">
        <v>346</v>
      </c>
    </row>
    <row r="47" spans="1:28" x14ac:dyDescent="0.3">
      <c r="A47" s="44" t="s">
        <v>46</v>
      </c>
      <c r="B47" s="44" t="s">
        <v>67</v>
      </c>
      <c r="C47" s="45" t="s">
        <v>40</v>
      </c>
      <c r="D47" s="44"/>
      <c r="E47" s="45">
        <f t="shared" ref="E47:T47" si="13">SUM(E35:E46)</f>
        <v>240</v>
      </c>
      <c r="F47" s="45">
        <f t="shared" si="13"/>
        <v>37</v>
      </c>
      <c r="G47" s="45">
        <f t="shared" si="13"/>
        <v>0</v>
      </c>
      <c r="H47" s="45">
        <f t="shared" si="13"/>
        <v>0</v>
      </c>
      <c r="I47" s="45">
        <f t="shared" si="13"/>
        <v>0</v>
      </c>
      <c r="J47" s="45">
        <f t="shared" si="13"/>
        <v>16</v>
      </c>
      <c r="K47" s="45">
        <f t="shared" si="13"/>
        <v>23</v>
      </c>
      <c r="L47" s="45">
        <f t="shared" si="13"/>
        <v>0</v>
      </c>
      <c r="M47" s="45">
        <f t="shared" si="13"/>
        <v>0</v>
      </c>
      <c r="N47" s="45">
        <f t="shared" si="13"/>
        <v>0</v>
      </c>
      <c r="O47" s="45">
        <f t="shared" si="13"/>
        <v>0</v>
      </c>
      <c r="P47" s="45">
        <f t="shared" si="13"/>
        <v>0</v>
      </c>
      <c r="Q47" s="45">
        <f t="shared" si="13"/>
        <v>0</v>
      </c>
      <c r="R47" s="45">
        <f t="shared" si="13"/>
        <v>0</v>
      </c>
      <c r="S47" s="45">
        <f t="shared" si="13"/>
        <v>0</v>
      </c>
      <c r="T47" s="45">
        <f t="shared" si="13"/>
        <v>90</v>
      </c>
      <c r="U47" s="46">
        <f>((T47+Q47+N47-R47)+(O47*2))/E47</f>
        <v>0.375</v>
      </c>
      <c r="V47" s="47">
        <v>325</v>
      </c>
      <c r="W47" s="47" t="s">
        <v>91</v>
      </c>
      <c r="X47" s="47" t="s">
        <v>96</v>
      </c>
      <c r="Y47" s="77">
        <v>389</v>
      </c>
      <c r="Z47" s="49"/>
      <c r="AA47" s="44" t="s">
        <v>285</v>
      </c>
      <c r="AB47" s="79" t="s">
        <v>346</v>
      </c>
    </row>
    <row r="48" spans="1:28" x14ac:dyDescent="0.3">
      <c r="A48" s="1"/>
      <c r="B48" s="1"/>
      <c r="C48" s="1"/>
      <c r="D48" s="1"/>
      <c r="F48" s="50" t="s">
        <v>41</v>
      </c>
      <c r="G48" s="51" t="e">
        <f>F47/G47</f>
        <v>#DIV/0!</v>
      </c>
      <c r="H48" s="27"/>
      <c r="I48" s="1"/>
      <c r="J48" s="50" t="s">
        <v>42</v>
      </c>
      <c r="K48" s="52">
        <f>J47/K47</f>
        <v>0.69565217391304346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B367-7007-47A7-B8ED-B2338B4AB0FA}">
  <sheetPr>
    <tabColor rgb="FFFF0000"/>
    <pageSetUpPr fitToPage="1"/>
  </sheetPr>
  <dimension ref="A1:AB51"/>
  <sheetViews>
    <sheetView workbookViewId="0">
      <selection activeCell="C17" sqref="C17:E1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0" t="s">
        <v>460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29282</v>
      </c>
      <c r="D3" s="7" t="s">
        <v>0</v>
      </c>
      <c r="E3" s="8"/>
      <c r="F3" s="5" t="s">
        <v>420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 t="s">
        <v>421</v>
      </c>
      <c r="G4" s="1"/>
      <c r="J4" s="15" t="s">
        <v>347</v>
      </c>
      <c r="K4" s="16" t="s">
        <v>45</v>
      </c>
      <c r="L4" s="17"/>
      <c r="M4" s="18"/>
      <c r="N4" s="19">
        <v>27</v>
      </c>
      <c r="O4" s="19">
        <v>30</v>
      </c>
      <c r="P4" s="19">
        <v>24</v>
      </c>
      <c r="Q4" s="19">
        <v>21</v>
      </c>
      <c r="R4" s="20"/>
      <c r="S4" s="21">
        <f>SUM(N4:R4)</f>
        <v>102</v>
      </c>
      <c r="T4" s="22">
        <v>329</v>
      </c>
    </row>
    <row r="5" spans="1:28" x14ac:dyDescent="0.3">
      <c r="B5" s="1"/>
      <c r="C5" s="6" t="s">
        <v>199</v>
      </c>
      <c r="D5" s="7" t="s">
        <v>6</v>
      </c>
      <c r="E5" s="1"/>
      <c r="F5" s="1"/>
      <c r="G5" s="1"/>
      <c r="J5" s="15" t="s">
        <v>348</v>
      </c>
      <c r="K5" s="16" t="s">
        <v>74</v>
      </c>
      <c r="L5" s="17"/>
      <c r="M5" s="18"/>
      <c r="N5" s="19">
        <v>28</v>
      </c>
      <c r="O5" s="19">
        <v>29</v>
      </c>
      <c r="P5" s="19">
        <v>24</v>
      </c>
      <c r="Q5" s="19">
        <v>19</v>
      </c>
      <c r="R5" s="20"/>
      <c r="S5" s="21">
        <f>SUM(N5:R5)</f>
        <v>100</v>
      </c>
      <c r="T5" s="22">
        <v>329</v>
      </c>
      <c r="U5" s="1"/>
      <c r="V5" s="1"/>
      <c r="W5" s="1"/>
    </row>
    <row r="6" spans="1:28" x14ac:dyDescent="0.3">
      <c r="C6" s="23">
        <v>2212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329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31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50</v>
      </c>
      <c r="D13" s="38">
        <v>11</v>
      </c>
      <c r="E13" s="97"/>
      <c r="F13" s="27">
        <v>3</v>
      </c>
      <c r="G13" s="97"/>
      <c r="H13" s="27"/>
      <c r="I13" s="27"/>
      <c r="J13" s="27">
        <v>3</v>
      </c>
      <c r="K13" s="27">
        <v>5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+(F13*2)+J13</f>
        <v>9</v>
      </c>
      <c r="U13" s="40" t="str">
        <f>IFERROR(((T13+Q13+N13-R13)+(O13*2))/E13,"")</f>
        <v/>
      </c>
      <c r="V13" s="22">
        <v>329</v>
      </c>
      <c r="W13" s="22" t="s">
        <v>91</v>
      </c>
      <c r="X13" s="22" t="s">
        <v>96</v>
      </c>
      <c r="Y13" s="76">
        <v>2212</v>
      </c>
      <c r="Z13" s="42"/>
      <c r="AA13" s="1" t="s">
        <v>58</v>
      </c>
      <c r="AB13" s="28" t="s">
        <v>349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24</v>
      </c>
      <c r="E14" s="97"/>
      <c r="F14" s="27">
        <v>6</v>
      </c>
      <c r="G14" s="97"/>
      <c r="H14" s="27"/>
      <c r="I14" s="27"/>
      <c r="J14" s="27">
        <v>6</v>
      </c>
      <c r="K14" s="27">
        <v>7</v>
      </c>
      <c r="L14" s="97"/>
      <c r="M14" s="97"/>
      <c r="N14" s="27">
        <f t="shared" ref="N14:N20" si="0">SUM(L14:M14)</f>
        <v>0</v>
      </c>
      <c r="O14" s="98"/>
      <c r="P14" s="98"/>
      <c r="Q14" s="98"/>
      <c r="R14" s="98"/>
      <c r="S14" s="98"/>
      <c r="T14" s="27">
        <f t="shared" ref="T14:T22" si="1">+(F14*2)+J14</f>
        <v>18</v>
      </c>
      <c r="U14" s="40" t="str">
        <f t="shared" ref="U14:U22" si="2">IFERROR(((T14+Q14+N14-R14)+(O14*2))/E14,"")</f>
        <v/>
      </c>
      <c r="V14" s="22">
        <v>329</v>
      </c>
      <c r="W14" s="22" t="s">
        <v>91</v>
      </c>
      <c r="X14" s="22" t="s">
        <v>96</v>
      </c>
      <c r="Y14" s="76">
        <v>2212</v>
      </c>
      <c r="Z14" s="42"/>
      <c r="AA14" s="1" t="s">
        <v>58</v>
      </c>
      <c r="AB14" s="28" t="s">
        <v>349</v>
      </c>
    </row>
    <row r="15" spans="1:28" x14ac:dyDescent="0.3">
      <c r="A15" s="1" t="s">
        <v>73</v>
      </c>
      <c r="B15" s="1" t="s">
        <v>46</v>
      </c>
      <c r="C15" s="27" t="s">
        <v>48</v>
      </c>
      <c r="D15" s="38">
        <v>22</v>
      </c>
      <c r="E15" s="97"/>
      <c r="F15" s="27">
        <v>3</v>
      </c>
      <c r="G15" s="97"/>
      <c r="H15" s="27"/>
      <c r="I15" s="27"/>
      <c r="J15" s="27">
        <v>4</v>
      </c>
      <c r="K15" s="27">
        <v>4</v>
      </c>
      <c r="L15" s="97"/>
      <c r="M15" s="97"/>
      <c r="N15" s="27">
        <f t="shared" si="0"/>
        <v>0</v>
      </c>
      <c r="O15" s="39">
        <v>5</v>
      </c>
      <c r="P15" s="98"/>
      <c r="Q15" s="98"/>
      <c r="R15" s="98"/>
      <c r="S15" s="98"/>
      <c r="T15" s="27">
        <f t="shared" si="1"/>
        <v>10</v>
      </c>
      <c r="U15" s="40" t="str">
        <f t="shared" si="2"/>
        <v/>
      </c>
      <c r="V15" s="22">
        <v>329</v>
      </c>
      <c r="W15" s="22" t="s">
        <v>91</v>
      </c>
      <c r="X15" s="22" t="s">
        <v>96</v>
      </c>
      <c r="Y15" s="76">
        <v>2212</v>
      </c>
      <c r="Z15" s="42"/>
      <c r="AA15" s="1" t="s">
        <v>58</v>
      </c>
      <c r="AB15" s="28" t="s">
        <v>349</v>
      </c>
    </row>
    <row r="16" spans="1:28" x14ac:dyDescent="0.3">
      <c r="A16" s="1" t="s">
        <v>73</v>
      </c>
      <c r="B16" s="1" t="s">
        <v>46</v>
      </c>
      <c r="C16" s="27" t="s">
        <v>52</v>
      </c>
      <c r="D16" s="38">
        <v>3</v>
      </c>
      <c r="E16" s="97" t="s">
        <v>422</v>
      </c>
      <c r="F16" s="27"/>
      <c r="G16" s="97"/>
      <c r="H16" s="27"/>
      <c r="I16" s="27"/>
      <c r="J16" s="27"/>
      <c r="K16" s="27"/>
      <c r="L16" s="97"/>
      <c r="M16" s="97"/>
      <c r="N16" s="27"/>
      <c r="O16" s="98"/>
      <c r="P16" s="98"/>
      <c r="Q16" s="98"/>
      <c r="R16" s="98"/>
      <c r="S16" s="98"/>
      <c r="T16" s="27"/>
      <c r="U16" s="40" t="str">
        <f t="shared" si="2"/>
        <v/>
      </c>
      <c r="V16" s="22">
        <v>329</v>
      </c>
      <c r="W16" s="22" t="s">
        <v>91</v>
      </c>
      <c r="X16" s="22" t="s">
        <v>96</v>
      </c>
      <c r="Y16" s="76">
        <v>2212</v>
      </c>
      <c r="Z16" s="42"/>
      <c r="AA16" s="1" t="s">
        <v>58</v>
      </c>
      <c r="AB16" s="28" t="s">
        <v>349</v>
      </c>
    </row>
    <row r="17" spans="1:28" x14ac:dyDescent="0.3">
      <c r="A17" s="1" t="s">
        <v>73</v>
      </c>
      <c r="B17" s="1" t="s">
        <v>46</v>
      </c>
      <c r="C17" s="27" t="s">
        <v>556</v>
      </c>
      <c r="D17" s="96"/>
      <c r="E17" s="97" t="s">
        <v>422</v>
      </c>
      <c r="F17" s="27"/>
      <c r="G17" s="97"/>
      <c r="H17" s="27"/>
      <c r="I17" s="27"/>
      <c r="J17" s="27"/>
      <c r="K17" s="27"/>
      <c r="L17" s="97"/>
      <c r="M17" s="97"/>
      <c r="N17" s="27"/>
      <c r="O17" s="98"/>
      <c r="P17" s="98"/>
      <c r="Q17" s="98"/>
      <c r="R17" s="98"/>
      <c r="S17" s="98"/>
      <c r="T17" s="27"/>
      <c r="U17" s="40"/>
      <c r="V17" s="22">
        <v>329</v>
      </c>
      <c r="W17" s="22" t="s">
        <v>91</v>
      </c>
      <c r="X17" s="22" t="s">
        <v>96</v>
      </c>
      <c r="Y17" s="76">
        <v>2212</v>
      </c>
      <c r="Z17" s="42"/>
      <c r="AA17" s="1" t="s">
        <v>58</v>
      </c>
      <c r="AB17" s="28" t="s">
        <v>349</v>
      </c>
    </row>
    <row r="18" spans="1:28" x14ac:dyDescent="0.3">
      <c r="A18" s="1" t="s">
        <v>73</v>
      </c>
      <c r="B18" s="1" t="s">
        <v>46</v>
      </c>
      <c r="C18" s="27" t="s">
        <v>56</v>
      </c>
      <c r="D18" s="38">
        <v>45</v>
      </c>
      <c r="E18" s="97"/>
      <c r="F18" s="27">
        <v>2</v>
      </c>
      <c r="G18" s="97"/>
      <c r="H18" s="27"/>
      <c r="I18" s="27"/>
      <c r="J18" s="27">
        <v>2</v>
      </c>
      <c r="K18" s="27">
        <v>2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f t="shared" si="1"/>
        <v>6</v>
      </c>
      <c r="U18" s="40" t="str">
        <f t="shared" si="2"/>
        <v/>
      </c>
      <c r="V18" s="22">
        <v>329</v>
      </c>
      <c r="W18" s="22" t="s">
        <v>91</v>
      </c>
      <c r="X18" s="22" t="s">
        <v>96</v>
      </c>
      <c r="Y18" s="76">
        <v>2212</v>
      </c>
      <c r="Z18" s="42"/>
      <c r="AA18" s="1" t="s">
        <v>58</v>
      </c>
      <c r="AB18" s="28" t="s">
        <v>349</v>
      </c>
    </row>
    <row r="19" spans="1:28" x14ac:dyDescent="0.3">
      <c r="A19" s="1" t="s">
        <v>73</v>
      </c>
      <c r="B19" s="1" t="s">
        <v>46</v>
      </c>
      <c r="C19" s="27" t="s">
        <v>51</v>
      </c>
      <c r="D19" s="38">
        <v>23</v>
      </c>
      <c r="E19" s="97"/>
      <c r="F19" s="27">
        <v>4</v>
      </c>
      <c r="G19" s="97"/>
      <c r="H19" s="27"/>
      <c r="I19" s="27"/>
      <c r="J19" s="27">
        <v>7</v>
      </c>
      <c r="K19" s="27">
        <v>7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f t="shared" si="1"/>
        <v>15</v>
      </c>
      <c r="U19" s="40" t="str">
        <f t="shared" si="2"/>
        <v/>
      </c>
      <c r="V19" s="22">
        <v>329</v>
      </c>
      <c r="W19" s="22" t="s">
        <v>91</v>
      </c>
      <c r="X19" s="22" t="s">
        <v>96</v>
      </c>
      <c r="Y19" s="76">
        <v>2212</v>
      </c>
      <c r="Z19" s="42"/>
      <c r="AA19" s="1" t="s">
        <v>58</v>
      </c>
      <c r="AB19" s="28" t="s">
        <v>349</v>
      </c>
    </row>
    <row r="20" spans="1:28" x14ac:dyDescent="0.3">
      <c r="A20" s="1" t="s">
        <v>73</v>
      </c>
      <c r="B20" s="1" t="s">
        <v>46</v>
      </c>
      <c r="C20" s="27" t="s">
        <v>55</v>
      </c>
      <c r="D20" s="38">
        <v>40</v>
      </c>
      <c r="E20" s="97"/>
      <c r="F20" s="27">
        <v>1</v>
      </c>
      <c r="G20" s="97"/>
      <c r="H20" s="27"/>
      <c r="I20" s="27"/>
      <c r="J20" s="27">
        <v>0</v>
      </c>
      <c r="K20" s="27">
        <v>0</v>
      </c>
      <c r="L20" s="97"/>
      <c r="M20" s="97"/>
      <c r="N20" s="27">
        <f t="shared" si="0"/>
        <v>0</v>
      </c>
      <c r="O20" s="98"/>
      <c r="P20" s="98"/>
      <c r="Q20" s="98"/>
      <c r="R20" s="98"/>
      <c r="S20" s="98"/>
      <c r="T20" s="27">
        <f t="shared" si="1"/>
        <v>2</v>
      </c>
      <c r="U20" s="40" t="str">
        <f t="shared" si="2"/>
        <v/>
      </c>
      <c r="V20" s="22">
        <v>329</v>
      </c>
      <c r="W20" s="22" t="s">
        <v>91</v>
      </c>
      <c r="X20" s="22" t="s">
        <v>96</v>
      </c>
      <c r="Y20" s="76">
        <v>2212</v>
      </c>
      <c r="Z20" s="42"/>
      <c r="AA20" s="1" t="s">
        <v>58</v>
      </c>
      <c r="AB20" s="28" t="s">
        <v>349</v>
      </c>
    </row>
    <row r="21" spans="1:28" x14ac:dyDescent="0.3">
      <c r="A21" s="1" t="s">
        <v>73</v>
      </c>
      <c r="B21" s="1" t="s">
        <v>46</v>
      </c>
      <c r="C21" s="27" t="s">
        <v>47</v>
      </c>
      <c r="D21" s="38">
        <v>10</v>
      </c>
      <c r="E21" s="97"/>
      <c r="F21" s="27">
        <v>14</v>
      </c>
      <c r="G21" s="27">
        <v>18</v>
      </c>
      <c r="H21" s="27"/>
      <c r="I21" s="27"/>
      <c r="J21" s="27">
        <v>6</v>
      </c>
      <c r="K21" s="27">
        <v>11</v>
      </c>
      <c r="L21" s="97"/>
      <c r="M21" s="27">
        <v>10</v>
      </c>
      <c r="N21" s="27">
        <f t="shared" ref="N21:N23" si="3">SUM(L21:M21)</f>
        <v>10</v>
      </c>
      <c r="O21" s="98"/>
      <c r="P21" s="98"/>
      <c r="Q21" s="39">
        <v>4</v>
      </c>
      <c r="R21" s="98"/>
      <c r="S21" s="98"/>
      <c r="T21" s="27">
        <f t="shared" si="1"/>
        <v>34</v>
      </c>
      <c r="U21" s="40" t="str">
        <f t="shared" si="2"/>
        <v/>
      </c>
      <c r="V21" s="22">
        <v>329</v>
      </c>
      <c r="W21" s="22" t="s">
        <v>91</v>
      </c>
      <c r="X21" s="22" t="s">
        <v>96</v>
      </c>
      <c r="Y21" s="76">
        <v>2212</v>
      </c>
      <c r="Z21" s="42"/>
      <c r="AA21" s="1" t="s">
        <v>58</v>
      </c>
      <c r="AB21" s="28" t="s">
        <v>349</v>
      </c>
    </row>
    <row r="22" spans="1:28" x14ac:dyDescent="0.3">
      <c r="A22" s="1" t="s">
        <v>73</v>
      </c>
      <c r="B22" s="1" t="s">
        <v>46</v>
      </c>
      <c r="C22" s="27" t="s">
        <v>53</v>
      </c>
      <c r="D22" s="38">
        <v>15</v>
      </c>
      <c r="E22" s="97"/>
      <c r="F22" s="27">
        <v>2</v>
      </c>
      <c r="G22" s="97"/>
      <c r="H22" s="27"/>
      <c r="I22" s="27"/>
      <c r="J22" s="27">
        <v>4</v>
      </c>
      <c r="K22" s="27">
        <v>5</v>
      </c>
      <c r="L22" s="97"/>
      <c r="M22" s="97"/>
      <c r="N22" s="27">
        <f t="shared" si="3"/>
        <v>0</v>
      </c>
      <c r="O22" s="98"/>
      <c r="P22" s="98"/>
      <c r="Q22" s="98"/>
      <c r="R22" s="98"/>
      <c r="S22" s="98"/>
      <c r="T22" s="27">
        <f t="shared" si="1"/>
        <v>8</v>
      </c>
      <c r="U22" s="40" t="str">
        <f t="shared" si="2"/>
        <v/>
      </c>
      <c r="V22" s="22">
        <v>329</v>
      </c>
      <c r="W22" s="22" t="s">
        <v>91</v>
      </c>
      <c r="X22" s="22" t="s">
        <v>96</v>
      </c>
      <c r="Y22" s="76">
        <v>2212</v>
      </c>
      <c r="Z22" s="42"/>
      <c r="AA22" s="1" t="s">
        <v>58</v>
      </c>
      <c r="AB22" s="28" t="s">
        <v>349</v>
      </c>
    </row>
    <row r="23" spans="1:28" x14ac:dyDescent="0.3">
      <c r="A23" s="1" t="s">
        <v>73</v>
      </c>
      <c r="B23" s="1" t="s">
        <v>46</v>
      </c>
      <c r="C23" s="57" t="s">
        <v>39</v>
      </c>
      <c r="D23" s="36"/>
      <c r="E23" s="57">
        <v>240</v>
      </c>
      <c r="F23" s="57"/>
      <c r="G23" s="57">
        <v>52</v>
      </c>
      <c r="H23" s="57"/>
      <c r="I23" s="57"/>
      <c r="J23" s="57"/>
      <c r="K23" s="57"/>
      <c r="L23" s="57"/>
      <c r="M23" s="57">
        <v>31</v>
      </c>
      <c r="N23" s="57">
        <f t="shared" si="3"/>
        <v>31</v>
      </c>
      <c r="O23" s="57"/>
      <c r="P23" s="57"/>
      <c r="Q23" s="57">
        <v>4</v>
      </c>
      <c r="R23" s="57">
        <v>27</v>
      </c>
      <c r="S23" s="43"/>
      <c r="T23" s="27"/>
      <c r="U23" s="40" t="str">
        <f t="shared" ref="U23" si="4">_xlfn.IFNA("",((T23+Q23+N23-R23)+(O23*2))/E23)</f>
        <v/>
      </c>
      <c r="V23" s="22">
        <v>329</v>
      </c>
      <c r="W23" s="22" t="s">
        <v>91</v>
      </c>
      <c r="X23" s="22" t="s">
        <v>96</v>
      </c>
      <c r="Y23" s="76">
        <v>2212</v>
      </c>
      <c r="Z23" s="42"/>
      <c r="AA23" s="1" t="s">
        <v>58</v>
      </c>
      <c r="AB23" s="28" t="s">
        <v>349</v>
      </c>
    </row>
    <row r="24" spans="1:28" x14ac:dyDescent="0.3">
      <c r="A24" s="44" t="s">
        <v>73</v>
      </c>
      <c r="B24" s="44" t="s">
        <v>46</v>
      </c>
      <c r="C24" s="45" t="s">
        <v>40</v>
      </c>
      <c r="D24" s="44"/>
      <c r="E24" s="45">
        <f t="shared" ref="E24:T24" si="5">SUM(E13:E23)</f>
        <v>240</v>
      </c>
      <c r="F24" s="45">
        <f t="shared" si="5"/>
        <v>35</v>
      </c>
      <c r="G24" s="45">
        <f t="shared" si="5"/>
        <v>70</v>
      </c>
      <c r="H24" s="45">
        <f t="shared" si="5"/>
        <v>0</v>
      </c>
      <c r="I24" s="45">
        <f t="shared" si="5"/>
        <v>0</v>
      </c>
      <c r="J24" s="45">
        <f t="shared" si="5"/>
        <v>32</v>
      </c>
      <c r="K24" s="45">
        <f t="shared" si="5"/>
        <v>41</v>
      </c>
      <c r="L24" s="45">
        <f t="shared" si="5"/>
        <v>0</v>
      </c>
      <c r="M24" s="45">
        <f t="shared" si="5"/>
        <v>41</v>
      </c>
      <c r="N24" s="45">
        <f t="shared" si="5"/>
        <v>41</v>
      </c>
      <c r="O24" s="45">
        <f t="shared" si="5"/>
        <v>5</v>
      </c>
      <c r="P24" s="45">
        <f t="shared" si="5"/>
        <v>0</v>
      </c>
      <c r="Q24" s="45">
        <f t="shared" si="5"/>
        <v>8</v>
      </c>
      <c r="R24" s="45">
        <f t="shared" si="5"/>
        <v>27</v>
      </c>
      <c r="S24" s="45">
        <f t="shared" si="5"/>
        <v>0</v>
      </c>
      <c r="T24" s="45">
        <f t="shared" si="5"/>
        <v>102</v>
      </c>
      <c r="U24" s="46">
        <f>((T24+Q24+N24-R24)+(O24*2))/E24</f>
        <v>0.55833333333333335</v>
      </c>
      <c r="V24" s="47">
        <v>329</v>
      </c>
      <c r="W24" s="47" t="s">
        <v>91</v>
      </c>
      <c r="X24" s="47" t="s">
        <v>96</v>
      </c>
      <c r="Y24" s="77">
        <v>2212</v>
      </c>
      <c r="Z24" s="49"/>
      <c r="AA24" s="44" t="s">
        <v>58</v>
      </c>
      <c r="AB24" s="79" t="s">
        <v>349</v>
      </c>
    </row>
    <row r="25" spans="1:28" x14ac:dyDescent="0.3">
      <c r="A25" s="1"/>
      <c r="B25" s="1"/>
      <c r="C25" s="1"/>
      <c r="D25" s="1"/>
      <c r="F25" s="50" t="s">
        <v>41</v>
      </c>
      <c r="G25" s="51">
        <f>F24/G24</f>
        <v>0.5</v>
      </c>
      <c r="H25" s="27"/>
      <c r="I25" s="1"/>
      <c r="J25" s="50" t="s">
        <v>42</v>
      </c>
      <c r="K25" s="52">
        <f>J24/K24</f>
        <v>0.78048780487804881</v>
      </c>
      <c r="L25" s="1"/>
      <c r="M25" s="39" t="s">
        <v>43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28"/>
    </row>
    <row r="34" spans="1:28" x14ac:dyDescent="0.3">
      <c r="B34" s="1"/>
      <c r="C34" s="32" t="s">
        <v>74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35">
        <v>31</v>
      </c>
      <c r="AB34" s="80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3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73</v>
      </c>
      <c r="C36" s="27" t="s">
        <v>418</v>
      </c>
      <c r="D36" s="38">
        <v>35</v>
      </c>
      <c r="E36" s="97" t="s">
        <v>422</v>
      </c>
      <c r="F36" s="27"/>
      <c r="G36" s="97"/>
      <c r="H36" s="27"/>
      <c r="I36" s="27"/>
      <c r="J36" s="27"/>
      <c r="K36" s="27"/>
      <c r="L36" s="97"/>
      <c r="M36" s="97"/>
      <c r="N36" s="27"/>
      <c r="O36" s="97"/>
      <c r="P36" s="98"/>
      <c r="Q36" s="97"/>
      <c r="R36" s="97"/>
      <c r="S36" s="97"/>
      <c r="T36" s="27"/>
      <c r="U36" s="40" t="str">
        <f>IFERROR(((T36+Q36+N36-R36)+(O36*2))/E36,"")</f>
        <v/>
      </c>
      <c r="V36" s="22">
        <v>329</v>
      </c>
      <c r="W36" s="22" t="s">
        <v>95</v>
      </c>
      <c r="X36" s="22" t="s">
        <v>92</v>
      </c>
      <c r="Y36" s="76">
        <v>2212</v>
      </c>
      <c r="Z36" s="42"/>
      <c r="AA36" s="1" t="s">
        <v>203</v>
      </c>
      <c r="AB36" s="28" t="s">
        <v>350</v>
      </c>
    </row>
    <row r="37" spans="1:28" x14ac:dyDescent="0.3">
      <c r="A37" s="1" t="s">
        <v>46</v>
      </c>
      <c r="B37" s="1" t="s">
        <v>73</v>
      </c>
      <c r="C37" s="27" t="s">
        <v>419</v>
      </c>
      <c r="D37" s="38">
        <v>42</v>
      </c>
      <c r="E37" s="97" t="s">
        <v>422</v>
      </c>
      <c r="F37" s="27"/>
      <c r="G37" s="97"/>
      <c r="H37" s="27"/>
      <c r="I37" s="27"/>
      <c r="J37" s="27"/>
      <c r="K37" s="27"/>
      <c r="L37" s="97"/>
      <c r="M37" s="97"/>
      <c r="N37" s="27"/>
      <c r="O37" s="98"/>
      <c r="P37" s="98"/>
      <c r="Q37" s="98"/>
      <c r="R37" s="98"/>
      <c r="S37" s="98"/>
      <c r="T37" s="39"/>
      <c r="U37" s="40" t="str">
        <f t="shared" ref="U37:U45" si="6">IFERROR(((T37+Q37+N37-R37)+(O37*2))/E37,"")</f>
        <v/>
      </c>
      <c r="V37" s="22">
        <v>329</v>
      </c>
      <c r="W37" s="22" t="s">
        <v>95</v>
      </c>
      <c r="X37" s="22" t="s">
        <v>92</v>
      </c>
      <c r="Y37" s="76">
        <v>2212</v>
      </c>
      <c r="Z37" s="42"/>
      <c r="AA37" s="1" t="s">
        <v>203</v>
      </c>
      <c r="AB37" s="28" t="s">
        <v>350</v>
      </c>
    </row>
    <row r="38" spans="1:28" x14ac:dyDescent="0.3">
      <c r="A38" s="1" t="s">
        <v>46</v>
      </c>
      <c r="B38" s="1" t="s">
        <v>73</v>
      </c>
      <c r="C38" s="27" t="s">
        <v>206</v>
      </c>
      <c r="D38" s="38">
        <v>32</v>
      </c>
      <c r="E38" s="97"/>
      <c r="F38" s="27">
        <v>1</v>
      </c>
      <c r="G38" s="97"/>
      <c r="H38" s="27"/>
      <c r="I38" s="27"/>
      <c r="J38" s="27">
        <v>2</v>
      </c>
      <c r="K38" s="27">
        <v>4</v>
      </c>
      <c r="L38" s="97"/>
      <c r="M38" s="27">
        <v>11</v>
      </c>
      <c r="N38" s="27">
        <f t="shared" ref="N38:N42" si="7">SUM(L38:M38)</f>
        <v>11</v>
      </c>
      <c r="O38" s="98"/>
      <c r="P38" s="98"/>
      <c r="Q38" s="39">
        <v>2</v>
      </c>
      <c r="R38" s="98"/>
      <c r="S38" s="98"/>
      <c r="T38" s="39">
        <f t="shared" ref="T38:T42" si="8">(H38*3)+((F38-H38)*2)+J38</f>
        <v>4</v>
      </c>
      <c r="U38" s="40" t="str">
        <f t="shared" si="6"/>
        <v/>
      </c>
      <c r="V38" s="22">
        <v>329</v>
      </c>
      <c r="W38" s="22" t="s">
        <v>95</v>
      </c>
      <c r="X38" s="22" t="s">
        <v>92</v>
      </c>
      <c r="Y38" s="76">
        <v>2212</v>
      </c>
      <c r="Z38" s="42"/>
      <c r="AA38" s="1" t="s">
        <v>203</v>
      </c>
      <c r="AB38" s="28" t="s">
        <v>350</v>
      </c>
    </row>
    <row r="39" spans="1:28" x14ac:dyDescent="0.3">
      <c r="A39" s="1" t="s">
        <v>46</v>
      </c>
      <c r="B39" s="1" t="s">
        <v>73</v>
      </c>
      <c r="C39" s="27" t="s">
        <v>207</v>
      </c>
      <c r="D39" s="38">
        <v>45</v>
      </c>
      <c r="E39" s="97"/>
      <c r="F39" s="27">
        <v>3</v>
      </c>
      <c r="G39" s="97"/>
      <c r="H39" s="27"/>
      <c r="I39" s="27"/>
      <c r="J39" s="27">
        <v>2</v>
      </c>
      <c r="K39" s="27">
        <v>3</v>
      </c>
      <c r="L39" s="97"/>
      <c r="M39" s="97"/>
      <c r="N39" s="27">
        <f t="shared" si="7"/>
        <v>0</v>
      </c>
      <c r="O39" s="98"/>
      <c r="P39" s="98"/>
      <c r="Q39" s="98"/>
      <c r="R39" s="98"/>
      <c r="S39" s="98"/>
      <c r="T39" s="39">
        <f t="shared" si="8"/>
        <v>8</v>
      </c>
      <c r="U39" s="40" t="str">
        <f t="shared" si="6"/>
        <v/>
      </c>
      <c r="V39" s="22">
        <v>329</v>
      </c>
      <c r="W39" s="22" t="s">
        <v>95</v>
      </c>
      <c r="X39" s="22" t="s">
        <v>92</v>
      </c>
      <c r="Y39" s="76">
        <v>2212</v>
      </c>
      <c r="Z39" s="42"/>
      <c r="AA39" s="1" t="s">
        <v>203</v>
      </c>
      <c r="AB39" s="28" t="s">
        <v>350</v>
      </c>
    </row>
    <row r="40" spans="1:28" x14ac:dyDescent="0.3">
      <c r="A40" s="1" t="s">
        <v>46</v>
      </c>
      <c r="B40" s="1" t="s">
        <v>73</v>
      </c>
      <c r="C40" s="27" t="s">
        <v>209</v>
      </c>
      <c r="D40" s="38">
        <v>13</v>
      </c>
      <c r="E40" s="97"/>
      <c r="F40" s="27">
        <v>6</v>
      </c>
      <c r="G40" s="97"/>
      <c r="H40" s="27"/>
      <c r="I40" s="27"/>
      <c r="J40" s="27">
        <v>1</v>
      </c>
      <c r="K40" s="27">
        <v>2</v>
      </c>
      <c r="L40" s="97"/>
      <c r="M40" s="97"/>
      <c r="N40" s="27">
        <f t="shared" si="7"/>
        <v>0</v>
      </c>
      <c r="O40" s="98"/>
      <c r="P40" s="98"/>
      <c r="Q40" s="98"/>
      <c r="R40" s="98"/>
      <c r="S40" s="98"/>
      <c r="T40" s="39">
        <f t="shared" si="8"/>
        <v>13</v>
      </c>
      <c r="U40" s="40" t="str">
        <f t="shared" si="6"/>
        <v/>
      </c>
      <c r="V40" s="22">
        <v>329</v>
      </c>
      <c r="W40" s="22" t="s">
        <v>95</v>
      </c>
      <c r="X40" s="22" t="s">
        <v>92</v>
      </c>
      <c r="Y40" s="76">
        <v>2212</v>
      </c>
      <c r="Z40" s="42"/>
      <c r="AA40" s="1" t="s">
        <v>203</v>
      </c>
      <c r="AB40" s="28" t="s">
        <v>350</v>
      </c>
    </row>
    <row r="41" spans="1:28" x14ac:dyDescent="0.3">
      <c r="A41" s="1" t="s">
        <v>46</v>
      </c>
      <c r="B41" s="1" t="s">
        <v>73</v>
      </c>
      <c r="C41" s="27" t="s">
        <v>210</v>
      </c>
      <c r="D41" s="38">
        <v>33</v>
      </c>
      <c r="E41" s="97"/>
      <c r="F41" s="27">
        <v>3</v>
      </c>
      <c r="G41" s="97"/>
      <c r="H41" s="27"/>
      <c r="I41" s="27"/>
      <c r="J41" s="27">
        <v>3</v>
      </c>
      <c r="K41" s="27">
        <v>6</v>
      </c>
      <c r="L41" s="97"/>
      <c r="M41" s="97"/>
      <c r="N41" s="27">
        <f t="shared" si="7"/>
        <v>0</v>
      </c>
      <c r="O41" s="39">
        <v>4</v>
      </c>
      <c r="P41" s="98"/>
      <c r="Q41" s="39">
        <v>2</v>
      </c>
      <c r="R41" s="98"/>
      <c r="S41" s="98"/>
      <c r="T41" s="39">
        <f t="shared" si="8"/>
        <v>9</v>
      </c>
      <c r="U41" s="40" t="str">
        <f t="shared" si="6"/>
        <v/>
      </c>
      <c r="V41" s="22">
        <v>329</v>
      </c>
      <c r="W41" s="22" t="s">
        <v>95</v>
      </c>
      <c r="X41" s="22" t="s">
        <v>92</v>
      </c>
      <c r="Y41" s="76">
        <v>2212</v>
      </c>
      <c r="Z41" s="42"/>
      <c r="AA41" s="1" t="s">
        <v>203</v>
      </c>
      <c r="AB41" s="28" t="s">
        <v>350</v>
      </c>
    </row>
    <row r="42" spans="1:28" x14ac:dyDescent="0.3">
      <c r="A42" s="1" t="s">
        <v>46</v>
      </c>
      <c r="B42" s="1" t="s">
        <v>73</v>
      </c>
      <c r="C42" s="27" t="s">
        <v>211</v>
      </c>
      <c r="D42" s="38">
        <v>11</v>
      </c>
      <c r="E42" s="27">
        <v>48</v>
      </c>
      <c r="F42" s="27">
        <v>10</v>
      </c>
      <c r="G42" s="97"/>
      <c r="H42" s="27"/>
      <c r="I42" s="27"/>
      <c r="J42" s="27">
        <v>9</v>
      </c>
      <c r="K42" s="27">
        <v>10</v>
      </c>
      <c r="L42" s="97"/>
      <c r="M42" s="97"/>
      <c r="N42" s="27">
        <f t="shared" si="7"/>
        <v>0</v>
      </c>
      <c r="O42" s="39">
        <v>7</v>
      </c>
      <c r="P42" s="98"/>
      <c r="Q42" s="98"/>
      <c r="R42" s="39">
        <v>9</v>
      </c>
      <c r="S42" s="98"/>
      <c r="T42" s="39">
        <f t="shared" si="8"/>
        <v>29</v>
      </c>
      <c r="U42" s="40">
        <f t="shared" si="6"/>
        <v>0.70833333333333337</v>
      </c>
      <c r="V42" s="22">
        <v>329</v>
      </c>
      <c r="W42" s="22" t="s">
        <v>95</v>
      </c>
      <c r="X42" s="22" t="s">
        <v>92</v>
      </c>
      <c r="Y42" s="76">
        <v>2212</v>
      </c>
      <c r="Z42" s="42"/>
      <c r="AA42" s="1" t="s">
        <v>203</v>
      </c>
      <c r="AB42" s="28" t="s">
        <v>350</v>
      </c>
    </row>
    <row r="43" spans="1:28" x14ac:dyDescent="0.3">
      <c r="A43" s="1" t="s">
        <v>46</v>
      </c>
      <c r="B43" s="1" t="s">
        <v>73</v>
      </c>
      <c r="C43" s="27" t="s">
        <v>212</v>
      </c>
      <c r="D43" s="38">
        <v>8</v>
      </c>
      <c r="E43" s="97"/>
      <c r="F43" s="27">
        <v>2</v>
      </c>
      <c r="G43" s="97"/>
      <c r="H43" s="27"/>
      <c r="I43" s="27"/>
      <c r="J43" s="27">
        <v>1</v>
      </c>
      <c r="K43" s="27">
        <v>3</v>
      </c>
      <c r="L43" s="97"/>
      <c r="M43" s="97"/>
      <c r="N43" s="27">
        <f t="shared" ref="N43:N46" si="9">SUM(L43:M43)</f>
        <v>0</v>
      </c>
      <c r="O43" s="98"/>
      <c r="P43" s="57">
        <v>6</v>
      </c>
      <c r="Q43" s="98"/>
      <c r="R43" s="98"/>
      <c r="S43" s="98"/>
      <c r="T43" s="39">
        <f>(H43*3)+((F43-H43)*2)+J43</f>
        <v>5</v>
      </c>
      <c r="U43" s="40" t="str">
        <f t="shared" si="6"/>
        <v/>
      </c>
      <c r="V43" s="22">
        <v>329</v>
      </c>
      <c r="W43" s="22" t="s">
        <v>95</v>
      </c>
      <c r="X43" s="22" t="s">
        <v>92</v>
      </c>
      <c r="Y43" s="76">
        <v>2212</v>
      </c>
      <c r="Z43" s="42"/>
      <c r="AA43" s="1" t="s">
        <v>203</v>
      </c>
      <c r="AB43" s="28" t="s">
        <v>350</v>
      </c>
    </row>
    <row r="44" spans="1:28" x14ac:dyDescent="0.3">
      <c r="A44" s="1" t="s">
        <v>46</v>
      </c>
      <c r="B44" s="1" t="s">
        <v>73</v>
      </c>
      <c r="C44" s="27" t="s">
        <v>389</v>
      </c>
      <c r="D44" s="38">
        <v>21</v>
      </c>
      <c r="E44" s="97"/>
      <c r="F44" s="27">
        <v>9</v>
      </c>
      <c r="G44" s="97"/>
      <c r="H44" s="27"/>
      <c r="I44" s="27"/>
      <c r="J44" s="27">
        <v>5</v>
      </c>
      <c r="K44" s="27">
        <v>10</v>
      </c>
      <c r="L44" s="97"/>
      <c r="M44" s="97"/>
      <c r="N44" s="27">
        <f t="shared" si="9"/>
        <v>0</v>
      </c>
      <c r="O44" s="98"/>
      <c r="P44" s="98"/>
      <c r="Q44" s="39">
        <v>2</v>
      </c>
      <c r="R44" s="98"/>
      <c r="S44" s="98"/>
      <c r="T44" s="39">
        <f>(H44*3)+((F44-H44)*2)+J44</f>
        <v>23</v>
      </c>
      <c r="U44" s="40" t="str">
        <f t="shared" si="6"/>
        <v/>
      </c>
      <c r="V44" s="22">
        <v>329</v>
      </c>
      <c r="W44" s="22" t="s">
        <v>95</v>
      </c>
      <c r="X44" s="22" t="s">
        <v>92</v>
      </c>
      <c r="Y44" s="76">
        <v>2212</v>
      </c>
      <c r="Z44" s="42"/>
      <c r="AA44" s="1" t="s">
        <v>203</v>
      </c>
      <c r="AB44" s="28" t="s">
        <v>350</v>
      </c>
    </row>
    <row r="45" spans="1:28" x14ac:dyDescent="0.3">
      <c r="A45" s="1" t="s">
        <v>46</v>
      </c>
      <c r="B45" s="1" t="s">
        <v>73</v>
      </c>
      <c r="C45" s="27" t="s">
        <v>213</v>
      </c>
      <c r="D45" s="38">
        <v>22</v>
      </c>
      <c r="E45" s="97"/>
      <c r="F45" s="27">
        <v>3</v>
      </c>
      <c r="G45" s="97"/>
      <c r="H45" s="27"/>
      <c r="I45" s="27"/>
      <c r="J45" s="27">
        <v>3</v>
      </c>
      <c r="K45" s="27">
        <v>4</v>
      </c>
      <c r="L45" s="97"/>
      <c r="M45" s="97"/>
      <c r="N45" s="27">
        <f t="shared" si="9"/>
        <v>0</v>
      </c>
      <c r="O45" s="98"/>
      <c r="P45" s="57">
        <v>6</v>
      </c>
      <c r="Q45" s="98"/>
      <c r="R45" s="98"/>
      <c r="S45" s="98"/>
      <c r="T45" s="39">
        <f>(H45*3)+((F45-H45)*2)+J45</f>
        <v>9</v>
      </c>
      <c r="U45" s="40" t="str">
        <f t="shared" si="6"/>
        <v/>
      </c>
      <c r="V45" s="22">
        <v>329</v>
      </c>
      <c r="W45" s="22" t="s">
        <v>95</v>
      </c>
      <c r="X45" s="22" t="s">
        <v>92</v>
      </c>
      <c r="Y45" s="76">
        <v>2212</v>
      </c>
      <c r="Z45" s="42"/>
      <c r="AA45" s="1" t="s">
        <v>203</v>
      </c>
      <c r="AB45" s="28" t="s">
        <v>350</v>
      </c>
    </row>
    <row r="46" spans="1:28" x14ac:dyDescent="0.3">
      <c r="A46" s="1" t="s">
        <v>46</v>
      </c>
      <c r="B46" s="1" t="s">
        <v>73</v>
      </c>
      <c r="C46" s="57" t="s">
        <v>39</v>
      </c>
      <c r="D46" s="25"/>
      <c r="E46" s="57">
        <v>192</v>
      </c>
      <c r="F46" s="57"/>
      <c r="G46" s="57">
        <v>82</v>
      </c>
      <c r="H46" s="57"/>
      <c r="I46" s="57"/>
      <c r="J46" s="57"/>
      <c r="K46" s="57"/>
      <c r="L46" s="57"/>
      <c r="M46" s="57">
        <v>33</v>
      </c>
      <c r="N46" s="57">
        <f t="shared" si="9"/>
        <v>33</v>
      </c>
      <c r="O46" s="57"/>
      <c r="P46" s="57"/>
      <c r="Q46" s="57">
        <v>3</v>
      </c>
      <c r="R46" s="57">
        <v>13</v>
      </c>
      <c r="S46" s="57"/>
      <c r="T46" s="57"/>
      <c r="U46" s="40" t="str">
        <f t="shared" ref="U46" si="10">_xlfn.IFNA("",((T46+Q46+N46-R46)+(O46*2))/E46)</f>
        <v/>
      </c>
      <c r="V46" s="22">
        <v>329</v>
      </c>
      <c r="W46" s="22" t="s">
        <v>95</v>
      </c>
      <c r="X46" s="22" t="s">
        <v>92</v>
      </c>
      <c r="Y46" s="76">
        <v>2212</v>
      </c>
      <c r="Z46" s="42"/>
      <c r="AA46" s="1" t="s">
        <v>203</v>
      </c>
      <c r="AB46" s="28" t="s">
        <v>350</v>
      </c>
    </row>
    <row r="47" spans="1:28" x14ac:dyDescent="0.3">
      <c r="A47" s="44" t="s">
        <v>46</v>
      </c>
      <c r="B47" s="44" t="s">
        <v>73</v>
      </c>
      <c r="C47" s="45" t="s">
        <v>40</v>
      </c>
      <c r="D47" s="44"/>
      <c r="E47" s="45">
        <f t="shared" ref="E47:T47" si="11">SUM(E36:E46)</f>
        <v>240</v>
      </c>
      <c r="F47" s="45">
        <f t="shared" si="11"/>
        <v>37</v>
      </c>
      <c r="G47" s="45">
        <f t="shared" si="11"/>
        <v>82</v>
      </c>
      <c r="H47" s="45">
        <f t="shared" si="11"/>
        <v>0</v>
      </c>
      <c r="I47" s="45">
        <f t="shared" si="11"/>
        <v>0</v>
      </c>
      <c r="J47" s="45">
        <f t="shared" si="11"/>
        <v>26</v>
      </c>
      <c r="K47" s="45">
        <f t="shared" si="11"/>
        <v>42</v>
      </c>
      <c r="L47" s="45">
        <f t="shared" si="11"/>
        <v>0</v>
      </c>
      <c r="M47" s="45">
        <f t="shared" si="11"/>
        <v>44</v>
      </c>
      <c r="N47" s="45">
        <f t="shared" si="11"/>
        <v>44</v>
      </c>
      <c r="O47" s="45">
        <f t="shared" si="11"/>
        <v>11</v>
      </c>
      <c r="P47" s="45">
        <f t="shared" si="11"/>
        <v>12</v>
      </c>
      <c r="Q47" s="45">
        <f t="shared" si="11"/>
        <v>9</v>
      </c>
      <c r="R47" s="45">
        <f t="shared" si="11"/>
        <v>22</v>
      </c>
      <c r="S47" s="45">
        <f t="shared" si="11"/>
        <v>0</v>
      </c>
      <c r="T47" s="45">
        <f t="shared" si="11"/>
        <v>100</v>
      </c>
      <c r="U47" s="46">
        <f>((T47+Q47+N47-R47)+(O47*2))/E47</f>
        <v>0.63749999999999996</v>
      </c>
      <c r="V47" s="47">
        <v>329</v>
      </c>
      <c r="W47" s="47" t="s">
        <v>95</v>
      </c>
      <c r="X47" s="47" t="s">
        <v>92</v>
      </c>
      <c r="Y47" s="77">
        <v>2212</v>
      </c>
      <c r="Z47" s="49"/>
      <c r="AA47" s="44" t="s">
        <v>203</v>
      </c>
      <c r="AB47" s="79" t="s">
        <v>350</v>
      </c>
    </row>
    <row r="48" spans="1:28" x14ac:dyDescent="0.3">
      <c r="A48" s="1"/>
      <c r="B48" s="1"/>
      <c r="C48" s="1"/>
      <c r="D48" s="1"/>
      <c r="F48" s="50" t="s">
        <v>41</v>
      </c>
      <c r="G48" s="51">
        <f>F47/G47</f>
        <v>0.45121951219512196</v>
      </c>
      <c r="H48" s="27"/>
      <c r="I48" s="1"/>
      <c r="J48" s="50" t="s">
        <v>42</v>
      </c>
      <c r="K48" s="52">
        <f>J47/K47</f>
        <v>0.61904761904761907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28"/>
    </row>
    <row r="51" spans="1:28" x14ac:dyDescent="0.3">
      <c r="AB51" s="80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9E99-B1B1-4859-AD12-7310A838382C}">
  <sheetPr>
    <tabColor rgb="FFFF0000"/>
    <pageSetUpPr fitToPage="1"/>
  </sheetPr>
  <dimension ref="A1:AB49"/>
  <sheetViews>
    <sheetView workbookViewId="0">
      <selection activeCell="F6" sqref="F6"/>
    </sheetView>
  </sheetViews>
  <sheetFormatPr defaultRowHeight="14.4" x14ac:dyDescent="0.3"/>
  <cols>
    <col min="1" max="1" width="5.1093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8" width="5.88671875" customWidth="1"/>
    <col min="19" max="19" width="5.88671875" hidden="1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0" t="s">
        <v>464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0" t="s">
        <v>518</v>
      </c>
    </row>
    <row r="3" spans="1:28" x14ac:dyDescent="0.3">
      <c r="B3" s="1"/>
      <c r="C3" s="6">
        <v>29289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352</v>
      </c>
      <c r="K4" s="16" t="s">
        <v>45</v>
      </c>
      <c r="L4" s="17"/>
      <c r="M4" s="18"/>
      <c r="N4" s="19">
        <v>23</v>
      </c>
      <c r="O4" s="19">
        <v>21</v>
      </c>
      <c r="P4" s="19">
        <v>23</v>
      </c>
      <c r="Q4" s="19">
        <v>30</v>
      </c>
      <c r="R4" s="20"/>
      <c r="S4" s="21">
        <f>SUM(N4:R4)</f>
        <v>97</v>
      </c>
      <c r="T4" s="22">
        <v>341</v>
      </c>
    </row>
    <row r="5" spans="1:28" x14ac:dyDescent="0.3">
      <c r="B5" s="1"/>
      <c r="C5" s="6" t="s">
        <v>351</v>
      </c>
      <c r="D5" s="7" t="s">
        <v>6</v>
      </c>
      <c r="E5" s="1"/>
      <c r="F5" s="1"/>
      <c r="G5" s="1"/>
      <c r="J5" s="15" t="s">
        <v>344</v>
      </c>
      <c r="K5" s="16" t="s">
        <v>84</v>
      </c>
      <c r="L5" s="17"/>
      <c r="M5" s="18"/>
      <c r="N5" s="19">
        <v>26</v>
      </c>
      <c r="O5" s="19">
        <v>19</v>
      </c>
      <c r="P5" s="19">
        <v>24</v>
      </c>
      <c r="Q5" s="19">
        <v>27</v>
      </c>
      <c r="R5" s="20"/>
      <c r="S5" s="21">
        <f>SUM(N5:R5)</f>
        <v>96</v>
      </c>
      <c r="T5" s="22">
        <v>341</v>
      </c>
      <c r="U5" s="1"/>
      <c r="V5" s="1"/>
      <c r="W5" s="1"/>
    </row>
    <row r="6" spans="1:28" x14ac:dyDescent="0.3">
      <c r="C6" s="23">
        <v>1863</v>
      </c>
      <c r="D6" s="7" t="s">
        <v>7</v>
      </c>
      <c r="F6" s="1" t="s">
        <v>491</v>
      </c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341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32</v>
      </c>
      <c r="AB11" s="80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83</v>
      </c>
      <c r="B13" s="1" t="s">
        <v>46</v>
      </c>
      <c r="C13" s="27" t="s">
        <v>50</v>
      </c>
      <c r="D13" s="38">
        <v>11</v>
      </c>
      <c r="E13" s="97"/>
      <c r="F13" s="27">
        <v>2</v>
      </c>
      <c r="G13" s="97"/>
      <c r="H13" s="27"/>
      <c r="I13" s="27"/>
      <c r="J13" s="27">
        <v>4</v>
      </c>
      <c r="K13" s="27">
        <v>5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v>8</v>
      </c>
      <c r="U13" s="40" t="str">
        <f>IFERROR(((T13+Q13+N13-R13)+(O13*2))/E13,"")</f>
        <v/>
      </c>
      <c r="V13" s="22">
        <v>341</v>
      </c>
      <c r="W13" s="22" t="s">
        <v>91</v>
      </c>
      <c r="X13" s="22" t="s">
        <v>96</v>
      </c>
      <c r="Y13" s="76">
        <v>1863</v>
      </c>
      <c r="Z13" s="42"/>
      <c r="AA13" s="1" t="s">
        <v>58</v>
      </c>
      <c r="AB13" s="28" t="s">
        <v>353</v>
      </c>
    </row>
    <row r="14" spans="1:28" x14ac:dyDescent="0.3">
      <c r="A14" s="1" t="s">
        <v>83</v>
      </c>
      <c r="B14" s="1" t="s">
        <v>46</v>
      </c>
      <c r="C14" s="27" t="s">
        <v>49</v>
      </c>
      <c r="D14" s="38">
        <v>24</v>
      </c>
      <c r="E14" s="97"/>
      <c r="F14" s="27">
        <v>8</v>
      </c>
      <c r="G14" s="97"/>
      <c r="H14" s="27"/>
      <c r="I14" s="27"/>
      <c r="J14" s="27">
        <v>3</v>
      </c>
      <c r="K14" s="27">
        <v>3</v>
      </c>
      <c r="L14" s="97"/>
      <c r="M14" s="97"/>
      <c r="N14" s="27">
        <f t="shared" ref="N14:N20" si="0">SUM(L14:M14)</f>
        <v>0</v>
      </c>
      <c r="O14" s="98"/>
      <c r="P14" s="98"/>
      <c r="Q14" s="98"/>
      <c r="R14" s="98"/>
      <c r="S14" s="98"/>
      <c r="T14" s="39">
        <v>19</v>
      </c>
      <c r="U14" s="40" t="str">
        <f t="shared" ref="U14:U23" si="1">IFERROR(((T14+Q14+N14-R14)+(O14*2))/E14,"")</f>
        <v/>
      </c>
      <c r="V14" s="22">
        <v>341</v>
      </c>
      <c r="W14" s="22" t="s">
        <v>91</v>
      </c>
      <c r="X14" s="22" t="s">
        <v>96</v>
      </c>
      <c r="Y14" s="76">
        <v>1863</v>
      </c>
      <c r="Z14" s="42"/>
      <c r="AA14" s="1" t="s">
        <v>58</v>
      </c>
      <c r="AB14" s="28" t="s">
        <v>353</v>
      </c>
    </row>
    <row r="15" spans="1:28" x14ac:dyDescent="0.3">
      <c r="A15" s="1" t="s">
        <v>83</v>
      </c>
      <c r="B15" s="1" t="s">
        <v>46</v>
      </c>
      <c r="C15" s="27" t="s">
        <v>48</v>
      </c>
      <c r="D15" s="38">
        <v>22</v>
      </c>
      <c r="E15" s="97"/>
      <c r="F15" s="27">
        <v>2</v>
      </c>
      <c r="G15" s="97"/>
      <c r="H15" s="27"/>
      <c r="I15" s="27"/>
      <c r="J15" s="27">
        <v>1</v>
      </c>
      <c r="K15" s="27">
        <v>3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v>5</v>
      </c>
      <c r="U15" s="40" t="str">
        <f t="shared" si="1"/>
        <v/>
      </c>
      <c r="V15" s="22">
        <v>341</v>
      </c>
      <c r="W15" s="22" t="s">
        <v>91</v>
      </c>
      <c r="X15" s="22" t="s">
        <v>96</v>
      </c>
      <c r="Y15" s="76">
        <v>1863</v>
      </c>
      <c r="Z15" s="42"/>
      <c r="AA15" s="1" t="s">
        <v>58</v>
      </c>
      <c r="AB15" s="28" t="s">
        <v>353</v>
      </c>
    </row>
    <row r="16" spans="1:28" x14ac:dyDescent="0.3">
      <c r="A16" s="1" t="s">
        <v>83</v>
      </c>
      <c r="B16" s="1" t="s">
        <v>46</v>
      </c>
      <c r="C16" s="27" t="s">
        <v>52</v>
      </c>
      <c r="D16" s="38">
        <v>3</v>
      </c>
      <c r="E16" s="97" t="s">
        <v>422</v>
      </c>
      <c r="F16" s="27"/>
      <c r="G16" s="97"/>
      <c r="H16" s="27"/>
      <c r="I16" s="27"/>
      <c r="J16" s="27"/>
      <c r="K16" s="27"/>
      <c r="L16" s="97"/>
      <c r="M16" s="97"/>
      <c r="N16" s="27"/>
      <c r="O16" s="98"/>
      <c r="P16" s="98"/>
      <c r="Q16" s="98"/>
      <c r="R16" s="98"/>
      <c r="S16" s="98"/>
      <c r="T16" s="39"/>
      <c r="U16" s="40" t="str">
        <f t="shared" si="1"/>
        <v/>
      </c>
      <c r="V16" s="22">
        <v>341</v>
      </c>
      <c r="W16" s="22" t="s">
        <v>91</v>
      </c>
      <c r="X16" s="22" t="s">
        <v>96</v>
      </c>
      <c r="Y16" s="76">
        <v>1863</v>
      </c>
      <c r="Z16" s="42"/>
      <c r="AA16" s="1" t="s">
        <v>58</v>
      </c>
      <c r="AB16" s="28" t="s">
        <v>353</v>
      </c>
    </row>
    <row r="17" spans="1:28" x14ac:dyDescent="0.3">
      <c r="A17" s="1" t="s">
        <v>83</v>
      </c>
      <c r="B17" s="1" t="s">
        <v>46</v>
      </c>
      <c r="C17" s="27" t="s">
        <v>556</v>
      </c>
      <c r="D17" s="96"/>
      <c r="E17" s="97" t="s">
        <v>422</v>
      </c>
      <c r="F17" s="27"/>
      <c r="G17" s="97"/>
      <c r="H17" s="27"/>
      <c r="I17" s="27"/>
      <c r="J17" s="27"/>
      <c r="K17" s="27"/>
      <c r="L17" s="97"/>
      <c r="M17" s="97"/>
      <c r="N17" s="27"/>
      <c r="O17" s="98"/>
      <c r="P17" s="98"/>
      <c r="Q17" s="98"/>
      <c r="R17" s="98"/>
      <c r="S17" s="98"/>
      <c r="T17" s="39"/>
      <c r="U17" s="40"/>
      <c r="V17" s="22">
        <v>341</v>
      </c>
      <c r="W17" s="22" t="s">
        <v>91</v>
      </c>
      <c r="X17" s="22" t="s">
        <v>96</v>
      </c>
      <c r="Y17" s="76">
        <v>1863</v>
      </c>
      <c r="Z17" s="42"/>
      <c r="AA17" s="1" t="s">
        <v>58</v>
      </c>
      <c r="AB17" s="28" t="s">
        <v>353</v>
      </c>
    </row>
    <row r="18" spans="1:28" x14ac:dyDescent="0.3">
      <c r="A18" s="1" t="s">
        <v>83</v>
      </c>
      <c r="B18" s="1" t="s">
        <v>46</v>
      </c>
      <c r="C18" s="27" t="s">
        <v>56</v>
      </c>
      <c r="D18" s="38">
        <v>45</v>
      </c>
      <c r="E18" s="97"/>
      <c r="F18" s="27">
        <v>1</v>
      </c>
      <c r="G18" s="97"/>
      <c r="H18" s="27"/>
      <c r="I18" s="27"/>
      <c r="J18" s="27">
        <v>3</v>
      </c>
      <c r="K18" s="27">
        <v>4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v>5</v>
      </c>
      <c r="U18" s="40" t="str">
        <f t="shared" si="1"/>
        <v/>
      </c>
      <c r="V18" s="22">
        <v>341</v>
      </c>
      <c r="W18" s="22" t="s">
        <v>91</v>
      </c>
      <c r="X18" s="22" t="s">
        <v>96</v>
      </c>
      <c r="Y18" s="76">
        <v>1863</v>
      </c>
      <c r="Z18" s="42"/>
      <c r="AA18" s="1" t="s">
        <v>58</v>
      </c>
      <c r="AB18" s="28" t="s">
        <v>353</v>
      </c>
    </row>
    <row r="19" spans="1:28" x14ac:dyDescent="0.3">
      <c r="A19" s="1" t="s">
        <v>83</v>
      </c>
      <c r="B19" s="1" t="s">
        <v>46</v>
      </c>
      <c r="C19" s="27" t="s">
        <v>51</v>
      </c>
      <c r="D19" s="38">
        <v>23</v>
      </c>
      <c r="E19" s="97"/>
      <c r="F19" s="27">
        <v>5</v>
      </c>
      <c r="G19" s="97"/>
      <c r="H19" s="27"/>
      <c r="I19" s="27"/>
      <c r="J19" s="27">
        <v>2</v>
      </c>
      <c r="K19" s="27">
        <v>3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39">
        <v>12</v>
      </c>
      <c r="U19" s="40" t="str">
        <f t="shared" si="1"/>
        <v/>
      </c>
      <c r="V19" s="22">
        <v>341</v>
      </c>
      <c r="W19" s="22" t="s">
        <v>91</v>
      </c>
      <c r="X19" s="22" t="s">
        <v>96</v>
      </c>
      <c r="Y19" s="76">
        <v>1863</v>
      </c>
      <c r="Z19" s="42"/>
      <c r="AA19" s="1" t="s">
        <v>58</v>
      </c>
      <c r="AB19" s="28" t="s">
        <v>353</v>
      </c>
    </row>
    <row r="20" spans="1:28" x14ac:dyDescent="0.3">
      <c r="A20" s="1" t="s">
        <v>83</v>
      </c>
      <c r="B20" s="1" t="s">
        <v>46</v>
      </c>
      <c r="C20" s="27" t="s">
        <v>55</v>
      </c>
      <c r="D20" s="38">
        <v>40</v>
      </c>
      <c r="E20" s="97"/>
      <c r="F20" s="27">
        <v>1</v>
      </c>
      <c r="G20" s="97"/>
      <c r="H20" s="27"/>
      <c r="I20" s="27"/>
      <c r="J20" s="27">
        <v>0</v>
      </c>
      <c r="K20" s="27">
        <v>0</v>
      </c>
      <c r="L20" s="97"/>
      <c r="M20" s="97"/>
      <c r="N20" s="27">
        <f t="shared" si="0"/>
        <v>0</v>
      </c>
      <c r="O20" s="98"/>
      <c r="P20" s="98"/>
      <c r="Q20" s="98"/>
      <c r="R20" s="98"/>
      <c r="S20" s="98"/>
      <c r="T20" s="39">
        <v>2</v>
      </c>
      <c r="U20" s="40" t="str">
        <f t="shared" si="1"/>
        <v/>
      </c>
      <c r="V20" s="22">
        <v>341</v>
      </c>
      <c r="W20" s="22" t="s">
        <v>91</v>
      </c>
      <c r="X20" s="22" t="s">
        <v>96</v>
      </c>
      <c r="Y20" s="76">
        <v>1863</v>
      </c>
      <c r="Z20" s="42"/>
      <c r="AA20" s="1" t="s">
        <v>58</v>
      </c>
      <c r="AB20" s="28" t="s">
        <v>353</v>
      </c>
    </row>
    <row r="21" spans="1:28" x14ac:dyDescent="0.3">
      <c r="A21" s="1" t="s">
        <v>83</v>
      </c>
      <c r="B21" s="1" t="s">
        <v>46</v>
      </c>
      <c r="C21" s="27" t="s">
        <v>354</v>
      </c>
      <c r="D21" s="38">
        <v>33</v>
      </c>
      <c r="E21" s="27">
        <v>19</v>
      </c>
      <c r="F21" s="27">
        <v>3</v>
      </c>
      <c r="G21" s="27">
        <v>5</v>
      </c>
      <c r="H21" s="27"/>
      <c r="I21" s="27"/>
      <c r="J21" s="27">
        <v>2</v>
      </c>
      <c r="K21" s="27">
        <v>2</v>
      </c>
      <c r="L21" s="27">
        <v>0</v>
      </c>
      <c r="M21" s="27">
        <v>1</v>
      </c>
      <c r="N21" s="27">
        <f>SUM(L21:M21)</f>
        <v>1</v>
      </c>
      <c r="O21" s="39">
        <v>1</v>
      </c>
      <c r="P21" s="39">
        <v>3</v>
      </c>
      <c r="Q21" s="39">
        <v>1</v>
      </c>
      <c r="R21" s="39">
        <v>1</v>
      </c>
      <c r="S21" s="39">
        <v>0</v>
      </c>
      <c r="T21" s="39">
        <v>8</v>
      </c>
      <c r="U21" s="40">
        <f t="shared" si="1"/>
        <v>0.57894736842105265</v>
      </c>
      <c r="V21" s="22">
        <v>341</v>
      </c>
      <c r="W21" s="22" t="s">
        <v>91</v>
      </c>
      <c r="X21" s="22" t="s">
        <v>96</v>
      </c>
      <c r="Y21" s="76">
        <v>1863</v>
      </c>
      <c r="Z21" s="42"/>
      <c r="AA21" s="1" t="s">
        <v>58</v>
      </c>
      <c r="AB21" s="28" t="s">
        <v>353</v>
      </c>
    </row>
    <row r="22" spans="1:28" x14ac:dyDescent="0.3">
      <c r="A22" s="1" t="s">
        <v>83</v>
      </c>
      <c r="B22" s="1" t="s">
        <v>46</v>
      </c>
      <c r="C22" s="27" t="s">
        <v>47</v>
      </c>
      <c r="D22" s="38">
        <v>10</v>
      </c>
      <c r="E22" s="97"/>
      <c r="F22" s="27">
        <v>15</v>
      </c>
      <c r="G22" s="97"/>
      <c r="H22" s="27"/>
      <c r="I22" s="27"/>
      <c r="J22" s="27">
        <v>4</v>
      </c>
      <c r="K22" s="27">
        <v>5</v>
      </c>
      <c r="L22" s="97"/>
      <c r="M22" s="27">
        <v>12</v>
      </c>
      <c r="N22" s="27">
        <f>SUM(L22:M22)</f>
        <v>12</v>
      </c>
      <c r="O22" s="98"/>
      <c r="P22" s="98"/>
      <c r="Q22" s="98"/>
      <c r="R22" s="98"/>
      <c r="S22" s="98"/>
      <c r="T22" s="39">
        <v>34</v>
      </c>
      <c r="U22" s="40" t="str">
        <f t="shared" si="1"/>
        <v/>
      </c>
      <c r="V22" s="22">
        <v>341</v>
      </c>
      <c r="W22" s="22" t="s">
        <v>91</v>
      </c>
      <c r="X22" s="22" t="s">
        <v>96</v>
      </c>
      <c r="Y22" s="76">
        <v>1863</v>
      </c>
      <c r="Z22" s="42" t="s">
        <v>492</v>
      </c>
      <c r="AA22" s="1" t="s">
        <v>58</v>
      </c>
      <c r="AB22" s="28" t="s">
        <v>353</v>
      </c>
    </row>
    <row r="23" spans="1:28" x14ac:dyDescent="0.3">
      <c r="A23" s="1" t="s">
        <v>83</v>
      </c>
      <c r="B23" s="1" t="s">
        <v>46</v>
      </c>
      <c r="C23" s="27" t="s">
        <v>53</v>
      </c>
      <c r="D23" s="38">
        <v>15</v>
      </c>
      <c r="E23" s="97"/>
      <c r="F23" s="27">
        <v>2</v>
      </c>
      <c r="G23" s="97"/>
      <c r="H23" s="27"/>
      <c r="I23" s="27"/>
      <c r="J23" s="27">
        <v>0</v>
      </c>
      <c r="K23" s="27">
        <v>2</v>
      </c>
      <c r="L23" s="97"/>
      <c r="M23" s="97"/>
      <c r="N23" s="27">
        <f>SUM(L23:M23)</f>
        <v>0</v>
      </c>
      <c r="O23" s="98"/>
      <c r="P23" s="98"/>
      <c r="Q23" s="98"/>
      <c r="R23" s="98"/>
      <c r="S23" s="98"/>
      <c r="T23" s="39">
        <v>4</v>
      </c>
      <c r="U23" s="40" t="str">
        <f t="shared" si="1"/>
        <v/>
      </c>
      <c r="V23" s="22">
        <v>341</v>
      </c>
      <c r="W23" s="22" t="s">
        <v>91</v>
      </c>
      <c r="X23" s="22" t="s">
        <v>96</v>
      </c>
      <c r="Y23" s="76">
        <v>1863</v>
      </c>
      <c r="Z23" s="42"/>
      <c r="AA23" s="1" t="s">
        <v>58</v>
      </c>
      <c r="AB23" s="28" t="s">
        <v>353</v>
      </c>
    </row>
    <row r="24" spans="1:28" x14ac:dyDescent="0.3">
      <c r="A24" s="1" t="s">
        <v>83</v>
      </c>
      <c r="B24" s="1" t="s">
        <v>46</v>
      </c>
      <c r="C24" s="57" t="s">
        <v>39</v>
      </c>
      <c r="D24" s="36"/>
      <c r="E24" s="57">
        <v>221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13</v>
      </c>
      <c r="Q24" s="57"/>
      <c r="R24" s="57"/>
      <c r="S24" s="57"/>
      <c r="T24" s="57"/>
      <c r="U24" s="40" t="str">
        <f t="shared" ref="U24" si="2">_xlfn.IFNA("",((T24+Q24+N24-R24)+(O24*2))/E24)</f>
        <v/>
      </c>
      <c r="V24" s="22">
        <v>341</v>
      </c>
      <c r="W24" s="22" t="s">
        <v>91</v>
      </c>
      <c r="X24" s="22" t="s">
        <v>96</v>
      </c>
      <c r="Y24" s="76">
        <v>1863</v>
      </c>
      <c r="Z24" s="42"/>
      <c r="AA24" s="1" t="s">
        <v>58</v>
      </c>
      <c r="AB24" s="28" t="s">
        <v>353</v>
      </c>
    </row>
    <row r="25" spans="1:28" x14ac:dyDescent="0.3">
      <c r="A25" s="44" t="s">
        <v>83</v>
      </c>
      <c r="B25" s="44" t="s">
        <v>46</v>
      </c>
      <c r="C25" s="45" t="s">
        <v>40</v>
      </c>
      <c r="D25" s="44"/>
      <c r="E25" s="45">
        <f t="shared" ref="E25:T25" si="3">SUM(E13:E24)</f>
        <v>240</v>
      </c>
      <c r="F25" s="45">
        <f t="shared" si="3"/>
        <v>39</v>
      </c>
      <c r="G25" s="45">
        <f t="shared" si="3"/>
        <v>5</v>
      </c>
      <c r="H25" s="45">
        <f t="shared" si="3"/>
        <v>0</v>
      </c>
      <c r="I25" s="45">
        <f t="shared" si="3"/>
        <v>0</v>
      </c>
      <c r="J25" s="45">
        <f t="shared" si="3"/>
        <v>19</v>
      </c>
      <c r="K25" s="45">
        <f t="shared" si="3"/>
        <v>27</v>
      </c>
      <c r="L25" s="45">
        <f t="shared" si="3"/>
        <v>0</v>
      </c>
      <c r="M25" s="45">
        <f t="shared" si="3"/>
        <v>13</v>
      </c>
      <c r="N25" s="45">
        <f t="shared" si="3"/>
        <v>13</v>
      </c>
      <c r="O25" s="45">
        <f t="shared" si="3"/>
        <v>1</v>
      </c>
      <c r="P25" s="45">
        <f t="shared" si="3"/>
        <v>16</v>
      </c>
      <c r="Q25" s="45">
        <f t="shared" si="3"/>
        <v>1</v>
      </c>
      <c r="R25" s="45">
        <f t="shared" si="3"/>
        <v>1</v>
      </c>
      <c r="S25" s="45">
        <f t="shared" si="3"/>
        <v>0</v>
      </c>
      <c r="T25" s="45">
        <f t="shared" si="3"/>
        <v>97</v>
      </c>
      <c r="U25" s="46">
        <f>((T25+Q25+N25-R25)+(O25*2))/E25</f>
        <v>0.46666666666666667</v>
      </c>
      <c r="V25" s="47">
        <v>341</v>
      </c>
      <c r="W25" s="47" t="s">
        <v>91</v>
      </c>
      <c r="X25" s="47" t="s">
        <v>96</v>
      </c>
      <c r="Y25" s="77">
        <v>1863</v>
      </c>
      <c r="Z25" s="49"/>
      <c r="AA25" s="44" t="s">
        <v>58</v>
      </c>
      <c r="AB25" s="79" t="s">
        <v>353</v>
      </c>
    </row>
    <row r="26" spans="1:28" x14ac:dyDescent="0.3">
      <c r="A26" s="1"/>
      <c r="B26" s="1"/>
      <c r="C26" s="1"/>
      <c r="D26" s="1"/>
      <c r="F26" s="50" t="s">
        <v>41</v>
      </c>
      <c r="G26" s="51">
        <f>F25/G25</f>
        <v>7.8</v>
      </c>
      <c r="H26" s="27"/>
      <c r="I26" s="1"/>
      <c r="J26" s="50" t="s">
        <v>42</v>
      </c>
      <c r="K26" s="52">
        <f>J25/K25</f>
        <v>0.70370370370370372</v>
      </c>
      <c r="L26" s="1"/>
      <c r="M26" s="39" t="s">
        <v>43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28"/>
    </row>
    <row r="34" spans="1:28" x14ac:dyDescent="0.3">
      <c r="B34" s="1"/>
      <c r="C34" s="55" t="s">
        <v>84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56">
        <v>31</v>
      </c>
      <c r="W34" s="1"/>
      <c r="X34" s="1"/>
      <c r="Y34" s="31"/>
      <c r="Z34" s="42"/>
      <c r="AA34" s="1"/>
      <c r="AB34" s="28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3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83</v>
      </c>
      <c r="C36" s="27" t="s">
        <v>391</v>
      </c>
      <c r="D36" s="38">
        <v>21</v>
      </c>
      <c r="E36" s="97"/>
      <c r="F36" s="27">
        <v>0</v>
      </c>
      <c r="G36" s="97"/>
      <c r="H36" s="27"/>
      <c r="I36" s="27"/>
      <c r="J36" s="27">
        <v>0</v>
      </c>
      <c r="K36" s="27">
        <v>0</v>
      </c>
      <c r="L36" s="97"/>
      <c r="M36" s="97"/>
      <c r="N36" s="27">
        <f t="shared" ref="N36:N44" si="4">SUM(L36:M36)</f>
        <v>0</v>
      </c>
      <c r="O36" s="98"/>
      <c r="P36" s="98"/>
      <c r="Q36" s="97"/>
      <c r="R36" s="97"/>
      <c r="S36" s="97"/>
      <c r="T36" s="27">
        <v>0</v>
      </c>
      <c r="U36" s="40" t="str">
        <f>IFERROR(((T36+Q36+N36-R36)+(O36*2))/E36,"")</f>
        <v/>
      </c>
      <c r="V36" s="22">
        <v>341</v>
      </c>
      <c r="W36" s="22" t="s">
        <v>95</v>
      </c>
      <c r="X36" s="22" t="s">
        <v>92</v>
      </c>
      <c r="Y36" s="84">
        <v>1863</v>
      </c>
      <c r="Z36" s="42"/>
      <c r="AA36" s="1" t="s">
        <v>317</v>
      </c>
      <c r="AB36" s="28" t="s">
        <v>346</v>
      </c>
    </row>
    <row r="37" spans="1:28" x14ac:dyDescent="0.3">
      <c r="A37" s="1" t="s">
        <v>46</v>
      </c>
      <c r="B37" s="1" t="s">
        <v>83</v>
      </c>
      <c r="C37" s="27" t="s">
        <v>392</v>
      </c>
      <c r="D37" s="38">
        <v>32</v>
      </c>
      <c r="E37" s="97"/>
      <c r="F37" s="27">
        <v>1</v>
      </c>
      <c r="G37" s="97"/>
      <c r="H37" s="27"/>
      <c r="I37" s="27"/>
      <c r="J37" s="27">
        <v>5</v>
      </c>
      <c r="K37" s="27">
        <v>6</v>
      </c>
      <c r="L37" s="97"/>
      <c r="M37" s="97"/>
      <c r="N37" s="27">
        <f t="shared" si="4"/>
        <v>0</v>
      </c>
      <c r="O37" s="98"/>
      <c r="P37" s="57">
        <v>6</v>
      </c>
      <c r="Q37" s="98"/>
      <c r="R37" s="98"/>
      <c r="S37" s="98"/>
      <c r="T37" s="27">
        <v>7</v>
      </c>
      <c r="U37" s="40" t="str">
        <f t="shared" ref="U37:U44" si="5">IFERROR(((T37+Q37+N37-R37)+(O37*2))/E37,"")</f>
        <v/>
      </c>
      <c r="V37" s="22">
        <v>341</v>
      </c>
      <c r="W37" s="22" t="s">
        <v>95</v>
      </c>
      <c r="X37" s="22" t="s">
        <v>92</v>
      </c>
      <c r="Y37" s="84">
        <v>1863</v>
      </c>
      <c r="Z37" s="42"/>
      <c r="AA37" s="1" t="s">
        <v>317</v>
      </c>
      <c r="AB37" s="28" t="s">
        <v>346</v>
      </c>
    </row>
    <row r="38" spans="1:28" x14ac:dyDescent="0.3">
      <c r="A38" s="1" t="s">
        <v>46</v>
      </c>
      <c r="B38" s="1" t="s">
        <v>83</v>
      </c>
      <c r="C38" s="27" t="s">
        <v>394</v>
      </c>
      <c r="D38" s="38">
        <v>42</v>
      </c>
      <c r="E38" s="97"/>
      <c r="F38" s="27">
        <v>19</v>
      </c>
      <c r="G38" s="27">
        <v>24</v>
      </c>
      <c r="H38" s="27"/>
      <c r="I38" s="27"/>
      <c r="J38" s="27">
        <v>3</v>
      </c>
      <c r="K38" s="27">
        <v>6</v>
      </c>
      <c r="L38" s="97"/>
      <c r="M38" s="97"/>
      <c r="N38" s="27">
        <f t="shared" si="4"/>
        <v>0</v>
      </c>
      <c r="O38" s="98"/>
      <c r="P38" s="98"/>
      <c r="Q38" s="98"/>
      <c r="R38" s="98"/>
      <c r="S38" s="98"/>
      <c r="T38" s="27">
        <f t="shared" ref="T38" si="6">+(F38*2)+J38</f>
        <v>41</v>
      </c>
      <c r="U38" s="40" t="str">
        <f t="shared" si="5"/>
        <v/>
      </c>
      <c r="V38" s="22">
        <v>341</v>
      </c>
      <c r="W38" s="22" t="s">
        <v>95</v>
      </c>
      <c r="X38" s="22" t="s">
        <v>92</v>
      </c>
      <c r="Y38" s="84">
        <v>1863</v>
      </c>
      <c r="Z38" s="42"/>
      <c r="AA38" s="1" t="s">
        <v>317</v>
      </c>
      <c r="AB38" s="28" t="s">
        <v>346</v>
      </c>
    </row>
    <row r="39" spans="1:28" x14ac:dyDescent="0.3">
      <c r="A39" s="1" t="s">
        <v>46</v>
      </c>
      <c r="B39" s="1" t="s">
        <v>83</v>
      </c>
      <c r="C39" s="27" t="s">
        <v>395</v>
      </c>
      <c r="D39" s="38">
        <v>53</v>
      </c>
      <c r="E39" s="97"/>
      <c r="F39" s="27">
        <v>8</v>
      </c>
      <c r="G39" s="97"/>
      <c r="H39" s="27"/>
      <c r="I39" s="27"/>
      <c r="J39" s="27">
        <v>0</v>
      </c>
      <c r="K39" s="27">
        <v>1</v>
      </c>
      <c r="L39" s="97"/>
      <c r="M39" s="97"/>
      <c r="N39" s="27">
        <f t="shared" si="4"/>
        <v>0</v>
      </c>
      <c r="O39" s="98"/>
      <c r="P39" s="98"/>
      <c r="Q39" s="98"/>
      <c r="R39" s="98"/>
      <c r="S39" s="98"/>
      <c r="T39" s="27">
        <v>16</v>
      </c>
      <c r="U39" s="40" t="str">
        <f t="shared" si="5"/>
        <v/>
      </c>
      <c r="V39" s="22">
        <v>341</v>
      </c>
      <c r="W39" s="22" t="s">
        <v>95</v>
      </c>
      <c r="X39" s="22" t="s">
        <v>92</v>
      </c>
      <c r="Y39" s="84">
        <v>1863</v>
      </c>
      <c r="Z39" s="42"/>
      <c r="AA39" s="1" t="s">
        <v>317</v>
      </c>
      <c r="AB39" s="28" t="s">
        <v>346</v>
      </c>
    </row>
    <row r="40" spans="1:28" x14ac:dyDescent="0.3">
      <c r="A40" s="1" t="s">
        <v>46</v>
      </c>
      <c r="B40" s="1" t="s">
        <v>83</v>
      </c>
      <c r="C40" s="27" t="s">
        <v>396</v>
      </c>
      <c r="D40" s="38">
        <v>33</v>
      </c>
      <c r="E40" s="97"/>
      <c r="F40" s="27">
        <v>3</v>
      </c>
      <c r="G40" s="97"/>
      <c r="H40" s="27"/>
      <c r="I40" s="27"/>
      <c r="J40" s="27">
        <v>0</v>
      </c>
      <c r="K40" s="27">
        <v>0</v>
      </c>
      <c r="L40" s="97"/>
      <c r="M40" s="97"/>
      <c r="N40" s="27">
        <f t="shared" si="4"/>
        <v>0</v>
      </c>
      <c r="O40" s="98"/>
      <c r="P40" s="98"/>
      <c r="Q40" s="98"/>
      <c r="R40" s="98"/>
      <c r="S40" s="98"/>
      <c r="T40" s="27">
        <v>6</v>
      </c>
      <c r="U40" s="40" t="str">
        <f t="shared" si="5"/>
        <v/>
      </c>
      <c r="V40" s="22">
        <v>341</v>
      </c>
      <c r="W40" s="22" t="s">
        <v>95</v>
      </c>
      <c r="X40" s="22" t="s">
        <v>92</v>
      </c>
      <c r="Y40" s="84">
        <v>1863</v>
      </c>
      <c r="Z40" s="42"/>
      <c r="AA40" s="1" t="s">
        <v>317</v>
      </c>
      <c r="AB40" s="28" t="s">
        <v>346</v>
      </c>
    </row>
    <row r="41" spans="1:28" x14ac:dyDescent="0.3">
      <c r="A41" s="1" t="s">
        <v>46</v>
      </c>
      <c r="B41" s="1" t="s">
        <v>83</v>
      </c>
      <c r="C41" s="27" t="s">
        <v>399</v>
      </c>
      <c r="D41" s="38">
        <v>44</v>
      </c>
      <c r="E41" s="97"/>
      <c r="F41" s="27">
        <v>0</v>
      </c>
      <c r="G41" s="97"/>
      <c r="H41" s="27"/>
      <c r="I41" s="27"/>
      <c r="J41" s="27">
        <v>0</v>
      </c>
      <c r="K41" s="27">
        <v>0</v>
      </c>
      <c r="L41" s="97"/>
      <c r="M41" s="97"/>
      <c r="N41" s="27">
        <f t="shared" si="4"/>
        <v>0</v>
      </c>
      <c r="O41" s="98"/>
      <c r="P41" s="98"/>
      <c r="Q41" s="98"/>
      <c r="R41" s="98"/>
      <c r="S41" s="98"/>
      <c r="T41" s="27">
        <v>0</v>
      </c>
      <c r="U41" s="40" t="str">
        <f t="shared" si="5"/>
        <v/>
      </c>
      <c r="V41" s="22">
        <v>341</v>
      </c>
      <c r="W41" s="22" t="s">
        <v>95</v>
      </c>
      <c r="X41" s="22" t="s">
        <v>92</v>
      </c>
      <c r="Y41" s="84">
        <v>1863</v>
      </c>
      <c r="Z41" s="42"/>
      <c r="AA41" s="1" t="s">
        <v>317</v>
      </c>
      <c r="AB41" s="28" t="s">
        <v>346</v>
      </c>
    </row>
    <row r="42" spans="1:28" x14ac:dyDescent="0.3">
      <c r="A42" s="1" t="s">
        <v>46</v>
      </c>
      <c r="B42" s="1" t="s">
        <v>83</v>
      </c>
      <c r="C42" s="27" t="s">
        <v>152</v>
      </c>
      <c r="D42" s="38">
        <v>10</v>
      </c>
      <c r="E42" s="27">
        <v>29</v>
      </c>
      <c r="F42" s="27">
        <v>6</v>
      </c>
      <c r="G42" s="27">
        <v>10</v>
      </c>
      <c r="H42" s="27"/>
      <c r="I42" s="27"/>
      <c r="J42" s="27">
        <v>0</v>
      </c>
      <c r="K42" s="27">
        <v>1</v>
      </c>
      <c r="L42" s="27">
        <v>0</v>
      </c>
      <c r="M42" s="27">
        <v>2</v>
      </c>
      <c r="N42" s="27">
        <f t="shared" si="4"/>
        <v>2</v>
      </c>
      <c r="O42" s="27">
        <v>3</v>
      </c>
      <c r="P42" s="39">
        <v>4</v>
      </c>
      <c r="Q42" s="39">
        <v>3</v>
      </c>
      <c r="R42" s="39">
        <v>7</v>
      </c>
      <c r="S42" s="39">
        <v>0</v>
      </c>
      <c r="T42" s="27">
        <v>12</v>
      </c>
      <c r="U42" s="40">
        <f t="shared" si="5"/>
        <v>0.55172413793103448</v>
      </c>
      <c r="V42" s="22">
        <v>341</v>
      </c>
      <c r="W42" s="22" t="s">
        <v>95</v>
      </c>
      <c r="X42" s="22" t="s">
        <v>92</v>
      </c>
      <c r="Y42" s="84">
        <v>1863</v>
      </c>
      <c r="Z42" s="42"/>
      <c r="AA42" s="1" t="s">
        <v>317</v>
      </c>
      <c r="AB42" s="28" t="s">
        <v>346</v>
      </c>
    </row>
    <row r="43" spans="1:28" x14ac:dyDescent="0.3">
      <c r="A43" s="1" t="s">
        <v>46</v>
      </c>
      <c r="B43" s="1" t="s">
        <v>83</v>
      </c>
      <c r="C43" s="27" t="s">
        <v>397</v>
      </c>
      <c r="D43" s="38">
        <v>12</v>
      </c>
      <c r="E43" s="97"/>
      <c r="F43" s="27">
        <v>2</v>
      </c>
      <c r="G43" s="97"/>
      <c r="H43" s="27"/>
      <c r="I43" s="27"/>
      <c r="J43" s="27">
        <v>0</v>
      </c>
      <c r="K43" s="27">
        <v>0</v>
      </c>
      <c r="L43" s="97"/>
      <c r="M43" s="97"/>
      <c r="N43" s="27">
        <f t="shared" si="4"/>
        <v>0</v>
      </c>
      <c r="O43" s="98"/>
      <c r="P43" s="98"/>
      <c r="Q43" s="98"/>
      <c r="R43" s="98"/>
      <c r="S43" s="98"/>
      <c r="T43" s="27">
        <v>4</v>
      </c>
      <c r="U43" s="40" t="str">
        <f t="shared" si="5"/>
        <v/>
      </c>
      <c r="V43" s="22">
        <v>341</v>
      </c>
      <c r="W43" s="22" t="s">
        <v>95</v>
      </c>
      <c r="X43" s="22" t="s">
        <v>92</v>
      </c>
      <c r="Y43" s="84">
        <v>1863</v>
      </c>
      <c r="Z43" s="42"/>
      <c r="AA43" s="1" t="s">
        <v>317</v>
      </c>
      <c r="AB43" s="28" t="s">
        <v>346</v>
      </c>
    </row>
    <row r="44" spans="1:28" x14ac:dyDescent="0.3">
      <c r="A44" s="1" t="s">
        <v>46</v>
      </c>
      <c r="B44" s="1" t="s">
        <v>83</v>
      </c>
      <c r="C44" s="27" t="s">
        <v>398</v>
      </c>
      <c r="D44" s="38">
        <v>11</v>
      </c>
      <c r="E44" s="97"/>
      <c r="F44" s="27">
        <v>5</v>
      </c>
      <c r="G44" s="97"/>
      <c r="H44" s="27"/>
      <c r="I44" s="27"/>
      <c r="J44" s="27">
        <v>0</v>
      </c>
      <c r="K44" s="27">
        <v>0</v>
      </c>
      <c r="L44" s="97"/>
      <c r="M44" s="97"/>
      <c r="N44" s="27">
        <f t="shared" si="4"/>
        <v>0</v>
      </c>
      <c r="O44" s="98"/>
      <c r="P44" s="98"/>
      <c r="Q44" s="98"/>
      <c r="R44" s="98"/>
      <c r="S44" s="98"/>
      <c r="T44" s="27">
        <v>10</v>
      </c>
      <c r="U44" s="40" t="str">
        <f t="shared" si="5"/>
        <v/>
      </c>
      <c r="V44" s="22">
        <v>341</v>
      </c>
      <c r="W44" s="22" t="s">
        <v>95</v>
      </c>
      <c r="X44" s="22" t="s">
        <v>92</v>
      </c>
      <c r="Y44" s="84">
        <v>1863</v>
      </c>
      <c r="Z44" s="42"/>
      <c r="AA44" s="1" t="s">
        <v>317</v>
      </c>
      <c r="AB44" s="28" t="s">
        <v>346</v>
      </c>
    </row>
    <row r="45" spans="1:28" x14ac:dyDescent="0.3">
      <c r="A45" s="1" t="s">
        <v>46</v>
      </c>
      <c r="B45" s="1" t="s">
        <v>83</v>
      </c>
      <c r="C45" s="57" t="s">
        <v>39</v>
      </c>
      <c r="D45" s="36"/>
      <c r="E45" s="57">
        <v>211</v>
      </c>
      <c r="F45" s="57"/>
      <c r="G45" s="57"/>
      <c r="H45" s="57"/>
      <c r="I45" s="57"/>
      <c r="J45" s="57"/>
      <c r="K45" s="57"/>
      <c r="L45" s="57"/>
      <c r="M45" s="57"/>
      <c r="N45" s="5"/>
      <c r="O45" s="57"/>
      <c r="P45" s="57">
        <v>13</v>
      </c>
      <c r="Q45" s="43"/>
      <c r="R45" s="43"/>
      <c r="S45" s="43"/>
      <c r="T45" s="27"/>
      <c r="U45" s="40" t="str">
        <f t="shared" ref="U45" si="7">_xlfn.IFNA("",((T45+Q45+N45-R45)+(O45*2))/E45)</f>
        <v/>
      </c>
      <c r="V45" s="22">
        <v>341</v>
      </c>
      <c r="W45" s="22" t="s">
        <v>95</v>
      </c>
      <c r="X45" s="22" t="s">
        <v>92</v>
      </c>
      <c r="Y45" s="84">
        <v>1863</v>
      </c>
      <c r="Z45" s="42"/>
      <c r="AA45" s="1" t="s">
        <v>317</v>
      </c>
      <c r="AB45" s="28" t="s">
        <v>346</v>
      </c>
    </row>
    <row r="46" spans="1:28" x14ac:dyDescent="0.3">
      <c r="A46" s="44" t="s">
        <v>46</v>
      </c>
      <c r="B46" s="44" t="s">
        <v>83</v>
      </c>
      <c r="C46" s="45" t="s">
        <v>40</v>
      </c>
      <c r="D46" s="44"/>
      <c r="E46" s="45">
        <f t="shared" ref="E46:T46" si="8">SUM(E36:E45)</f>
        <v>240</v>
      </c>
      <c r="F46" s="45">
        <f t="shared" si="8"/>
        <v>44</v>
      </c>
      <c r="G46" s="45">
        <f t="shared" si="8"/>
        <v>34</v>
      </c>
      <c r="H46" s="45">
        <f t="shared" si="8"/>
        <v>0</v>
      </c>
      <c r="I46" s="45">
        <f t="shared" si="8"/>
        <v>0</v>
      </c>
      <c r="J46" s="45">
        <f t="shared" si="8"/>
        <v>8</v>
      </c>
      <c r="K46" s="45">
        <f t="shared" si="8"/>
        <v>14</v>
      </c>
      <c r="L46" s="45">
        <f t="shared" si="8"/>
        <v>0</v>
      </c>
      <c r="M46" s="45">
        <f t="shared" si="8"/>
        <v>2</v>
      </c>
      <c r="N46" s="45">
        <f t="shared" si="8"/>
        <v>2</v>
      </c>
      <c r="O46" s="45">
        <f t="shared" si="8"/>
        <v>3</v>
      </c>
      <c r="P46" s="45">
        <f t="shared" si="8"/>
        <v>23</v>
      </c>
      <c r="Q46" s="45">
        <f t="shared" si="8"/>
        <v>3</v>
      </c>
      <c r="R46" s="45">
        <f t="shared" si="8"/>
        <v>7</v>
      </c>
      <c r="S46" s="45">
        <f t="shared" si="8"/>
        <v>0</v>
      </c>
      <c r="T46" s="45">
        <f t="shared" si="8"/>
        <v>96</v>
      </c>
      <c r="U46" s="46">
        <f>((T46+Q46+N46-R46)+(O46*2))/E46</f>
        <v>0.41666666666666669</v>
      </c>
      <c r="V46" s="47">
        <v>341</v>
      </c>
      <c r="W46" s="47" t="s">
        <v>95</v>
      </c>
      <c r="X46" s="47" t="s">
        <v>92</v>
      </c>
      <c r="Y46" s="77">
        <v>1863</v>
      </c>
      <c r="Z46" s="49"/>
      <c r="AA46" s="44" t="s">
        <v>317</v>
      </c>
      <c r="AB46" s="79" t="s">
        <v>346</v>
      </c>
    </row>
    <row r="47" spans="1:28" x14ac:dyDescent="0.3">
      <c r="A47" s="1"/>
      <c r="B47" s="1"/>
      <c r="C47" s="1"/>
      <c r="D47" s="1"/>
      <c r="F47" s="50" t="s">
        <v>41</v>
      </c>
      <c r="G47" s="51">
        <f>F46/G46</f>
        <v>1.2941176470588236</v>
      </c>
      <c r="H47" s="27"/>
      <c r="I47" s="1"/>
      <c r="J47" s="50" t="s">
        <v>42</v>
      </c>
      <c r="K47" s="52">
        <f>J46/K46</f>
        <v>0.5714285714285714</v>
      </c>
      <c r="L47" s="1"/>
      <c r="M47" s="39" t="s">
        <v>43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28"/>
    </row>
  </sheetData>
  <sheetProtection sheet="1" objects="1" scenarios="1"/>
  <sortState xmlns:xlrd2="http://schemas.microsoft.com/office/spreadsheetml/2017/richdata2" ref="C36:P44">
    <sortCondition ref="C36:C44"/>
  </sortState>
  <pageMargins left="0" right="0" top="0.75" bottom="0.25" header="0.3" footer="0.3"/>
  <pageSetup scale="66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CD45-E6A4-4F46-9405-0CD711BFCCC6}">
  <sheetPr>
    <tabColor rgb="FFFF0000"/>
    <pageSetUpPr fitToPage="1"/>
  </sheetPr>
  <dimension ref="A1:AB51"/>
  <sheetViews>
    <sheetView workbookViewId="0">
      <selection activeCell="L28" sqref="L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0" t="s">
        <v>423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29295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355</v>
      </c>
      <c r="K4" s="16" t="s">
        <v>45</v>
      </c>
      <c r="L4" s="17"/>
      <c r="M4" s="18"/>
      <c r="N4" s="19">
        <v>28</v>
      </c>
      <c r="O4" s="19">
        <v>21</v>
      </c>
      <c r="P4" s="19">
        <v>26</v>
      </c>
      <c r="Q4" s="19">
        <v>19</v>
      </c>
      <c r="R4" s="20"/>
      <c r="S4" s="21">
        <f>SUM(N4:R4)</f>
        <v>94</v>
      </c>
      <c r="T4" s="22">
        <v>351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356</v>
      </c>
      <c r="K5" s="16" t="s">
        <v>74</v>
      </c>
      <c r="L5" s="17"/>
      <c r="M5" s="18"/>
      <c r="N5" s="19">
        <v>26</v>
      </c>
      <c r="O5" s="19">
        <v>16</v>
      </c>
      <c r="P5" s="19">
        <v>28</v>
      </c>
      <c r="Q5" s="19">
        <v>31</v>
      </c>
      <c r="R5" s="20"/>
      <c r="S5" s="21">
        <f>SUM(N5:R5)</f>
        <v>101</v>
      </c>
      <c r="T5" s="22">
        <v>351</v>
      </c>
      <c r="U5" s="1"/>
      <c r="V5" s="1"/>
      <c r="W5" s="1"/>
    </row>
    <row r="6" spans="1:28" x14ac:dyDescent="0.3">
      <c r="C6" s="23">
        <v>1458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351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33</v>
      </c>
      <c r="W11" s="1"/>
      <c r="X11" s="1"/>
      <c r="Y11" s="31"/>
      <c r="Z11" s="42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50</v>
      </c>
      <c r="D13" s="38">
        <v>11</v>
      </c>
      <c r="E13" s="97"/>
      <c r="F13" s="27">
        <v>0</v>
      </c>
      <c r="G13" s="97"/>
      <c r="H13" s="27"/>
      <c r="I13" s="27"/>
      <c r="J13" s="27">
        <v>6</v>
      </c>
      <c r="K13" s="27">
        <v>7</v>
      </c>
      <c r="L13" s="97"/>
      <c r="M13" s="97"/>
      <c r="N13" s="27">
        <f>SUM(L13:M13)</f>
        <v>0</v>
      </c>
      <c r="O13" s="27">
        <v>4</v>
      </c>
      <c r="P13" s="98"/>
      <c r="Q13" s="97"/>
      <c r="R13" s="97"/>
      <c r="S13" s="97"/>
      <c r="T13" s="27">
        <f>(H13*3)+((F13-H13)*2)+J13</f>
        <v>6</v>
      </c>
      <c r="U13" s="40" t="str">
        <f>IFERROR(((T13+Q13+N13-R13)+(O13*2))/E13,"")</f>
        <v/>
      </c>
      <c r="V13" s="22">
        <v>351</v>
      </c>
      <c r="W13" s="22" t="s">
        <v>95</v>
      </c>
      <c r="X13" s="22" t="s">
        <v>92</v>
      </c>
      <c r="Y13" s="76">
        <v>1458</v>
      </c>
      <c r="Z13" s="42"/>
      <c r="AA13" s="1" t="s">
        <v>58</v>
      </c>
      <c r="AB13" s="28" t="s">
        <v>357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24</v>
      </c>
      <c r="E14" s="97"/>
      <c r="F14" s="27">
        <v>1</v>
      </c>
      <c r="G14" s="97"/>
      <c r="H14" s="27"/>
      <c r="I14" s="27"/>
      <c r="J14" s="27">
        <v>8</v>
      </c>
      <c r="K14" s="27">
        <v>12</v>
      </c>
      <c r="L14" s="97"/>
      <c r="M14" s="97"/>
      <c r="N14" s="27">
        <f t="shared" ref="N14:N20" si="0">SUM(L14:M14)</f>
        <v>0</v>
      </c>
      <c r="O14" s="98"/>
      <c r="P14" s="98"/>
      <c r="Q14" s="39">
        <v>6</v>
      </c>
      <c r="R14" s="98"/>
      <c r="S14" s="98"/>
      <c r="T14" s="39">
        <f t="shared" ref="T14:T20" si="1">(H14*3)+((F14-H14)*2)+J14</f>
        <v>10</v>
      </c>
      <c r="U14" s="40" t="str">
        <f t="shared" ref="U14:U23" si="2">IFERROR(((T14+Q14+N14-R14)+(O14*2))/E14,"")</f>
        <v/>
      </c>
      <c r="V14" s="22">
        <v>351</v>
      </c>
      <c r="W14" s="22" t="s">
        <v>95</v>
      </c>
      <c r="X14" s="22" t="s">
        <v>92</v>
      </c>
      <c r="Y14" s="76">
        <v>1458</v>
      </c>
      <c r="Z14" s="42"/>
      <c r="AA14" s="1" t="s">
        <v>58</v>
      </c>
      <c r="AB14" s="28" t="s">
        <v>357</v>
      </c>
    </row>
    <row r="15" spans="1:28" x14ac:dyDescent="0.3">
      <c r="A15" s="1" t="s">
        <v>73</v>
      </c>
      <c r="B15" s="1" t="s">
        <v>46</v>
      </c>
      <c r="C15" s="27" t="s">
        <v>48</v>
      </c>
      <c r="D15" s="38">
        <v>22</v>
      </c>
      <c r="E15" s="97"/>
      <c r="F15" s="27">
        <v>5</v>
      </c>
      <c r="G15" s="97"/>
      <c r="H15" s="27"/>
      <c r="I15" s="27"/>
      <c r="J15" s="27">
        <v>10</v>
      </c>
      <c r="K15" s="27">
        <v>12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f t="shared" si="1"/>
        <v>20</v>
      </c>
      <c r="U15" s="40" t="str">
        <f t="shared" si="2"/>
        <v/>
      </c>
      <c r="V15" s="22">
        <v>351</v>
      </c>
      <c r="W15" s="22" t="s">
        <v>95</v>
      </c>
      <c r="X15" s="22" t="s">
        <v>92</v>
      </c>
      <c r="Y15" s="76">
        <v>1458</v>
      </c>
      <c r="Z15" s="42"/>
      <c r="AA15" s="1" t="s">
        <v>58</v>
      </c>
      <c r="AB15" s="28" t="s">
        <v>357</v>
      </c>
    </row>
    <row r="16" spans="1:28" x14ac:dyDescent="0.3">
      <c r="A16" s="1" t="s">
        <v>73</v>
      </c>
      <c r="B16" s="1" t="s">
        <v>46</v>
      </c>
      <c r="C16" s="27" t="s">
        <v>52</v>
      </c>
      <c r="D16" s="38">
        <v>3</v>
      </c>
      <c r="E16" s="97" t="s">
        <v>422</v>
      </c>
      <c r="F16" s="27"/>
      <c r="G16" s="97"/>
      <c r="H16" s="27"/>
      <c r="I16" s="27"/>
      <c r="J16" s="27"/>
      <c r="K16" s="27"/>
      <c r="L16" s="97"/>
      <c r="M16" s="97"/>
      <c r="N16" s="27"/>
      <c r="O16" s="98"/>
      <c r="P16" s="98"/>
      <c r="Q16" s="98"/>
      <c r="R16" s="98"/>
      <c r="S16" s="98"/>
      <c r="T16" s="39"/>
      <c r="U16" s="40" t="str">
        <f t="shared" si="2"/>
        <v/>
      </c>
      <c r="V16" s="22">
        <v>351</v>
      </c>
      <c r="W16" s="22" t="s">
        <v>95</v>
      </c>
      <c r="X16" s="22" t="s">
        <v>92</v>
      </c>
      <c r="Y16" s="76">
        <v>1458</v>
      </c>
      <c r="Z16" s="42"/>
      <c r="AA16" s="1" t="s">
        <v>58</v>
      </c>
      <c r="AB16" s="28" t="s">
        <v>357</v>
      </c>
    </row>
    <row r="17" spans="1:28" x14ac:dyDescent="0.3">
      <c r="A17" s="1" t="s">
        <v>73</v>
      </c>
      <c r="B17" s="1" t="s">
        <v>46</v>
      </c>
      <c r="C17" s="27" t="s">
        <v>556</v>
      </c>
      <c r="D17" s="96"/>
      <c r="E17" s="97" t="s">
        <v>422</v>
      </c>
      <c r="F17" s="27"/>
      <c r="G17" s="97"/>
      <c r="H17" s="27"/>
      <c r="I17" s="27"/>
      <c r="J17" s="27"/>
      <c r="K17" s="27"/>
      <c r="L17" s="97"/>
      <c r="M17" s="97"/>
      <c r="N17" s="27"/>
      <c r="O17" s="98"/>
      <c r="P17" s="98"/>
      <c r="Q17" s="98"/>
      <c r="R17" s="98"/>
      <c r="S17" s="98"/>
      <c r="T17" s="39"/>
      <c r="U17" s="40"/>
      <c r="V17" s="22">
        <v>351</v>
      </c>
      <c r="W17" s="22" t="s">
        <v>95</v>
      </c>
      <c r="X17" s="22" t="s">
        <v>92</v>
      </c>
      <c r="Y17" s="76">
        <v>1458</v>
      </c>
      <c r="Z17" s="42"/>
      <c r="AA17" s="1" t="s">
        <v>58</v>
      </c>
      <c r="AB17" s="28" t="s">
        <v>357</v>
      </c>
    </row>
    <row r="18" spans="1:28" x14ac:dyDescent="0.3">
      <c r="A18" s="1" t="s">
        <v>73</v>
      </c>
      <c r="B18" s="1" t="s">
        <v>46</v>
      </c>
      <c r="C18" s="27" t="s">
        <v>56</v>
      </c>
      <c r="D18" s="38">
        <v>45</v>
      </c>
      <c r="E18" s="97"/>
      <c r="F18" s="27">
        <v>2</v>
      </c>
      <c r="G18" s="97"/>
      <c r="H18" s="27"/>
      <c r="I18" s="27"/>
      <c r="J18" s="27">
        <v>3</v>
      </c>
      <c r="K18" s="27">
        <v>4</v>
      </c>
      <c r="L18" s="97"/>
      <c r="M18" s="97"/>
      <c r="N18" s="27">
        <f t="shared" si="0"/>
        <v>0</v>
      </c>
      <c r="O18" s="98"/>
      <c r="P18" s="98"/>
      <c r="Q18" s="98"/>
      <c r="R18" s="98"/>
      <c r="S18" s="39">
        <v>2</v>
      </c>
      <c r="T18" s="39">
        <f t="shared" si="1"/>
        <v>7</v>
      </c>
      <c r="U18" s="40" t="str">
        <f t="shared" si="2"/>
        <v/>
      </c>
      <c r="V18" s="22">
        <v>351</v>
      </c>
      <c r="W18" s="22" t="s">
        <v>95</v>
      </c>
      <c r="X18" s="22" t="s">
        <v>92</v>
      </c>
      <c r="Y18" s="76">
        <v>1458</v>
      </c>
      <c r="Z18" s="42" t="s">
        <v>539</v>
      </c>
      <c r="AA18" s="1" t="s">
        <v>58</v>
      </c>
      <c r="AB18" s="28" t="s">
        <v>357</v>
      </c>
    </row>
    <row r="19" spans="1:28" x14ac:dyDescent="0.3">
      <c r="A19" s="1" t="s">
        <v>73</v>
      </c>
      <c r="B19" s="1" t="s">
        <v>46</v>
      </c>
      <c r="C19" s="27" t="s">
        <v>51</v>
      </c>
      <c r="D19" s="38">
        <v>23</v>
      </c>
      <c r="E19" s="97"/>
      <c r="F19" s="27">
        <v>4</v>
      </c>
      <c r="G19" s="97"/>
      <c r="H19" s="27"/>
      <c r="I19" s="27"/>
      <c r="J19" s="27">
        <v>1</v>
      </c>
      <c r="K19" s="27">
        <v>1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39">
        <f t="shared" si="1"/>
        <v>9</v>
      </c>
      <c r="U19" s="40" t="str">
        <f t="shared" si="2"/>
        <v/>
      </c>
      <c r="V19" s="22">
        <v>351</v>
      </c>
      <c r="W19" s="22" t="s">
        <v>95</v>
      </c>
      <c r="X19" s="22" t="s">
        <v>92</v>
      </c>
      <c r="Y19" s="76">
        <v>1458</v>
      </c>
      <c r="Z19" s="42"/>
      <c r="AA19" s="1" t="s">
        <v>58</v>
      </c>
      <c r="AB19" s="28" t="s">
        <v>357</v>
      </c>
    </row>
    <row r="20" spans="1:28" x14ac:dyDescent="0.3">
      <c r="A20" s="1" t="s">
        <v>73</v>
      </c>
      <c r="B20" s="1" t="s">
        <v>46</v>
      </c>
      <c r="C20" s="27" t="s">
        <v>55</v>
      </c>
      <c r="D20" s="38">
        <v>40</v>
      </c>
      <c r="E20" s="97"/>
      <c r="F20" s="27">
        <v>0</v>
      </c>
      <c r="G20" s="97"/>
      <c r="H20" s="27"/>
      <c r="I20" s="27"/>
      <c r="J20" s="27">
        <v>2</v>
      </c>
      <c r="K20" s="27">
        <v>2</v>
      </c>
      <c r="L20" s="97"/>
      <c r="M20" s="97"/>
      <c r="N20" s="27">
        <f t="shared" si="0"/>
        <v>0</v>
      </c>
      <c r="O20" s="98"/>
      <c r="P20" s="98"/>
      <c r="Q20" s="98"/>
      <c r="R20" s="98"/>
      <c r="S20" s="98"/>
      <c r="T20" s="39">
        <f t="shared" si="1"/>
        <v>2</v>
      </c>
      <c r="U20" s="40" t="str">
        <f t="shared" si="2"/>
        <v/>
      </c>
      <c r="V20" s="22">
        <v>351</v>
      </c>
      <c r="W20" s="22" t="s">
        <v>95</v>
      </c>
      <c r="X20" s="22" t="s">
        <v>92</v>
      </c>
      <c r="Y20" s="76">
        <v>1458</v>
      </c>
      <c r="Z20" s="42" t="s">
        <v>539</v>
      </c>
      <c r="AA20" s="1" t="s">
        <v>58</v>
      </c>
      <c r="AB20" s="28" t="s">
        <v>357</v>
      </c>
    </row>
    <row r="21" spans="1:28" x14ac:dyDescent="0.3">
      <c r="A21" s="1" t="s">
        <v>73</v>
      </c>
      <c r="B21" s="1" t="s">
        <v>46</v>
      </c>
      <c r="C21" s="27" t="s">
        <v>189</v>
      </c>
      <c r="D21" s="38">
        <v>33</v>
      </c>
      <c r="E21" s="97"/>
      <c r="F21" s="27">
        <v>6</v>
      </c>
      <c r="G21" s="97"/>
      <c r="H21" s="27"/>
      <c r="I21" s="27"/>
      <c r="J21" s="27">
        <v>4</v>
      </c>
      <c r="K21" s="27">
        <v>6</v>
      </c>
      <c r="L21" s="97"/>
      <c r="M21" s="97"/>
      <c r="N21" s="27">
        <f>SUM(L21:M21)</f>
        <v>0</v>
      </c>
      <c r="O21" s="98"/>
      <c r="P21" s="98"/>
      <c r="Q21" s="98"/>
      <c r="R21" s="98"/>
      <c r="S21" s="39">
        <v>1</v>
      </c>
      <c r="T21" s="39">
        <f>(H21*3)+((F21-H21)*2)+J21</f>
        <v>16</v>
      </c>
      <c r="U21" s="40" t="str">
        <f t="shared" si="2"/>
        <v/>
      </c>
      <c r="V21" s="22">
        <v>351</v>
      </c>
      <c r="W21" s="22" t="s">
        <v>95</v>
      </c>
      <c r="X21" s="22" t="s">
        <v>92</v>
      </c>
      <c r="Y21" s="76">
        <v>1458</v>
      </c>
      <c r="Z21" s="42" t="s">
        <v>539</v>
      </c>
      <c r="AA21" s="1" t="s">
        <v>58</v>
      </c>
      <c r="AB21" s="28" t="s">
        <v>357</v>
      </c>
    </row>
    <row r="22" spans="1:28" x14ac:dyDescent="0.3">
      <c r="A22" s="1" t="s">
        <v>73</v>
      </c>
      <c r="B22" s="1" t="s">
        <v>46</v>
      </c>
      <c r="C22" s="27" t="s">
        <v>47</v>
      </c>
      <c r="D22" s="38">
        <v>10</v>
      </c>
      <c r="E22" s="97"/>
      <c r="F22" s="27">
        <v>7</v>
      </c>
      <c r="G22" s="97"/>
      <c r="H22" s="27"/>
      <c r="I22" s="27"/>
      <c r="J22" s="27">
        <v>2</v>
      </c>
      <c r="K22" s="27">
        <v>4</v>
      </c>
      <c r="L22" s="97"/>
      <c r="M22" s="27">
        <v>10</v>
      </c>
      <c r="N22" s="27">
        <f>SUM(L22:M22)</f>
        <v>10</v>
      </c>
      <c r="O22" s="98"/>
      <c r="P22" s="98"/>
      <c r="Q22" s="98"/>
      <c r="R22" s="98"/>
      <c r="S22" s="98"/>
      <c r="T22" s="39">
        <f>(H22*3)+((F22-H22)*2)+J22</f>
        <v>16</v>
      </c>
      <c r="U22" s="40" t="str">
        <f t="shared" si="2"/>
        <v/>
      </c>
      <c r="V22" s="22">
        <v>351</v>
      </c>
      <c r="W22" s="22" t="s">
        <v>95</v>
      </c>
      <c r="X22" s="22" t="s">
        <v>92</v>
      </c>
      <c r="Y22" s="76">
        <v>1458</v>
      </c>
      <c r="Z22" s="42" t="s">
        <v>519</v>
      </c>
      <c r="AA22" s="1" t="s">
        <v>58</v>
      </c>
      <c r="AB22" s="28" t="s">
        <v>357</v>
      </c>
    </row>
    <row r="23" spans="1:28" x14ac:dyDescent="0.3">
      <c r="A23" s="1" t="s">
        <v>73</v>
      </c>
      <c r="B23" s="1" t="s">
        <v>46</v>
      </c>
      <c r="C23" s="27" t="s">
        <v>53</v>
      </c>
      <c r="D23" s="38">
        <v>15</v>
      </c>
      <c r="E23" s="97"/>
      <c r="F23" s="27">
        <v>3</v>
      </c>
      <c r="G23" s="97"/>
      <c r="H23" s="27"/>
      <c r="I23" s="27"/>
      <c r="J23" s="27">
        <v>2</v>
      </c>
      <c r="K23" s="27">
        <v>2</v>
      </c>
      <c r="L23" s="97"/>
      <c r="M23" s="97"/>
      <c r="N23" s="27">
        <f>SUM(L23:M23)</f>
        <v>0</v>
      </c>
      <c r="O23" s="98"/>
      <c r="P23" s="98"/>
      <c r="Q23" s="98"/>
      <c r="R23" s="98"/>
      <c r="S23" s="98"/>
      <c r="T23" s="39">
        <f>(H23*3)+((F23-H23)*2)+J23</f>
        <v>8</v>
      </c>
      <c r="U23" s="40" t="str">
        <f t="shared" si="2"/>
        <v/>
      </c>
      <c r="V23" s="22">
        <v>351</v>
      </c>
      <c r="W23" s="22" t="s">
        <v>95</v>
      </c>
      <c r="X23" s="22" t="s">
        <v>92</v>
      </c>
      <c r="Y23" s="76">
        <v>1458</v>
      </c>
      <c r="Z23" s="42" t="s">
        <v>539</v>
      </c>
      <c r="AA23" s="1" t="s">
        <v>58</v>
      </c>
      <c r="AB23" s="28" t="s">
        <v>357</v>
      </c>
    </row>
    <row r="24" spans="1:28" x14ac:dyDescent="0.3">
      <c r="A24" s="1" t="s">
        <v>73</v>
      </c>
      <c r="B24" s="1" t="s">
        <v>46</v>
      </c>
      <c r="C24" s="57" t="s">
        <v>39</v>
      </c>
      <c r="D24" s="36"/>
      <c r="E24" s="57">
        <v>240</v>
      </c>
      <c r="F24" s="57"/>
      <c r="G24" s="57">
        <v>83</v>
      </c>
      <c r="H24" s="57"/>
      <c r="I24" s="57"/>
      <c r="J24" s="57"/>
      <c r="K24" s="57"/>
      <c r="L24" s="57"/>
      <c r="M24" s="57">
        <v>31</v>
      </c>
      <c r="N24" s="57">
        <f>SUM(L24:M24)</f>
        <v>31</v>
      </c>
      <c r="O24" s="57">
        <v>11</v>
      </c>
      <c r="P24" s="57">
        <v>28</v>
      </c>
      <c r="Q24" s="57">
        <v>7</v>
      </c>
      <c r="R24" s="57">
        <v>14</v>
      </c>
      <c r="S24" s="57"/>
      <c r="T24" s="27"/>
      <c r="U24" s="40" t="str">
        <f t="shared" ref="U24" si="3">_xlfn.IFNA("",((T24+Q24+N24-R24)+(O24*2))/E24)</f>
        <v/>
      </c>
      <c r="V24" s="22">
        <v>351</v>
      </c>
      <c r="W24" s="22" t="s">
        <v>95</v>
      </c>
      <c r="X24" s="22" t="s">
        <v>92</v>
      </c>
      <c r="Y24" s="76">
        <v>1458</v>
      </c>
      <c r="Z24" s="42"/>
      <c r="AA24" s="1" t="s">
        <v>58</v>
      </c>
      <c r="AB24" s="28" t="s">
        <v>357</v>
      </c>
    </row>
    <row r="25" spans="1:28" x14ac:dyDescent="0.3">
      <c r="A25" s="44" t="s">
        <v>73</v>
      </c>
      <c r="B25" s="44" t="s">
        <v>46</v>
      </c>
      <c r="C25" s="45" t="s">
        <v>40</v>
      </c>
      <c r="D25" s="44"/>
      <c r="E25" s="45">
        <f t="shared" ref="E25:T25" si="4">SUM(E13:E24)</f>
        <v>240</v>
      </c>
      <c r="F25" s="45">
        <f t="shared" si="4"/>
        <v>28</v>
      </c>
      <c r="G25" s="45">
        <f t="shared" si="4"/>
        <v>83</v>
      </c>
      <c r="H25" s="45">
        <f t="shared" si="4"/>
        <v>0</v>
      </c>
      <c r="I25" s="45">
        <f t="shared" si="4"/>
        <v>0</v>
      </c>
      <c r="J25" s="45">
        <f t="shared" si="4"/>
        <v>38</v>
      </c>
      <c r="K25" s="45">
        <f t="shared" si="4"/>
        <v>50</v>
      </c>
      <c r="L25" s="45">
        <f t="shared" si="4"/>
        <v>0</v>
      </c>
      <c r="M25" s="45">
        <f t="shared" si="4"/>
        <v>41</v>
      </c>
      <c r="N25" s="45">
        <f t="shared" si="4"/>
        <v>41</v>
      </c>
      <c r="O25" s="45">
        <f t="shared" si="4"/>
        <v>15</v>
      </c>
      <c r="P25" s="45">
        <f t="shared" si="4"/>
        <v>28</v>
      </c>
      <c r="Q25" s="45">
        <f t="shared" si="4"/>
        <v>13</v>
      </c>
      <c r="R25" s="45">
        <f t="shared" si="4"/>
        <v>14</v>
      </c>
      <c r="S25" s="45">
        <f t="shared" si="4"/>
        <v>3</v>
      </c>
      <c r="T25" s="45">
        <f t="shared" si="4"/>
        <v>94</v>
      </c>
      <c r="U25" s="46">
        <f>((T25+Q25+N25-R25)+(O25*2))/E25</f>
        <v>0.68333333333333335</v>
      </c>
      <c r="V25" s="47">
        <v>351</v>
      </c>
      <c r="W25" s="47" t="s">
        <v>95</v>
      </c>
      <c r="X25" s="47" t="s">
        <v>92</v>
      </c>
      <c r="Y25" s="77">
        <v>1458</v>
      </c>
      <c r="Z25" s="49"/>
      <c r="AA25" s="44" t="s">
        <v>58</v>
      </c>
      <c r="AB25" s="79" t="s">
        <v>357</v>
      </c>
    </row>
    <row r="26" spans="1:28" x14ac:dyDescent="0.3">
      <c r="A26" s="1"/>
      <c r="B26" s="1"/>
      <c r="C26" s="1"/>
      <c r="D26" s="1"/>
      <c r="F26" s="50" t="s">
        <v>41</v>
      </c>
      <c r="G26" s="51">
        <f>F25/G25</f>
        <v>0.33734939759036142</v>
      </c>
      <c r="H26" s="27"/>
      <c r="I26" s="1"/>
      <c r="J26" s="50" t="s">
        <v>42</v>
      </c>
      <c r="K26" s="52">
        <f>J25/K25</f>
        <v>0.76</v>
      </c>
      <c r="L26" s="1"/>
      <c r="M26" s="39" t="s">
        <v>43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5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28"/>
    </row>
    <row r="34" spans="1:28" x14ac:dyDescent="0.3">
      <c r="B34" s="1"/>
      <c r="C34" s="32" t="s">
        <v>74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35">
        <v>36</v>
      </c>
      <c r="AB34" s="80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3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73</v>
      </c>
      <c r="C36" s="27" t="s">
        <v>221</v>
      </c>
      <c r="D36" s="38">
        <v>35</v>
      </c>
      <c r="E36" s="97"/>
      <c r="F36" s="27">
        <v>5</v>
      </c>
      <c r="G36" s="97"/>
      <c r="H36" s="27"/>
      <c r="I36" s="27"/>
      <c r="J36" s="27">
        <v>1</v>
      </c>
      <c r="K36" s="27">
        <v>2</v>
      </c>
      <c r="L36" s="97"/>
      <c r="M36" s="97"/>
      <c r="N36" s="27">
        <f t="shared" ref="N36:N43" si="5">SUM(L36:M36)</f>
        <v>0</v>
      </c>
      <c r="O36" s="98"/>
      <c r="P36" s="98"/>
      <c r="Q36" s="97"/>
      <c r="R36" s="97"/>
      <c r="S36" s="27">
        <v>1</v>
      </c>
      <c r="T36" s="27">
        <f>+(F36*2)+J36</f>
        <v>11</v>
      </c>
      <c r="U36" s="40" t="str">
        <f>IFERROR(((T36+Q36+N36-R36)+(O36*2))/E36,"")</f>
        <v/>
      </c>
      <c r="V36" s="22">
        <v>351</v>
      </c>
      <c r="W36" s="22" t="s">
        <v>91</v>
      </c>
      <c r="X36" s="22" t="s">
        <v>96</v>
      </c>
      <c r="Y36" s="76">
        <v>1458</v>
      </c>
      <c r="Z36" s="42"/>
      <c r="AA36" s="1" t="s">
        <v>203</v>
      </c>
      <c r="AB36" s="28" t="s">
        <v>358</v>
      </c>
    </row>
    <row r="37" spans="1:28" x14ac:dyDescent="0.3">
      <c r="A37" s="1" t="s">
        <v>46</v>
      </c>
      <c r="B37" s="1" t="s">
        <v>73</v>
      </c>
      <c r="C37" s="27" t="s">
        <v>206</v>
      </c>
      <c r="D37" s="38">
        <v>32</v>
      </c>
      <c r="E37" s="97"/>
      <c r="F37" s="27">
        <v>2</v>
      </c>
      <c r="G37" s="97"/>
      <c r="H37" s="27"/>
      <c r="I37" s="27"/>
      <c r="J37" s="27">
        <v>0</v>
      </c>
      <c r="K37" s="27">
        <v>0</v>
      </c>
      <c r="L37" s="97"/>
      <c r="M37" s="97"/>
      <c r="N37" s="27">
        <f t="shared" si="5"/>
        <v>0</v>
      </c>
      <c r="O37" s="98"/>
      <c r="P37" s="98"/>
      <c r="Q37" s="98"/>
      <c r="R37" s="98"/>
      <c r="S37" s="98"/>
      <c r="T37" s="27">
        <f t="shared" ref="T37:T43" si="6">+(F37*2)+J37</f>
        <v>4</v>
      </c>
      <c r="U37" s="40" t="str">
        <f t="shared" ref="U37:U43" si="7">IFERROR(((T37+Q37+N37-R37)+(O37*2))/E37,"")</f>
        <v/>
      </c>
      <c r="V37" s="22">
        <v>351</v>
      </c>
      <c r="W37" s="22" t="s">
        <v>91</v>
      </c>
      <c r="X37" s="22" t="s">
        <v>96</v>
      </c>
      <c r="Y37" s="76">
        <v>1458</v>
      </c>
      <c r="Z37" s="42"/>
      <c r="AA37" s="1" t="s">
        <v>203</v>
      </c>
      <c r="AB37" s="28" t="s">
        <v>358</v>
      </c>
    </row>
    <row r="38" spans="1:28" x14ac:dyDescent="0.3">
      <c r="A38" s="1" t="s">
        <v>46</v>
      </c>
      <c r="B38" s="1" t="s">
        <v>73</v>
      </c>
      <c r="C38" s="27" t="s">
        <v>359</v>
      </c>
      <c r="D38" s="38">
        <v>10</v>
      </c>
      <c r="E38" s="97"/>
      <c r="F38" s="27">
        <v>8</v>
      </c>
      <c r="G38" s="97"/>
      <c r="H38" s="27"/>
      <c r="I38" s="27"/>
      <c r="J38" s="27">
        <v>2</v>
      </c>
      <c r="K38" s="27">
        <v>2</v>
      </c>
      <c r="L38" s="97"/>
      <c r="M38" s="97"/>
      <c r="N38" s="27">
        <f t="shared" si="5"/>
        <v>0</v>
      </c>
      <c r="O38" s="39">
        <v>5</v>
      </c>
      <c r="P38" s="98"/>
      <c r="Q38" s="39">
        <v>3</v>
      </c>
      <c r="R38" s="98"/>
      <c r="S38" s="39">
        <v>3</v>
      </c>
      <c r="T38" s="27">
        <f t="shared" si="6"/>
        <v>18</v>
      </c>
      <c r="U38" s="40" t="str">
        <f t="shared" si="7"/>
        <v/>
      </c>
      <c r="V38" s="22">
        <v>351</v>
      </c>
      <c r="W38" s="22" t="s">
        <v>91</v>
      </c>
      <c r="X38" s="22" t="s">
        <v>96</v>
      </c>
      <c r="Y38" s="76">
        <v>1458</v>
      </c>
      <c r="Z38" s="42" t="s">
        <v>424</v>
      </c>
      <c r="AA38" s="1" t="s">
        <v>203</v>
      </c>
      <c r="AB38" s="28" t="s">
        <v>358</v>
      </c>
    </row>
    <row r="39" spans="1:28" x14ac:dyDescent="0.3">
      <c r="A39" s="1" t="s">
        <v>46</v>
      </c>
      <c r="B39" s="1" t="s">
        <v>73</v>
      </c>
      <c r="C39" s="27" t="s">
        <v>209</v>
      </c>
      <c r="D39" s="38">
        <v>13</v>
      </c>
      <c r="E39" s="97"/>
      <c r="F39" s="27">
        <v>3</v>
      </c>
      <c r="G39" s="97"/>
      <c r="H39" s="27"/>
      <c r="I39" s="27"/>
      <c r="J39" s="27">
        <v>5</v>
      </c>
      <c r="K39" s="27">
        <v>6</v>
      </c>
      <c r="L39" s="97"/>
      <c r="M39" s="97"/>
      <c r="N39" s="27">
        <f t="shared" si="5"/>
        <v>0</v>
      </c>
      <c r="O39" s="98"/>
      <c r="P39" s="98"/>
      <c r="Q39" s="98"/>
      <c r="R39" s="98"/>
      <c r="S39" s="39">
        <v>2</v>
      </c>
      <c r="T39" s="27">
        <f t="shared" si="6"/>
        <v>11</v>
      </c>
      <c r="U39" s="40" t="str">
        <f t="shared" si="7"/>
        <v/>
      </c>
      <c r="V39" s="22">
        <v>351</v>
      </c>
      <c r="W39" s="22" t="s">
        <v>91</v>
      </c>
      <c r="X39" s="22" t="s">
        <v>96</v>
      </c>
      <c r="Y39" s="76">
        <v>1458</v>
      </c>
      <c r="Z39" s="42"/>
      <c r="AA39" s="1" t="s">
        <v>203</v>
      </c>
      <c r="AB39" s="28" t="s">
        <v>358</v>
      </c>
    </row>
    <row r="40" spans="1:28" x14ac:dyDescent="0.3">
      <c r="A40" s="1" t="s">
        <v>46</v>
      </c>
      <c r="B40" s="1" t="s">
        <v>73</v>
      </c>
      <c r="C40" s="27" t="s">
        <v>210</v>
      </c>
      <c r="D40" s="38">
        <v>33</v>
      </c>
      <c r="E40" s="97"/>
      <c r="F40" s="27">
        <v>2</v>
      </c>
      <c r="G40" s="97"/>
      <c r="H40" s="27"/>
      <c r="I40" s="27"/>
      <c r="J40" s="27">
        <v>2</v>
      </c>
      <c r="K40" s="27">
        <v>4</v>
      </c>
      <c r="L40" s="97"/>
      <c r="M40" s="97"/>
      <c r="N40" s="27">
        <f t="shared" si="5"/>
        <v>0</v>
      </c>
      <c r="O40" s="98"/>
      <c r="P40" s="98"/>
      <c r="Q40" s="98"/>
      <c r="R40" s="98"/>
      <c r="S40" s="98"/>
      <c r="T40" s="27">
        <f t="shared" si="6"/>
        <v>6</v>
      </c>
      <c r="U40" s="40" t="str">
        <f t="shared" si="7"/>
        <v/>
      </c>
      <c r="V40" s="22">
        <v>351</v>
      </c>
      <c r="W40" s="22" t="s">
        <v>91</v>
      </c>
      <c r="X40" s="22" t="s">
        <v>96</v>
      </c>
      <c r="Y40" s="76">
        <v>1458</v>
      </c>
      <c r="Z40" s="42"/>
      <c r="AA40" s="1" t="s">
        <v>203</v>
      </c>
      <c r="AB40" s="28" t="s">
        <v>358</v>
      </c>
    </row>
    <row r="41" spans="1:28" x14ac:dyDescent="0.3">
      <c r="A41" s="1" t="s">
        <v>46</v>
      </c>
      <c r="B41" s="1" t="s">
        <v>73</v>
      </c>
      <c r="C41" s="27" t="s">
        <v>211</v>
      </c>
      <c r="D41" s="38">
        <v>11</v>
      </c>
      <c r="E41" s="97"/>
      <c r="F41" s="27">
        <v>12</v>
      </c>
      <c r="G41" s="97"/>
      <c r="H41" s="27"/>
      <c r="I41" s="27"/>
      <c r="J41" s="27">
        <v>7</v>
      </c>
      <c r="K41" s="27">
        <v>9</v>
      </c>
      <c r="L41" s="97"/>
      <c r="M41" s="27">
        <v>9</v>
      </c>
      <c r="N41" s="27">
        <f t="shared" si="5"/>
        <v>9</v>
      </c>
      <c r="O41" s="98"/>
      <c r="P41" s="98"/>
      <c r="Q41" s="98"/>
      <c r="R41" s="98"/>
      <c r="S41" s="98"/>
      <c r="T41" s="27">
        <f t="shared" si="6"/>
        <v>31</v>
      </c>
      <c r="U41" s="40" t="str">
        <f t="shared" si="7"/>
        <v/>
      </c>
      <c r="V41" s="22">
        <v>351</v>
      </c>
      <c r="W41" s="22" t="s">
        <v>91</v>
      </c>
      <c r="X41" s="22" t="s">
        <v>96</v>
      </c>
      <c r="Y41" s="76">
        <v>1458</v>
      </c>
      <c r="Z41" s="42"/>
      <c r="AA41" s="1" t="s">
        <v>203</v>
      </c>
      <c r="AB41" s="28" t="s">
        <v>358</v>
      </c>
    </row>
    <row r="42" spans="1:28" x14ac:dyDescent="0.3">
      <c r="A42" s="1" t="s">
        <v>46</v>
      </c>
      <c r="B42" s="1" t="s">
        <v>73</v>
      </c>
      <c r="C42" s="27" t="s">
        <v>212</v>
      </c>
      <c r="D42" s="38">
        <v>8</v>
      </c>
      <c r="E42" s="97"/>
      <c r="F42" s="27">
        <v>4</v>
      </c>
      <c r="G42" s="97"/>
      <c r="H42" s="27"/>
      <c r="I42" s="27"/>
      <c r="J42" s="27">
        <v>0</v>
      </c>
      <c r="K42" s="27">
        <v>0</v>
      </c>
      <c r="L42" s="97"/>
      <c r="M42" s="97"/>
      <c r="N42" s="27">
        <f t="shared" si="5"/>
        <v>0</v>
      </c>
      <c r="O42" s="27">
        <v>5</v>
      </c>
      <c r="P42" s="98"/>
      <c r="Q42" s="98"/>
      <c r="R42" s="98"/>
      <c r="S42" s="98"/>
      <c r="T42" s="27">
        <f t="shared" si="6"/>
        <v>8</v>
      </c>
      <c r="U42" s="40" t="str">
        <f t="shared" si="7"/>
        <v/>
      </c>
      <c r="V42" s="22">
        <v>351</v>
      </c>
      <c r="W42" s="22" t="s">
        <v>91</v>
      </c>
      <c r="X42" s="22" t="s">
        <v>96</v>
      </c>
      <c r="Y42" s="76">
        <v>1458</v>
      </c>
      <c r="Z42" s="42"/>
      <c r="AA42" s="1" t="s">
        <v>203</v>
      </c>
      <c r="AB42" s="28" t="s">
        <v>358</v>
      </c>
    </row>
    <row r="43" spans="1:28" x14ac:dyDescent="0.3">
      <c r="A43" s="1" t="s">
        <v>46</v>
      </c>
      <c r="B43" s="1" t="s">
        <v>73</v>
      </c>
      <c r="C43" s="27" t="s">
        <v>213</v>
      </c>
      <c r="D43" s="38">
        <v>22</v>
      </c>
      <c r="E43" s="97"/>
      <c r="F43" s="27">
        <v>5</v>
      </c>
      <c r="G43" s="97"/>
      <c r="H43" s="27"/>
      <c r="I43" s="27"/>
      <c r="J43" s="27">
        <v>2</v>
      </c>
      <c r="K43" s="27">
        <v>3</v>
      </c>
      <c r="L43" s="97"/>
      <c r="M43" s="27">
        <v>7</v>
      </c>
      <c r="N43" s="27">
        <f t="shared" si="5"/>
        <v>7</v>
      </c>
      <c r="O43" s="98"/>
      <c r="P43" s="100">
        <v>6</v>
      </c>
      <c r="Q43" s="98"/>
      <c r="R43" s="98"/>
      <c r="S43" s="98"/>
      <c r="T43" s="27">
        <f t="shared" si="6"/>
        <v>12</v>
      </c>
      <c r="U43" s="40" t="str">
        <f t="shared" si="7"/>
        <v/>
      </c>
      <c r="V43" s="22">
        <v>351</v>
      </c>
      <c r="W43" s="22" t="s">
        <v>91</v>
      </c>
      <c r="X43" s="22" t="s">
        <v>96</v>
      </c>
      <c r="Y43" s="76">
        <v>1458</v>
      </c>
      <c r="Z43" s="42"/>
      <c r="AA43" s="1" t="s">
        <v>203</v>
      </c>
      <c r="AB43" s="28" t="s">
        <v>358</v>
      </c>
    </row>
    <row r="44" spans="1:28" x14ac:dyDescent="0.3">
      <c r="A44" s="1" t="s">
        <v>46</v>
      </c>
      <c r="B44" s="1" t="s">
        <v>73</v>
      </c>
      <c r="C44" s="57" t="s">
        <v>39</v>
      </c>
      <c r="D44" s="36"/>
      <c r="E44" s="57">
        <v>240</v>
      </c>
      <c r="F44" s="57"/>
      <c r="G44" s="57">
        <v>75</v>
      </c>
      <c r="H44" s="57"/>
      <c r="I44" s="57"/>
      <c r="J44" s="57"/>
      <c r="K44" s="57"/>
      <c r="L44" s="57"/>
      <c r="M44" s="57">
        <v>29</v>
      </c>
      <c r="N44" s="57">
        <f>SUM(L44:M44)</f>
        <v>29</v>
      </c>
      <c r="O44" s="57">
        <v>12</v>
      </c>
      <c r="P44" s="57">
        <v>29</v>
      </c>
      <c r="Q44" s="57">
        <v>5</v>
      </c>
      <c r="R44" s="57">
        <v>16</v>
      </c>
      <c r="S44" s="57"/>
      <c r="T44" s="57"/>
      <c r="U44" s="40" t="str">
        <f t="shared" ref="U44" si="8">_xlfn.IFNA("",((T44+Q44+N44-R44)+(O44*2))/E44)</f>
        <v/>
      </c>
      <c r="V44" s="22">
        <v>351</v>
      </c>
      <c r="W44" s="22" t="s">
        <v>91</v>
      </c>
      <c r="X44" s="22" t="s">
        <v>96</v>
      </c>
      <c r="Y44" s="76">
        <v>1458</v>
      </c>
      <c r="Z44" s="42"/>
      <c r="AA44" s="1" t="s">
        <v>203</v>
      </c>
      <c r="AB44" s="28" t="s">
        <v>358</v>
      </c>
    </row>
    <row r="45" spans="1:28" x14ac:dyDescent="0.3">
      <c r="A45" s="44" t="s">
        <v>46</v>
      </c>
      <c r="B45" s="44" t="s">
        <v>73</v>
      </c>
      <c r="C45" s="45" t="s">
        <v>40</v>
      </c>
      <c r="D45" s="44"/>
      <c r="E45" s="45">
        <f t="shared" ref="E45:T45" si="9">SUM(E36:E44)</f>
        <v>240</v>
      </c>
      <c r="F45" s="45">
        <f t="shared" si="9"/>
        <v>41</v>
      </c>
      <c r="G45" s="45">
        <f t="shared" si="9"/>
        <v>75</v>
      </c>
      <c r="H45" s="45">
        <f t="shared" si="9"/>
        <v>0</v>
      </c>
      <c r="I45" s="45">
        <f t="shared" si="9"/>
        <v>0</v>
      </c>
      <c r="J45" s="45">
        <f t="shared" si="9"/>
        <v>19</v>
      </c>
      <c r="K45" s="45">
        <f t="shared" si="9"/>
        <v>26</v>
      </c>
      <c r="L45" s="45">
        <f t="shared" si="9"/>
        <v>0</v>
      </c>
      <c r="M45" s="45">
        <f t="shared" si="9"/>
        <v>45</v>
      </c>
      <c r="N45" s="45">
        <f t="shared" si="9"/>
        <v>45</v>
      </c>
      <c r="O45" s="45">
        <f t="shared" si="9"/>
        <v>22</v>
      </c>
      <c r="P45" s="45">
        <f t="shared" si="9"/>
        <v>35</v>
      </c>
      <c r="Q45" s="45">
        <f t="shared" si="9"/>
        <v>8</v>
      </c>
      <c r="R45" s="45">
        <f t="shared" si="9"/>
        <v>16</v>
      </c>
      <c r="S45" s="45">
        <f t="shared" si="9"/>
        <v>6</v>
      </c>
      <c r="T45" s="45">
        <f t="shared" si="9"/>
        <v>101</v>
      </c>
      <c r="U45" s="46">
        <f>((T45+Q45+N45-R45)+(O45*2))/E45</f>
        <v>0.7583333333333333</v>
      </c>
      <c r="V45" s="47">
        <v>351</v>
      </c>
      <c r="W45" s="47" t="s">
        <v>91</v>
      </c>
      <c r="X45" s="47" t="s">
        <v>96</v>
      </c>
      <c r="Y45" s="77">
        <v>1458</v>
      </c>
      <c r="Z45" s="49"/>
      <c r="AA45" s="44" t="s">
        <v>203</v>
      </c>
      <c r="AB45" s="79" t="s">
        <v>358</v>
      </c>
    </row>
    <row r="46" spans="1:28" x14ac:dyDescent="0.3">
      <c r="A46" s="1"/>
      <c r="B46" s="1"/>
      <c r="C46" s="1"/>
      <c r="D46" s="1"/>
      <c r="F46" s="50" t="s">
        <v>41</v>
      </c>
      <c r="G46" s="51">
        <f>F45/G45</f>
        <v>0.54666666666666663</v>
      </c>
      <c r="H46" s="27"/>
      <c r="I46" s="1"/>
      <c r="J46" s="50" t="s">
        <v>42</v>
      </c>
      <c r="K46" s="52">
        <f>J45/K45</f>
        <v>0.73076923076923073</v>
      </c>
      <c r="L46" s="1"/>
      <c r="M46" s="39" t="s">
        <v>43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 t="s">
        <v>425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28:28" x14ac:dyDescent="0.3">
      <c r="AB49" s="80"/>
    </row>
    <row r="50" spans="28:28" x14ac:dyDescent="0.3">
      <c r="AB50" s="80"/>
    </row>
    <row r="51" spans="28:28" x14ac:dyDescent="0.3">
      <c r="AB51" s="80"/>
    </row>
  </sheetData>
  <sheetProtection sheet="1" objects="1" scenarios="1"/>
  <sortState xmlns:xlrd2="http://schemas.microsoft.com/office/spreadsheetml/2017/richdata2" ref="C36:P43">
    <sortCondition ref="C36:C43"/>
  </sortState>
  <pageMargins left="0" right="0" top="0.75" bottom="0.25" header="0.3" footer="0.3"/>
  <pageSetup scale="66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9455-D9C2-4EA6-B1CF-EEFC0C2D9919}">
  <sheetPr>
    <tabColor rgb="FFFF0000"/>
    <pageSetUpPr fitToPage="1"/>
  </sheetPr>
  <dimension ref="A1:AB47"/>
  <sheetViews>
    <sheetView workbookViewId="0">
      <selection activeCell="C17" sqref="C17:E1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0" t="s">
        <v>463</v>
      </c>
    </row>
    <row r="2" spans="1:28" x14ac:dyDescent="0.3">
      <c r="B2" s="1"/>
      <c r="C2" s="2" t="s">
        <v>45</v>
      </c>
      <c r="D2" s="3" t="s">
        <v>410</v>
      </c>
      <c r="E2" s="4"/>
      <c r="F2" s="68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229</v>
      </c>
      <c r="D4" s="7" t="s">
        <v>4</v>
      </c>
      <c r="E4" s="8"/>
      <c r="F4" s="5"/>
      <c r="G4" s="1"/>
      <c r="J4" s="15" t="s">
        <v>195</v>
      </c>
      <c r="K4" s="16" t="s">
        <v>45</v>
      </c>
      <c r="L4" s="17"/>
      <c r="M4" s="18"/>
      <c r="N4" s="19">
        <v>22</v>
      </c>
      <c r="O4" s="19">
        <v>18</v>
      </c>
      <c r="P4" s="19">
        <v>29</v>
      </c>
      <c r="Q4" s="19">
        <v>21</v>
      </c>
      <c r="R4" s="20"/>
      <c r="S4" s="21">
        <f>SUM(N4:R4)</f>
        <v>90</v>
      </c>
      <c r="T4" s="22" t="s">
        <v>400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196</v>
      </c>
      <c r="K5" s="16" t="s">
        <v>74</v>
      </c>
      <c r="L5" s="17"/>
      <c r="M5" s="18"/>
      <c r="N5" s="19">
        <v>21</v>
      </c>
      <c r="O5" s="19">
        <v>16</v>
      </c>
      <c r="P5" s="19">
        <v>18</v>
      </c>
      <c r="Q5" s="19">
        <v>20</v>
      </c>
      <c r="R5" s="20"/>
      <c r="S5" s="21">
        <f>SUM(N5:R5)</f>
        <v>75</v>
      </c>
      <c r="T5" s="22" t="s">
        <v>400</v>
      </c>
      <c r="U5" s="1"/>
      <c r="V5" s="1"/>
      <c r="W5" s="1"/>
    </row>
    <row r="6" spans="1:28" x14ac:dyDescent="0.3">
      <c r="C6" s="62">
        <v>789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401</v>
      </c>
      <c r="U7" s="1"/>
      <c r="V7" s="26" t="s">
        <v>400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402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50</v>
      </c>
      <c r="D13" s="38">
        <v>11</v>
      </c>
      <c r="E13" s="97"/>
      <c r="F13" s="27">
        <v>1</v>
      </c>
      <c r="G13" s="97"/>
      <c r="H13" s="27"/>
      <c r="I13" s="27"/>
      <c r="J13" s="27">
        <v>7</v>
      </c>
      <c r="K13" s="27">
        <v>8</v>
      </c>
      <c r="L13" s="97"/>
      <c r="M13" s="97"/>
      <c r="N13" s="27">
        <f>SUM(L13:M13)</f>
        <v>0</v>
      </c>
      <c r="O13" s="97"/>
      <c r="P13" s="98"/>
      <c r="Q13" s="27">
        <v>3</v>
      </c>
      <c r="R13" s="97"/>
      <c r="S13" s="97"/>
      <c r="T13" s="27">
        <f>(H13*3)+((F13-H13)*2)+J13</f>
        <v>9</v>
      </c>
      <c r="U13" s="40" t="str">
        <f>IFERROR(((T13+Q13+N13-R13)+(O13*2))/E13,"")</f>
        <v/>
      </c>
      <c r="V13" s="22" t="s">
        <v>400</v>
      </c>
      <c r="W13" s="22" t="s">
        <v>95</v>
      </c>
      <c r="X13" s="22" t="s">
        <v>96</v>
      </c>
      <c r="Y13" s="76">
        <v>789</v>
      </c>
      <c r="Z13" s="42"/>
      <c r="AA13" s="1" t="s">
        <v>58</v>
      </c>
      <c r="AB13" s="28" t="s">
        <v>194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24</v>
      </c>
      <c r="E14" s="97"/>
      <c r="F14" s="27">
        <v>7</v>
      </c>
      <c r="G14" s="97"/>
      <c r="H14" s="27"/>
      <c r="I14" s="27"/>
      <c r="J14" s="27">
        <v>7</v>
      </c>
      <c r="K14" s="27">
        <v>11</v>
      </c>
      <c r="L14" s="97"/>
      <c r="M14" s="97"/>
      <c r="N14" s="27">
        <f t="shared" ref="N14:N20" si="0">SUM(L14:M14)</f>
        <v>0</v>
      </c>
      <c r="O14" s="98"/>
      <c r="P14" s="98"/>
      <c r="Q14" s="98"/>
      <c r="R14" s="98"/>
      <c r="S14" s="98"/>
      <c r="T14" s="39">
        <f t="shared" ref="T14:T20" si="1">(H14*3)+((F14-H14)*2)+J14</f>
        <v>21</v>
      </c>
      <c r="U14" s="40" t="str">
        <f t="shared" ref="U14:U23" si="2">IFERROR(((T14+Q14+N14-R14)+(O14*2))/E14,"")</f>
        <v/>
      </c>
      <c r="V14" s="22" t="s">
        <v>400</v>
      </c>
      <c r="W14" s="22" t="s">
        <v>95</v>
      </c>
      <c r="X14" s="22" t="s">
        <v>96</v>
      </c>
      <c r="Y14" s="76">
        <v>789</v>
      </c>
      <c r="Z14" s="42"/>
      <c r="AA14" s="1" t="s">
        <v>58</v>
      </c>
      <c r="AB14" s="28" t="s">
        <v>194</v>
      </c>
    </row>
    <row r="15" spans="1:28" x14ac:dyDescent="0.3">
      <c r="A15" s="1" t="s">
        <v>73</v>
      </c>
      <c r="B15" s="1" t="s">
        <v>46</v>
      </c>
      <c r="C15" s="27" t="s">
        <v>48</v>
      </c>
      <c r="D15" s="38">
        <v>22</v>
      </c>
      <c r="E15" s="97"/>
      <c r="F15" s="27">
        <v>0</v>
      </c>
      <c r="G15" s="97"/>
      <c r="H15" s="27"/>
      <c r="I15" s="27"/>
      <c r="J15" s="27">
        <v>0</v>
      </c>
      <c r="K15" s="27">
        <v>4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f t="shared" si="1"/>
        <v>0</v>
      </c>
      <c r="U15" s="40" t="str">
        <f t="shared" si="2"/>
        <v/>
      </c>
      <c r="V15" s="22" t="s">
        <v>400</v>
      </c>
      <c r="W15" s="22" t="s">
        <v>95</v>
      </c>
      <c r="X15" s="22" t="s">
        <v>96</v>
      </c>
      <c r="Y15" s="76">
        <v>789</v>
      </c>
      <c r="Z15" s="42"/>
      <c r="AA15" s="1" t="s">
        <v>58</v>
      </c>
      <c r="AB15" s="28" t="s">
        <v>194</v>
      </c>
    </row>
    <row r="16" spans="1:28" x14ac:dyDescent="0.3">
      <c r="A16" s="1" t="s">
        <v>73</v>
      </c>
      <c r="B16" s="1" t="s">
        <v>46</v>
      </c>
      <c r="C16" s="27" t="s">
        <v>52</v>
      </c>
      <c r="D16" s="38">
        <v>3</v>
      </c>
      <c r="E16" s="97" t="s">
        <v>422</v>
      </c>
      <c r="F16" s="27"/>
      <c r="G16" s="97"/>
      <c r="H16" s="27"/>
      <c r="I16" s="27"/>
      <c r="J16" s="27"/>
      <c r="K16" s="27"/>
      <c r="L16" s="97"/>
      <c r="M16" s="97"/>
      <c r="N16" s="27"/>
      <c r="O16" s="98"/>
      <c r="P16" s="98"/>
      <c r="Q16" s="98"/>
      <c r="R16" s="98"/>
      <c r="S16" s="98"/>
      <c r="T16" s="39"/>
      <c r="U16" s="40" t="str">
        <f t="shared" si="2"/>
        <v/>
      </c>
      <c r="V16" s="22" t="s">
        <v>400</v>
      </c>
      <c r="W16" s="22" t="s">
        <v>95</v>
      </c>
      <c r="X16" s="22" t="s">
        <v>96</v>
      </c>
      <c r="Y16" s="76">
        <v>789</v>
      </c>
      <c r="Z16" s="42"/>
      <c r="AA16" s="1" t="s">
        <v>58</v>
      </c>
      <c r="AB16" s="28" t="s">
        <v>194</v>
      </c>
    </row>
    <row r="17" spans="1:28" x14ac:dyDescent="0.3">
      <c r="A17" s="1" t="s">
        <v>73</v>
      </c>
      <c r="B17" s="1" t="s">
        <v>46</v>
      </c>
      <c r="C17" s="27" t="s">
        <v>556</v>
      </c>
      <c r="D17" s="96"/>
      <c r="E17" s="97"/>
      <c r="F17" s="27">
        <v>1</v>
      </c>
      <c r="G17" s="97"/>
      <c r="H17" s="27"/>
      <c r="I17" s="27"/>
      <c r="J17" s="27">
        <v>1</v>
      </c>
      <c r="K17" s="27">
        <v>3</v>
      </c>
      <c r="L17" s="97"/>
      <c r="M17" s="97"/>
      <c r="N17" s="27">
        <f>SUM(L17:M17)</f>
        <v>0</v>
      </c>
      <c r="O17" s="98"/>
      <c r="P17" s="98"/>
      <c r="Q17" s="39">
        <v>3</v>
      </c>
      <c r="R17" s="98"/>
      <c r="S17" s="98"/>
      <c r="T17" s="39">
        <f>(H17*3)+((F17-H17)*2)+J17</f>
        <v>3</v>
      </c>
      <c r="U17" s="40" t="str">
        <f t="shared" si="2"/>
        <v/>
      </c>
      <c r="V17" s="22" t="s">
        <v>400</v>
      </c>
      <c r="W17" s="22" t="s">
        <v>95</v>
      </c>
      <c r="X17" s="22" t="s">
        <v>96</v>
      </c>
      <c r="Y17" s="76">
        <v>789</v>
      </c>
      <c r="Z17" s="42"/>
      <c r="AA17" s="1" t="s">
        <v>58</v>
      </c>
      <c r="AB17" s="28" t="s">
        <v>194</v>
      </c>
    </row>
    <row r="18" spans="1:28" x14ac:dyDescent="0.3">
      <c r="A18" s="1" t="s">
        <v>73</v>
      </c>
      <c r="B18" s="1" t="s">
        <v>46</v>
      </c>
      <c r="C18" s="27" t="s">
        <v>56</v>
      </c>
      <c r="D18" s="38">
        <v>45</v>
      </c>
      <c r="E18" s="97"/>
      <c r="F18" s="27">
        <v>3</v>
      </c>
      <c r="G18" s="97"/>
      <c r="H18" s="27"/>
      <c r="I18" s="27"/>
      <c r="J18" s="27">
        <v>3</v>
      </c>
      <c r="K18" s="27">
        <v>4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f t="shared" si="1"/>
        <v>9</v>
      </c>
      <c r="U18" s="40" t="str">
        <f t="shared" si="2"/>
        <v/>
      </c>
      <c r="V18" s="22" t="s">
        <v>400</v>
      </c>
      <c r="W18" s="22" t="s">
        <v>95</v>
      </c>
      <c r="X18" s="22" t="s">
        <v>96</v>
      </c>
      <c r="Y18" s="76">
        <v>789</v>
      </c>
      <c r="Z18" s="42"/>
      <c r="AA18" s="1" t="s">
        <v>58</v>
      </c>
      <c r="AB18" s="28" t="s">
        <v>194</v>
      </c>
    </row>
    <row r="19" spans="1:28" x14ac:dyDescent="0.3">
      <c r="A19" s="1" t="s">
        <v>73</v>
      </c>
      <c r="B19" s="1" t="s">
        <v>46</v>
      </c>
      <c r="C19" s="27" t="s">
        <v>51</v>
      </c>
      <c r="D19" s="38">
        <v>23</v>
      </c>
      <c r="E19" s="97"/>
      <c r="F19" s="27">
        <v>5</v>
      </c>
      <c r="G19" s="97"/>
      <c r="H19" s="27"/>
      <c r="I19" s="27"/>
      <c r="J19" s="27">
        <v>2</v>
      </c>
      <c r="K19" s="27">
        <v>3</v>
      </c>
      <c r="L19" s="97"/>
      <c r="M19" s="97"/>
      <c r="N19" s="27">
        <f t="shared" si="0"/>
        <v>0</v>
      </c>
      <c r="O19" s="98"/>
      <c r="P19" s="98"/>
      <c r="Q19" s="39">
        <v>3</v>
      </c>
      <c r="R19" s="39">
        <v>3</v>
      </c>
      <c r="S19" s="98"/>
      <c r="T19" s="39">
        <f t="shared" si="1"/>
        <v>12</v>
      </c>
      <c r="U19" s="40" t="str">
        <f t="shared" si="2"/>
        <v/>
      </c>
      <c r="V19" s="22" t="s">
        <v>400</v>
      </c>
      <c r="W19" s="22" t="s">
        <v>95</v>
      </c>
      <c r="X19" s="22" t="s">
        <v>96</v>
      </c>
      <c r="Y19" s="76">
        <v>789</v>
      </c>
      <c r="Z19" s="42"/>
      <c r="AA19" s="1" t="s">
        <v>58</v>
      </c>
      <c r="AB19" s="28" t="s">
        <v>194</v>
      </c>
    </row>
    <row r="20" spans="1:28" x14ac:dyDescent="0.3">
      <c r="A20" s="1" t="s">
        <v>73</v>
      </c>
      <c r="B20" s="1" t="s">
        <v>46</v>
      </c>
      <c r="C20" s="27" t="s">
        <v>55</v>
      </c>
      <c r="D20" s="38">
        <v>40</v>
      </c>
      <c r="E20" s="97"/>
      <c r="F20" s="27">
        <v>0</v>
      </c>
      <c r="G20" s="97"/>
      <c r="H20" s="27"/>
      <c r="I20" s="27"/>
      <c r="J20" s="27">
        <v>1</v>
      </c>
      <c r="K20" s="27">
        <v>2</v>
      </c>
      <c r="L20" s="97"/>
      <c r="M20" s="97"/>
      <c r="N20" s="27">
        <f t="shared" si="0"/>
        <v>0</v>
      </c>
      <c r="O20" s="98"/>
      <c r="P20" s="98"/>
      <c r="Q20" s="98"/>
      <c r="R20" s="98"/>
      <c r="S20" s="98"/>
      <c r="T20" s="39">
        <f t="shared" si="1"/>
        <v>1</v>
      </c>
      <c r="U20" s="40" t="str">
        <f t="shared" si="2"/>
        <v/>
      </c>
      <c r="V20" s="22" t="s">
        <v>400</v>
      </c>
      <c r="W20" s="22" t="s">
        <v>95</v>
      </c>
      <c r="X20" s="22" t="s">
        <v>96</v>
      </c>
      <c r="Y20" s="76">
        <v>789</v>
      </c>
      <c r="Z20" s="42"/>
      <c r="AA20" s="1" t="s">
        <v>58</v>
      </c>
      <c r="AB20" s="28" t="s">
        <v>194</v>
      </c>
    </row>
    <row r="21" spans="1:28" x14ac:dyDescent="0.3">
      <c r="A21" s="1" t="s">
        <v>73</v>
      </c>
      <c r="B21" s="1" t="s">
        <v>46</v>
      </c>
      <c r="C21" s="27" t="s">
        <v>189</v>
      </c>
      <c r="D21" s="38">
        <v>33</v>
      </c>
      <c r="E21" s="97"/>
      <c r="F21" s="27">
        <v>4</v>
      </c>
      <c r="G21" s="97"/>
      <c r="H21" s="27"/>
      <c r="I21" s="27"/>
      <c r="J21" s="27">
        <v>3</v>
      </c>
      <c r="K21" s="27">
        <v>4</v>
      </c>
      <c r="L21" s="97"/>
      <c r="M21" s="97"/>
      <c r="N21" s="27">
        <f>SUM(L21:M21)</f>
        <v>0</v>
      </c>
      <c r="O21" s="98"/>
      <c r="P21" s="98"/>
      <c r="Q21" s="98"/>
      <c r="R21" s="39">
        <v>3</v>
      </c>
      <c r="S21" s="98"/>
      <c r="T21" s="39">
        <f>(H21*3)+((F21-H21)*2)+J21</f>
        <v>11</v>
      </c>
      <c r="U21" s="40" t="str">
        <f t="shared" si="2"/>
        <v/>
      </c>
      <c r="V21" s="22" t="s">
        <v>400</v>
      </c>
      <c r="W21" s="22" t="s">
        <v>95</v>
      </c>
      <c r="X21" s="22" t="s">
        <v>96</v>
      </c>
      <c r="Y21" s="76">
        <v>789</v>
      </c>
      <c r="Z21" s="42"/>
      <c r="AA21" s="1" t="s">
        <v>58</v>
      </c>
      <c r="AB21" s="28" t="s">
        <v>194</v>
      </c>
    </row>
    <row r="22" spans="1:28" x14ac:dyDescent="0.3">
      <c r="A22" s="1" t="s">
        <v>73</v>
      </c>
      <c r="B22" s="1" t="s">
        <v>46</v>
      </c>
      <c r="C22" s="27" t="s">
        <v>47</v>
      </c>
      <c r="D22" s="38">
        <v>10</v>
      </c>
      <c r="E22" s="97"/>
      <c r="F22" s="27">
        <v>10</v>
      </c>
      <c r="G22" s="97"/>
      <c r="H22" s="27"/>
      <c r="I22" s="27"/>
      <c r="J22" s="27">
        <v>0</v>
      </c>
      <c r="K22" s="27">
        <v>0</v>
      </c>
      <c r="L22" s="97"/>
      <c r="M22" s="27">
        <v>17</v>
      </c>
      <c r="N22" s="27">
        <f>SUM(L22:M22)</f>
        <v>17</v>
      </c>
      <c r="O22" s="98"/>
      <c r="P22" s="98"/>
      <c r="Q22" s="39">
        <v>5</v>
      </c>
      <c r="R22" s="98"/>
      <c r="S22" s="98"/>
      <c r="T22" s="39">
        <f>(H22*3)+((F22-H22)*2)+J22</f>
        <v>20</v>
      </c>
      <c r="U22" s="40" t="str">
        <f t="shared" si="2"/>
        <v/>
      </c>
      <c r="V22" s="22" t="s">
        <v>400</v>
      </c>
      <c r="W22" s="22" t="s">
        <v>95</v>
      </c>
      <c r="X22" s="22" t="s">
        <v>96</v>
      </c>
      <c r="Y22" s="76">
        <v>789</v>
      </c>
      <c r="Z22" s="42"/>
      <c r="AA22" s="1" t="s">
        <v>58</v>
      </c>
      <c r="AB22" s="28" t="s">
        <v>194</v>
      </c>
    </row>
    <row r="23" spans="1:28" x14ac:dyDescent="0.3">
      <c r="A23" s="1" t="s">
        <v>73</v>
      </c>
      <c r="B23" s="1" t="s">
        <v>46</v>
      </c>
      <c r="C23" s="27" t="s">
        <v>53</v>
      </c>
      <c r="D23" s="38">
        <v>15</v>
      </c>
      <c r="E23" s="97"/>
      <c r="F23" s="27">
        <v>2</v>
      </c>
      <c r="G23" s="97"/>
      <c r="H23" s="27"/>
      <c r="I23" s="27"/>
      <c r="J23" s="27">
        <v>0</v>
      </c>
      <c r="K23" s="27">
        <v>0</v>
      </c>
      <c r="L23" s="97"/>
      <c r="M23" s="97"/>
      <c r="N23" s="27">
        <f>SUM(L23:M23)</f>
        <v>0</v>
      </c>
      <c r="O23" s="98"/>
      <c r="P23" s="98"/>
      <c r="Q23" s="98"/>
      <c r="R23" s="98"/>
      <c r="S23" s="98"/>
      <c r="T23" s="39">
        <f>(H23*3)+((F23-H23)*2)+J23</f>
        <v>4</v>
      </c>
      <c r="U23" s="40" t="str">
        <f t="shared" si="2"/>
        <v/>
      </c>
      <c r="V23" s="22" t="s">
        <v>400</v>
      </c>
      <c r="W23" s="22" t="s">
        <v>95</v>
      </c>
      <c r="X23" s="22" t="s">
        <v>96</v>
      </c>
      <c r="Y23" s="76">
        <v>789</v>
      </c>
      <c r="Z23" s="42"/>
      <c r="AA23" s="1" t="s">
        <v>58</v>
      </c>
      <c r="AB23" s="28" t="s">
        <v>194</v>
      </c>
    </row>
    <row r="24" spans="1:28" x14ac:dyDescent="0.3">
      <c r="A24" s="1" t="s">
        <v>73</v>
      </c>
      <c r="B24" s="1" t="s">
        <v>46</v>
      </c>
      <c r="C24" s="57" t="s">
        <v>39</v>
      </c>
      <c r="D24" s="36"/>
      <c r="E24" s="57">
        <v>240</v>
      </c>
      <c r="F24" s="57"/>
      <c r="G24" s="57">
        <v>79</v>
      </c>
      <c r="H24" s="57"/>
      <c r="I24" s="57"/>
      <c r="J24" s="57"/>
      <c r="K24" s="57"/>
      <c r="L24" s="57"/>
      <c r="M24" s="57">
        <v>26</v>
      </c>
      <c r="N24" s="57">
        <f>SUM(L24:M24)</f>
        <v>26</v>
      </c>
      <c r="O24" s="57"/>
      <c r="P24" s="57">
        <v>22</v>
      </c>
      <c r="Q24" s="57">
        <v>2</v>
      </c>
      <c r="R24" s="57">
        <v>11</v>
      </c>
      <c r="S24" s="43"/>
      <c r="T24" s="43"/>
      <c r="U24" s="40" t="str">
        <f t="shared" ref="U24" si="3">_xlfn.IFNA("",((T24+Q24+N24-R24)+(O24*2))/E24)</f>
        <v/>
      </c>
      <c r="V24" s="22" t="s">
        <v>400</v>
      </c>
      <c r="W24" s="22" t="s">
        <v>95</v>
      </c>
      <c r="X24" s="22" t="s">
        <v>96</v>
      </c>
      <c r="Y24" s="76">
        <v>789</v>
      </c>
      <c r="Z24" s="42"/>
      <c r="AA24" s="1" t="s">
        <v>58</v>
      </c>
      <c r="AB24" s="28" t="s">
        <v>194</v>
      </c>
    </row>
    <row r="25" spans="1:28" x14ac:dyDescent="0.3">
      <c r="A25" s="44" t="s">
        <v>73</v>
      </c>
      <c r="B25" s="44" t="s">
        <v>46</v>
      </c>
      <c r="C25" s="45" t="s">
        <v>40</v>
      </c>
      <c r="D25" s="44"/>
      <c r="E25" s="45">
        <f t="shared" ref="E25:T25" si="4">SUM(E13:E24)</f>
        <v>240</v>
      </c>
      <c r="F25" s="45">
        <f t="shared" si="4"/>
        <v>33</v>
      </c>
      <c r="G25" s="45">
        <f t="shared" si="4"/>
        <v>79</v>
      </c>
      <c r="H25" s="45">
        <f t="shared" si="4"/>
        <v>0</v>
      </c>
      <c r="I25" s="45">
        <f t="shared" si="4"/>
        <v>0</v>
      </c>
      <c r="J25" s="45">
        <f t="shared" si="4"/>
        <v>24</v>
      </c>
      <c r="K25" s="45">
        <f t="shared" si="4"/>
        <v>39</v>
      </c>
      <c r="L25" s="45">
        <f t="shared" si="4"/>
        <v>0</v>
      </c>
      <c r="M25" s="45">
        <f t="shared" si="4"/>
        <v>43</v>
      </c>
      <c r="N25" s="45">
        <f t="shared" si="4"/>
        <v>43</v>
      </c>
      <c r="O25" s="45">
        <f t="shared" si="4"/>
        <v>0</v>
      </c>
      <c r="P25" s="45">
        <f t="shared" si="4"/>
        <v>22</v>
      </c>
      <c r="Q25" s="45">
        <f t="shared" si="4"/>
        <v>16</v>
      </c>
      <c r="R25" s="45">
        <f t="shared" si="4"/>
        <v>17</v>
      </c>
      <c r="S25" s="45">
        <f t="shared" si="4"/>
        <v>0</v>
      </c>
      <c r="T25" s="45">
        <f t="shared" si="4"/>
        <v>90</v>
      </c>
      <c r="U25" s="46">
        <f>((T25+Q25+N25-R25)+(O25*2))/E25</f>
        <v>0.55000000000000004</v>
      </c>
      <c r="V25" s="47" t="s">
        <v>400</v>
      </c>
      <c r="W25" s="47" t="s">
        <v>95</v>
      </c>
      <c r="X25" s="47" t="s">
        <v>96</v>
      </c>
      <c r="Y25" s="83">
        <v>789</v>
      </c>
      <c r="Z25" s="49"/>
      <c r="AA25" s="44" t="s">
        <v>58</v>
      </c>
      <c r="AB25" s="91" t="s">
        <v>194</v>
      </c>
    </row>
    <row r="26" spans="1:28" x14ac:dyDescent="0.3">
      <c r="A26" s="1"/>
      <c r="B26" s="1"/>
      <c r="C26" s="1"/>
      <c r="D26" s="1"/>
      <c r="F26" s="50" t="s">
        <v>41</v>
      </c>
      <c r="G26" s="51">
        <f>F25/G25</f>
        <v>0.41772151898734178</v>
      </c>
      <c r="H26" s="27"/>
      <c r="I26" s="1"/>
      <c r="J26" s="50" t="s">
        <v>42</v>
      </c>
      <c r="K26" s="52">
        <f>J25/K25</f>
        <v>0.61538461538461542</v>
      </c>
      <c r="L26" s="1"/>
      <c r="M26" s="39" t="s">
        <v>43</v>
      </c>
      <c r="N26" s="53">
        <v>0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 t="s">
        <v>402</v>
      </c>
      <c r="W33" s="1"/>
      <c r="X33" s="1"/>
      <c r="Y33" s="31"/>
      <c r="Z33" s="42"/>
      <c r="AA33" s="1"/>
      <c r="AB33" s="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221</v>
      </c>
      <c r="D35" s="38">
        <v>35</v>
      </c>
      <c r="E35" s="97"/>
      <c r="F35" s="27">
        <v>3</v>
      </c>
      <c r="G35" s="97"/>
      <c r="H35" s="27"/>
      <c r="I35" s="27"/>
      <c r="J35" s="27">
        <v>0</v>
      </c>
      <c r="K35" s="27">
        <v>0</v>
      </c>
      <c r="L35" s="97"/>
      <c r="M35" s="97"/>
      <c r="N35" s="27">
        <f t="shared" ref="N35:N43" si="5">SUM(L35:M35)</f>
        <v>0</v>
      </c>
      <c r="O35" s="98"/>
      <c r="P35" s="98"/>
      <c r="Q35" s="97"/>
      <c r="R35" s="97"/>
      <c r="S35" s="97"/>
      <c r="T35" s="27">
        <f>+(F35*2)+J35</f>
        <v>6</v>
      </c>
      <c r="U35" s="40" t="str">
        <f>IFERROR(((T35+Q35+N35-R35)+(O35*2))/E35,"")</f>
        <v/>
      </c>
      <c r="V35" s="22" t="s">
        <v>400</v>
      </c>
      <c r="W35" s="22" t="s">
        <v>91</v>
      </c>
      <c r="X35" s="22" t="s">
        <v>92</v>
      </c>
      <c r="Y35" s="76">
        <v>789</v>
      </c>
      <c r="Z35" s="42"/>
      <c r="AA35" s="1" t="s">
        <v>203</v>
      </c>
      <c r="AB35" s="28" t="s">
        <v>131</v>
      </c>
    </row>
    <row r="36" spans="1:28" x14ac:dyDescent="0.3">
      <c r="A36" s="1" t="s">
        <v>46</v>
      </c>
      <c r="B36" s="1" t="s">
        <v>73</v>
      </c>
      <c r="C36" s="27" t="s">
        <v>206</v>
      </c>
      <c r="D36" s="38">
        <v>32</v>
      </c>
      <c r="E36" s="97"/>
      <c r="F36" s="27">
        <v>2</v>
      </c>
      <c r="G36" s="97"/>
      <c r="H36" s="27"/>
      <c r="I36" s="27"/>
      <c r="J36" s="27">
        <v>0</v>
      </c>
      <c r="K36" s="27">
        <v>0</v>
      </c>
      <c r="L36" s="97"/>
      <c r="M36" s="97"/>
      <c r="N36" s="27">
        <f t="shared" si="5"/>
        <v>0</v>
      </c>
      <c r="O36" s="98"/>
      <c r="P36" s="98"/>
      <c r="Q36" s="98"/>
      <c r="R36" s="98"/>
      <c r="S36" s="98"/>
      <c r="T36" s="27">
        <f t="shared" ref="T36:T42" si="6">+(F36*2)+J36</f>
        <v>4</v>
      </c>
      <c r="U36" s="40" t="str">
        <f t="shared" ref="U36:U42" si="7">IFERROR(((T36+Q36+N36-R36)+(O36*2))/E36,"")</f>
        <v/>
      </c>
      <c r="V36" s="22" t="s">
        <v>400</v>
      </c>
      <c r="W36" s="22" t="s">
        <v>91</v>
      </c>
      <c r="X36" s="22" t="s">
        <v>92</v>
      </c>
      <c r="Y36" s="76">
        <v>789</v>
      </c>
      <c r="Z36" s="42"/>
      <c r="AA36" s="1" t="s">
        <v>203</v>
      </c>
      <c r="AB36" s="28" t="s">
        <v>131</v>
      </c>
    </row>
    <row r="37" spans="1:28" x14ac:dyDescent="0.3">
      <c r="A37" s="1" t="s">
        <v>46</v>
      </c>
      <c r="B37" s="1" t="s">
        <v>73</v>
      </c>
      <c r="C37" s="27" t="s">
        <v>359</v>
      </c>
      <c r="D37" s="38">
        <v>10</v>
      </c>
      <c r="E37" s="97"/>
      <c r="F37" s="27">
        <v>11</v>
      </c>
      <c r="G37" s="97"/>
      <c r="H37" s="27"/>
      <c r="I37" s="27"/>
      <c r="J37" s="27">
        <v>2</v>
      </c>
      <c r="K37" s="27">
        <v>2</v>
      </c>
      <c r="L37" s="97"/>
      <c r="M37" s="97"/>
      <c r="N37" s="27">
        <f t="shared" si="5"/>
        <v>0</v>
      </c>
      <c r="O37" s="98"/>
      <c r="P37" s="98"/>
      <c r="Q37" s="39">
        <v>3</v>
      </c>
      <c r="R37" s="98"/>
      <c r="S37" s="98"/>
      <c r="T37" s="27">
        <f t="shared" si="6"/>
        <v>24</v>
      </c>
      <c r="U37" s="40" t="str">
        <f t="shared" si="7"/>
        <v/>
      </c>
      <c r="V37" s="22" t="s">
        <v>400</v>
      </c>
      <c r="W37" s="22" t="s">
        <v>91</v>
      </c>
      <c r="X37" s="22" t="s">
        <v>92</v>
      </c>
      <c r="Y37" s="76">
        <v>789</v>
      </c>
      <c r="Z37" s="42"/>
      <c r="AA37" s="1" t="s">
        <v>203</v>
      </c>
      <c r="AB37" s="28" t="s">
        <v>131</v>
      </c>
    </row>
    <row r="38" spans="1:28" x14ac:dyDescent="0.3">
      <c r="A38" s="1" t="s">
        <v>46</v>
      </c>
      <c r="B38" s="1" t="s">
        <v>73</v>
      </c>
      <c r="C38" s="27" t="s">
        <v>209</v>
      </c>
      <c r="D38" s="38">
        <v>13</v>
      </c>
      <c r="E38" s="97"/>
      <c r="F38" s="27">
        <v>2</v>
      </c>
      <c r="G38" s="97"/>
      <c r="H38" s="27"/>
      <c r="I38" s="27"/>
      <c r="J38" s="27">
        <v>8</v>
      </c>
      <c r="K38" s="27">
        <v>12</v>
      </c>
      <c r="L38" s="97"/>
      <c r="M38" s="27">
        <v>11</v>
      </c>
      <c r="N38" s="27">
        <f t="shared" si="5"/>
        <v>11</v>
      </c>
      <c r="O38" s="98"/>
      <c r="P38" s="57">
        <v>6</v>
      </c>
      <c r="Q38" s="98"/>
      <c r="R38" s="98"/>
      <c r="S38" s="98"/>
      <c r="T38" s="27">
        <f t="shared" si="6"/>
        <v>12</v>
      </c>
      <c r="U38" s="40" t="str">
        <f t="shared" si="7"/>
        <v/>
      </c>
      <c r="V38" s="22" t="s">
        <v>400</v>
      </c>
      <c r="W38" s="22" t="s">
        <v>91</v>
      </c>
      <c r="X38" s="22" t="s">
        <v>92</v>
      </c>
      <c r="Y38" s="76">
        <v>789</v>
      </c>
      <c r="Z38" s="42"/>
      <c r="AA38" s="1" t="s">
        <v>203</v>
      </c>
      <c r="AB38" s="28" t="s">
        <v>131</v>
      </c>
    </row>
    <row r="39" spans="1:28" x14ac:dyDescent="0.3">
      <c r="A39" s="1" t="s">
        <v>46</v>
      </c>
      <c r="B39" s="1" t="s">
        <v>73</v>
      </c>
      <c r="C39" s="27" t="s">
        <v>210</v>
      </c>
      <c r="D39" s="38">
        <v>33</v>
      </c>
      <c r="E39" s="97"/>
      <c r="F39" s="27">
        <v>4</v>
      </c>
      <c r="G39" s="97"/>
      <c r="H39" s="27"/>
      <c r="I39" s="27"/>
      <c r="J39" s="27">
        <v>7</v>
      </c>
      <c r="K39" s="27">
        <v>10</v>
      </c>
      <c r="L39" s="97"/>
      <c r="M39" s="97"/>
      <c r="N39" s="27">
        <f t="shared" si="5"/>
        <v>0</v>
      </c>
      <c r="O39" s="98"/>
      <c r="P39" s="98"/>
      <c r="Q39" s="98"/>
      <c r="R39" s="39">
        <v>5</v>
      </c>
      <c r="S39" s="98"/>
      <c r="T39" s="27">
        <f t="shared" si="6"/>
        <v>15</v>
      </c>
      <c r="U39" s="40" t="str">
        <f t="shared" si="7"/>
        <v/>
      </c>
      <c r="V39" s="22" t="s">
        <v>400</v>
      </c>
      <c r="W39" s="22" t="s">
        <v>91</v>
      </c>
      <c r="X39" s="22" t="s">
        <v>92</v>
      </c>
      <c r="Y39" s="76">
        <v>789</v>
      </c>
      <c r="Z39" s="42"/>
      <c r="AA39" s="1" t="s">
        <v>203</v>
      </c>
      <c r="AB39" s="28" t="s">
        <v>131</v>
      </c>
    </row>
    <row r="40" spans="1:28" x14ac:dyDescent="0.3">
      <c r="A40" s="1" t="s">
        <v>46</v>
      </c>
      <c r="B40" s="1" t="s">
        <v>73</v>
      </c>
      <c r="C40" s="27" t="s">
        <v>211</v>
      </c>
      <c r="D40" s="38">
        <v>11</v>
      </c>
      <c r="E40" s="97"/>
      <c r="F40" s="27">
        <v>3</v>
      </c>
      <c r="G40" s="97"/>
      <c r="H40" s="27"/>
      <c r="I40" s="27"/>
      <c r="J40" s="27">
        <v>2</v>
      </c>
      <c r="K40" s="27">
        <v>2</v>
      </c>
      <c r="L40" s="97"/>
      <c r="M40" s="97"/>
      <c r="N40" s="27">
        <f t="shared" si="5"/>
        <v>0</v>
      </c>
      <c r="O40" s="98"/>
      <c r="P40" s="98"/>
      <c r="Q40" s="98"/>
      <c r="R40" s="39">
        <v>10</v>
      </c>
      <c r="S40" s="98"/>
      <c r="T40" s="27">
        <f t="shared" si="6"/>
        <v>8</v>
      </c>
      <c r="U40" s="40" t="str">
        <f t="shared" si="7"/>
        <v/>
      </c>
      <c r="V40" s="22" t="s">
        <v>400</v>
      </c>
      <c r="W40" s="22" t="s">
        <v>91</v>
      </c>
      <c r="X40" s="22" t="s">
        <v>92</v>
      </c>
      <c r="Y40" s="76">
        <v>789</v>
      </c>
      <c r="Z40" s="42"/>
      <c r="AA40" s="1" t="s">
        <v>203</v>
      </c>
      <c r="AB40" s="28" t="s">
        <v>131</v>
      </c>
    </row>
    <row r="41" spans="1:28" x14ac:dyDescent="0.3">
      <c r="A41" s="1" t="s">
        <v>46</v>
      </c>
      <c r="B41" s="1" t="s">
        <v>73</v>
      </c>
      <c r="C41" s="27" t="s">
        <v>212</v>
      </c>
      <c r="D41" s="38">
        <v>8</v>
      </c>
      <c r="E41" s="97"/>
      <c r="F41" s="27">
        <v>0</v>
      </c>
      <c r="G41" s="97"/>
      <c r="H41" s="27"/>
      <c r="I41" s="27"/>
      <c r="J41" s="27">
        <v>1</v>
      </c>
      <c r="K41" s="27">
        <v>2</v>
      </c>
      <c r="L41" s="97"/>
      <c r="M41" s="97"/>
      <c r="N41" s="27">
        <f t="shared" si="5"/>
        <v>0</v>
      </c>
      <c r="O41" s="97"/>
      <c r="P41" s="98"/>
      <c r="Q41" s="39">
        <v>2</v>
      </c>
      <c r="R41" s="98"/>
      <c r="S41" s="98"/>
      <c r="T41" s="27">
        <f t="shared" si="6"/>
        <v>1</v>
      </c>
      <c r="U41" s="40" t="str">
        <f t="shared" si="7"/>
        <v/>
      </c>
      <c r="V41" s="22" t="s">
        <v>400</v>
      </c>
      <c r="W41" s="22" t="s">
        <v>91</v>
      </c>
      <c r="X41" s="22" t="s">
        <v>92</v>
      </c>
      <c r="Y41" s="76">
        <v>789</v>
      </c>
      <c r="Z41" s="42"/>
      <c r="AA41" s="1" t="s">
        <v>203</v>
      </c>
      <c r="AB41" s="28" t="s">
        <v>131</v>
      </c>
    </row>
    <row r="42" spans="1:28" x14ac:dyDescent="0.3">
      <c r="A42" s="1" t="s">
        <v>46</v>
      </c>
      <c r="B42" s="1" t="s">
        <v>73</v>
      </c>
      <c r="C42" s="27" t="s">
        <v>213</v>
      </c>
      <c r="D42" s="38">
        <v>22</v>
      </c>
      <c r="E42" s="97"/>
      <c r="F42" s="27">
        <v>2</v>
      </c>
      <c r="G42" s="97"/>
      <c r="H42" s="27"/>
      <c r="I42" s="27"/>
      <c r="J42" s="27">
        <v>1</v>
      </c>
      <c r="K42" s="27">
        <v>2</v>
      </c>
      <c r="L42" s="97"/>
      <c r="M42" s="97"/>
      <c r="N42" s="27">
        <f t="shared" si="5"/>
        <v>0</v>
      </c>
      <c r="O42" s="98"/>
      <c r="P42" s="100"/>
      <c r="Q42" s="98"/>
      <c r="R42" s="98"/>
      <c r="S42" s="98"/>
      <c r="T42" s="27">
        <f t="shared" si="6"/>
        <v>5</v>
      </c>
      <c r="U42" s="40" t="str">
        <f t="shared" si="7"/>
        <v/>
      </c>
      <c r="V42" s="22" t="s">
        <v>400</v>
      </c>
      <c r="W42" s="22" t="s">
        <v>91</v>
      </c>
      <c r="X42" s="22" t="s">
        <v>92</v>
      </c>
      <c r="Y42" s="76">
        <v>789</v>
      </c>
      <c r="Z42" s="42"/>
      <c r="AA42" s="1" t="s">
        <v>203</v>
      </c>
      <c r="AB42" s="28" t="s">
        <v>131</v>
      </c>
    </row>
    <row r="43" spans="1:28" x14ac:dyDescent="0.3">
      <c r="A43" s="1" t="s">
        <v>46</v>
      </c>
      <c r="B43" s="1" t="s">
        <v>73</v>
      </c>
      <c r="C43" s="57" t="s">
        <v>39</v>
      </c>
      <c r="D43" s="36"/>
      <c r="E43" s="57">
        <v>240</v>
      </c>
      <c r="F43" s="57"/>
      <c r="G43" s="57">
        <v>61</v>
      </c>
      <c r="H43" s="57"/>
      <c r="I43" s="57"/>
      <c r="J43" s="57"/>
      <c r="K43" s="57"/>
      <c r="L43" s="57"/>
      <c r="M43" s="57">
        <v>33</v>
      </c>
      <c r="N43" s="57">
        <f t="shared" si="5"/>
        <v>33</v>
      </c>
      <c r="O43" s="57"/>
      <c r="P43" s="57">
        <v>23</v>
      </c>
      <c r="Q43" s="57">
        <v>3</v>
      </c>
      <c r="R43" s="57">
        <v>16</v>
      </c>
      <c r="S43" s="57"/>
      <c r="T43" s="57"/>
      <c r="U43" s="40" t="str">
        <f t="shared" ref="U43" si="8">_xlfn.IFNA("",((T43+Q43+N43-R43)+(O43*2))/E43)</f>
        <v/>
      </c>
      <c r="V43" s="22" t="s">
        <v>400</v>
      </c>
      <c r="W43" s="22" t="s">
        <v>91</v>
      </c>
      <c r="X43" s="22" t="s">
        <v>92</v>
      </c>
      <c r="Y43" s="76">
        <v>789</v>
      </c>
      <c r="Z43" s="42"/>
      <c r="AA43" s="1" t="s">
        <v>203</v>
      </c>
      <c r="AB43" s="28" t="s">
        <v>131</v>
      </c>
    </row>
    <row r="44" spans="1:28" x14ac:dyDescent="0.3">
      <c r="A44" s="44" t="s">
        <v>46</v>
      </c>
      <c r="B44" s="44" t="s">
        <v>73</v>
      </c>
      <c r="C44" s="45" t="s">
        <v>40</v>
      </c>
      <c r="D44" s="44"/>
      <c r="E44" s="45">
        <f t="shared" ref="E44:T44" si="9">SUM(E35:E43)</f>
        <v>240</v>
      </c>
      <c r="F44" s="45">
        <f t="shared" si="9"/>
        <v>27</v>
      </c>
      <c r="G44" s="45">
        <f t="shared" si="9"/>
        <v>61</v>
      </c>
      <c r="H44" s="45">
        <f t="shared" si="9"/>
        <v>0</v>
      </c>
      <c r="I44" s="45">
        <f t="shared" si="9"/>
        <v>0</v>
      </c>
      <c r="J44" s="45">
        <f t="shared" si="9"/>
        <v>21</v>
      </c>
      <c r="K44" s="45">
        <f t="shared" si="9"/>
        <v>30</v>
      </c>
      <c r="L44" s="45">
        <f t="shared" si="9"/>
        <v>0</v>
      </c>
      <c r="M44" s="45">
        <f t="shared" si="9"/>
        <v>44</v>
      </c>
      <c r="N44" s="45">
        <f t="shared" si="9"/>
        <v>44</v>
      </c>
      <c r="O44" s="45">
        <f t="shared" si="9"/>
        <v>0</v>
      </c>
      <c r="P44" s="45">
        <f t="shared" si="9"/>
        <v>29</v>
      </c>
      <c r="Q44" s="45">
        <f t="shared" si="9"/>
        <v>8</v>
      </c>
      <c r="R44" s="45">
        <f t="shared" si="9"/>
        <v>31</v>
      </c>
      <c r="S44" s="45">
        <f t="shared" si="9"/>
        <v>0</v>
      </c>
      <c r="T44" s="45">
        <f t="shared" si="9"/>
        <v>75</v>
      </c>
      <c r="U44" s="46">
        <f>((T44+Q44+N44-R44)+(O44*2))/E44</f>
        <v>0.4</v>
      </c>
      <c r="V44" s="47" t="s">
        <v>400</v>
      </c>
      <c r="W44" s="47" t="s">
        <v>91</v>
      </c>
      <c r="X44" s="47" t="s">
        <v>92</v>
      </c>
      <c r="Y44" s="77">
        <v>789</v>
      </c>
      <c r="Z44" s="49"/>
      <c r="AA44" s="44" t="s">
        <v>203</v>
      </c>
      <c r="AB44" s="91" t="s">
        <v>131</v>
      </c>
    </row>
    <row r="45" spans="1:28" x14ac:dyDescent="0.3">
      <c r="A45" s="1"/>
      <c r="B45" s="1"/>
      <c r="C45" s="1"/>
      <c r="D45" s="1"/>
      <c r="F45" s="50" t="s">
        <v>41</v>
      </c>
      <c r="G45" s="51">
        <f>F44/G44</f>
        <v>0.44262295081967212</v>
      </c>
      <c r="H45" s="27"/>
      <c r="I45" s="1"/>
      <c r="J45" s="50" t="s">
        <v>42</v>
      </c>
      <c r="K45" s="52">
        <f>J44/K44</f>
        <v>0.7</v>
      </c>
      <c r="L45" s="1"/>
      <c r="M45" s="39" t="s">
        <v>43</v>
      </c>
      <c r="N45" s="53">
        <v>4</v>
      </c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1"/>
    </row>
    <row r="46" spans="1:28" x14ac:dyDescent="0.3">
      <c r="A46" s="1"/>
      <c r="B46" s="1"/>
      <c r="C46" s="5" t="s">
        <v>44</v>
      </c>
      <c r="V46" s="22"/>
      <c r="W46" s="22"/>
      <c r="X46" s="22"/>
      <c r="Y46" s="54"/>
      <c r="Z46" s="42"/>
      <c r="AA46" s="1"/>
      <c r="AB46" s="1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2"/>
      <c r="AA47" s="1"/>
      <c r="AB47" s="1"/>
    </row>
  </sheetData>
  <sheetProtection sheet="1" objects="1" scenarios="1"/>
  <pageMargins left="0" right="0" top="0.75" bottom="0.25" header="0.3" footer="0.3"/>
  <pageSetup scale="6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438D-2D87-4443-9998-10E3A527C918}">
  <sheetPr>
    <tabColor rgb="FFFF0000"/>
    <pageSetUpPr fitToPage="1"/>
  </sheetPr>
  <dimension ref="A1:AB62"/>
  <sheetViews>
    <sheetView topLeftCell="A2" workbookViewId="0">
      <selection activeCell="A17" sqref="A1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0" t="s">
        <v>460</v>
      </c>
    </row>
    <row r="2" spans="1:28" x14ac:dyDescent="0.3">
      <c r="B2" s="1"/>
      <c r="C2" s="2" t="s">
        <v>45</v>
      </c>
      <c r="D2" s="3" t="s">
        <v>410</v>
      </c>
      <c r="E2" s="4"/>
      <c r="F2" s="68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29300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86</v>
      </c>
      <c r="D4" s="7" t="s">
        <v>4</v>
      </c>
      <c r="E4" s="8"/>
      <c r="F4" s="5"/>
      <c r="G4" s="1"/>
      <c r="J4" s="15" t="s">
        <v>412</v>
      </c>
      <c r="K4" s="16" t="s">
        <v>45</v>
      </c>
      <c r="L4" s="17"/>
      <c r="M4" s="18"/>
      <c r="N4" s="19">
        <v>20</v>
      </c>
      <c r="O4" s="19">
        <v>14</v>
      </c>
      <c r="P4" s="19">
        <v>22</v>
      </c>
      <c r="Q4" s="19">
        <v>26</v>
      </c>
      <c r="R4" s="20"/>
      <c r="S4" s="21">
        <f>SUM(N4:R4)</f>
        <v>82</v>
      </c>
      <c r="T4" s="22" t="s">
        <v>413</v>
      </c>
    </row>
    <row r="5" spans="1:28" x14ac:dyDescent="0.3">
      <c r="B5" s="1"/>
      <c r="C5" s="6" t="s">
        <v>416</v>
      </c>
      <c r="D5" s="7" t="s">
        <v>6</v>
      </c>
      <c r="E5" s="1"/>
      <c r="F5" s="1"/>
      <c r="G5" s="1"/>
      <c r="J5" s="15" t="s">
        <v>412</v>
      </c>
      <c r="K5" s="16" t="s">
        <v>74</v>
      </c>
      <c r="L5" s="17"/>
      <c r="M5" s="18"/>
      <c r="N5" s="19">
        <v>21</v>
      </c>
      <c r="O5" s="19">
        <v>22</v>
      </c>
      <c r="P5" s="19">
        <v>26</v>
      </c>
      <c r="Q5" s="19">
        <v>24</v>
      </c>
      <c r="R5" s="20"/>
      <c r="S5" s="21">
        <f>SUM(N5:R5)</f>
        <v>93</v>
      </c>
      <c r="T5" s="22" t="s">
        <v>413</v>
      </c>
      <c r="U5" s="1"/>
      <c r="V5" s="1"/>
      <c r="W5" s="1"/>
    </row>
    <row r="6" spans="1:28" x14ac:dyDescent="0.3">
      <c r="C6" s="62">
        <v>2053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401</v>
      </c>
      <c r="U7" s="1"/>
      <c r="V7" s="26" t="s">
        <v>413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414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50</v>
      </c>
      <c r="D13" s="38">
        <v>11</v>
      </c>
      <c r="E13" s="97"/>
      <c r="F13" s="27">
        <v>1</v>
      </c>
      <c r="G13" s="97"/>
      <c r="H13" s="27"/>
      <c r="I13" s="27"/>
      <c r="J13" s="27">
        <v>0</v>
      </c>
      <c r="K13" s="27">
        <v>0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(H13*3)+((F13-H13)*2)+J13</f>
        <v>2</v>
      </c>
      <c r="U13" s="40" t="str">
        <f>IFERROR(((T13+Q13+N13-R13)+(O13*2))/E13,"")</f>
        <v/>
      </c>
      <c r="V13" s="22" t="s">
        <v>413</v>
      </c>
      <c r="W13" s="22" t="s">
        <v>91</v>
      </c>
      <c r="X13" s="22" t="s">
        <v>92</v>
      </c>
      <c r="Y13" s="76">
        <v>2053</v>
      </c>
      <c r="Z13" s="42"/>
      <c r="AA13" s="1" t="s">
        <v>58</v>
      </c>
      <c r="AB13" s="28" t="s">
        <v>415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24</v>
      </c>
      <c r="E14" s="97"/>
      <c r="F14" s="27">
        <v>2</v>
      </c>
      <c r="G14" s="97"/>
      <c r="H14" s="27"/>
      <c r="I14" s="27"/>
      <c r="J14" s="27">
        <v>5</v>
      </c>
      <c r="K14" s="27">
        <v>10</v>
      </c>
      <c r="L14" s="97"/>
      <c r="M14" s="97"/>
      <c r="N14" s="27">
        <f t="shared" ref="N14:N20" si="0">SUM(L14:M14)</f>
        <v>0</v>
      </c>
      <c r="O14" s="98"/>
      <c r="P14" s="98"/>
      <c r="Q14" s="98"/>
      <c r="R14" s="98"/>
      <c r="S14" s="98"/>
      <c r="T14" s="39">
        <f t="shared" ref="T14:T20" si="1">(H14*3)+((F14-H14)*2)+J14</f>
        <v>9</v>
      </c>
      <c r="U14" s="40" t="str">
        <f t="shared" ref="U14:U24" si="2">IFERROR(((T14+Q14+N14-R14)+(O14*2))/E14,"")</f>
        <v/>
      </c>
      <c r="V14" s="22" t="s">
        <v>413</v>
      </c>
      <c r="W14" s="22" t="s">
        <v>91</v>
      </c>
      <c r="X14" s="22" t="s">
        <v>92</v>
      </c>
      <c r="Y14" s="76">
        <v>2053</v>
      </c>
      <c r="Z14" s="42"/>
      <c r="AA14" s="1" t="s">
        <v>58</v>
      </c>
      <c r="AB14" s="28" t="s">
        <v>415</v>
      </c>
    </row>
    <row r="15" spans="1:28" x14ac:dyDescent="0.3">
      <c r="A15" s="1" t="s">
        <v>73</v>
      </c>
      <c r="B15" s="1" t="s">
        <v>46</v>
      </c>
      <c r="C15" s="27" t="s">
        <v>48</v>
      </c>
      <c r="D15" s="38">
        <v>22</v>
      </c>
      <c r="E15" s="97"/>
      <c r="F15" s="27">
        <v>2</v>
      </c>
      <c r="G15" s="97"/>
      <c r="H15" s="27"/>
      <c r="I15" s="27"/>
      <c r="J15" s="27">
        <v>1</v>
      </c>
      <c r="K15" s="27">
        <v>3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f t="shared" si="1"/>
        <v>5</v>
      </c>
      <c r="U15" s="40" t="str">
        <f t="shared" si="2"/>
        <v/>
      </c>
      <c r="V15" s="22" t="s">
        <v>413</v>
      </c>
      <c r="W15" s="22" t="s">
        <v>91</v>
      </c>
      <c r="X15" s="22" t="s">
        <v>92</v>
      </c>
      <c r="Y15" s="76">
        <v>2053</v>
      </c>
      <c r="Z15" s="42"/>
      <c r="AA15" s="1" t="s">
        <v>58</v>
      </c>
      <c r="AB15" s="28" t="s">
        <v>415</v>
      </c>
    </row>
    <row r="16" spans="1:28" x14ac:dyDescent="0.3">
      <c r="A16" s="1" t="s">
        <v>73</v>
      </c>
      <c r="B16" s="1" t="s">
        <v>46</v>
      </c>
      <c r="C16" s="27" t="s">
        <v>52</v>
      </c>
      <c r="D16" s="38">
        <v>3</v>
      </c>
      <c r="E16" s="97" t="s">
        <v>422</v>
      </c>
      <c r="F16" s="27"/>
      <c r="G16" s="97"/>
      <c r="H16" s="27"/>
      <c r="I16" s="27"/>
      <c r="J16" s="27"/>
      <c r="K16" s="27"/>
      <c r="L16" s="97"/>
      <c r="M16" s="97"/>
      <c r="N16" s="27"/>
      <c r="O16" s="98"/>
      <c r="P16" s="98"/>
      <c r="Q16" s="98"/>
      <c r="R16" s="98"/>
      <c r="S16" s="98"/>
      <c r="T16" s="39"/>
      <c r="U16" s="40" t="str">
        <f t="shared" si="2"/>
        <v/>
      </c>
      <c r="V16" s="22" t="s">
        <v>413</v>
      </c>
      <c r="W16" s="22" t="s">
        <v>91</v>
      </c>
      <c r="X16" s="22" t="s">
        <v>92</v>
      </c>
      <c r="Y16" s="76">
        <v>2053</v>
      </c>
      <c r="Z16" s="42"/>
      <c r="AA16" s="1" t="s">
        <v>58</v>
      </c>
      <c r="AB16" s="28" t="s">
        <v>415</v>
      </c>
    </row>
    <row r="17" spans="1:28" x14ac:dyDescent="0.3">
      <c r="A17" s="1" t="s">
        <v>73</v>
      </c>
      <c r="B17" s="1" t="s">
        <v>46</v>
      </c>
      <c r="C17" s="27" t="s">
        <v>556</v>
      </c>
      <c r="D17" s="96"/>
      <c r="E17" s="97"/>
      <c r="F17" s="27">
        <v>0</v>
      </c>
      <c r="G17" s="97"/>
      <c r="H17" s="27"/>
      <c r="I17" s="27"/>
      <c r="J17" s="27">
        <v>0</v>
      </c>
      <c r="K17" s="27">
        <v>0</v>
      </c>
      <c r="L17" s="97"/>
      <c r="M17" s="97"/>
      <c r="N17" s="27">
        <v>0</v>
      </c>
      <c r="O17" s="98"/>
      <c r="P17" s="98"/>
      <c r="Q17" s="98"/>
      <c r="R17" s="98"/>
      <c r="S17" s="98"/>
      <c r="T17" s="39">
        <v>0</v>
      </c>
      <c r="U17" s="40"/>
      <c r="V17" s="22" t="s">
        <v>413</v>
      </c>
      <c r="W17" s="22" t="s">
        <v>91</v>
      </c>
      <c r="X17" s="22" t="s">
        <v>92</v>
      </c>
      <c r="Y17" s="76">
        <v>2053</v>
      </c>
      <c r="Z17" s="42"/>
      <c r="AA17" s="1" t="s">
        <v>58</v>
      </c>
      <c r="AB17" s="28" t="s">
        <v>415</v>
      </c>
    </row>
    <row r="18" spans="1:28" x14ac:dyDescent="0.3">
      <c r="A18" s="1" t="s">
        <v>73</v>
      </c>
      <c r="B18" s="1" t="s">
        <v>46</v>
      </c>
      <c r="C18" s="27" t="s">
        <v>56</v>
      </c>
      <c r="D18" s="38">
        <v>45</v>
      </c>
      <c r="E18" s="97"/>
      <c r="F18" s="27">
        <v>2</v>
      </c>
      <c r="G18" s="97"/>
      <c r="H18" s="27"/>
      <c r="I18" s="27"/>
      <c r="J18" s="27">
        <v>3</v>
      </c>
      <c r="K18" s="27">
        <v>3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f t="shared" si="1"/>
        <v>7</v>
      </c>
      <c r="U18" s="40" t="str">
        <f t="shared" si="2"/>
        <v/>
      </c>
      <c r="V18" s="22" t="s">
        <v>413</v>
      </c>
      <c r="W18" s="22" t="s">
        <v>91</v>
      </c>
      <c r="X18" s="22" t="s">
        <v>92</v>
      </c>
      <c r="Y18" s="76">
        <v>2053</v>
      </c>
      <c r="Z18" s="42"/>
      <c r="AA18" s="1" t="s">
        <v>58</v>
      </c>
      <c r="AB18" s="28" t="s">
        <v>415</v>
      </c>
    </row>
    <row r="19" spans="1:28" x14ac:dyDescent="0.3">
      <c r="A19" s="1" t="s">
        <v>73</v>
      </c>
      <c r="B19" s="1" t="s">
        <v>46</v>
      </c>
      <c r="C19" s="27" t="s">
        <v>51</v>
      </c>
      <c r="D19" s="38">
        <v>23</v>
      </c>
      <c r="E19" s="97"/>
      <c r="F19" s="27">
        <v>8</v>
      </c>
      <c r="G19" s="97"/>
      <c r="H19" s="27"/>
      <c r="I19" s="27"/>
      <c r="J19" s="27">
        <v>1</v>
      </c>
      <c r="K19" s="27">
        <v>3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39">
        <f t="shared" si="1"/>
        <v>17</v>
      </c>
      <c r="U19" s="40" t="str">
        <f t="shared" si="2"/>
        <v/>
      </c>
      <c r="V19" s="22" t="s">
        <v>413</v>
      </c>
      <c r="W19" s="22" t="s">
        <v>91</v>
      </c>
      <c r="X19" s="22" t="s">
        <v>92</v>
      </c>
      <c r="Y19" s="76">
        <v>2053</v>
      </c>
      <c r="Z19" s="42"/>
      <c r="AA19" s="1" t="s">
        <v>58</v>
      </c>
      <c r="AB19" s="28" t="s">
        <v>415</v>
      </c>
    </row>
    <row r="20" spans="1:28" x14ac:dyDescent="0.3">
      <c r="A20" s="1" t="s">
        <v>73</v>
      </c>
      <c r="B20" s="1" t="s">
        <v>46</v>
      </c>
      <c r="C20" s="27" t="s">
        <v>55</v>
      </c>
      <c r="D20" s="38">
        <v>40</v>
      </c>
      <c r="E20" s="97"/>
      <c r="F20" s="27">
        <v>0</v>
      </c>
      <c r="G20" s="97"/>
      <c r="H20" s="27"/>
      <c r="I20" s="27"/>
      <c r="J20" s="27">
        <v>1</v>
      </c>
      <c r="K20" s="27">
        <v>1</v>
      </c>
      <c r="L20" s="97"/>
      <c r="M20" s="97"/>
      <c r="N20" s="27">
        <f t="shared" si="0"/>
        <v>0</v>
      </c>
      <c r="O20" s="98"/>
      <c r="P20" s="98"/>
      <c r="Q20" s="98"/>
      <c r="R20" s="98"/>
      <c r="S20" s="98"/>
      <c r="T20" s="39">
        <f t="shared" si="1"/>
        <v>1</v>
      </c>
      <c r="U20" s="40" t="str">
        <f t="shared" si="2"/>
        <v/>
      </c>
      <c r="V20" s="22" t="s">
        <v>413</v>
      </c>
      <c r="W20" s="22" t="s">
        <v>91</v>
      </c>
      <c r="X20" s="22" t="s">
        <v>92</v>
      </c>
      <c r="Y20" s="76">
        <v>2053</v>
      </c>
      <c r="Z20" s="42"/>
      <c r="AA20" s="1" t="s">
        <v>58</v>
      </c>
      <c r="AB20" s="28" t="s">
        <v>415</v>
      </c>
    </row>
    <row r="21" spans="1:28" x14ac:dyDescent="0.3">
      <c r="A21" s="1" t="s">
        <v>73</v>
      </c>
      <c r="B21" s="1" t="s">
        <v>46</v>
      </c>
      <c r="C21" s="27" t="s">
        <v>189</v>
      </c>
      <c r="D21" s="38">
        <v>33</v>
      </c>
      <c r="E21" s="97"/>
      <c r="F21" s="27">
        <v>3</v>
      </c>
      <c r="G21" s="97"/>
      <c r="H21" s="27"/>
      <c r="I21" s="27"/>
      <c r="J21" s="27">
        <v>2</v>
      </c>
      <c r="K21" s="27">
        <v>5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39">
        <f>(H21*3)+((F21-H21)*2)+J21</f>
        <v>8</v>
      </c>
      <c r="U21" s="40" t="str">
        <f t="shared" si="2"/>
        <v/>
      </c>
      <c r="V21" s="22" t="s">
        <v>413</v>
      </c>
      <c r="W21" s="22" t="s">
        <v>91</v>
      </c>
      <c r="X21" s="22" t="s">
        <v>92</v>
      </c>
      <c r="Y21" s="76">
        <v>2053</v>
      </c>
      <c r="Z21" s="42"/>
      <c r="AA21" s="1" t="s">
        <v>58</v>
      </c>
      <c r="AB21" s="28" t="s">
        <v>415</v>
      </c>
    </row>
    <row r="22" spans="1:28" x14ac:dyDescent="0.3">
      <c r="A22" s="1" t="s">
        <v>73</v>
      </c>
      <c r="B22" s="1" t="s">
        <v>46</v>
      </c>
      <c r="C22" s="27" t="s">
        <v>47</v>
      </c>
      <c r="D22" s="38">
        <v>10</v>
      </c>
      <c r="E22" s="97"/>
      <c r="F22" s="27">
        <v>10</v>
      </c>
      <c r="G22" s="97"/>
      <c r="H22" s="27"/>
      <c r="I22" s="27"/>
      <c r="J22" s="27">
        <v>5</v>
      </c>
      <c r="K22" s="27">
        <v>8</v>
      </c>
      <c r="L22" s="97"/>
      <c r="M22" s="27">
        <v>10</v>
      </c>
      <c r="N22" s="27">
        <f>SUM(L22:M22)</f>
        <v>10</v>
      </c>
      <c r="O22" s="98"/>
      <c r="P22" s="57">
        <v>6</v>
      </c>
      <c r="Q22" s="39">
        <v>4</v>
      </c>
      <c r="R22" s="98"/>
      <c r="S22" s="98"/>
      <c r="T22" s="39">
        <f>(H22*3)+((F22-H22)*2)+J22</f>
        <v>25</v>
      </c>
      <c r="U22" s="40" t="str">
        <f t="shared" si="2"/>
        <v/>
      </c>
      <c r="V22" s="22" t="s">
        <v>413</v>
      </c>
      <c r="W22" s="22" t="s">
        <v>91</v>
      </c>
      <c r="X22" s="22" t="s">
        <v>92</v>
      </c>
      <c r="Y22" s="76">
        <v>2053</v>
      </c>
      <c r="Z22" s="42"/>
      <c r="AA22" s="1" t="s">
        <v>58</v>
      </c>
      <c r="AB22" s="28" t="s">
        <v>415</v>
      </c>
    </row>
    <row r="23" spans="1:28" x14ac:dyDescent="0.3">
      <c r="A23" s="1" t="s">
        <v>73</v>
      </c>
      <c r="B23" s="1" t="s">
        <v>46</v>
      </c>
      <c r="C23" s="27" t="s">
        <v>538</v>
      </c>
      <c r="D23" s="96"/>
      <c r="E23" s="97"/>
      <c r="F23" s="27">
        <v>0</v>
      </c>
      <c r="G23" s="97"/>
      <c r="H23" s="27"/>
      <c r="I23" s="27"/>
      <c r="J23" s="27">
        <v>0</v>
      </c>
      <c r="K23" s="27">
        <v>0</v>
      </c>
      <c r="L23" s="97"/>
      <c r="M23" s="97"/>
      <c r="N23" s="27">
        <f>SUM(L23:M23)</f>
        <v>0</v>
      </c>
      <c r="O23" s="98"/>
      <c r="P23" s="98"/>
      <c r="Q23" s="98"/>
      <c r="R23" s="98"/>
      <c r="S23" s="98"/>
      <c r="T23" s="39">
        <f>(H23*3)+((F23-H23)*2)+J23</f>
        <v>0</v>
      </c>
      <c r="U23" s="40" t="str">
        <f t="shared" ref="U23" si="3">IFERROR(((T23+Q23+N23-R23)+(O23*2))/E23,"")</f>
        <v/>
      </c>
      <c r="V23" s="22" t="s">
        <v>413</v>
      </c>
      <c r="W23" s="22" t="s">
        <v>91</v>
      </c>
      <c r="X23" s="22" t="s">
        <v>92</v>
      </c>
      <c r="Y23" s="76">
        <v>2053</v>
      </c>
      <c r="Z23" s="42"/>
      <c r="AA23" s="1" t="s">
        <v>58</v>
      </c>
      <c r="AB23" s="28" t="s">
        <v>415</v>
      </c>
    </row>
    <row r="24" spans="1:28" x14ac:dyDescent="0.3">
      <c r="A24" s="1" t="s">
        <v>73</v>
      </c>
      <c r="B24" s="1" t="s">
        <v>46</v>
      </c>
      <c r="C24" s="27" t="s">
        <v>53</v>
      </c>
      <c r="D24" s="38">
        <v>15</v>
      </c>
      <c r="E24" s="97"/>
      <c r="F24" s="27">
        <v>2</v>
      </c>
      <c r="G24" s="97"/>
      <c r="H24" s="27"/>
      <c r="I24" s="27"/>
      <c r="J24" s="27">
        <v>4</v>
      </c>
      <c r="K24" s="27">
        <v>7</v>
      </c>
      <c r="L24" s="97"/>
      <c r="M24" s="97"/>
      <c r="N24" s="27">
        <f>SUM(L24:M24)</f>
        <v>0</v>
      </c>
      <c r="O24" s="98"/>
      <c r="P24" s="98"/>
      <c r="Q24" s="98"/>
      <c r="R24" s="98"/>
      <c r="S24" s="98"/>
      <c r="T24" s="39">
        <f>(H24*3)+((F24-H24)*2)+J24</f>
        <v>8</v>
      </c>
      <c r="U24" s="40" t="str">
        <f t="shared" si="2"/>
        <v/>
      </c>
      <c r="V24" s="22" t="s">
        <v>413</v>
      </c>
      <c r="W24" s="22" t="s">
        <v>91</v>
      </c>
      <c r="X24" s="22" t="s">
        <v>92</v>
      </c>
      <c r="Y24" s="76">
        <v>2053</v>
      </c>
      <c r="Z24" s="42"/>
      <c r="AA24" s="1" t="s">
        <v>58</v>
      </c>
      <c r="AB24" s="28" t="s">
        <v>415</v>
      </c>
    </row>
    <row r="25" spans="1:28" x14ac:dyDescent="0.3">
      <c r="A25" s="1" t="s">
        <v>73</v>
      </c>
      <c r="B25" s="1" t="s">
        <v>46</v>
      </c>
      <c r="C25" s="57" t="s">
        <v>39</v>
      </c>
      <c r="D25" s="36"/>
      <c r="E25" s="57">
        <v>240</v>
      </c>
      <c r="F25" s="57"/>
      <c r="G25" s="57">
        <v>75</v>
      </c>
      <c r="H25" s="57"/>
      <c r="I25" s="57"/>
      <c r="J25" s="57"/>
      <c r="K25" s="57">
        <v>1</v>
      </c>
      <c r="L25" s="57"/>
      <c r="M25" s="57">
        <v>28</v>
      </c>
      <c r="N25" s="57"/>
      <c r="O25" s="57"/>
      <c r="P25" s="57">
        <v>27</v>
      </c>
      <c r="Q25" s="57"/>
      <c r="R25" s="57">
        <v>28</v>
      </c>
      <c r="S25" s="43"/>
      <c r="T25" s="43"/>
      <c r="U25" s="40" t="str">
        <f t="shared" ref="U25" si="4">_xlfn.IFNA("",((T25+Q25+N25-R25)+(O25*2))/E25)</f>
        <v/>
      </c>
      <c r="V25" s="22" t="s">
        <v>413</v>
      </c>
      <c r="W25" s="22" t="s">
        <v>91</v>
      </c>
      <c r="X25" s="22" t="s">
        <v>92</v>
      </c>
      <c r="Y25" s="76">
        <v>2053</v>
      </c>
      <c r="Z25" s="42"/>
      <c r="AA25" s="1" t="s">
        <v>58</v>
      </c>
      <c r="AB25" s="28" t="s">
        <v>415</v>
      </c>
    </row>
    <row r="26" spans="1:28" x14ac:dyDescent="0.3">
      <c r="A26" s="44" t="s">
        <v>73</v>
      </c>
      <c r="B26" s="44" t="s">
        <v>46</v>
      </c>
      <c r="C26" s="45" t="s">
        <v>40</v>
      </c>
      <c r="D26" s="44"/>
      <c r="E26" s="45">
        <f t="shared" ref="E26:T26" si="5">SUM(E13:E25)</f>
        <v>240</v>
      </c>
      <c r="F26" s="45">
        <f t="shared" si="5"/>
        <v>30</v>
      </c>
      <c r="G26" s="45">
        <f t="shared" si="5"/>
        <v>75</v>
      </c>
      <c r="H26" s="45">
        <f t="shared" si="5"/>
        <v>0</v>
      </c>
      <c r="I26" s="45">
        <f t="shared" si="5"/>
        <v>0</v>
      </c>
      <c r="J26" s="45">
        <f t="shared" si="5"/>
        <v>22</v>
      </c>
      <c r="K26" s="45">
        <f t="shared" si="5"/>
        <v>41</v>
      </c>
      <c r="L26" s="45">
        <f t="shared" si="5"/>
        <v>0</v>
      </c>
      <c r="M26" s="45">
        <f t="shared" si="5"/>
        <v>38</v>
      </c>
      <c r="N26" s="45">
        <f t="shared" si="5"/>
        <v>10</v>
      </c>
      <c r="O26" s="45">
        <f t="shared" si="5"/>
        <v>0</v>
      </c>
      <c r="P26" s="45">
        <f t="shared" si="5"/>
        <v>33</v>
      </c>
      <c r="Q26" s="45">
        <f t="shared" si="5"/>
        <v>4</v>
      </c>
      <c r="R26" s="45">
        <f t="shared" si="5"/>
        <v>28</v>
      </c>
      <c r="S26" s="45">
        <f t="shared" si="5"/>
        <v>0</v>
      </c>
      <c r="T26" s="45">
        <f t="shared" si="5"/>
        <v>82</v>
      </c>
      <c r="U26" s="46">
        <f>((T26+Q26+N26-R26)+(O26*2))/E26</f>
        <v>0.28333333333333333</v>
      </c>
      <c r="V26" s="47" t="s">
        <v>413</v>
      </c>
      <c r="W26" s="47" t="s">
        <v>95</v>
      </c>
      <c r="X26" s="47" t="s">
        <v>92</v>
      </c>
      <c r="Y26" s="77">
        <v>2053</v>
      </c>
      <c r="Z26" s="49"/>
      <c r="AA26" s="44" t="s">
        <v>58</v>
      </c>
      <c r="AB26" s="91" t="s">
        <v>415</v>
      </c>
    </row>
    <row r="27" spans="1:28" x14ac:dyDescent="0.3">
      <c r="A27" s="1"/>
      <c r="B27" s="1"/>
      <c r="C27" s="1"/>
      <c r="D27" s="1"/>
      <c r="F27" s="50" t="s">
        <v>41</v>
      </c>
      <c r="G27" s="51">
        <f>F26/G26</f>
        <v>0.4</v>
      </c>
      <c r="H27" s="27"/>
      <c r="I27" s="1"/>
      <c r="J27" s="50" t="s">
        <v>42</v>
      </c>
      <c r="K27" s="52">
        <f>J26/K26</f>
        <v>0.53658536585365857</v>
      </c>
      <c r="L27" s="1"/>
      <c r="M27" s="39" t="s">
        <v>43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55" t="s">
        <v>74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56" t="s">
        <v>414</v>
      </c>
      <c r="W34" s="1"/>
      <c r="X34" s="1"/>
      <c r="Y34" s="31"/>
      <c r="Z34" s="42"/>
      <c r="AA34" s="1"/>
      <c r="AB34" s="1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3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73</v>
      </c>
      <c r="C36" s="27" t="s">
        <v>221</v>
      </c>
      <c r="D36" s="38">
        <v>35</v>
      </c>
      <c r="E36" s="97"/>
      <c r="F36" s="27">
        <v>8</v>
      </c>
      <c r="G36" s="97"/>
      <c r="H36" s="27"/>
      <c r="I36" s="27"/>
      <c r="J36" s="27">
        <v>1</v>
      </c>
      <c r="K36" s="27">
        <v>2</v>
      </c>
      <c r="L36" s="97"/>
      <c r="M36" s="27">
        <v>10</v>
      </c>
      <c r="N36" s="27">
        <f t="shared" ref="N36:N43" si="6">SUM(L36:M36)</f>
        <v>10</v>
      </c>
      <c r="O36" s="98"/>
      <c r="P36" s="98"/>
      <c r="Q36" s="97"/>
      <c r="R36" s="97"/>
      <c r="S36" s="97"/>
      <c r="T36" s="27">
        <f>+(F36*2)+J36</f>
        <v>17</v>
      </c>
      <c r="U36" s="40" t="str">
        <f>IFERROR(((T36+Q36+N36-R36)+(O36*2))/E36,"")</f>
        <v/>
      </c>
      <c r="V36" s="22" t="s">
        <v>413</v>
      </c>
      <c r="W36" s="22" t="s">
        <v>95</v>
      </c>
      <c r="X36" s="22" t="s">
        <v>96</v>
      </c>
      <c r="Y36" s="76">
        <v>2053</v>
      </c>
      <c r="Z36" s="42"/>
      <c r="AA36" s="1" t="s">
        <v>203</v>
      </c>
      <c r="AB36" s="28" t="s">
        <v>415</v>
      </c>
    </row>
    <row r="37" spans="1:28" x14ac:dyDescent="0.3">
      <c r="A37" s="1" t="s">
        <v>46</v>
      </c>
      <c r="B37" s="1" t="s">
        <v>73</v>
      </c>
      <c r="C37" s="27" t="s">
        <v>206</v>
      </c>
      <c r="D37" s="38">
        <v>32</v>
      </c>
      <c r="E37" s="97"/>
      <c r="F37" s="27">
        <v>2</v>
      </c>
      <c r="G37" s="97"/>
      <c r="H37" s="27"/>
      <c r="I37" s="27"/>
      <c r="J37" s="27">
        <v>2</v>
      </c>
      <c r="K37" s="27">
        <v>3</v>
      </c>
      <c r="L37" s="97"/>
      <c r="M37" s="97"/>
      <c r="N37" s="27">
        <f t="shared" si="6"/>
        <v>0</v>
      </c>
      <c r="O37" s="98"/>
      <c r="P37" s="98"/>
      <c r="Q37" s="98"/>
      <c r="R37" s="98"/>
      <c r="S37" s="98"/>
      <c r="T37" s="27">
        <f t="shared" ref="T37:T43" si="7">+(F37*2)+J37</f>
        <v>6</v>
      </c>
      <c r="U37" s="40" t="str">
        <f t="shared" ref="U37:U43" si="8">IFERROR(((T37+Q37+N37-R37)+(O37*2))/E37,"")</f>
        <v/>
      </c>
      <c r="V37" s="22" t="s">
        <v>413</v>
      </c>
      <c r="W37" s="22" t="s">
        <v>95</v>
      </c>
      <c r="X37" s="22" t="s">
        <v>96</v>
      </c>
      <c r="Y37" s="76">
        <v>2053</v>
      </c>
      <c r="Z37" s="42"/>
      <c r="AA37" s="1" t="s">
        <v>203</v>
      </c>
      <c r="AB37" s="28" t="s">
        <v>415</v>
      </c>
    </row>
    <row r="38" spans="1:28" x14ac:dyDescent="0.3">
      <c r="A38" s="1" t="s">
        <v>46</v>
      </c>
      <c r="B38" s="1" t="s">
        <v>73</v>
      </c>
      <c r="C38" s="27" t="s">
        <v>359</v>
      </c>
      <c r="D38" s="38">
        <v>10</v>
      </c>
      <c r="E38" s="97"/>
      <c r="F38" s="27">
        <v>6</v>
      </c>
      <c r="G38" s="97"/>
      <c r="H38" s="27"/>
      <c r="I38" s="27"/>
      <c r="J38" s="27">
        <v>1</v>
      </c>
      <c r="K38" s="27">
        <v>2</v>
      </c>
      <c r="L38" s="97"/>
      <c r="M38" s="97"/>
      <c r="N38" s="27">
        <f t="shared" si="6"/>
        <v>0</v>
      </c>
      <c r="O38" s="98"/>
      <c r="P38" s="98"/>
      <c r="Q38" s="98"/>
      <c r="R38" s="98"/>
      <c r="S38" s="98"/>
      <c r="T38" s="27">
        <f t="shared" si="7"/>
        <v>13</v>
      </c>
      <c r="U38" s="40" t="str">
        <f t="shared" si="8"/>
        <v/>
      </c>
      <c r="V38" s="22" t="s">
        <v>413</v>
      </c>
      <c r="W38" s="22" t="s">
        <v>95</v>
      </c>
      <c r="X38" s="22" t="s">
        <v>96</v>
      </c>
      <c r="Y38" s="76">
        <v>2053</v>
      </c>
      <c r="Z38" s="42"/>
      <c r="AA38" s="1" t="s">
        <v>203</v>
      </c>
      <c r="AB38" s="28" t="s">
        <v>415</v>
      </c>
    </row>
    <row r="39" spans="1:28" x14ac:dyDescent="0.3">
      <c r="A39" s="1" t="s">
        <v>46</v>
      </c>
      <c r="B39" s="1" t="s">
        <v>73</v>
      </c>
      <c r="C39" s="27" t="s">
        <v>209</v>
      </c>
      <c r="D39" s="38">
        <v>13</v>
      </c>
      <c r="E39" s="97"/>
      <c r="F39" s="27">
        <v>3</v>
      </c>
      <c r="G39" s="97"/>
      <c r="H39" s="27"/>
      <c r="I39" s="27"/>
      <c r="J39" s="27">
        <v>8</v>
      </c>
      <c r="K39" s="27">
        <v>9</v>
      </c>
      <c r="L39" s="97"/>
      <c r="M39" s="27">
        <v>11</v>
      </c>
      <c r="N39" s="27">
        <f t="shared" si="6"/>
        <v>11</v>
      </c>
      <c r="O39" s="39">
        <v>8</v>
      </c>
      <c r="P39" s="98"/>
      <c r="Q39" s="98"/>
      <c r="R39" s="98"/>
      <c r="S39" s="98"/>
      <c r="T39" s="27">
        <f t="shared" si="7"/>
        <v>14</v>
      </c>
      <c r="U39" s="40" t="str">
        <f t="shared" si="8"/>
        <v/>
      </c>
      <c r="V39" s="22" t="s">
        <v>413</v>
      </c>
      <c r="W39" s="22" t="s">
        <v>95</v>
      </c>
      <c r="X39" s="22" t="s">
        <v>96</v>
      </c>
      <c r="Y39" s="76">
        <v>2053</v>
      </c>
      <c r="Z39" s="42"/>
      <c r="AA39" s="1" t="s">
        <v>203</v>
      </c>
      <c r="AB39" s="28" t="s">
        <v>415</v>
      </c>
    </row>
    <row r="40" spans="1:28" x14ac:dyDescent="0.3">
      <c r="A40" s="1" t="s">
        <v>46</v>
      </c>
      <c r="B40" s="1" t="s">
        <v>73</v>
      </c>
      <c r="C40" s="27" t="s">
        <v>210</v>
      </c>
      <c r="D40" s="38">
        <v>33</v>
      </c>
      <c r="E40" s="97"/>
      <c r="F40" s="27">
        <v>5</v>
      </c>
      <c r="G40" s="97"/>
      <c r="H40" s="27"/>
      <c r="I40" s="27"/>
      <c r="J40" s="27">
        <v>3</v>
      </c>
      <c r="K40" s="27">
        <v>6</v>
      </c>
      <c r="L40" s="97"/>
      <c r="M40" s="97"/>
      <c r="N40" s="27">
        <f t="shared" si="6"/>
        <v>0</v>
      </c>
      <c r="O40" s="98"/>
      <c r="P40" s="98"/>
      <c r="Q40" s="98"/>
      <c r="R40" s="98"/>
      <c r="S40" s="98"/>
      <c r="T40" s="27">
        <f t="shared" si="7"/>
        <v>13</v>
      </c>
      <c r="U40" s="40" t="str">
        <f t="shared" si="8"/>
        <v/>
      </c>
      <c r="V40" s="22" t="s">
        <v>413</v>
      </c>
      <c r="W40" s="22" t="s">
        <v>95</v>
      </c>
      <c r="X40" s="22" t="s">
        <v>96</v>
      </c>
      <c r="Y40" s="76">
        <v>2053</v>
      </c>
      <c r="Z40" s="42"/>
      <c r="AA40" s="1" t="s">
        <v>203</v>
      </c>
      <c r="AB40" s="28" t="s">
        <v>415</v>
      </c>
    </row>
    <row r="41" spans="1:28" x14ac:dyDescent="0.3">
      <c r="A41" s="1" t="s">
        <v>46</v>
      </c>
      <c r="B41" s="1" t="s">
        <v>73</v>
      </c>
      <c r="C41" s="27" t="s">
        <v>211</v>
      </c>
      <c r="D41" s="38">
        <v>11</v>
      </c>
      <c r="E41" s="97"/>
      <c r="F41" s="27">
        <v>6</v>
      </c>
      <c r="G41" s="97"/>
      <c r="H41" s="27"/>
      <c r="I41" s="27"/>
      <c r="J41" s="27">
        <v>6</v>
      </c>
      <c r="K41" s="27">
        <v>7</v>
      </c>
      <c r="L41" s="97"/>
      <c r="M41" s="97"/>
      <c r="N41" s="27">
        <f t="shared" si="6"/>
        <v>0</v>
      </c>
      <c r="O41" s="98"/>
      <c r="P41" s="98"/>
      <c r="Q41" s="98"/>
      <c r="R41" s="98"/>
      <c r="S41" s="98"/>
      <c r="T41" s="27">
        <f t="shared" si="7"/>
        <v>18</v>
      </c>
      <c r="U41" s="40" t="str">
        <f t="shared" si="8"/>
        <v/>
      </c>
      <c r="V41" s="22" t="s">
        <v>413</v>
      </c>
      <c r="W41" s="22" t="s">
        <v>95</v>
      </c>
      <c r="X41" s="22" t="s">
        <v>96</v>
      </c>
      <c r="Y41" s="76">
        <v>2053</v>
      </c>
      <c r="Z41" s="42"/>
      <c r="AA41" s="1" t="s">
        <v>203</v>
      </c>
      <c r="AB41" s="28" t="s">
        <v>415</v>
      </c>
    </row>
    <row r="42" spans="1:28" x14ac:dyDescent="0.3">
      <c r="A42" s="1" t="s">
        <v>46</v>
      </c>
      <c r="B42" s="1" t="s">
        <v>73</v>
      </c>
      <c r="C42" s="27" t="s">
        <v>212</v>
      </c>
      <c r="D42" s="38">
        <v>8</v>
      </c>
      <c r="E42" s="97"/>
      <c r="F42" s="27">
        <v>2</v>
      </c>
      <c r="G42" s="97"/>
      <c r="H42" s="27"/>
      <c r="I42" s="27"/>
      <c r="J42" s="27">
        <v>1</v>
      </c>
      <c r="K42" s="27">
        <v>2</v>
      </c>
      <c r="L42" s="97"/>
      <c r="M42" s="97"/>
      <c r="N42" s="27">
        <f t="shared" si="6"/>
        <v>0</v>
      </c>
      <c r="O42" s="97"/>
      <c r="P42" s="98"/>
      <c r="Q42" s="98"/>
      <c r="R42" s="98"/>
      <c r="S42" s="98"/>
      <c r="T42" s="27">
        <f t="shared" si="7"/>
        <v>5</v>
      </c>
      <c r="U42" s="40" t="str">
        <f t="shared" si="8"/>
        <v/>
      </c>
      <c r="V42" s="22" t="s">
        <v>413</v>
      </c>
      <c r="W42" s="22" t="s">
        <v>95</v>
      </c>
      <c r="X42" s="22" t="s">
        <v>96</v>
      </c>
      <c r="Y42" s="76">
        <v>2053</v>
      </c>
      <c r="Z42" s="42"/>
      <c r="AA42" s="1" t="s">
        <v>203</v>
      </c>
      <c r="AB42" s="28" t="s">
        <v>415</v>
      </c>
    </row>
    <row r="43" spans="1:28" x14ac:dyDescent="0.3">
      <c r="A43" s="1" t="s">
        <v>46</v>
      </c>
      <c r="B43" s="1" t="s">
        <v>73</v>
      </c>
      <c r="C43" s="27" t="s">
        <v>213</v>
      </c>
      <c r="D43" s="38">
        <v>22</v>
      </c>
      <c r="E43" s="97"/>
      <c r="F43" s="27">
        <v>2</v>
      </c>
      <c r="G43" s="97"/>
      <c r="H43" s="27"/>
      <c r="I43" s="27"/>
      <c r="J43" s="27">
        <v>3</v>
      </c>
      <c r="K43" s="27">
        <v>5</v>
      </c>
      <c r="L43" s="97"/>
      <c r="M43" s="97"/>
      <c r="N43" s="27">
        <f t="shared" si="6"/>
        <v>0</v>
      </c>
      <c r="O43" s="98"/>
      <c r="P43" s="100"/>
      <c r="Q43" s="98"/>
      <c r="R43" s="98"/>
      <c r="S43" s="98"/>
      <c r="T43" s="27">
        <f t="shared" si="7"/>
        <v>7</v>
      </c>
      <c r="U43" s="40" t="str">
        <f t="shared" si="8"/>
        <v/>
      </c>
      <c r="V43" s="22" t="s">
        <v>413</v>
      </c>
      <c r="W43" s="22" t="s">
        <v>95</v>
      </c>
      <c r="X43" s="22" t="s">
        <v>96</v>
      </c>
      <c r="Y43" s="76">
        <v>2053</v>
      </c>
      <c r="Z43" s="42"/>
      <c r="AA43" s="1" t="s">
        <v>203</v>
      </c>
      <c r="AB43" s="28" t="s">
        <v>415</v>
      </c>
    </row>
    <row r="44" spans="1:28" x14ac:dyDescent="0.3">
      <c r="A44" s="1" t="s">
        <v>46</v>
      </c>
      <c r="B44" s="1" t="s">
        <v>73</v>
      </c>
      <c r="C44" s="57" t="s">
        <v>39</v>
      </c>
      <c r="D44" s="36"/>
      <c r="E44" s="57">
        <v>240</v>
      </c>
      <c r="F44" s="57"/>
      <c r="G44" s="57">
        <v>68</v>
      </c>
      <c r="H44" s="57"/>
      <c r="I44" s="57"/>
      <c r="J44" s="57"/>
      <c r="K44" s="57"/>
      <c r="L44" s="57"/>
      <c r="M44" s="57">
        <v>28</v>
      </c>
      <c r="N44" s="5"/>
      <c r="O44" s="57"/>
      <c r="P44" s="57">
        <v>33</v>
      </c>
      <c r="Q44" s="43"/>
      <c r="R44" s="43"/>
      <c r="S44" s="43"/>
      <c r="T44" s="27"/>
      <c r="U44" s="40" t="str">
        <f t="shared" ref="U44" si="9">_xlfn.IFNA("",((T44+Q44+N44-R44)+(O44*2))/E44)</f>
        <v/>
      </c>
      <c r="V44" s="22" t="s">
        <v>413</v>
      </c>
      <c r="W44" s="22" t="s">
        <v>95</v>
      </c>
      <c r="X44" s="22" t="s">
        <v>96</v>
      </c>
      <c r="Y44" s="76">
        <v>2053</v>
      </c>
      <c r="Z44" s="42"/>
      <c r="AA44" s="1" t="s">
        <v>203</v>
      </c>
      <c r="AB44" s="28" t="s">
        <v>415</v>
      </c>
    </row>
    <row r="45" spans="1:28" x14ac:dyDescent="0.3">
      <c r="A45" s="44" t="s">
        <v>46</v>
      </c>
      <c r="B45" s="44" t="s">
        <v>73</v>
      </c>
      <c r="C45" s="45" t="s">
        <v>40</v>
      </c>
      <c r="D45" s="44"/>
      <c r="E45" s="45">
        <f t="shared" ref="E45:T45" si="10">SUM(E36:E44)</f>
        <v>240</v>
      </c>
      <c r="F45" s="45">
        <f t="shared" si="10"/>
        <v>34</v>
      </c>
      <c r="G45" s="45">
        <f t="shared" si="10"/>
        <v>68</v>
      </c>
      <c r="H45" s="45">
        <f t="shared" si="10"/>
        <v>0</v>
      </c>
      <c r="I45" s="45">
        <f t="shared" si="10"/>
        <v>0</v>
      </c>
      <c r="J45" s="45">
        <f t="shared" si="10"/>
        <v>25</v>
      </c>
      <c r="K45" s="45">
        <f t="shared" si="10"/>
        <v>36</v>
      </c>
      <c r="L45" s="45">
        <f t="shared" si="10"/>
        <v>0</v>
      </c>
      <c r="M45" s="45">
        <f t="shared" si="10"/>
        <v>49</v>
      </c>
      <c r="N45" s="45">
        <f t="shared" si="10"/>
        <v>21</v>
      </c>
      <c r="O45" s="45">
        <f t="shared" si="10"/>
        <v>8</v>
      </c>
      <c r="P45" s="45">
        <f t="shared" si="10"/>
        <v>33</v>
      </c>
      <c r="Q45" s="45">
        <f t="shared" si="10"/>
        <v>0</v>
      </c>
      <c r="R45" s="45">
        <f t="shared" si="10"/>
        <v>0</v>
      </c>
      <c r="S45" s="45">
        <f t="shared" si="10"/>
        <v>0</v>
      </c>
      <c r="T45" s="45">
        <f t="shared" si="10"/>
        <v>93</v>
      </c>
      <c r="U45" s="46">
        <f>((T45+Q45+N45-R45)+(O45*2))/E45</f>
        <v>0.54166666666666663</v>
      </c>
      <c r="V45" s="47" t="s">
        <v>400</v>
      </c>
      <c r="W45" s="47" t="s">
        <v>95</v>
      </c>
      <c r="X45" s="47" t="s">
        <v>96</v>
      </c>
      <c r="Y45" s="77">
        <v>2053</v>
      </c>
      <c r="Z45" s="49"/>
      <c r="AA45" s="44" t="s">
        <v>203</v>
      </c>
      <c r="AB45" s="91" t="s">
        <v>415</v>
      </c>
    </row>
    <row r="46" spans="1:28" x14ac:dyDescent="0.3">
      <c r="A46" s="1"/>
      <c r="B46" s="1"/>
      <c r="C46" s="1"/>
      <c r="D46" s="1"/>
      <c r="F46" s="50" t="s">
        <v>41</v>
      </c>
      <c r="G46" s="51">
        <f>F45/G45</f>
        <v>0.5</v>
      </c>
      <c r="H46" s="27"/>
      <c r="I46" s="1"/>
      <c r="J46" s="50" t="s">
        <v>42</v>
      </c>
      <c r="K46" s="52">
        <f>J45/K45</f>
        <v>0.69444444444444442</v>
      </c>
      <c r="L46" s="1"/>
      <c r="M46" s="39" t="s">
        <v>43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28"/>
    </row>
    <row r="49" spans="28:28" x14ac:dyDescent="0.3">
      <c r="AB49" s="80"/>
    </row>
    <row r="50" spans="28:28" x14ac:dyDescent="0.3">
      <c r="AB50" s="80"/>
    </row>
    <row r="51" spans="28:28" x14ac:dyDescent="0.3">
      <c r="AB51" s="80"/>
    </row>
    <row r="52" spans="28:28" x14ac:dyDescent="0.3">
      <c r="AB52" s="80"/>
    </row>
    <row r="53" spans="28:28" x14ac:dyDescent="0.3">
      <c r="AB53" s="80"/>
    </row>
    <row r="54" spans="28:28" x14ac:dyDescent="0.3">
      <c r="AB54" s="80"/>
    </row>
    <row r="55" spans="28:28" x14ac:dyDescent="0.3">
      <c r="AB55" s="80"/>
    </row>
    <row r="56" spans="28:28" x14ac:dyDescent="0.3">
      <c r="AB56" s="80"/>
    </row>
    <row r="57" spans="28:28" x14ac:dyDescent="0.3">
      <c r="AB57" s="80"/>
    </row>
    <row r="58" spans="28:28" x14ac:dyDescent="0.3">
      <c r="AB58" s="80"/>
    </row>
    <row r="59" spans="28:28" x14ac:dyDescent="0.3">
      <c r="AB59" s="80"/>
    </row>
    <row r="60" spans="28:28" x14ac:dyDescent="0.3">
      <c r="AB60" s="80"/>
    </row>
    <row r="61" spans="28:28" x14ac:dyDescent="0.3">
      <c r="AB61" s="80"/>
    </row>
    <row r="62" spans="28:28" x14ac:dyDescent="0.3">
      <c r="AB62" s="80"/>
    </row>
  </sheetData>
  <sheetProtection sheet="1" objects="1" scenarios="1"/>
  <pageMargins left="0" right="0" top="0.75" bottom="0.25" header="0.3" footer="0.3"/>
  <pageSetup scale="6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6EFC-52A0-4912-A15D-748102F538BA}">
  <sheetPr>
    <tabColor rgb="FFFF0000"/>
    <pageSetUpPr fitToPage="1"/>
  </sheetPr>
  <dimension ref="A1:AB47"/>
  <sheetViews>
    <sheetView workbookViewId="0">
      <selection activeCell="C18" sqref="C1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0" t="s">
        <v>460</v>
      </c>
    </row>
    <row r="2" spans="1:28" x14ac:dyDescent="0.3">
      <c r="B2" s="1"/>
      <c r="C2" s="2" t="s">
        <v>45</v>
      </c>
      <c r="D2" s="3" t="s">
        <v>409</v>
      </c>
      <c r="E2" s="4"/>
      <c r="F2" s="68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29302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403</v>
      </c>
      <c r="K4" s="16" t="s">
        <v>45</v>
      </c>
      <c r="L4" s="17"/>
      <c r="M4" s="18"/>
      <c r="N4" s="19">
        <v>21</v>
      </c>
      <c r="O4" s="19">
        <v>26</v>
      </c>
      <c r="P4" s="19">
        <v>26</v>
      </c>
      <c r="Q4" s="19">
        <v>22</v>
      </c>
      <c r="R4" s="20"/>
      <c r="S4" s="21">
        <f>SUM(N4:R4)</f>
        <v>95</v>
      </c>
      <c r="T4" s="22" t="s">
        <v>405</v>
      </c>
    </row>
    <row r="5" spans="1:28" x14ac:dyDescent="0.3">
      <c r="B5" s="1"/>
      <c r="C5" s="6" t="s">
        <v>116</v>
      </c>
      <c r="D5" s="7" t="s">
        <v>6</v>
      </c>
      <c r="E5" s="1"/>
      <c r="F5" s="1"/>
      <c r="G5" s="1"/>
      <c r="J5" s="15" t="s">
        <v>404</v>
      </c>
      <c r="K5" s="16" t="s">
        <v>74</v>
      </c>
      <c r="L5" s="17"/>
      <c r="M5" s="18"/>
      <c r="N5" s="19">
        <v>17</v>
      </c>
      <c r="O5" s="19">
        <v>29</v>
      </c>
      <c r="P5" s="19">
        <v>15</v>
      </c>
      <c r="Q5" s="19">
        <v>37</v>
      </c>
      <c r="R5" s="20"/>
      <c r="S5" s="21">
        <f>SUM(N5:R5)</f>
        <v>98</v>
      </c>
      <c r="T5" s="22" t="s">
        <v>405</v>
      </c>
      <c r="U5" s="1"/>
      <c r="V5" s="1"/>
      <c r="W5" s="1"/>
    </row>
    <row r="6" spans="1:28" x14ac:dyDescent="0.3">
      <c r="C6" s="62">
        <v>1262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88</v>
      </c>
      <c r="D7" s="7" t="s">
        <v>8</v>
      </c>
      <c r="G7" s="1"/>
      <c r="S7" s="1"/>
      <c r="T7" s="25" t="s">
        <v>401</v>
      </c>
      <c r="U7" s="1"/>
      <c r="V7" s="26" t="s">
        <v>405</v>
      </c>
      <c r="W7" s="1"/>
    </row>
    <row r="8" spans="1:28" x14ac:dyDescent="0.3">
      <c r="B8" s="1"/>
      <c r="C8" s="24" t="s">
        <v>163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406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50</v>
      </c>
      <c r="D13" s="38">
        <v>11</v>
      </c>
      <c r="E13" s="27">
        <v>35</v>
      </c>
      <c r="F13" s="27">
        <v>3</v>
      </c>
      <c r="G13" s="27">
        <v>8</v>
      </c>
      <c r="H13" s="27"/>
      <c r="I13" s="27"/>
      <c r="J13" s="27">
        <v>5</v>
      </c>
      <c r="K13" s="27">
        <v>7</v>
      </c>
      <c r="L13" s="97"/>
      <c r="M13" s="27">
        <v>0</v>
      </c>
      <c r="N13" s="27">
        <f>SUM(L13:M13)</f>
        <v>0</v>
      </c>
      <c r="O13" s="27">
        <v>3</v>
      </c>
      <c r="P13" s="39">
        <v>2</v>
      </c>
      <c r="Q13" s="97"/>
      <c r="R13" s="97"/>
      <c r="S13" s="97"/>
      <c r="T13" s="27">
        <f>(H13*3)+((F13-H13)*2)+J13</f>
        <v>11</v>
      </c>
      <c r="U13" s="40">
        <f>IFERROR(((T13+Q13+N13-R13)+(O13*2))/E13,"")</f>
        <v>0.48571428571428571</v>
      </c>
      <c r="V13" s="22" t="s">
        <v>405</v>
      </c>
      <c r="W13" s="22" t="s">
        <v>95</v>
      </c>
      <c r="X13" s="22" t="s">
        <v>407</v>
      </c>
      <c r="Y13" s="76">
        <v>1262</v>
      </c>
      <c r="Z13" s="42"/>
      <c r="AA13" s="1" t="s">
        <v>58</v>
      </c>
      <c r="AB13" s="28" t="s">
        <v>408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24</v>
      </c>
      <c r="E14" s="27">
        <v>41</v>
      </c>
      <c r="F14" s="27">
        <v>9</v>
      </c>
      <c r="G14" s="27">
        <v>12</v>
      </c>
      <c r="H14" s="27"/>
      <c r="I14" s="27"/>
      <c r="J14" s="27">
        <v>8</v>
      </c>
      <c r="K14" s="27">
        <v>9</v>
      </c>
      <c r="L14" s="97"/>
      <c r="M14" s="27">
        <v>5</v>
      </c>
      <c r="N14" s="27">
        <f t="shared" ref="N14:N20" si="0">SUM(L14:M14)</f>
        <v>5</v>
      </c>
      <c r="O14" s="39">
        <v>2</v>
      </c>
      <c r="P14" s="39">
        <v>3</v>
      </c>
      <c r="Q14" s="39">
        <v>4</v>
      </c>
      <c r="R14" s="98"/>
      <c r="S14" s="98"/>
      <c r="T14" s="39">
        <f t="shared" ref="T14:T20" si="1">(H14*3)+((F14-H14)*2)+J14</f>
        <v>26</v>
      </c>
      <c r="U14" s="40">
        <f t="shared" ref="U14:U23" si="2">IFERROR(((T14+Q14+N14-R14)+(O14*2))/E14,"")</f>
        <v>0.95121951219512191</v>
      </c>
      <c r="V14" s="22" t="s">
        <v>405</v>
      </c>
      <c r="W14" s="22" t="s">
        <v>95</v>
      </c>
      <c r="X14" s="22" t="s">
        <v>407</v>
      </c>
      <c r="Y14" s="76">
        <v>1262</v>
      </c>
      <c r="Z14" s="42"/>
      <c r="AA14" s="1" t="s">
        <v>58</v>
      </c>
      <c r="AB14" s="28" t="s">
        <v>408</v>
      </c>
    </row>
    <row r="15" spans="1:28" x14ac:dyDescent="0.3">
      <c r="A15" s="1" t="s">
        <v>73</v>
      </c>
      <c r="B15" s="1" t="s">
        <v>46</v>
      </c>
      <c r="C15" s="27" t="s">
        <v>48</v>
      </c>
      <c r="D15" s="38">
        <v>22</v>
      </c>
      <c r="E15" s="27">
        <v>43</v>
      </c>
      <c r="F15" s="27">
        <v>5</v>
      </c>
      <c r="G15" s="27">
        <v>11</v>
      </c>
      <c r="H15" s="27"/>
      <c r="I15" s="27"/>
      <c r="J15" s="27">
        <v>7</v>
      </c>
      <c r="K15" s="27">
        <v>8</v>
      </c>
      <c r="L15" s="97"/>
      <c r="M15" s="27">
        <v>7</v>
      </c>
      <c r="N15" s="27">
        <f t="shared" si="0"/>
        <v>7</v>
      </c>
      <c r="O15" s="39">
        <v>4</v>
      </c>
      <c r="P15" s="57">
        <v>6</v>
      </c>
      <c r="Q15" s="98"/>
      <c r="R15" s="98"/>
      <c r="S15" s="98"/>
      <c r="T15" s="39">
        <f t="shared" si="1"/>
        <v>17</v>
      </c>
      <c r="U15" s="40">
        <f t="shared" si="2"/>
        <v>0.7441860465116279</v>
      </c>
      <c r="V15" s="22" t="s">
        <v>405</v>
      </c>
      <c r="W15" s="22" t="s">
        <v>95</v>
      </c>
      <c r="X15" s="22" t="s">
        <v>407</v>
      </c>
      <c r="Y15" s="76">
        <v>1262</v>
      </c>
      <c r="Z15" s="42"/>
      <c r="AA15" s="1" t="s">
        <v>58</v>
      </c>
      <c r="AB15" s="28" t="s">
        <v>408</v>
      </c>
    </row>
    <row r="16" spans="1:28" x14ac:dyDescent="0.3">
      <c r="A16" s="1" t="s">
        <v>73</v>
      </c>
      <c r="B16" s="1" t="s">
        <v>46</v>
      </c>
      <c r="C16" s="27" t="s">
        <v>52</v>
      </c>
      <c r="D16" s="38">
        <v>3</v>
      </c>
      <c r="E16" s="27" t="s">
        <v>422</v>
      </c>
      <c r="F16" s="27"/>
      <c r="G16" s="27"/>
      <c r="H16" s="27"/>
      <c r="I16" s="27"/>
      <c r="J16" s="27"/>
      <c r="K16" s="27"/>
      <c r="L16" s="97"/>
      <c r="M16" s="27"/>
      <c r="N16" s="27"/>
      <c r="O16" s="39"/>
      <c r="P16" s="39"/>
      <c r="Q16" s="98"/>
      <c r="R16" s="98"/>
      <c r="S16" s="98"/>
      <c r="T16" s="39"/>
      <c r="U16" s="40" t="str">
        <f t="shared" si="2"/>
        <v/>
      </c>
      <c r="V16" s="22" t="s">
        <v>405</v>
      </c>
      <c r="W16" s="22" t="s">
        <v>95</v>
      </c>
      <c r="X16" s="22" t="s">
        <v>407</v>
      </c>
      <c r="Y16" s="76">
        <v>1262</v>
      </c>
      <c r="Z16" s="42"/>
      <c r="AA16" s="1" t="s">
        <v>58</v>
      </c>
      <c r="AB16" s="28" t="s">
        <v>408</v>
      </c>
    </row>
    <row r="17" spans="1:28" x14ac:dyDescent="0.3">
      <c r="A17" s="1" t="s">
        <v>73</v>
      </c>
      <c r="B17" s="1" t="s">
        <v>46</v>
      </c>
      <c r="C17" s="27" t="s">
        <v>556</v>
      </c>
      <c r="D17" s="96"/>
      <c r="E17" s="27">
        <v>7</v>
      </c>
      <c r="F17" s="27">
        <v>1</v>
      </c>
      <c r="G17" s="27">
        <v>2</v>
      </c>
      <c r="H17" s="27"/>
      <c r="I17" s="27"/>
      <c r="J17" s="27">
        <v>2</v>
      </c>
      <c r="K17" s="27">
        <v>4</v>
      </c>
      <c r="L17" s="97"/>
      <c r="M17" s="27">
        <v>3</v>
      </c>
      <c r="N17" s="27">
        <f>SUM(L17:M17)</f>
        <v>3</v>
      </c>
      <c r="O17" s="39">
        <v>0</v>
      </c>
      <c r="P17" s="39">
        <v>4</v>
      </c>
      <c r="Q17" s="98"/>
      <c r="R17" s="98"/>
      <c r="S17" s="98"/>
      <c r="T17" s="39">
        <f>(H17*3)+((F17-H17)*2)+J17</f>
        <v>4</v>
      </c>
      <c r="U17" s="40">
        <f t="shared" si="2"/>
        <v>1</v>
      </c>
      <c r="V17" s="22" t="s">
        <v>405</v>
      </c>
      <c r="W17" s="22" t="s">
        <v>95</v>
      </c>
      <c r="X17" s="22" t="s">
        <v>407</v>
      </c>
      <c r="Y17" s="76">
        <v>1262</v>
      </c>
      <c r="Z17" s="42"/>
      <c r="AA17" s="1" t="s">
        <v>58</v>
      </c>
      <c r="AB17" s="28" t="s">
        <v>408</v>
      </c>
    </row>
    <row r="18" spans="1:28" x14ac:dyDescent="0.3">
      <c r="A18" s="1" t="s">
        <v>73</v>
      </c>
      <c r="B18" s="1" t="s">
        <v>46</v>
      </c>
      <c r="C18" s="27" t="s">
        <v>56</v>
      </c>
      <c r="D18" s="38">
        <v>45</v>
      </c>
      <c r="E18" s="27">
        <v>11</v>
      </c>
      <c r="F18" s="27">
        <v>0</v>
      </c>
      <c r="G18" s="27">
        <v>0</v>
      </c>
      <c r="H18" s="27"/>
      <c r="I18" s="27"/>
      <c r="J18" s="27"/>
      <c r="K18" s="27"/>
      <c r="L18" s="97"/>
      <c r="M18" s="27">
        <v>2</v>
      </c>
      <c r="N18" s="27">
        <f t="shared" si="0"/>
        <v>2</v>
      </c>
      <c r="O18" s="39">
        <v>1</v>
      </c>
      <c r="P18" s="39">
        <v>4</v>
      </c>
      <c r="Q18" s="98"/>
      <c r="R18" s="98"/>
      <c r="S18" s="98"/>
      <c r="T18" s="39">
        <f t="shared" si="1"/>
        <v>0</v>
      </c>
      <c r="U18" s="40">
        <f t="shared" si="2"/>
        <v>0.36363636363636365</v>
      </c>
      <c r="V18" s="22" t="s">
        <v>405</v>
      </c>
      <c r="W18" s="22" t="s">
        <v>95</v>
      </c>
      <c r="X18" s="22" t="s">
        <v>407</v>
      </c>
      <c r="Y18" s="76">
        <v>1262</v>
      </c>
      <c r="Z18" s="42"/>
      <c r="AA18" s="1" t="s">
        <v>58</v>
      </c>
      <c r="AB18" s="28" t="s">
        <v>408</v>
      </c>
    </row>
    <row r="19" spans="1:28" x14ac:dyDescent="0.3">
      <c r="A19" s="1" t="s">
        <v>73</v>
      </c>
      <c r="B19" s="1" t="s">
        <v>46</v>
      </c>
      <c r="C19" s="27" t="s">
        <v>51</v>
      </c>
      <c r="D19" s="38">
        <v>23</v>
      </c>
      <c r="E19" s="27">
        <v>43</v>
      </c>
      <c r="F19" s="27">
        <v>4</v>
      </c>
      <c r="G19" s="27">
        <v>10</v>
      </c>
      <c r="H19" s="27"/>
      <c r="I19" s="27"/>
      <c r="J19" s="27">
        <v>8</v>
      </c>
      <c r="K19" s="27">
        <v>11</v>
      </c>
      <c r="L19" s="97"/>
      <c r="M19" s="27">
        <v>10</v>
      </c>
      <c r="N19" s="27">
        <f t="shared" si="0"/>
        <v>10</v>
      </c>
      <c r="O19" s="39">
        <v>3</v>
      </c>
      <c r="P19" s="39">
        <v>3</v>
      </c>
      <c r="Q19" s="39">
        <v>3</v>
      </c>
      <c r="R19" s="98"/>
      <c r="S19" s="98"/>
      <c r="T19" s="39">
        <f t="shared" si="1"/>
        <v>16</v>
      </c>
      <c r="U19" s="40">
        <f t="shared" si="2"/>
        <v>0.81395348837209303</v>
      </c>
      <c r="V19" s="22" t="s">
        <v>405</v>
      </c>
      <c r="W19" s="22" t="s">
        <v>95</v>
      </c>
      <c r="X19" s="22" t="s">
        <v>407</v>
      </c>
      <c r="Y19" s="76">
        <v>1262</v>
      </c>
      <c r="Z19" s="42"/>
      <c r="AA19" s="1" t="s">
        <v>58</v>
      </c>
      <c r="AB19" s="28" t="s">
        <v>408</v>
      </c>
    </row>
    <row r="20" spans="1:28" x14ac:dyDescent="0.3">
      <c r="A20" s="1" t="s">
        <v>73</v>
      </c>
      <c r="B20" s="1" t="s">
        <v>46</v>
      </c>
      <c r="C20" s="27" t="s">
        <v>55</v>
      </c>
      <c r="D20" s="38">
        <v>40</v>
      </c>
      <c r="E20" s="27">
        <v>7</v>
      </c>
      <c r="F20" s="27">
        <v>0</v>
      </c>
      <c r="G20" s="27">
        <v>0</v>
      </c>
      <c r="H20" s="27"/>
      <c r="I20" s="27"/>
      <c r="J20" s="27"/>
      <c r="K20" s="27"/>
      <c r="L20" s="97"/>
      <c r="M20" s="27">
        <v>1</v>
      </c>
      <c r="N20" s="27">
        <f t="shared" si="0"/>
        <v>1</v>
      </c>
      <c r="O20" s="39">
        <v>1</v>
      </c>
      <c r="P20" s="39">
        <v>1</v>
      </c>
      <c r="Q20" s="98"/>
      <c r="R20" s="98"/>
      <c r="S20" s="98"/>
      <c r="T20" s="39">
        <f t="shared" si="1"/>
        <v>0</v>
      </c>
      <c r="U20" s="40">
        <f t="shared" si="2"/>
        <v>0.42857142857142855</v>
      </c>
      <c r="V20" s="22" t="s">
        <v>405</v>
      </c>
      <c r="W20" s="22" t="s">
        <v>95</v>
      </c>
      <c r="X20" s="22" t="s">
        <v>407</v>
      </c>
      <c r="Y20" s="76">
        <v>1262</v>
      </c>
      <c r="Z20" s="42"/>
      <c r="AA20" s="1" t="s">
        <v>58</v>
      </c>
      <c r="AB20" s="28" t="s">
        <v>408</v>
      </c>
    </row>
    <row r="21" spans="1:28" x14ac:dyDescent="0.3">
      <c r="A21" s="1" t="s">
        <v>73</v>
      </c>
      <c r="B21" s="1" t="s">
        <v>46</v>
      </c>
      <c r="C21" s="27" t="s">
        <v>189</v>
      </c>
      <c r="D21" s="38">
        <v>33</v>
      </c>
      <c r="E21" s="27">
        <v>9</v>
      </c>
      <c r="F21" s="27">
        <v>0</v>
      </c>
      <c r="G21" s="27">
        <v>4</v>
      </c>
      <c r="H21" s="27"/>
      <c r="I21" s="27"/>
      <c r="J21" s="27">
        <v>1</v>
      </c>
      <c r="K21" s="27">
        <v>2</v>
      </c>
      <c r="L21" s="97"/>
      <c r="M21" s="27">
        <v>1</v>
      </c>
      <c r="N21" s="27">
        <f>SUM(L21:M21)</f>
        <v>1</v>
      </c>
      <c r="O21" s="39">
        <v>1</v>
      </c>
      <c r="P21" s="39">
        <v>1</v>
      </c>
      <c r="Q21" s="98"/>
      <c r="R21" s="98"/>
      <c r="S21" s="98"/>
      <c r="T21" s="39">
        <f>(H21*3)+((F21-H21)*2)+J21</f>
        <v>1</v>
      </c>
      <c r="U21" s="40">
        <f t="shared" si="2"/>
        <v>0.44444444444444442</v>
      </c>
      <c r="V21" s="22" t="s">
        <v>405</v>
      </c>
      <c r="W21" s="22" t="s">
        <v>95</v>
      </c>
      <c r="X21" s="22" t="s">
        <v>407</v>
      </c>
      <c r="Y21" s="76">
        <v>1262</v>
      </c>
      <c r="Z21" s="42"/>
      <c r="AA21" s="1" t="s">
        <v>58</v>
      </c>
      <c r="AB21" s="28" t="s">
        <v>408</v>
      </c>
    </row>
    <row r="22" spans="1:28" x14ac:dyDescent="0.3">
      <c r="A22" s="1" t="s">
        <v>73</v>
      </c>
      <c r="B22" s="1" t="s">
        <v>46</v>
      </c>
      <c r="C22" s="27" t="s">
        <v>47</v>
      </c>
      <c r="D22" s="38">
        <v>10</v>
      </c>
      <c r="E22" s="27">
        <v>35</v>
      </c>
      <c r="F22" s="27">
        <v>8</v>
      </c>
      <c r="G22" s="27">
        <v>11</v>
      </c>
      <c r="H22" s="27"/>
      <c r="I22" s="27"/>
      <c r="J22" s="27">
        <v>2</v>
      </c>
      <c r="K22" s="27">
        <v>2</v>
      </c>
      <c r="L22" s="97"/>
      <c r="M22" s="27">
        <v>11</v>
      </c>
      <c r="N22" s="27">
        <f>SUM(L22:M22)</f>
        <v>11</v>
      </c>
      <c r="O22" s="39">
        <v>1</v>
      </c>
      <c r="P22" s="39">
        <v>5</v>
      </c>
      <c r="Q22" s="98"/>
      <c r="R22" s="98"/>
      <c r="S22" s="98"/>
      <c r="T22" s="39">
        <f>(H22*3)+((F22-H22)*2)+J22</f>
        <v>18</v>
      </c>
      <c r="U22" s="40">
        <f t="shared" si="2"/>
        <v>0.88571428571428568</v>
      </c>
      <c r="V22" s="22" t="s">
        <v>405</v>
      </c>
      <c r="W22" s="22" t="s">
        <v>95</v>
      </c>
      <c r="X22" s="22" t="s">
        <v>407</v>
      </c>
      <c r="Y22" s="76">
        <v>1262</v>
      </c>
      <c r="Z22" s="42"/>
      <c r="AA22" s="1" t="s">
        <v>58</v>
      </c>
      <c r="AB22" s="28" t="s">
        <v>408</v>
      </c>
    </row>
    <row r="23" spans="1:28" x14ac:dyDescent="0.3">
      <c r="A23" s="1" t="s">
        <v>73</v>
      </c>
      <c r="B23" s="1" t="s">
        <v>46</v>
      </c>
      <c r="C23" s="27" t="s">
        <v>53</v>
      </c>
      <c r="D23" s="38">
        <v>15</v>
      </c>
      <c r="E23" s="27">
        <v>9</v>
      </c>
      <c r="F23" s="27">
        <v>1</v>
      </c>
      <c r="G23" s="27">
        <v>1</v>
      </c>
      <c r="H23" s="27"/>
      <c r="I23" s="27"/>
      <c r="J23" s="27">
        <v>0</v>
      </c>
      <c r="K23" s="27">
        <v>0</v>
      </c>
      <c r="L23" s="97"/>
      <c r="M23" s="27">
        <v>0</v>
      </c>
      <c r="N23" s="27">
        <f>SUM(L23:M23)</f>
        <v>0</v>
      </c>
      <c r="O23" s="39">
        <v>0</v>
      </c>
      <c r="P23" s="39">
        <v>1</v>
      </c>
      <c r="Q23" s="39">
        <v>2</v>
      </c>
      <c r="R23" s="98"/>
      <c r="S23" s="98"/>
      <c r="T23" s="39">
        <f>(H23*3)+((F23-H23)*2)+J23</f>
        <v>2</v>
      </c>
      <c r="U23" s="40">
        <f t="shared" si="2"/>
        <v>0.44444444444444442</v>
      </c>
      <c r="V23" s="22" t="s">
        <v>405</v>
      </c>
      <c r="W23" s="22" t="s">
        <v>95</v>
      </c>
      <c r="X23" s="22" t="s">
        <v>407</v>
      </c>
      <c r="Y23" s="76">
        <v>1262</v>
      </c>
      <c r="Z23" s="42"/>
      <c r="AA23" s="1" t="s">
        <v>58</v>
      </c>
      <c r="AB23" s="28" t="s">
        <v>408</v>
      </c>
    </row>
    <row r="24" spans="1:28" x14ac:dyDescent="0.3">
      <c r="A24" s="1" t="s">
        <v>73</v>
      </c>
      <c r="B24" s="1" t="s">
        <v>46</v>
      </c>
      <c r="C24" s="57" t="s">
        <v>39</v>
      </c>
      <c r="D24" s="1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57">
        <v>3</v>
      </c>
      <c r="R24" s="43"/>
      <c r="S24" s="43"/>
      <c r="T24" s="43"/>
      <c r="U24" s="40" t="str">
        <f t="shared" ref="U24" si="3">_xlfn.IFNA("",((T24+Q24+N24-R24)+(O24*2))/E24)</f>
        <v/>
      </c>
      <c r="V24" s="22" t="s">
        <v>405</v>
      </c>
      <c r="W24" s="22" t="s">
        <v>95</v>
      </c>
      <c r="X24" s="22" t="s">
        <v>407</v>
      </c>
      <c r="Y24" s="76">
        <v>1262</v>
      </c>
      <c r="Z24" s="42"/>
      <c r="AA24" s="1" t="s">
        <v>58</v>
      </c>
      <c r="AB24" s="28" t="s">
        <v>408</v>
      </c>
    </row>
    <row r="25" spans="1:28" x14ac:dyDescent="0.3">
      <c r="A25" s="44" t="s">
        <v>73</v>
      </c>
      <c r="B25" s="44" t="s">
        <v>46</v>
      </c>
      <c r="C25" s="45" t="s">
        <v>40</v>
      </c>
      <c r="D25" s="44"/>
      <c r="E25" s="45">
        <f t="shared" ref="E25:T25" si="4">SUM(E13:E24)</f>
        <v>240</v>
      </c>
      <c r="F25" s="45">
        <f t="shared" si="4"/>
        <v>31</v>
      </c>
      <c r="G25" s="45">
        <f t="shared" si="4"/>
        <v>59</v>
      </c>
      <c r="H25" s="45">
        <f t="shared" si="4"/>
        <v>0</v>
      </c>
      <c r="I25" s="45">
        <f t="shared" si="4"/>
        <v>0</v>
      </c>
      <c r="J25" s="45">
        <f t="shared" si="4"/>
        <v>33</v>
      </c>
      <c r="K25" s="45">
        <f t="shared" si="4"/>
        <v>43</v>
      </c>
      <c r="L25" s="45">
        <f t="shared" si="4"/>
        <v>0</v>
      </c>
      <c r="M25" s="45">
        <f t="shared" si="4"/>
        <v>40</v>
      </c>
      <c r="N25" s="45">
        <f t="shared" si="4"/>
        <v>40</v>
      </c>
      <c r="O25" s="45">
        <f t="shared" si="4"/>
        <v>16</v>
      </c>
      <c r="P25" s="45">
        <f t="shared" si="4"/>
        <v>30</v>
      </c>
      <c r="Q25" s="45">
        <f t="shared" si="4"/>
        <v>12</v>
      </c>
      <c r="R25" s="45">
        <f t="shared" si="4"/>
        <v>0</v>
      </c>
      <c r="S25" s="45">
        <f t="shared" si="4"/>
        <v>0</v>
      </c>
      <c r="T25" s="45">
        <f t="shared" si="4"/>
        <v>95</v>
      </c>
      <c r="U25" s="46">
        <f>((T25+Q25+N25-R25)+(O25*2))/E25</f>
        <v>0.74583333333333335</v>
      </c>
      <c r="V25" s="47" t="s">
        <v>405</v>
      </c>
      <c r="W25" s="47" t="s">
        <v>95</v>
      </c>
      <c r="X25" s="47" t="s">
        <v>407</v>
      </c>
      <c r="Y25" s="77">
        <v>1262</v>
      </c>
      <c r="Z25" s="49"/>
      <c r="AA25" s="44" t="s">
        <v>58</v>
      </c>
      <c r="AB25" s="91" t="s">
        <v>408</v>
      </c>
    </row>
    <row r="26" spans="1:28" x14ac:dyDescent="0.3">
      <c r="A26" s="1"/>
      <c r="B26" s="1"/>
      <c r="C26" s="1"/>
      <c r="D26" s="1"/>
      <c r="F26" s="50" t="s">
        <v>41</v>
      </c>
      <c r="G26" s="51">
        <f>F25/G25</f>
        <v>0.52542372881355937</v>
      </c>
      <c r="H26" s="27"/>
      <c r="I26" s="1"/>
      <c r="J26" s="50" t="s">
        <v>42</v>
      </c>
      <c r="K26" s="52">
        <f>J25/K25</f>
        <v>0.76744186046511631</v>
      </c>
      <c r="L26" s="1"/>
      <c r="M26" s="39" t="s">
        <v>43</v>
      </c>
      <c r="N26" s="53" t="s">
        <v>140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 t="s">
        <v>406</v>
      </c>
      <c r="W33" s="1"/>
      <c r="X33" s="1"/>
      <c r="Y33" s="31"/>
      <c r="Z33" s="42"/>
      <c r="AA33" s="1"/>
      <c r="AB33" s="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221</v>
      </c>
      <c r="D35" s="38">
        <v>35</v>
      </c>
      <c r="E35" s="27">
        <v>20</v>
      </c>
      <c r="F35" s="27">
        <v>4</v>
      </c>
      <c r="G35" s="27">
        <v>7</v>
      </c>
      <c r="H35" s="27"/>
      <c r="I35" s="27"/>
      <c r="J35" s="27">
        <v>5</v>
      </c>
      <c r="K35" s="27">
        <v>5</v>
      </c>
      <c r="L35" s="97"/>
      <c r="M35" s="27">
        <v>4</v>
      </c>
      <c r="N35" s="27">
        <f t="shared" ref="N35:N42" si="5">SUM(L35:M35)</f>
        <v>4</v>
      </c>
      <c r="O35" s="39">
        <v>0</v>
      </c>
      <c r="P35" s="57">
        <v>6</v>
      </c>
      <c r="Q35" s="97"/>
      <c r="R35" s="97"/>
      <c r="S35" s="97"/>
      <c r="T35" s="27">
        <f>+(F35*2)+J35</f>
        <v>13</v>
      </c>
      <c r="U35" s="40">
        <f>IFERROR(((T35+Q35+N35-R35)+(O35*2))/E35,"")</f>
        <v>0.85</v>
      </c>
      <c r="V35" s="22" t="s">
        <v>405</v>
      </c>
      <c r="W35" s="22" t="s">
        <v>91</v>
      </c>
      <c r="X35" s="22" t="s">
        <v>96</v>
      </c>
      <c r="Y35" s="76">
        <v>1262</v>
      </c>
      <c r="Z35" s="42" t="s">
        <v>417</v>
      </c>
      <c r="AA35" s="1" t="s">
        <v>203</v>
      </c>
      <c r="AB35" s="28" t="s">
        <v>411</v>
      </c>
    </row>
    <row r="36" spans="1:28" x14ac:dyDescent="0.3">
      <c r="A36" s="1" t="s">
        <v>46</v>
      </c>
      <c r="B36" s="1" t="s">
        <v>73</v>
      </c>
      <c r="C36" s="27" t="s">
        <v>206</v>
      </c>
      <c r="D36" s="38">
        <v>32</v>
      </c>
      <c r="E36" s="27">
        <v>26</v>
      </c>
      <c r="F36" s="27">
        <v>2</v>
      </c>
      <c r="G36" s="27">
        <v>4</v>
      </c>
      <c r="H36" s="27"/>
      <c r="I36" s="27"/>
      <c r="J36" s="27">
        <v>1</v>
      </c>
      <c r="K36" s="27">
        <v>2</v>
      </c>
      <c r="L36" s="97"/>
      <c r="M36" s="27">
        <v>8</v>
      </c>
      <c r="N36" s="27">
        <f t="shared" si="5"/>
        <v>8</v>
      </c>
      <c r="O36" s="39">
        <v>3</v>
      </c>
      <c r="P36" s="39">
        <v>5</v>
      </c>
      <c r="Q36" s="98"/>
      <c r="R36" s="98"/>
      <c r="S36" s="98"/>
      <c r="T36" s="27">
        <f t="shared" ref="T36:T42" si="6">+(F36*2)+J36</f>
        <v>5</v>
      </c>
      <c r="U36" s="40">
        <f t="shared" ref="U36:U42" si="7">IFERROR(((T36+Q36+N36-R36)+(O36*2))/E36,"")</f>
        <v>0.73076923076923073</v>
      </c>
      <c r="V36" s="22" t="s">
        <v>405</v>
      </c>
      <c r="W36" s="22" t="s">
        <v>91</v>
      </c>
      <c r="X36" s="22" t="s">
        <v>96</v>
      </c>
      <c r="Y36" s="76">
        <v>1262</v>
      </c>
      <c r="Z36" s="42"/>
      <c r="AA36" s="1" t="s">
        <v>203</v>
      </c>
      <c r="AB36" s="28" t="s">
        <v>411</v>
      </c>
    </row>
    <row r="37" spans="1:28" x14ac:dyDescent="0.3">
      <c r="A37" s="1" t="s">
        <v>46</v>
      </c>
      <c r="B37" s="1" t="s">
        <v>73</v>
      </c>
      <c r="C37" s="27" t="s">
        <v>359</v>
      </c>
      <c r="D37" s="38">
        <v>10</v>
      </c>
      <c r="E37" s="27">
        <v>29</v>
      </c>
      <c r="F37" s="27">
        <v>4</v>
      </c>
      <c r="G37" s="27">
        <v>12</v>
      </c>
      <c r="H37" s="27"/>
      <c r="I37" s="27"/>
      <c r="J37" s="27">
        <v>1</v>
      </c>
      <c r="K37" s="27">
        <v>3</v>
      </c>
      <c r="L37" s="97"/>
      <c r="M37" s="27">
        <v>2</v>
      </c>
      <c r="N37" s="27">
        <f t="shared" si="5"/>
        <v>2</v>
      </c>
      <c r="O37" s="39">
        <v>2</v>
      </c>
      <c r="P37" s="39">
        <v>4</v>
      </c>
      <c r="Q37" s="39">
        <v>2</v>
      </c>
      <c r="R37" s="98"/>
      <c r="S37" s="98"/>
      <c r="T37" s="27">
        <f t="shared" si="6"/>
        <v>9</v>
      </c>
      <c r="U37" s="40">
        <f t="shared" si="7"/>
        <v>0.58620689655172409</v>
      </c>
      <c r="V37" s="22" t="s">
        <v>405</v>
      </c>
      <c r="W37" s="22" t="s">
        <v>91</v>
      </c>
      <c r="X37" s="22" t="s">
        <v>96</v>
      </c>
      <c r="Y37" s="76">
        <v>1262</v>
      </c>
      <c r="Z37" s="42"/>
      <c r="AA37" s="1" t="s">
        <v>203</v>
      </c>
      <c r="AB37" s="28" t="s">
        <v>411</v>
      </c>
    </row>
    <row r="38" spans="1:28" x14ac:dyDescent="0.3">
      <c r="A38" s="1" t="s">
        <v>46</v>
      </c>
      <c r="B38" s="1" t="s">
        <v>73</v>
      </c>
      <c r="C38" s="27" t="s">
        <v>209</v>
      </c>
      <c r="D38" s="38">
        <v>13</v>
      </c>
      <c r="E38" s="27">
        <v>41</v>
      </c>
      <c r="F38" s="27">
        <v>5</v>
      </c>
      <c r="G38" s="27">
        <v>9</v>
      </c>
      <c r="H38" s="27"/>
      <c r="I38" s="27"/>
      <c r="J38" s="27">
        <v>9</v>
      </c>
      <c r="K38" s="27">
        <v>13</v>
      </c>
      <c r="L38" s="97"/>
      <c r="M38" s="27">
        <v>4</v>
      </c>
      <c r="N38" s="27">
        <f t="shared" si="5"/>
        <v>4</v>
      </c>
      <c r="O38" s="39">
        <v>4</v>
      </c>
      <c r="P38" s="39">
        <v>5</v>
      </c>
      <c r="Q38" s="98"/>
      <c r="R38" s="98"/>
      <c r="S38" s="98"/>
      <c r="T38" s="27">
        <f t="shared" si="6"/>
        <v>19</v>
      </c>
      <c r="U38" s="40">
        <f t="shared" si="7"/>
        <v>0.75609756097560976</v>
      </c>
      <c r="V38" s="22" t="s">
        <v>405</v>
      </c>
      <c r="W38" s="22" t="s">
        <v>91</v>
      </c>
      <c r="X38" s="22" t="s">
        <v>96</v>
      </c>
      <c r="Y38" s="76">
        <v>1262</v>
      </c>
      <c r="Z38" s="42"/>
      <c r="AA38" s="1" t="s">
        <v>203</v>
      </c>
      <c r="AB38" s="28" t="s">
        <v>411</v>
      </c>
    </row>
    <row r="39" spans="1:28" x14ac:dyDescent="0.3">
      <c r="A39" s="1" t="s">
        <v>46</v>
      </c>
      <c r="B39" s="1" t="s">
        <v>73</v>
      </c>
      <c r="C39" s="27" t="s">
        <v>210</v>
      </c>
      <c r="D39" s="38">
        <v>33</v>
      </c>
      <c r="E39" s="27">
        <v>28</v>
      </c>
      <c r="F39" s="27">
        <v>4</v>
      </c>
      <c r="G39" s="27">
        <v>9</v>
      </c>
      <c r="H39" s="27"/>
      <c r="I39" s="27"/>
      <c r="J39" s="27">
        <v>5</v>
      </c>
      <c r="K39" s="27">
        <v>7</v>
      </c>
      <c r="L39" s="97"/>
      <c r="M39" s="27">
        <v>3</v>
      </c>
      <c r="N39" s="27">
        <f t="shared" si="5"/>
        <v>3</v>
      </c>
      <c r="O39" s="39">
        <v>1</v>
      </c>
      <c r="P39" s="57">
        <v>6</v>
      </c>
      <c r="Q39" s="98"/>
      <c r="R39" s="98"/>
      <c r="S39" s="98"/>
      <c r="T39" s="27">
        <f t="shared" si="6"/>
        <v>13</v>
      </c>
      <c r="U39" s="40">
        <f t="shared" si="7"/>
        <v>0.6428571428571429</v>
      </c>
      <c r="V39" s="22" t="s">
        <v>405</v>
      </c>
      <c r="W39" s="22" t="s">
        <v>91</v>
      </c>
      <c r="X39" s="22" t="s">
        <v>96</v>
      </c>
      <c r="Y39" s="76">
        <v>1262</v>
      </c>
      <c r="Z39" s="42"/>
      <c r="AA39" s="1" t="s">
        <v>203</v>
      </c>
      <c r="AB39" s="28" t="s">
        <v>411</v>
      </c>
    </row>
    <row r="40" spans="1:28" x14ac:dyDescent="0.3">
      <c r="A40" s="1" t="s">
        <v>46</v>
      </c>
      <c r="B40" s="1" t="s">
        <v>73</v>
      </c>
      <c r="C40" s="27" t="s">
        <v>211</v>
      </c>
      <c r="D40" s="38">
        <v>11</v>
      </c>
      <c r="E40" s="27">
        <v>43</v>
      </c>
      <c r="F40" s="27">
        <v>8</v>
      </c>
      <c r="G40" s="27">
        <v>17</v>
      </c>
      <c r="H40" s="27"/>
      <c r="I40" s="27"/>
      <c r="J40" s="27">
        <v>3</v>
      </c>
      <c r="K40" s="27">
        <v>4</v>
      </c>
      <c r="L40" s="97"/>
      <c r="M40" s="27">
        <v>3</v>
      </c>
      <c r="N40" s="27">
        <f t="shared" si="5"/>
        <v>3</v>
      </c>
      <c r="O40" s="39">
        <v>1</v>
      </c>
      <c r="P40" s="39">
        <v>4</v>
      </c>
      <c r="Q40" s="98"/>
      <c r="R40" s="98"/>
      <c r="S40" s="98"/>
      <c r="T40" s="27">
        <f t="shared" si="6"/>
        <v>19</v>
      </c>
      <c r="U40" s="40">
        <f t="shared" si="7"/>
        <v>0.55813953488372092</v>
      </c>
      <c r="V40" s="22" t="s">
        <v>405</v>
      </c>
      <c r="W40" s="22" t="s">
        <v>91</v>
      </c>
      <c r="X40" s="22" t="s">
        <v>96</v>
      </c>
      <c r="Y40" s="76">
        <v>1262</v>
      </c>
      <c r="Z40" s="42"/>
      <c r="AA40" s="1" t="s">
        <v>203</v>
      </c>
      <c r="AB40" s="28" t="s">
        <v>411</v>
      </c>
    </row>
    <row r="41" spans="1:28" x14ac:dyDescent="0.3">
      <c r="A41" s="1" t="s">
        <v>46</v>
      </c>
      <c r="B41" s="1" t="s">
        <v>73</v>
      </c>
      <c r="C41" s="27" t="s">
        <v>212</v>
      </c>
      <c r="D41" s="38">
        <v>8</v>
      </c>
      <c r="E41" s="27">
        <v>25</v>
      </c>
      <c r="F41" s="27">
        <v>2</v>
      </c>
      <c r="G41" s="27">
        <v>3</v>
      </c>
      <c r="H41" s="27"/>
      <c r="I41" s="27"/>
      <c r="J41" s="27">
        <v>0</v>
      </c>
      <c r="K41" s="27">
        <v>0</v>
      </c>
      <c r="L41" s="97"/>
      <c r="M41" s="27">
        <v>0</v>
      </c>
      <c r="N41" s="27">
        <f t="shared" si="5"/>
        <v>0</v>
      </c>
      <c r="O41" s="27">
        <v>6</v>
      </c>
      <c r="P41" s="39">
        <v>1</v>
      </c>
      <c r="Q41" s="98"/>
      <c r="R41" s="98"/>
      <c r="S41" s="98"/>
      <c r="T41" s="27">
        <f t="shared" si="6"/>
        <v>4</v>
      </c>
      <c r="U41" s="40">
        <f t="shared" si="7"/>
        <v>0.64</v>
      </c>
      <c r="V41" s="22" t="s">
        <v>405</v>
      </c>
      <c r="W41" s="22" t="s">
        <v>91</v>
      </c>
      <c r="X41" s="22" t="s">
        <v>96</v>
      </c>
      <c r="Y41" s="76">
        <v>1262</v>
      </c>
      <c r="Z41" s="42"/>
      <c r="AA41" s="1" t="s">
        <v>203</v>
      </c>
      <c r="AB41" s="28" t="s">
        <v>411</v>
      </c>
    </row>
    <row r="42" spans="1:28" x14ac:dyDescent="0.3">
      <c r="A42" s="1" t="s">
        <v>46</v>
      </c>
      <c r="B42" s="1" t="s">
        <v>73</v>
      </c>
      <c r="C42" s="27" t="s">
        <v>213</v>
      </c>
      <c r="D42" s="38">
        <v>22</v>
      </c>
      <c r="E42" s="27">
        <v>28</v>
      </c>
      <c r="F42" s="27">
        <v>3</v>
      </c>
      <c r="G42" s="27">
        <v>4</v>
      </c>
      <c r="H42" s="27"/>
      <c r="I42" s="27"/>
      <c r="J42" s="27">
        <v>10</v>
      </c>
      <c r="K42" s="27">
        <v>11</v>
      </c>
      <c r="L42" s="97"/>
      <c r="M42" s="27">
        <v>5</v>
      </c>
      <c r="N42" s="27">
        <f t="shared" si="5"/>
        <v>5</v>
      </c>
      <c r="O42" s="39">
        <v>0</v>
      </c>
      <c r="P42" s="57">
        <v>6</v>
      </c>
      <c r="Q42" s="98"/>
      <c r="R42" s="98"/>
      <c r="S42" s="98"/>
      <c r="T42" s="27">
        <f t="shared" si="6"/>
        <v>16</v>
      </c>
      <c r="U42" s="40">
        <f t="shared" si="7"/>
        <v>0.75</v>
      </c>
      <c r="V42" s="22" t="s">
        <v>405</v>
      </c>
      <c r="W42" s="22" t="s">
        <v>91</v>
      </c>
      <c r="X42" s="22" t="s">
        <v>96</v>
      </c>
      <c r="Y42" s="76">
        <v>1262</v>
      </c>
      <c r="Z42" s="42"/>
      <c r="AA42" s="1" t="s">
        <v>203</v>
      </c>
      <c r="AB42" s="28" t="s">
        <v>411</v>
      </c>
    </row>
    <row r="43" spans="1:28" x14ac:dyDescent="0.3">
      <c r="A43" s="1" t="s">
        <v>46</v>
      </c>
      <c r="B43" s="1" t="s">
        <v>73</v>
      </c>
      <c r="C43" s="57" t="s">
        <v>39</v>
      </c>
      <c r="D43" s="36"/>
      <c r="E43" s="57"/>
      <c r="F43" s="57"/>
      <c r="G43" s="57"/>
      <c r="H43" s="57"/>
      <c r="I43" s="57"/>
      <c r="J43" s="57"/>
      <c r="K43" s="57"/>
      <c r="L43" s="57"/>
      <c r="M43" s="57"/>
      <c r="N43" s="57">
        <v>30</v>
      </c>
      <c r="O43" s="57"/>
      <c r="P43" s="57"/>
      <c r="Q43" s="57">
        <v>2</v>
      </c>
      <c r="R43" s="43"/>
      <c r="S43" s="43"/>
      <c r="T43" s="27"/>
      <c r="U43" s="40" t="str">
        <f t="shared" ref="U43" si="8">_xlfn.IFNA("",((T43+Q43+N43-R43)+(O43*2))/E43)</f>
        <v/>
      </c>
      <c r="V43" s="22" t="s">
        <v>405</v>
      </c>
      <c r="W43" s="22" t="s">
        <v>91</v>
      </c>
      <c r="X43" s="22" t="s">
        <v>96</v>
      </c>
      <c r="Y43" s="76">
        <v>1262</v>
      </c>
      <c r="Z43" s="42"/>
      <c r="AA43" s="1" t="s">
        <v>203</v>
      </c>
      <c r="AB43" s="28" t="s">
        <v>411</v>
      </c>
    </row>
    <row r="44" spans="1:28" x14ac:dyDescent="0.3">
      <c r="A44" s="44" t="s">
        <v>46</v>
      </c>
      <c r="B44" s="44" t="s">
        <v>73</v>
      </c>
      <c r="C44" s="45" t="s">
        <v>40</v>
      </c>
      <c r="D44" s="44"/>
      <c r="E44" s="45">
        <f t="shared" ref="E44:T44" si="9">SUM(E35:E43)</f>
        <v>240</v>
      </c>
      <c r="F44" s="45">
        <f t="shared" si="9"/>
        <v>32</v>
      </c>
      <c r="G44" s="45">
        <f t="shared" si="9"/>
        <v>65</v>
      </c>
      <c r="H44" s="45">
        <f t="shared" si="9"/>
        <v>0</v>
      </c>
      <c r="I44" s="45">
        <f t="shared" si="9"/>
        <v>0</v>
      </c>
      <c r="J44" s="45">
        <f t="shared" si="9"/>
        <v>34</v>
      </c>
      <c r="K44" s="45">
        <f t="shared" si="9"/>
        <v>45</v>
      </c>
      <c r="L44" s="45">
        <f t="shared" si="9"/>
        <v>0</v>
      </c>
      <c r="M44" s="45">
        <f t="shared" si="9"/>
        <v>29</v>
      </c>
      <c r="N44" s="45">
        <f t="shared" si="9"/>
        <v>59</v>
      </c>
      <c r="O44" s="45">
        <f t="shared" si="9"/>
        <v>17</v>
      </c>
      <c r="P44" s="45">
        <f t="shared" si="9"/>
        <v>37</v>
      </c>
      <c r="Q44" s="45">
        <f t="shared" si="9"/>
        <v>4</v>
      </c>
      <c r="R44" s="45">
        <f t="shared" si="9"/>
        <v>0</v>
      </c>
      <c r="S44" s="45">
        <f t="shared" si="9"/>
        <v>0</v>
      </c>
      <c r="T44" s="45">
        <f t="shared" si="9"/>
        <v>98</v>
      </c>
      <c r="U44" s="46">
        <f>((T44+Q44+N44-R44)+(O44*2))/E44</f>
        <v>0.8125</v>
      </c>
      <c r="V44" s="47" t="s">
        <v>405</v>
      </c>
      <c r="W44" s="47" t="s">
        <v>91</v>
      </c>
      <c r="X44" s="47" t="s">
        <v>96</v>
      </c>
      <c r="Y44" s="77">
        <v>1262</v>
      </c>
      <c r="Z44" s="49"/>
      <c r="AA44" s="44" t="s">
        <v>203</v>
      </c>
      <c r="AB44" s="91" t="s">
        <v>411</v>
      </c>
    </row>
    <row r="45" spans="1:28" x14ac:dyDescent="0.3">
      <c r="A45" s="1"/>
      <c r="B45" s="1"/>
      <c r="C45" s="1"/>
      <c r="D45" s="1"/>
      <c r="F45" s="50" t="s">
        <v>41</v>
      </c>
      <c r="G45" s="51">
        <f>F44/G44</f>
        <v>0.49230769230769234</v>
      </c>
      <c r="H45" s="27"/>
      <c r="I45" s="1"/>
      <c r="J45" s="50" t="s">
        <v>42</v>
      </c>
      <c r="K45" s="52">
        <f>J44/K44</f>
        <v>0.75555555555555554</v>
      </c>
      <c r="L45" s="1"/>
      <c r="M45" s="39" t="s">
        <v>43</v>
      </c>
      <c r="N45" s="53"/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1"/>
    </row>
    <row r="46" spans="1:28" x14ac:dyDescent="0.3">
      <c r="A46" s="1"/>
      <c r="B46" s="1"/>
      <c r="C46" s="5" t="s">
        <v>44</v>
      </c>
      <c r="V46" s="22"/>
      <c r="W46" s="22"/>
      <c r="X46" s="22"/>
      <c r="Y46" s="54"/>
      <c r="Z46" s="42"/>
      <c r="AA46" s="1"/>
      <c r="AB46" s="1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2"/>
      <c r="AA47" s="1"/>
      <c r="AB47" s="1"/>
    </row>
  </sheetData>
  <sheetProtection sheet="1" objects="1" scenarios="1"/>
  <pageMargins left="0" right="0" top="0.75" bottom="0.2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EED5-7B9F-40F7-A3DA-CE854165607E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471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549</v>
      </c>
    </row>
    <row r="3" spans="1:28" x14ac:dyDescent="0.3">
      <c r="B3" s="1"/>
      <c r="C3" s="6">
        <v>29183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214</v>
      </c>
      <c r="K4" s="16" t="s">
        <v>45</v>
      </c>
      <c r="L4" s="17"/>
      <c r="M4" s="18"/>
      <c r="N4" s="19">
        <v>25</v>
      </c>
      <c r="O4" s="19">
        <v>26</v>
      </c>
      <c r="P4" s="19">
        <v>28</v>
      </c>
      <c r="Q4" s="19">
        <v>29</v>
      </c>
      <c r="R4" s="20"/>
      <c r="S4" s="21">
        <f>SUM(N4:R4)</f>
        <v>108</v>
      </c>
      <c r="T4" s="22">
        <v>151</v>
      </c>
    </row>
    <row r="5" spans="1:28" x14ac:dyDescent="0.3">
      <c r="B5" s="1"/>
      <c r="C5" s="6" t="s">
        <v>168</v>
      </c>
      <c r="D5" s="7" t="s">
        <v>6</v>
      </c>
      <c r="E5" s="1"/>
      <c r="F5" s="1"/>
      <c r="G5" s="1"/>
      <c r="J5" s="15" t="s">
        <v>215</v>
      </c>
      <c r="K5" s="16" t="s">
        <v>62</v>
      </c>
      <c r="L5" s="17"/>
      <c r="M5" s="18"/>
      <c r="N5" s="19">
        <v>20</v>
      </c>
      <c r="O5" s="19">
        <v>23</v>
      </c>
      <c r="P5" s="19">
        <v>16</v>
      </c>
      <c r="Q5" s="19">
        <v>25</v>
      </c>
      <c r="R5" s="20"/>
      <c r="S5" s="21">
        <f>SUM(N5:R5)</f>
        <v>84</v>
      </c>
      <c r="T5" s="22">
        <v>151</v>
      </c>
      <c r="U5" s="1"/>
      <c r="V5" s="1"/>
      <c r="W5" s="1"/>
    </row>
    <row r="6" spans="1:28" x14ac:dyDescent="0.3">
      <c r="C6" s="23">
        <v>2103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151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2</v>
      </c>
      <c r="W11" s="1"/>
      <c r="X11" s="1"/>
      <c r="Y11" s="31"/>
      <c r="Z11" s="42"/>
      <c r="AA11" s="1"/>
      <c r="AB11" s="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50</v>
      </c>
      <c r="D13" s="38">
        <v>11</v>
      </c>
      <c r="E13" s="97"/>
      <c r="F13" s="27">
        <v>1</v>
      </c>
      <c r="G13" s="97"/>
      <c r="H13" s="27"/>
      <c r="I13" s="27"/>
      <c r="J13" s="27">
        <v>0</v>
      </c>
      <c r="K13" s="27">
        <v>0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 t="shared" ref="T13:T23" si="0">+(F13*2)+J13</f>
        <v>2</v>
      </c>
      <c r="U13" s="40" t="str">
        <f>IFERROR(((T13+Q13+N13-R13)+(O13*2))/E13,"")</f>
        <v/>
      </c>
      <c r="V13" s="22">
        <v>151</v>
      </c>
      <c r="W13" s="22" t="s">
        <v>95</v>
      </c>
      <c r="X13" s="22" t="s">
        <v>96</v>
      </c>
      <c r="Y13" s="76">
        <v>2103</v>
      </c>
      <c r="Z13" s="42"/>
      <c r="AA13" s="1" t="s">
        <v>58</v>
      </c>
      <c r="AB13" s="28" t="s">
        <v>216</v>
      </c>
    </row>
    <row r="14" spans="1:28" x14ac:dyDescent="0.3">
      <c r="A14" s="1" t="s">
        <v>61</v>
      </c>
      <c r="B14" s="1" t="s">
        <v>46</v>
      </c>
      <c r="C14" s="27" t="s">
        <v>49</v>
      </c>
      <c r="D14" s="38">
        <v>24</v>
      </c>
      <c r="E14" s="97"/>
      <c r="F14" s="27">
        <v>5</v>
      </c>
      <c r="G14" s="97"/>
      <c r="H14" s="27"/>
      <c r="I14" s="27"/>
      <c r="J14" s="27">
        <v>4</v>
      </c>
      <c r="K14" s="27">
        <v>5</v>
      </c>
      <c r="L14" s="97"/>
      <c r="M14" s="27">
        <v>11</v>
      </c>
      <c r="N14" s="27">
        <f t="shared" ref="N14:N19" si="1">SUM(L14:M14)</f>
        <v>11</v>
      </c>
      <c r="O14" s="98"/>
      <c r="P14" s="98"/>
      <c r="Q14" s="98"/>
      <c r="R14" s="98"/>
      <c r="S14" s="98"/>
      <c r="T14" s="27">
        <f t="shared" si="0"/>
        <v>14</v>
      </c>
      <c r="U14" s="40" t="str">
        <f t="shared" ref="U14:U23" si="2">IFERROR(((T14+Q14+N14-R14)+(O14*2))/E14,"")</f>
        <v/>
      </c>
      <c r="V14" s="22">
        <v>151</v>
      </c>
      <c r="W14" s="22" t="s">
        <v>95</v>
      </c>
      <c r="X14" s="22" t="s">
        <v>96</v>
      </c>
      <c r="Y14" s="76">
        <v>2103</v>
      </c>
      <c r="Z14" s="42"/>
      <c r="AA14" s="1" t="s">
        <v>58</v>
      </c>
      <c r="AB14" s="28" t="s">
        <v>216</v>
      </c>
    </row>
    <row r="15" spans="1:28" x14ac:dyDescent="0.3">
      <c r="A15" s="1" t="s">
        <v>61</v>
      </c>
      <c r="B15" s="1" t="s">
        <v>46</v>
      </c>
      <c r="C15" s="27" t="s">
        <v>48</v>
      </c>
      <c r="D15" s="38">
        <v>22</v>
      </c>
      <c r="E15" s="97"/>
      <c r="F15" s="27">
        <v>1</v>
      </c>
      <c r="G15" s="97"/>
      <c r="H15" s="27"/>
      <c r="I15" s="27"/>
      <c r="J15" s="27">
        <v>5</v>
      </c>
      <c r="K15" s="27">
        <v>6</v>
      </c>
      <c r="L15" s="97"/>
      <c r="M15" s="97"/>
      <c r="N15" s="27">
        <f t="shared" si="1"/>
        <v>0</v>
      </c>
      <c r="O15" s="98"/>
      <c r="P15" s="98"/>
      <c r="Q15" s="98"/>
      <c r="R15" s="98"/>
      <c r="S15" s="98"/>
      <c r="T15" s="27">
        <f t="shared" si="0"/>
        <v>7</v>
      </c>
      <c r="U15" s="40" t="str">
        <f t="shared" si="2"/>
        <v/>
      </c>
      <c r="V15" s="22">
        <v>151</v>
      </c>
      <c r="W15" s="22" t="s">
        <v>95</v>
      </c>
      <c r="X15" s="22" t="s">
        <v>96</v>
      </c>
      <c r="Y15" s="76">
        <v>2103</v>
      </c>
      <c r="Z15" s="42"/>
      <c r="AA15" s="1" t="s">
        <v>58</v>
      </c>
      <c r="AB15" s="28" t="s">
        <v>216</v>
      </c>
    </row>
    <row r="16" spans="1:28" x14ac:dyDescent="0.3">
      <c r="A16" s="1" t="s">
        <v>61</v>
      </c>
      <c r="B16" s="1" t="s">
        <v>46</v>
      </c>
      <c r="C16" s="27" t="s">
        <v>52</v>
      </c>
      <c r="D16" s="38">
        <v>3</v>
      </c>
      <c r="E16" s="97"/>
      <c r="F16" s="27">
        <v>0</v>
      </c>
      <c r="G16" s="97"/>
      <c r="H16" s="27"/>
      <c r="I16" s="27"/>
      <c r="J16" s="27">
        <v>3</v>
      </c>
      <c r="K16" s="27">
        <v>5</v>
      </c>
      <c r="L16" s="97"/>
      <c r="M16" s="97"/>
      <c r="N16" s="27">
        <f t="shared" si="1"/>
        <v>0</v>
      </c>
      <c r="O16" s="98"/>
      <c r="P16" s="98"/>
      <c r="Q16" s="98"/>
      <c r="R16" s="98"/>
      <c r="S16" s="98"/>
      <c r="T16" s="27">
        <f t="shared" si="0"/>
        <v>3</v>
      </c>
      <c r="U16" s="40" t="str">
        <f t="shared" si="2"/>
        <v/>
      </c>
      <c r="V16" s="22">
        <v>151</v>
      </c>
      <c r="W16" s="22" t="s">
        <v>95</v>
      </c>
      <c r="X16" s="22" t="s">
        <v>96</v>
      </c>
      <c r="Y16" s="76">
        <v>2103</v>
      </c>
      <c r="Z16" s="42"/>
      <c r="AA16" s="1" t="s">
        <v>58</v>
      </c>
      <c r="AB16" s="28" t="s">
        <v>216</v>
      </c>
    </row>
    <row r="17" spans="1:28" x14ac:dyDescent="0.3">
      <c r="A17" s="1" t="s">
        <v>61</v>
      </c>
      <c r="B17" s="1" t="s">
        <v>46</v>
      </c>
      <c r="C17" s="27" t="s">
        <v>56</v>
      </c>
      <c r="D17" s="38">
        <v>45</v>
      </c>
      <c r="E17" s="97"/>
      <c r="F17" s="27">
        <v>12</v>
      </c>
      <c r="G17" s="27">
        <v>18</v>
      </c>
      <c r="H17" s="27"/>
      <c r="I17" s="27"/>
      <c r="J17" s="27">
        <v>4</v>
      </c>
      <c r="K17" s="27">
        <v>5</v>
      </c>
      <c r="L17" s="97"/>
      <c r="M17" s="97"/>
      <c r="N17" s="27">
        <f t="shared" si="1"/>
        <v>0</v>
      </c>
      <c r="O17" s="98"/>
      <c r="P17" s="98"/>
      <c r="Q17" s="98"/>
      <c r="R17" s="98"/>
      <c r="S17" s="98"/>
      <c r="T17" s="27">
        <f t="shared" ref="T17" si="3">+(F17*2)+J17</f>
        <v>28</v>
      </c>
      <c r="U17" s="40" t="str">
        <f t="shared" si="2"/>
        <v/>
      </c>
      <c r="V17" s="22">
        <v>151</v>
      </c>
      <c r="W17" s="22" t="s">
        <v>95</v>
      </c>
      <c r="X17" s="22" t="s">
        <v>96</v>
      </c>
      <c r="Y17" s="76">
        <v>2103</v>
      </c>
      <c r="Z17" s="42"/>
      <c r="AA17" s="1" t="s">
        <v>58</v>
      </c>
      <c r="AB17" s="28" t="s">
        <v>216</v>
      </c>
    </row>
    <row r="18" spans="1:28" x14ac:dyDescent="0.3">
      <c r="A18" s="1" t="s">
        <v>61</v>
      </c>
      <c r="B18" s="1" t="s">
        <v>46</v>
      </c>
      <c r="C18" s="27" t="s">
        <v>51</v>
      </c>
      <c r="D18" s="38">
        <v>23</v>
      </c>
      <c r="E18" s="97"/>
      <c r="F18" s="27">
        <v>3</v>
      </c>
      <c r="G18" s="97"/>
      <c r="H18" s="27"/>
      <c r="I18" s="27"/>
      <c r="J18" s="27">
        <v>6</v>
      </c>
      <c r="K18" s="27">
        <v>7</v>
      </c>
      <c r="L18" s="97"/>
      <c r="M18" s="97"/>
      <c r="N18" s="27">
        <f t="shared" si="1"/>
        <v>0</v>
      </c>
      <c r="O18" s="98"/>
      <c r="P18" s="98"/>
      <c r="Q18" s="98"/>
      <c r="R18" s="98"/>
      <c r="S18" s="98"/>
      <c r="T18" s="27">
        <f t="shared" si="0"/>
        <v>12</v>
      </c>
      <c r="U18" s="40" t="str">
        <f t="shared" si="2"/>
        <v/>
      </c>
      <c r="V18" s="22">
        <v>151</v>
      </c>
      <c r="W18" s="22" t="s">
        <v>95</v>
      </c>
      <c r="X18" s="22" t="s">
        <v>96</v>
      </c>
      <c r="Y18" s="76">
        <v>2103</v>
      </c>
      <c r="Z18" s="42"/>
      <c r="AA18" s="1" t="s">
        <v>58</v>
      </c>
      <c r="AB18" s="28" t="s">
        <v>216</v>
      </c>
    </row>
    <row r="19" spans="1:28" x14ac:dyDescent="0.3">
      <c r="A19" s="1" t="s">
        <v>61</v>
      </c>
      <c r="B19" s="1" t="s">
        <v>46</v>
      </c>
      <c r="C19" s="27" t="s">
        <v>55</v>
      </c>
      <c r="D19" s="38">
        <v>40</v>
      </c>
      <c r="E19" s="97"/>
      <c r="F19" s="27">
        <v>3</v>
      </c>
      <c r="G19" s="97"/>
      <c r="H19" s="27"/>
      <c r="I19" s="27"/>
      <c r="J19" s="27">
        <v>2</v>
      </c>
      <c r="K19" s="27">
        <v>4</v>
      </c>
      <c r="L19" s="97"/>
      <c r="M19" s="27">
        <v>5</v>
      </c>
      <c r="N19" s="27">
        <f t="shared" si="1"/>
        <v>5</v>
      </c>
      <c r="O19" s="98"/>
      <c r="P19" s="98"/>
      <c r="Q19" s="98"/>
      <c r="R19" s="98"/>
      <c r="S19" s="98"/>
      <c r="T19" s="27">
        <f t="shared" si="0"/>
        <v>8</v>
      </c>
      <c r="U19" s="40" t="str">
        <f t="shared" si="2"/>
        <v/>
      </c>
      <c r="V19" s="22">
        <v>151</v>
      </c>
      <c r="W19" s="22" t="s">
        <v>95</v>
      </c>
      <c r="X19" s="22" t="s">
        <v>96</v>
      </c>
      <c r="Y19" s="76">
        <v>2103</v>
      </c>
      <c r="Z19" s="42"/>
      <c r="AA19" s="1" t="s">
        <v>58</v>
      </c>
      <c r="AB19" s="28" t="s">
        <v>216</v>
      </c>
    </row>
    <row r="20" spans="1:28" x14ac:dyDescent="0.3">
      <c r="A20" s="1" t="s">
        <v>61</v>
      </c>
      <c r="B20" s="1" t="s">
        <v>46</v>
      </c>
      <c r="C20" s="27" t="s">
        <v>57</v>
      </c>
      <c r="D20" s="38">
        <v>13</v>
      </c>
      <c r="E20" s="97"/>
      <c r="F20" s="27">
        <v>6</v>
      </c>
      <c r="G20" s="27">
        <v>14</v>
      </c>
      <c r="H20" s="27"/>
      <c r="I20" s="27"/>
      <c r="J20" s="27">
        <v>0</v>
      </c>
      <c r="K20" s="27">
        <v>0</v>
      </c>
      <c r="L20" s="97"/>
      <c r="M20" s="27">
        <v>5</v>
      </c>
      <c r="N20" s="27">
        <f>SUM(L20:M20)</f>
        <v>5</v>
      </c>
      <c r="O20" s="39">
        <v>6</v>
      </c>
      <c r="P20" s="98"/>
      <c r="Q20" s="39">
        <v>5</v>
      </c>
      <c r="R20" s="98"/>
      <c r="S20" s="98"/>
      <c r="T20" s="27">
        <f t="shared" si="0"/>
        <v>12</v>
      </c>
      <c r="U20" s="40" t="str">
        <f t="shared" si="2"/>
        <v/>
      </c>
      <c r="V20" s="22">
        <v>151</v>
      </c>
      <c r="W20" s="22" t="s">
        <v>95</v>
      </c>
      <c r="X20" s="22" t="s">
        <v>96</v>
      </c>
      <c r="Y20" s="76">
        <v>2103</v>
      </c>
      <c r="Z20" s="42"/>
      <c r="AA20" s="1" t="s">
        <v>58</v>
      </c>
      <c r="AB20" s="28" t="s">
        <v>216</v>
      </c>
    </row>
    <row r="21" spans="1:28" x14ac:dyDescent="0.3">
      <c r="A21" s="1" t="s">
        <v>61</v>
      </c>
      <c r="B21" s="1" t="s">
        <v>46</v>
      </c>
      <c r="C21" s="27" t="s">
        <v>47</v>
      </c>
      <c r="D21" s="38">
        <v>10</v>
      </c>
      <c r="E21" s="97"/>
      <c r="F21" s="27">
        <v>3</v>
      </c>
      <c r="G21" s="27">
        <v>15</v>
      </c>
      <c r="H21" s="27"/>
      <c r="I21" s="27"/>
      <c r="J21" s="27">
        <v>2</v>
      </c>
      <c r="K21" s="27">
        <v>2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f t="shared" si="0"/>
        <v>8</v>
      </c>
      <c r="U21" s="40" t="str">
        <f t="shared" si="2"/>
        <v/>
      </c>
      <c r="V21" s="22">
        <v>151</v>
      </c>
      <c r="W21" s="22" t="s">
        <v>95</v>
      </c>
      <c r="X21" s="22" t="s">
        <v>96</v>
      </c>
      <c r="Y21" s="76">
        <v>2103</v>
      </c>
      <c r="Z21" s="42"/>
      <c r="AA21" s="1" t="s">
        <v>58</v>
      </c>
      <c r="AB21" s="28" t="s">
        <v>216</v>
      </c>
    </row>
    <row r="22" spans="1:28" x14ac:dyDescent="0.3">
      <c r="A22" s="1" t="s">
        <v>61</v>
      </c>
      <c r="B22" s="1" t="s">
        <v>46</v>
      </c>
      <c r="C22" s="27" t="s">
        <v>54</v>
      </c>
      <c r="D22" s="38">
        <v>25</v>
      </c>
      <c r="E22" s="97"/>
      <c r="F22" s="27">
        <v>2</v>
      </c>
      <c r="G22" s="97"/>
      <c r="H22" s="27"/>
      <c r="I22" s="27"/>
      <c r="J22" s="27">
        <v>1</v>
      </c>
      <c r="K22" s="27">
        <v>2</v>
      </c>
      <c r="L22" s="97"/>
      <c r="M22" s="97"/>
      <c r="N22" s="27">
        <f>SUM(L22:M22)</f>
        <v>0</v>
      </c>
      <c r="O22" s="98"/>
      <c r="P22" s="98"/>
      <c r="Q22" s="98"/>
      <c r="R22" s="98"/>
      <c r="S22" s="98"/>
      <c r="T22" s="27">
        <f t="shared" si="0"/>
        <v>5</v>
      </c>
      <c r="U22" s="40" t="str">
        <f t="shared" si="2"/>
        <v/>
      </c>
      <c r="V22" s="22">
        <v>151</v>
      </c>
      <c r="W22" s="22" t="s">
        <v>95</v>
      </c>
      <c r="X22" s="22" t="s">
        <v>96</v>
      </c>
      <c r="Y22" s="76">
        <v>2103</v>
      </c>
      <c r="Z22" s="42"/>
      <c r="AA22" s="1" t="s">
        <v>58</v>
      </c>
      <c r="AB22" s="28" t="s">
        <v>216</v>
      </c>
    </row>
    <row r="23" spans="1:28" x14ac:dyDescent="0.3">
      <c r="A23" s="1" t="s">
        <v>61</v>
      </c>
      <c r="B23" s="1" t="s">
        <v>46</v>
      </c>
      <c r="C23" s="27" t="s">
        <v>53</v>
      </c>
      <c r="D23" s="38">
        <v>15</v>
      </c>
      <c r="E23" s="97"/>
      <c r="F23" s="27">
        <v>4</v>
      </c>
      <c r="G23" s="97"/>
      <c r="H23" s="27"/>
      <c r="I23" s="27"/>
      <c r="J23" s="27">
        <v>1</v>
      </c>
      <c r="K23" s="27">
        <v>2</v>
      </c>
      <c r="L23" s="97"/>
      <c r="M23" s="97"/>
      <c r="N23" s="27">
        <f>SUM(L23:M23)</f>
        <v>0</v>
      </c>
      <c r="O23" s="98"/>
      <c r="P23" s="98"/>
      <c r="Q23" s="98"/>
      <c r="R23" s="98"/>
      <c r="S23" s="98"/>
      <c r="T23" s="27">
        <f t="shared" si="0"/>
        <v>9</v>
      </c>
      <c r="U23" s="40" t="str">
        <f t="shared" si="2"/>
        <v/>
      </c>
      <c r="V23" s="22">
        <v>151</v>
      </c>
      <c r="W23" s="22" t="s">
        <v>95</v>
      </c>
      <c r="X23" s="22" t="s">
        <v>96</v>
      </c>
      <c r="Y23" s="76">
        <v>2103</v>
      </c>
      <c r="Z23" s="42"/>
      <c r="AA23" s="1" t="s">
        <v>58</v>
      </c>
      <c r="AB23" s="28" t="s">
        <v>216</v>
      </c>
    </row>
    <row r="24" spans="1:28" x14ac:dyDescent="0.3">
      <c r="A24" s="1" t="s">
        <v>61</v>
      </c>
      <c r="B24" s="1" t="s">
        <v>46</v>
      </c>
      <c r="C24" s="57" t="s">
        <v>39</v>
      </c>
      <c r="D24" s="1"/>
      <c r="E24" s="57">
        <v>240</v>
      </c>
      <c r="F24" s="43"/>
      <c r="G24" s="57">
        <v>47</v>
      </c>
      <c r="H24" s="43"/>
      <c r="I24" s="43"/>
      <c r="J24" s="43"/>
      <c r="K24" s="43"/>
      <c r="L24" s="43"/>
      <c r="M24" s="43"/>
      <c r="N24" s="27"/>
      <c r="O24" s="43"/>
      <c r="P24" s="57">
        <v>24</v>
      </c>
      <c r="Q24" s="43"/>
      <c r="R24" s="57">
        <v>15</v>
      </c>
      <c r="S24" s="43"/>
      <c r="T24" s="27"/>
      <c r="U24" s="40" t="str">
        <f t="shared" ref="U24" si="4">_xlfn.IFNA("",((T24+Q24+N24-R24)+(O24*2))/E24)</f>
        <v/>
      </c>
      <c r="V24" s="22">
        <v>151</v>
      </c>
      <c r="W24" s="22" t="s">
        <v>95</v>
      </c>
      <c r="X24" s="22" t="s">
        <v>96</v>
      </c>
      <c r="Y24" s="76">
        <v>2103</v>
      </c>
      <c r="Z24" s="42"/>
      <c r="AA24" s="1" t="s">
        <v>58</v>
      </c>
      <c r="AB24" s="28" t="s">
        <v>216</v>
      </c>
    </row>
    <row r="25" spans="1:28" x14ac:dyDescent="0.3">
      <c r="A25" s="44" t="s">
        <v>61</v>
      </c>
      <c r="B25" s="44" t="s">
        <v>46</v>
      </c>
      <c r="C25" s="45" t="s">
        <v>40</v>
      </c>
      <c r="D25" s="44"/>
      <c r="E25" s="45">
        <f t="shared" ref="E25:T25" si="5">SUM(E13:E24)</f>
        <v>240</v>
      </c>
      <c r="F25" s="45">
        <f t="shared" si="5"/>
        <v>40</v>
      </c>
      <c r="G25" s="45">
        <f t="shared" si="5"/>
        <v>94</v>
      </c>
      <c r="H25" s="45">
        <f t="shared" si="5"/>
        <v>0</v>
      </c>
      <c r="I25" s="45">
        <f t="shared" si="5"/>
        <v>0</v>
      </c>
      <c r="J25" s="45">
        <f t="shared" si="5"/>
        <v>28</v>
      </c>
      <c r="K25" s="45">
        <f t="shared" si="5"/>
        <v>38</v>
      </c>
      <c r="L25" s="45">
        <f t="shared" si="5"/>
        <v>0</v>
      </c>
      <c r="M25" s="45">
        <f t="shared" si="5"/>
        <v>21</v>
      </c>
      <c r="N25" s="45">
        <f t="shared" si="5"/>
        <v>21</v>
      </c>
      <c r="O25" s="45">
        <f t="shared" si="5"/>
        <v>6</v>
      </c>
      <c r="P25" s="45">
        <f t="shared" si="5"/>
        <v>24</v>
      </c>
      <c r="Q25" s="45">
        <f t="shared" si="5"/>
        <v>5</v>
      </c>
      <c r="R25" s="45">
        <f t="shared" si="5"/>
        <v>15</v>
      </c>
      <c r="S25" s="45">
        <f t="shared" si="5"/>
        <v>0</v>
      </c>
      <c r="T25" s="45">
        <f t="shared" si="5"/>
        <v>108</v>
      </c>
      <c r="U25" s="46">
        <f>((T25+Q25+N25-R25)+(O25*2))/E25</f>
        <v>0.54583333333333328</v>
      </c>
      <c r="V25" s="47">
        <v>151</v>
      </c>
      <c r="W25" s="47" t="s">
        <v>95</v>
      </c>
      <c r="X25" s="61" t="s">
        <v>96</v>
      </c>
      <c r="Y25" s="77">
        <v>2103</v>
      </c>
      <c r="Z25" s="49"/>
      <c r="AA25" s="44" t="s">
        <v>58</v>
      </c>
      <c r="AB25" s="79" t="s">
        <v>216</v>
      </c>
    </row>
    <row r="26" spans="1:28" x14ac:dyDescent="0.3">
      <c r="A26" s="1"/>
      <c r="B26" s="1"/>
      <c r="C26" s="1"/>
      <c r="D26" s="1"/>
      <c r="F26" s="50" t="s">
        <v>41</v>
      </c>
      <c r="G26" s="52">
        <f>F25/G25</f>
        <v>0.42553191489361702</v>
      </c>
      <c r="H26" s="27"/>
      <c r="I26" s="1"/>
      <c r="J26" s="50" t="s">
        <v>42</v>
      </c>
      <c r="K26" s="52">
        <f>J25/K25</f>
        <v>0.73684210526315785</v>
      </c>
      <c r="L26" s="1"/>
      <c r="M26" s="39" t="s">
        <v>43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4</v>
      </c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219</v>
      </c>
      <c r="D35" s="38">
        <v>40</v>
      </c>
      <c r="E35" s="97"/>
      <c r="F35" s="27">
        <v>3</v>
      </c>
      <c r="G35" s="97"/>
      <c r="H35" s="27"/>
      <c r="I35" s="27"/>
      <c r="J35" s="27">
        <v>3</v>
      </c>
      <c r="K35" s="27">
        <v>4</v>
      </c>
      <c r="L35" s="97"/>
      <c r="M35" s="97"/>
      <c r="N35" s="27">
        <f>SUM(L35:M35)</f>
        <v>0</v>
      </c>
      <c r="O35" s="97"/>
      <c r="P35" s="98"/>
      <c r="Q35" s="97"/>
      <c r="R35" s="97"/>
      <c r="S35" s="97"/>
      <c r="T35" s="27">
        <f t="shared" ref="T35:T45" si="6">+(F35*2)+J35</f>
        <v>9</v>
      </c>
      <c r="U35" s="40" t="str">
        <f>IFERROR(((T35+Q35+N35-R35)+(O35*2))/E35,"")</f>
        <v/>
      </c>
      <c r="V35" s="22">
        <v>151</v>
      </c>
      <c r="W35" s="22" t="s">
        <v>91</v>
      </c>
      <c r="X35" s="22" t="s">
        <v>92</v>
      </c>
      <c r="Y35" s="76">
        <v>2103</v>
      </c>
      <c r="Z35" s="42"/>
      <c r="AA35" s="1" t="s">
        <v>217</v>
      </c>
      <c r="AB35" s="28" t="s">
        <v>218</v>
      </c>
    </row>
    <row r="36" spans="1:28" x14ac:dyDescent="0.3">
      <c r="A36" s="1" t="s">
        <v>46</v>
      </c>
      <c r="B36" s="1" t="s">
        <v>61</v>
      </c>
      <c r="C36" s="27" t="s">
        <v>220</v>
      </c>
      <c r="D36" s="38">
        <v>7</v>
      </c>
      <c r="E36" s="97"/>
      <c r="F36" s="27">
        <v>3</v>
      </c>
      <c r="G36" s="97"/>
      <c r="H36" s="27"/>
      <c r="I36" s="27"/>
      <c r="J36" s="27">
        <v>2</v>
      </c>
      <c r="K36" s="27">
        <v>2</v>
      </c>
      <c r="L36" s="97"/>
      <c r="M36" s="97"/>
      <c r="N36" s="27">
        <f t="shared" ref="N36:N41" si="7">SUM(L36:M36)</f>
        <v>0</v>
      </c>
      <c r="O36" s="98"/>
      <c r="P36" s="98"/>
      <c r="Q36" s="98"/>
      <c r="R36" s="98">
        <v>1</v>
      </c>
      <c r="S36" s="102" t="s">
        <v>511</v>
      </c>
      <c r="T36" s="27">
        <f t="shared" si="6"/>
        <v>8</v>
      </c>
      <c r="U36" s="40" t="str">
        <f t="shared" ref="U36:U45" si="8">IFERROR(((T36+Q36+N36-R36)+(O36*2))/E36,"")</f>
        <v/>
      </c>
      <c r="V36" s="22">
        <v>151</v>
      </c>
      <c r="W36" s="22" t="s">
        <v>91</v>
      </c>
      <c r="X36" s="22" t="s">
        <v>92</v>
      </c>
      <c r="Y36" s="76">
        <v>2103</v>
      </c>
      <c r="Z36" s="42"/>
      <c r="AA36" s="1" t="s">
        <v>217</v>
      </c>
      <c r="AB36" s="28" t="s">
        <v>218</v>
      </c>
    </row>
    <row r="37" spans="1:28" x14ac:dyDescent="0.3">
      <c r="A37" s="1" t="s">
        <v>46</v>
      </c>
      <c r="B37" s="1" t="s">
        <v>61</v>
      </c>
      <c r="C37" s="27" t="s">
        <v>221</v>
      </c>
      <c r="D37" s="38">
        <v>15</v>
      </c>
      <c r="E37" s="97"/>
      <c r="F37" s="27">
        <v>6</v>
      </c>
      <c r="G37" s="97"/>
      <c r="H37" s="27"/>
      <c r="I37" s="27"/>
      <c r="J37" s="27">
        <v>5</v>
      </c>
      <c r="K37" s="27">
        <v>7</v>
      </c>
      <c r="L37" s="97"/>
      <c r="M37" s="97"/>
      <c r="N37" s="27">
        <f t="shared" si="7"/>
        <v>0</v>
      </c>
      <c r="O37" s="98"/>
      <c r="P37" s="98"/>
      <c r="Q37" s="98"/>
      <c r="R37" s="98"/>
      <c r="S37" s="98"/>
      <c r="T37" s="27">
        <f t="shared" si="6"/>
        <v>17</v>
      </c>
      <c r="U37" s="40" t="str">
        <f t="shared" si="8"/>
        <v/>
      </c>
      <c r="V37" s="22">
        <v>151</v>
      </c>
      <c r="W37" s="22" t="s">
        <v>91</v>
      </c>
      <c r="X37" s="22" t="s">
        <v>92</v>
      </c>
      <c r="Y37" s="76">
        <v>2103</v>
      </c>
      <c r="Z37" s="42"/>
      <c r="AA37" s="1" t="s">
        <v>217</v>
      </c>
      <c r="AB37" s="28" t="s">
        <v>218</v>
      </c>
    </row>
    <row r="38" spans="1:28" x14ac:dyDescent="0.3">
      <c r="A38" s="1" t="s">
        <v>46</v>
      </c>
      <c r="B38" s="1" t="s">
        <v>61</v>
      </c>
      <c r="C38" s="27" t="s">
        <v>222</v>
      </c>
      <c r="D38" s="38">
        <v>10</v>
      </c>
      <c r="E38" s="97"/>
      <c r="F38" s="27">
        <v>1</v>
      </c>
      <c r="G38" s="97"/>
      <c r="H38" s="27"/>
      <c r="I38" s="27"/>
      <c r="J38" s="27">
        <v>1</v>
      </c>
      <c r="K38" s="27">
        <v>1</v>
      </c>
      <c r="L38" s="97"/>
      <c r="M38" s="97"/>
      <c r="N38" s="27">
        <f t="shared" si="7"/>
        <v>0</v>
      </c>
      <c r="O38" s="98"/>
      <c r="P38" s="98"/>
      <c r="Q38" s="98"/>
      <c r="R38" s="98"/>
      <c r="S38" s="98"/>
      <c r="T38" s="27">
        <f t="shared" si="6"/>
        <v>3</v>
      </c>
      <c r="U38" s="40" t="str">
        <f t="shared" si="8"/>
        <v/>
      </c>
      <c r="V38" s="22">
        <v>151</v>
      </c>
      <c r="W38" s="22" t="s">
        <v>91</v>
      </c>
      <c r="X38" s="22" t="s">
        <v>92</v>
      </c>
      <c r="Y38" s="76">
        <v>2103</v>
      </c>
      <c r="Z38" s="42"/>
      <c r="AA38" s="1" t="s">
        <v>217</v>
      </c>
      <c r="AB38" s="28" t="s">
        <v>218</v>
      </c>
    </row>
    <row r="39" spans="1:28" x14ac:dyDescent="0.3">
      <c r="A39" s="1" t="s">
        <v>46</v>
      </c>
      <c r="B39" s="1" t="s">
        <v>61</v>
      </c>
      <c r="C39" s="27" t="s">
        <v>372</v>
      </c>
      <c r="D39" s="38">
        <v>20</v>
      </c>
      <c r="E39" s="97"/>
      <c r="F39" s="27">
        <v>2</v>
      </c>
      <c r="G39" s="97"/>
      <c r="H39" s="27"/>
      <c r="I39" s="27"/>
      <c r="J39" s="27">
        <v>0</v>
      </c>
      <c r="K39" s="27">
        <v>0</v>
      </c>
      <c r="L39" s="97"/>
      <c r="M39" s="97"/>
      <c r="N39" s="27">
        <f t="shared" si="7"/>
        <v>0</v>
      </c>
      <c r="O39" s="98"/>
      <c r="P39" s="98"/>
      <c r="Q39" s="98"/>
      <c r="R39" s="98"/>
      <c r="S39" s="98"/>
      <c r="T39" s="27">
        <f t="shared" si="6"/>
        <v>4</v>
      </c>
      <c r="U39" s="40" t="str">
        <f t="shared" si="8"/>
        <v/>
      </c>
      <c r="V39" s="22">
        <v>151</v>
      </c>
      <c r="W39" s="22" t="s">
        <v>91</v>
      </c>
      <c r="X39" s="22" t="s">
        <v>92</v>
      </c>
      <c r="Y39" s="76">
        <v>2103</v>
      </c>
      <c r="Z39" s="42"/>
      <c r="AA39" s="1" t="s">
        <v>217</v>
      </c>
      <c r="AB39" s="28" t="s">
        <v>218</v>
      </c>
    </row>
    <row r="40" spans="1:28" x14ac:dyDescent="0.3">
      <c r="A40" s="1" t="s">
        <v>46</v>
      </c>
      <c r="B40" s="1" t="s">
        <v>61</v>
      </c>
      <c r="C40" s="27" t="s">
        <v>223</v>
      </c>
      <c r="D40" s="38">
        <v>24</v>
      </c>
      <c r="E40" s="97"/>
      <c r="F40" s="27">
        <v>1</v>
      </c>
      <c r="G40" s="97"/>
      <c r="H40" s="27"/>
      <c r="I40" s="27"/>
      <c r="J40" s="27">
        <v>1</v>
      </c>
      <c r="K40" s="27">
        <v>3</v>
      </c>
      <c r="L40" s="97"/>
      <c r="M40" s="97"/>
      <c r="N40" s="27">
        <f t="shared" si="7"/>
        <v>0</v>
      </c>
      <c r="O40" s="98"/>
      <c r="P40" s="98"/>
      <c r="Q40" s="98"/>
      <c r="R40" s="98"/>
      <c r="S40" s="98"/>
      <c r="T40" s="27">
        <f t="shared" si="6"/>
        <v>3</v>
      </c>
      <c r="U40" s="40" t="str">
        <f t="shared" si="8"/>
        <v/>
      </c>
      <c r="V40" s="22">
        <v>151</v>
      </c>
      <c r="W40" s="22" t="s">
        <v>91</v>
      </c>
      <c r="X40" s="22" t="s">
        <v>92</v>
      </c>
      <c r="Y40" s="76">
        <v>2103</v>
      </c>
      <c r="Z40" s="42"/>
      <c r="AA40" s="1" t="s">
        <v>217</v>
      </c>
      <c r="AB40" s="28" t="s">
        <v>218</v>
      </c>
    </row>
    <row r="41" spans="1:28" x14ac:dyDescent="0.3">
      <c r="A41" s="1" t="s">
        <v>46</v>
      </c>
      <c r="B41" s="1" t="s">
        <v>61</v>
      </c>
      <c r="C41" s="27" t="s">
        <v>224</v>
      </c>
      <c r="D41" s="38">
        <v>17</v>
      </c>
      <c r="E41" s="97"/>
      <c r="F41" s="27">
        <v>6</v>
      </c>
      <c r="G41" s="97"/>
      <c r="H41" s="27"/>
      <c r="I41" s="27"/>
      <c r="J41" s="27">
        <v>5</v>
      </c>
      <c r="K41" s="27">
        <v>8</v>
      </c>
      <c r="L41" s="97"/>
      <c r="M41" s="27">
        <v>16</v>
      </c>
      <c r="N41" s="27">
        <f t="shared" si="7"/>
        <v>16</v>
      </c>
      <c r="O41" s="98"/>
      <c r="P41" s="98"/>
      <c r="Q41" s="98"/>
      <c r="R41" s="98"/>
      <c r="S41" s="98"/>
      <c r="T41" s="27">
        <f t="shared" si="6"/>
        <v>17</v>
      </c>
      <c r="U41" s="40" t="str">
        <f t="shared" si="8"/>
        <v/>
      </c>
      <c r="V41" s="22">
        <v>151</v>
      </c>
      <c r="W41" s="22" t="s">
        <v>91</v>
      </c>
      <c r="X41" s="22" t="s">
        <v>92</v>
      </c>
      <c r="Y41" s="76">
        <v>2103</v>
      </c>
      <c r="Z41" s="42"/>
      <c r="AA41" s="1" t="s">
        <v>217</v>
      </c>
      <c r="AB41" s="28" t="s">
        <v>218</v>
      </c>
    </row>
    <row r="42" spans="1:28" x14ac:dyDescent="0.3">
      <c r="A42" s="1" t="s">
        <v>46</v>
      </c>
      <c r="B42" s="1" t="s">
        <v>61</v>
      </c>
      <c r="C42" s="27" t="s">
        <v>225</v>
      </c>
      <c r="D42" s="38">
        <v>11</v>
      </c>
      <c r="E42" s="97"/>
      <c r="F42" s="27">
        <v>3</v>
      </c>
      <c r="G42" s="97"/>
      <c r="H42" s="27"/>
      <c r="I42" s="27"/>
      <c r="J42" s="27">
        <v>3</v>
      </c>
      <c r="K42" s="27">
        <v>4</v>
      </c>
      <c r="L42" s="97"/>
      <c r="M42" s="97"/>
      <c r="N42" s="27">
        <f>SUM(L42:M42)</f>
        <v>0</v>
      </c>
      <c r="O42" s="98"/>
      <c r="P42" s="98"/>
      <c r="Q42" s="98"/>
      <c r="R42" s="98"/>
      <c r="S42" s="98"/>
      <c r="T42" s="27">
        <f t="shared" si="6"/>
        <v>9</v>
      </c>
      <c r="U42" s="40" t="str">
        <f t="shared" si="8"/>
        <v/>
      </c>
      <c r="V42" s="22">
        <v>151</v>
      </c>
      <c r="W42" s="22" t="s">
        <v>91</v>
      </c>
      <c r="X42" s="22" t="s">
        <v>92</v>
      </c>
      <c r="Y42" s="76">
        <v>2103</v>
      </c>
      <c r="Z42" s="42"/>
      <c r="AA42" s="1" t="s">
        <v>217</v>
      </c>
      <c r="AB42" s="28" t="s">
        <v>218</v>
      </c>
    </row>
    <row r="43" spans="1:28" x14ac:dyDescent="0.3">
      <c r="A43" s="1" t="s">
        <v>46</v>
      </c>
      <c r="B43" s="1" t="s">
        <v>61</v>
      </c>
      <c r="C43" s="27" t="s">
        <v>226</v>
      </c>
      <c r="D43" s="38">
        <v>23</v>
      </c>
      <c r="E43" s="97" t="s">
        <v>422</v>
      </c>
      <c r="F43" s="27"/>
      <c r="G43" s="97"/>
      <c r="H43" s="27"/>
      <c r="I43" s="27"/>
      <c r="J43" s="27"/>
      <c r="K43" s="27"/>
      <c r="L43" s="97"/>
      <c r="M43" s="97"/>
      <c r="N43" s="27"/>
      <c r="O43" s="98"/>
      <c r="P43" s="98"/>
      <c r="Q43" s="98"/>
      <c r="R43" s="98"/>
      <c r="S43" s="98"/>
      <c r="T43" s="27">
        <f t="shared" si="6"/>
        <v>0</v>
      </c>
      <c r="U43" s="40" t="str">
        <f t="shared" si="8"/>
        <v/>
      </c>
      <c r="V43" s="22">
        <v>151</v>
      </c>
      <c r="W43" s="22" t="s">
        <v>91</v>
      </c>
      <c r="X43" s="22" t="s">
        <v>92</v>
      </c>
      <c r="Y43" s="76">
        <v>2103</v>
      </c>
      <c r="Z43" s="42"/>
      <c r="AA43" s="1" t="s">
        <v>217</v>
      </c>
      <c r="AB43" s="28" t="s">
        <v>218</v>
      </c>
    </row>
    <row r="44" spans="1:28" x14ac:dyDescent="0.3">
      <c r="A44" s="1" t="s">
        <v>46</v>
      </c>
      <c r="B44" s="1" t="s">
        <v>61</v>
      </c>
      <c r="C44" s="27" t="s">
        <v>227</v>
      </c>
      <c r="D44" s="38">
        <v>12</v>
      </c>
      <c r="E44" s="97"/>
      <c r="F44" s="27">
        <v>3</v>
      </c>
      <c r="G44" s="97"/>
      <c r="H44" s="27"/>
      <c r="I44" s="27"/>
      <c r="J44" s="27">
        <v>0</v>
      </c>
      <c r="K44" s="27">
        <v>0</v>
      </c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27">
        <f t="shared" si="6"/>
        <v>6</v>
      </c>
      <c r="U44" s="40" t="str">
        <f t="shared" si="8"/>
        <v/>
      </c>
      <c r="V44" s="22">
        <v>151</v>
      </c>
      <c r="W44" s="22" t="s">
        <v>91</v>
      </c>
      <c r="X44" s="22" t="s">
        <v>92</v>
      </c>
      <c r="Y44" s="76">
        <v>2103</v>
      </c>
      <c r="Z44" s="42"/>
      <c r="AA44" s="1" t="s">
        <v>217</v>
      </c>
      <c r="AB44" s="28" t="s">
        <v>218</v>
      </c>
    </row>
    <row r="45" spans="1:28" x14ac:dyDescent="0.3">
      <c r="A45" s="1" t="s">
        <v>46</v>
      </c>
      <c r="B45" s="1" t="s">
        <v>61</v>
      </c>
      <c r="C45" s="27" t="s">
        <v>228</v>
      </c>
      <c r="D45" s="38">
        <v>22</v>
      </c>
      <c r="E45" s="97"/>
      <c r="F45" s="27">
        <v>4</v>
      </c>
      <c r="G45" s="97"/>
      <c r="H45" s="27"/>
      <c r="I45" s="27"/>
      <c r="J45" s="27">
        <v>0</v>
      </c>
      <c r="K45" s="27">
        <v>0</v>
      </c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27">
        <f t="shared" si="6"/>
        <v>8</v>
      </c>
      <c r="U45" s="40" t="str">
        <f t="shared" si="8"/>
        <v/>
      </c>
      <c r="V45" s="22">
        <v>151</v>
      </c>
      <c r="W45" s="22" t="s">
        <v>91</v>
      </c>
      <c r="X45" s="22" t="s">
        <v>92</v>
      </c>
      <c r="Y45" s="76">
        <v>2103</v>
      </c>
      <c r="Z45" s="42"/>
      <c r="AA45" s="1" t="s">
        <v>217</v>
      </c>
      <c r="AB45" s="28" t="s">
        <v>218</v>
      </c>
    </row>
    <row r="46" spans="1:28" x14ac:dyDescent="0.3">
      <c r="A46" s="1" t="s">
        <v>46</v>
      </c>
      <c r="B46" s="1" t="s">
        <v>61</v>
      </c>
      <c r="C46" s="57" t="s">
        <v>39</v>
      </c>
      <c r="D46" s="1"/>
      <c r="E46" s="57">
        <v>240</v>
      </c>
      <c r="F46" s="43"/>
      <c r="G46" s="57">
        <v>83</v>
      </c>
      <c r="H46" s="43"/>
      <c r="I46" s="43"/>
      <c r="J46" s="43"/>
      <c r="K46" s="43"/>
      <c r="L46" s="43"/>
      <c r="M46" s="43"/>
      <c r="N46" s="43"/>
      <c r="O46" s="43"/>
      <c r="P46" s="57">
        <v>27</v>
      </c>
      <c r="Q46" s="43"/>
      <c r="R46" s="57">
        <v>38</v>
      </c>
      <c r="S46" s="43"/>
      <c r="T46" s="43"/>
      <c r="U46" s="40" t="str">
        <f t="shared" ref="U46" si="9">_xlfn.IFNA("",((T46+Q46+N46-R46)+(O46*2))/E46)</f>
        <v/>
      </c>
      <c r="V46" s="22">
        <v>151</v>
      </c>
      <c r="W46" s="22" t="s">
        <v>91</v>
      </c>
      <c r="X46" s="22" t="s">
        <v>92</v>
      </c>
      <c r="Y46" s="76">
        <v>2103</v>
      </c>
      <c r="Z46" s="42"/>
      <c r="AA46" s="1" t="s">
        <v>217</v>
      </c>
      <c r="AB46" s="28" t="s">
        <v>218</v>
      </c>
    </row>
    <row r="47" spans="1:28" x14ac:dyDescent="0.3">
      <c r="A47" s="44" t="s">
        <v>46</v>
      </c>
      <c r="B47" s="44" t="s">
        <v>61</v>
      </c>
      <c r="C47" s="45" t="s">
        <v>40</v>
      </c>
      <c r="D47" s="44"/>
      <c r="E47" s="45">
        <f t="shared" ref="E47:T47" si="10">SUM(E35:E46)</f>
        <v>240</v>
      </c>
      <c r="F47" s="45">
        <f t="shared" si="10"/>
        <v>32</v>
      </c>
      <c r="G47" s="45">
        <f t="shared" si="10"/>
        <v>83</v>
      </c>
      <c r="H47" s="45">
        <f t="shared" si="10"/>
        <v>0</v>
      </c>
      <c r="I47" s="45">
        <f t="shared" si="10"/>
        <v>0</v>
      </c>
      <c r="J47" s="45">
        <f t="shared" si="10"/>
        <v>20</v>
      </c>
      <c r="K47" s="45">
        <f t="shared" si="10"/>
        <v>29</v>
      </c>
      <c r="L47" s="45">
        <f t="shared" si="10"/>
        <v>0</v>
      </c>
      <c r="M47" s="45">
        <f t="shared" si="10"/>
        <v>16</v>
      </c>
      <c r="N47" s="45">
        <f t="shared" si="10"/>
        <v>16</v>
      </c>
      <c r="O47" s="45">
        <f t="shared" si="10"/>
        <v>0</v>
      </c>
      <c r="P47" s="45">
        <f t="shared" si="10"/>
        <v>27</v>
      </c>
      <c r="Q47" s="45">
        <f t="shared" si="10"/>
        <v>0</v>
      </c>
      <c r="R47" s="45">
        <f t="shared" si="10"/>
        <v>39</v>
      </c>
      <c r="S47" s="45">
        <f t="shared" si="10"/>
        <v>0</v>
      </c>
      <c r="T47" s="45">
        <f t="shared" si="10"/>
        <v>84</v>
      </c>
      <c r="U47" s="46">
        <f>((T47+Q47+N47-R47)+(O47*2))/E47</f>
        <v>0.25416666666666665</v>
      </c>
      <c r="V47" s="47">
        <v>151</v>
      </c>
      <c r="W47" s="47" t="s">
        <v>91</v>
      </c>
      <c r="X47" s="47" t="s">
        <v>92</v>
      </c>
      <c r="Y47" s="77">
        <v>2103</v>
      </c>
      <c r="Z47" s="49"/>
      <c r="AA47" s="44" t="s">
        <v>217</v>
      </c>
      <c r="AB47" s="79" t="s">
        <v>218</v>
      </c>
    </row>
    <row r="48" spans="1:28" x14ac:dyDescent="0.3">
      <c r="A48" s="1"/>
      <c r="B48" s="1"/>
      <c r="C48" s="1"/>
      <c r="D48" s="1"/>
      <c r="F48" s="50" t="s">
        <v>41</v>
      </c>
      <c r="G48" s="52">
        <f>F47/G47</f>
        <v>0.38554216867469882</v>
      </c>
      <c r="H48" s="27"/>
      <c r="I48" s="1"/>
      <c r="J48" s="50" t="s">
        <v>42</v>
      </c>
      <c r="K48" s="52">
        <f>J47/K47</f>
        <v>0.68965517241379315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44</v>
      </c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235C-CAF8-4B74-A2AB-718FF40F5324}">
  <sheetPr>
    <tabColor rgb="FF92D050"/>
    <pageSetUpPr fitToPage="1"/>
  </sheetPr>
  <dimension ref="A1:AB50"/>
  <sheetViews>
    <sheetView workbookViewId="0">
      <selection activeCell="C9" sqref="C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544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543</v>
      </c>
    </row>
    <row r="3" spans="1:28" x14ac:dyDescent="0.3">
      <c r="B3" s="1"/>
      <c r="C3" s="6">
        <v>29185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229</v>
      </c>
      <c r="D4" s="7" t="s">
        <v>4</v>
      </c>
      <c r="E4" s="8"/>
      <c r="F4" s="5"/>
      <c r="G4" s="1"/>
      <c r="J4" s="15" t="s">
        <v>231</v>
      </c>
      <c r="K4" s="16" t="s">
        <v>45</v>
      </c>
      <c r="L4" s="17"/>
      <c r="M4" s="18"/>
      <c r="N4" s="19">
        <v>18</v>
      </c>
      <c r="O4" s="19">
        <v>12</v>
      </c>
      <c r="P4" s="19">
        <v>9</v>
      </c>
      <c r="Q4" s="19">
        <v>35</v>
      </c>
      <c r="R4" s="20"/>
      <c r="S4" s="21">
        <f>SUM(N4:R4)</f>
        <v>74</v>
      </c>
      <c r="T4" s="22">
        <v>155</v>
      </c>
    </row>
    <row r="5" spans="1:28" x14ac:dyDescent="0.3">
      <c r="B5" s="1"/>
      <c r="C5" s="6" t="s">
        <v>230</v>
      </c>
      <c r="D5" s="7" t="s">
        <v>6</v>
      </c>
      <c r="E5" s="1"/>
      <c r="F5" s="1"/>
      <c r="G5" s="1"/>
      <c r="J5" s="15" t="s">
        <v>232</v>
      </c>
      <c r="K5" s="16" t="s">
        <v>64</v>
      </c>
      <c r="L5" s="17"/>
      <c r="M5" s="18"/>
      <c r="N5" s="19">
        <v>12</v>
      </c>
      <c r="O5" s="19">
        <v>14</v>
      </c>
      <c r="P5" s="19">
        <v>18</v>
      </c>
      <c r="Q5" s="19">
        <v>18</v>
      </c>
      <c r="R5" s="20"/>
      <c r="S5" s="21">
        <f>SUM(N5:R5)</f>
        <v>62</v>
      </c>
      <c r="T5" s="22">
        <v>155</v>
      </c>
      <c r="U5" s="1"/>
      <c r="V5" s="1"/>
      <c r="W5" s="1"/>
    </row>
    <row r="6" spans="1:28" x14ac:dyDescent="0.3">
      <c r="C6" s="23">
        <v>1002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545</v>
      </c>
      <c r="D7" s="7" t="s">
        <v>8</v>
      </c>
      <c r="G7" s="1"/>
      <c r="S7" s="1"/>
      <c r="T7" s="25" t="s">
        <v>9</v>
      </c>
      <c r="U7" s="1"/>
      <c r="V7" s="26">
        <v>155</v>
      </c>
      <c r="W7" s="1"/>
    </row>
    <row r="8" spans="1:28" x14ac:dyDescent="0.3">
      <c r="B8" s="1"/>
      <c r="C8" s="24" t="s">
        <v>482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50</v>
      </c>
      <c r="D13" s="38">
        <v>11</v>
      </c>
      <c r="E13" s="27">
        <v>35</v>
      </c>
      <c r="F13" s="27">
        <v>1</v>
      </c>
      <c r="G13" s="27">
        <v>6</v>
      </c>
      <c r="H13" s="27"/>
      <c r="I13" s="27"/>
      <c r="J13" s="27">
        <v>4</v>
      </c>
      <c r="K13" s="27">
        <v>4</v>
      </c>
      <c r="L13" s="97"/>
      <c r="M13" s="27">
        <v>8</v>
      </c>
      <c r="N13" s="27">
        <f>SUM(L13:M13)</f>
        <v>8</v>
      </c>
      <c r="O13" s="27">
        <v>6</v>
      </c>
      <c r="P13" s="39">
        <v>2</v>
      </c>
      <c r="Q13" s="27">
        <v>0</v>
      </c>
      <c r="R13" s="27">
        <v>4</v>
      </c>
      <c r="S13" s="27"/>
      <c r="T13" s="27">
        <f>(H13*3)+((F13-H13)*2)+J13</f>
        <v>6</v>
      </c>
      <c r="U13" s="40">
        <f>IFERROR(((T13+Q13+N13-R13)+(O13*2))/E13,"")</f>
        <v>0.62857142857142856</v>
      </c>
      <c r="V13" s="22">
        <v>155</v>
      </c>
      <c r="W13" s="22" t="s">
        <v>91</v>
      </c>
      <c r="X13" s="22" t="s">
        <v>96</v>
      </c>
      <c r="Y13" s="76">
        <v>1002</v>
      </c>
      <c r="Z13" s="42"/>
      <c r="AA13" s="1" t="s">
        <v>58</v>
      </c>
      <c r="AB13" s="28" t="s">
        <v>233</v>
      </c>
    </row>
    <row r="14" spans="1:28" x14ac:dyDescent="0.3">
      <c r="A14" s="1" t="s">
        <v>63</v>
      </c>
      <c r="B14" s="1" t="s">
        <v>46</v>
      </c>
      <c r="C14" s="27" t="s">
        <v>49</v>
      </c>
      <c r="D14" s="38">
        <v>24</v>
      </c>
      <c r="E14" s="27">
        <v>31</v>
      </c>
      <c r="F14" s="27">
        <v>8</v>
      </c>
      <c r="G14" s="27">
        <v>13</v>
      </c>
      <c r="H14" s="27"/>
      <c r="I14" s="27"/>
      <c r="J14" s="27">
        <v>4</v>
      </c>
      <c r="K14" s="27">
        <v>5</v>
      </c>
      <c r="L14" s="97"/>
      <c r="M14" s="27">
        <v>11</v>
      </c>
      <c r="N14" s="27">
        <f t="shared" ref="N14:N19" si="0">SUM(L14:M14)</f>
        <v>11</v>
      </c>
      <c r="O14" s="39">
        <v>2</v>
      </c>
      <c r="P14" s="39">
        <v>5</v>
      </c>
      <c r="Q14" s="39">
        <v>2</v>
      </c>
      <c r="R14" s="39">
        <v>3</v>
      </c>
      <c r="S14" s="39"/>
      <c r="T14" s="39">
        <v>20</v>
      </c>
      <c r="U14" s="40">
        <f t="shared" ref="U14:U23" si="1">IFERROR(((T14+Q14+N14-R14)+(O14*2))/E14,"")</f>
        <v>1.096774193548387</v>
      </c>
      <c r="V14" s="22">
        <v>155</v>
      </c>
      <c r="W14" s="22" t="s">
        <v>91</v>
      </c>
      <c r="X14" s="22" t="s">
        <v>96</v>
      </c>
      <c r="Y14" s="76">
        <v>1002</v>
      </c>
      <c r="Z14" s="42"/>
      <c r="AA14" s="1" t="s">
        <v>58</v>
      </c>
      <c r="AB14" s="28" t="s">
        <v>233</v>
      </c>
    </row>
    <row r="15" spans="1:28" x14ac:dyDescent="0.3">
      <c r="A15" s="1" t="s">
        <v>63</v>
      </c>
      <c r="B15" s="1" t="s">
        <v>46</v>
      </c>
      <c r="C15" s="27" t="s">
        <v>48</v>
      </c>
      <c r="D15" s="38">
        <v>22</v>
      </c>
      <c r="E15" s="27">
        <v>38</v>
      </c>
      <c r="F15" s="27">
        <v>5</v>
      </c>
      <c r="G15" s="27">
        <v>13</v>
      </c>
      <c r="H15" s="27"/>
      <c r="I15" s="27"/>
      <c r="J15" s="27">
        <v>13</v>
      </c>
      <c r="K15" s="27">
        <v>14</v>
      </c>
      <c r="L15" s="97"/>
      <c r="M15" s="27">
        <v>8</v>
      </c>
      <c r="N15" s="27">
        <f t="shared" si="0"/>
        <v>8</v>
      </c>
      <c r="O15" s="39">
        <v>1</v>
      </c>
      <c r="P15" s="39">
        <v>2</v>
      </c>
      <c r="Q15" s="39">
        <v>3</v>
      </c>
      <c r="R15" s="39">
        <v>4</v>
      </c>
      <c r="S15" s="39"/>
      <c r="T15" s="39">
        <v>23</v>
      </c>
      <c r="U15" s="40">
        <f t="shared" si="1"/>
        <v>0.84210526315789469</v>
      </c>
      <c r="V15" s="22">
        <v>155</v>
      </c>
      <c r="W15" s="22" t="s">
        <v>91</v>
      </c>
      <c r="X15" s="22" t="s">
        <v>96</v>
      </c>
      <c r="Y15" s="76">
        <v>1002</v>
      </c>
      <c r="Z15" s="42" t="s">
        <v>443</v>
      </c>
      <c r="AA15" s="1" t="s">
        <v>58</v>
      </c>
      <c r="AB15" s="28" t="s">
        <v>233</v>
      </c>
    </row>
    <row r="16" spans="1:28" x14ac:dyDescent="0.3">
      <c r="A16" s="1" t="s">
        <v>63</v>
      </c>
      <c r="B16" s="1" t="s">
        <v>46</v>
      </c>
      <c r="C16" s="27" t="s">
        <v>52</v>
      </c>
      <c r="D16" s="38">
        <v>3</v>
      </c>
      <c r="E16" s="27" t="s">
        <v>529</v>
      </c>
      <c r="F16" s="27"/>
      <c r="G16" s="27"/>
      <c r="H16" s="27"/>
      <c r="I16" s="27"/>
      <c r="J16" s="27"/>
      <c r="K16" s="27"/>
      <c r="L16" s="97"/>
      <c r="M16" s="27"/>
      <c r="N16" s="27">
        <f t="shared" si="0"/>
        <v>0</v>
      </c>
      <c r="O16" s="39"/>
      <c r="P16" s="39"/>
      <c r="Q16" s="39"/>
      <c r="R16" s="39"/>
      <c r="S16" s="39"/>
      <c r="T16" s="39">
        <f t="shared" ref="T16:T19" si="2">(H16*3)+((F16-H16)*2)+J16</f>
        <v>0</v>
      </c>
      <c r="U16" s="40" t="str">
        <f t="shared" si="1"/>
        <v/>
      </c>
      <c r="V16" s="22">
        <v>155</v>
      </c>
      <c r="W16" s="22" t="s">
        <v>91</v>
      </c>
      <c r="X16" s="22" t="s">
        <v>96</v>
      </c>
      <c r="Y16" s="76">
        <v>1002</v>
      </c>
      <c r="Z16" s="42"/>
      <c r="AA16" s="1" t="s">
        <v>58</v>
      </c>
      <c r="AB16" s="28" t="s">
        <v>233</v>
      </c>
    </row>
    <row r="17" spans="1:28" x14ac:dyDescent="0.3">
      <c r="A17" s="1" t="s">
        <v>63</v>
      </c>
      <c r="B17" s="1" t="s">
        <v>46</v>
      </c>
      <c r="C17" s="27" t="s">
        <v>56</v>
      </c>
      <c r="D17" s="38">
        <v>45</v>
      </c>
      <c r="E17" s="27">
        <v>23</v>
      </c>
      <c r="F17" s="27">
        <v>3</v>
      </c>
      <c r="G17" s="27">
        <v>10</v>
      </c>
      <c r="H17" s="27"/>
      <c r="I17" s="27"/>
      <c r="J17" s="27">
        <v>4</v>
      </c>
      <c r="K17" s="27">
        <v>7</v>
      </c>
      <c r="L17" s="97"/>
      <c r="M17" s="27">
        <v>5</v>
      </c>
      <c r="N17" s="27">
        <f t="shared" si="0"/>
        <v>5</v>
      </c>
      <c r="O17" s="39">
        <v>0</v>
      </c>
      <c r="P17" s="39">
        <v>1</v>
      </c>
      <c r="Q17" s="39">
        <v>1</v>
      </c>
      <c r="R17" s="39">
        <v>5</v>
      </c>
      <c r="S17" s="39"/>
      <c r="T17" s="39">
        <v>10</v>
      </c>
      <c r="U17" s="40">
        <f t="shared" si="1"/>
        <v>0.47826086956521741</v>
      </c>
      <c r="V17" s="22">
        <v>155</v>
      </c>
      <c r="W17" s="22" t="s">
        <v>91</v>
      </c>
      <c r="X17" s="22" t="s">
        <v>96</v>
      </c>
      <c r="Y17" s="76">
        <v>1002</v>
      </c>
      <c r="Z17" s="42"/>
      <c r="AA17" s="1" t="s">
        <v>58</v>
      </c>
      <c r="AB17" s="28" t="s">
        <v>233</v>
      </c>
    </row>
    <row r="18" spans="1:28" x14ac:dyDescent="0.3">
      <c r="A18" s="1" t="s">
        <v>63</v>
      </c>
      <c r="B18" s="1" t="s">
        <v>46</v>
      </c>
      <c r="C18" s="27" t="s">
        <v>51</v>
      </c>
      <c r="D18" s="38">
        <v>23</v>
      </c>
      <c r="E18" s="27">
        <v>25</v>
      </c>
      <c r="F18" s="27">
        <v>0</v>
      </c>
      <c r="G18" s="27">
        <v>3</v>
      </c>
      <c r="H18" s="27"/>
      <c r="I18" s="27"/>
      <c r="J18" s="27">
        <v>2</v>
      </c>
      <c r="K18" s="27">
        <v>2</v>
      </c>
      <c r="L18" s="97"/>
      <c r="M18" s="27">
        <v>6</v>
      </c>
      <c r="N18" s="27">
        <f t="shared" si="0"/>
        <v>6</v>
      </c>
      <c r="O18" s="39">
        <v>2</v>
      </c>
      <c r="P18" s="39">
        <v>1</v>
      </c>
      <c r="Q18" s="39">
        <v>0</v>
      </c>
      <c r="R18" s="39">
        <v>5</v>
      </c>
      <c r="S18" s="39"/>
      <c r="T18" s="39">
        <f t="shared" si="2"/>
        <v>2</v>
      </c>
      <c r="U18" s="40">
        <f t="shared" si="1"/>
        <v>0.28000000000000003</v>
      </c>
      <c r="V18" s="22">
        <v>155</v>
      </c>
      <c r="W18" s="22" t="s">
        <v>91</v>
      </c>
      <c r="X18" s="22" t="s">
        <v>96</v>
      </c>
      <c r="Y18" s="76">
        <v>1002</v>
      </c>
      <c r="Z18" s="42"/>
      <c r="AA18" s="1" t="s">
        <v>58</v>
      </c>
      <c r="AB18" s="28" t="s">
        <v>233</v>
      </c>
    </row>
    <row r="19" spans="1:28" x14ac:dyDescent="0.3">
      <c r="A19" s="1" t="s">
        <v>63</v>
      </c>
      <c r="B19" s="1" t="s">
        <v>46</v>
      </c>
      <c r="C19" s="27" t="s">
        <v>55</v>
      </c>
      <c r="D19" s="38">
        <v>40</v>
      </c>
      <c r="E19" s="27">
        <v>18</v>
      </c>
      <c r="F19" s="27">
        <v>2</v>
      </c>
      <c r="G19" s="27">
        <v>4</v>
      </c>
      <c r="H19" s="27"/>
      <c r="I19" s="27"/>
      <c r="J19" s="27">
        <v>0</v>
      </c>
      <c r="K19" s="27">
        <v>0</v>
      </c>
      <c r="L19" s="97"/>
      <c r="M19" s="27">
        <v>8</v>
      </c>
      <c r="N19" s="27">
        <f t="shared" si="0"/>
        <v>8</v>
      </c>
      <c r="O19" s="39">
        <v>0</v>
      </c>
      <c r="P19" s="39">
        <v>2</v>
      </c>
      <c r="Q19" s="39">
        <v>1</v>
      </c>
      <c r="R19" s="39">
        <v>1</v>
      </c>
      <c r="S19" s="39"/>
      <c r="T19" s="39">
        <f t="shared" si="2"/>
        <v>4</v>
      </c>
      <c r="U19" s="40">
        <f t="shared" si="1"/>
        <v>0.66666666666666663</v>
      </c>
      <c r="V19" s="22">
        <v>155</v>
      </c>
      <c r="W19" s="22" t="s">
        <v>91</v>
      </c>
      <c r="X19" s="22" t="s">
        <v>96</v>
      </c>
      <c r="Y19" s="76">
        <v>1002</v>
      </c>
      <c r="Z19" s="42"/>
      <c r="AA19" s="1" t="s">
        <v>58</v>
      </c>
      <c r="AB19" s="28" t="s">
        <v>233</v>
      </c>
    </row>
    <row r="20" spans="1:28" x14ac:dyDescent="0.3">
      <c r="A20" s="1" t="s">
        <v>63</v>
      </c>
      <c r="B20" s="1" t="s">
        <v>46</v>
      </c>
      <c r="C20" s="27" t="s">
        <v>57</v>
      </c>
      <c r="D20" s="38">
        <v>13</v>
      </c>
      <c r="E20" s="27">
        <v>23</v>
      </c>
      <c r="F20" s="27">
        <v>1</v>
      </c>
      <c r="G20" s="27">
        <v>9</v>
      </c>
      <c r="H20" s="27"/>
      <c r="I20" s="27"/>
      <c r="J20" s="27">
        <v>0</v>
      </c>
      <c r="K20" s="27">
        <v>0</v>
      </c>
      <c r="L20" s="97"/>
      <c r="M20" s="27">
        <v>1</v>
      </c>
      <c r="N20" s="27">
        <f>SUM(L20:M20)</f>
        <v>1</v>
      </c>
      <c r="O20" s="39">
        <v>0</v>
      </c>
      <c r="P20" s="39">
        <v>0</v>
      </c>
      <c r="Q20" s="39">
        <v>0</v>
      </c>
      <c r="R20" s="39">
        <v>5</v>
      </c>
      <c r="S20" s="39"/>
      <c r="T20" s="39">
        <f>(H20*3)+((F20-H20)*2)+J20</f>
        <v>2</v>
      </c>
      <c r="U20" s="40">
        <f t="shared" si="1"/>
        <v>-8.6956521739130432E-2</v>
      </c>
      <c r="V20" s="22">
        <v>155</v>
      </c>
      <c r="W20" s="22" t="s">
        <v>91</v>
      </c>
      <c r="X20" s="22" t="s">
        <v>96</v>
      </c>
      <c r="Y20" s="76">
        <v>1002</v>
      </c>
      <c r="Z20" s="42"/>
      <c r="AA20" s="1" t="s">
        <v>58</v>
      </c>
      <c r="AB20" s="28" t="s">
        <v>233</v>
      </c>
    </row>
    <row r="21" spans="1:28" x14ac:dyDescent="0.3">
      <c r="A21" s="1" t="s">
        <v>63</v>
      </c>
      <c r="B21" s="1" t="s">
        <v>46</v>
      </c>
      <c r="C21" s="27" t="s">
        <v>47</v>
      </c>
      <c r="D21" s="38">
        <v>10</v>
      </c>
      <c r="E21" s="27">
        <v>34</v>
      </c>
      <c r="F21" s="27">
        <v>1</v>
      </c>
      <c r="G21" s="27">
        <v>12</v>
      </c>
      <c r="H21" s="27"/>
      <c r="I21" s="27"/>
      <c r="J21" s="27">
        <v>1</v>
      </c>
      <c r="K21" s="27">
        <v>3</v>
      </c>
      <c r="L21" s="97"/>
      <c r="M21" s="27">
        <v>11</v>
      </c>
      <c r="N21" s="27">
        <f>SUM(L21:M21)</f>
        <v>11</v>
      </c>
      <c r="O21" s="39">
        <v>2</v>
      </c>
      <c r="P21" s="39">
        <v>2</v>
      </c>
      <c r="Q21" s="39">
        <v>2</v>
      </c>
      <c r="R21" s="39">
        <v>2</v>
      </c>
      <c r="S21" s="39"/>
      <c r="T21" s="39">
        <f>(H21*3)+((F21-H21)*2)+J21</f>
        <v>3</v>
      </c>
      <c r="U21" s="40">
        <f t="shared" si="1"/>
        <v>0.52941176470588236</v>
      </c>
      <c r="V21" s="22">
        <v>155</v>
      </c>
      <c r="W21" s="22" t="s">
        <v>91</v>
      </c>
      <c r="X21" s="22" t="s">
        <v>96</v>
      </c>
      <c r="Y21" s="76">
        <v>1002</v>
      </c>
      <c r="Z21" s="42"/>
      <c r="AA21" s="1" t="s">
        <v>58</v>
      </c>
      <c r="AB21" s="28" t="s">
        <v>233</v>
      </c>
    </row>
    <row r="22" spans="1:28" x14ac:dyDescent="0.3">
      <c r="A22" s="1" t="s">
        <v>63</v>
      </c>
      <c r="B22" s="1" t="s">
        <v>46</v>
      </c>
      <c r="C22" s="27" t="s">
        <v>54</v>
      </c>
      <c r="D22" s="38">
        <v>25</v>
      </c>
      <c r="E22" s="27" t="s">
        <v>529</v>
      </c>
      <c r="F22" s="27"/>
      <c r="G22" s="27"/>
      <c r="H22" s="27"/>
      <c r="I22" s="27"/>
      <c r="J22" s="27"/>
      <c r="K22" s="27"/>
      <c r="L22" s="97"/>
      <c r="M22" s="27"/>
      <c r="N22" s="27">
        <f>SUM(L22:M22)</f>
        <v>0</v>
      </c>
      <c r="O22" s="39"/>
      <c r="P22" s="39"/>
      <c r="Q22" s="39"/>
      <c r="R22" s="39"/>
      <c r="S22" s="39"/>
      <c r="T22" s="39">
        <f>(H22*3)+((F22-H22)*2)+J22</f>
        <v>0</v>
      </c>
      <c r="U22" s="40" t="str">
        <f t="shared" si="1"/>
        <v/>
      </c>
      <c r="V22" s="22">
        <v>155</v>
      </c>
      <c r="W22" s="22" t="s">
        <v>91</v>
      </c>
      <c r="X22" s="22" t="s">
        <v>96</v>
      </c>
      <c r="Y22" s="76">
        <v>1002</v>
      </c>
      <c r="Z22" s="42"/>
      <c r="AA22" s="1" t="s">
        <v>58</v>
      </c>
      <c r="AB22" s="28" t="s">
        <v>233</v>
      </c>
    </row>
    <row r="23" spans="1:28" x14ac:dyDescent="0.3">
      <c r="A23" s="1" t="s">
        <v>63</v>
      </c>
      <c r="B23" s="1" t="s">
        <v>46</v>
      </c>
      <c r="C23" s="27" t="s">
        <v>53</v>
      </c>
      <c r="D23" s="38">
        <v>15</v>
      </c>
      <c r="E23" s="27">
        <v>13</v>
      </c>
      <c r="F23" s="27">
        <v>1</v>
      </c>
      <c r="G23" s="27">
        <v>3</v>
      </c>
      <c r="H23" s="27"/>
      <c r="I23" s="27"/>
      <c r="J23" s="27">
        <v>2</v>
      </c>
      <c r="K23" s="27">
        <v>2</v>
      </c>
      <c r="L23" s="97"/>
      <c r="M23" s="27">
        <v>2</v>
      </c>
      <c r="N23" s="27">
        <f>SUM(L23:M23)</f>
        <v>2</v>
      </c>
      <c r="O23" s="39">
        <v>0</v>
      </c>
      <c r="P23" s="39">
        <v>2</v>
      </c>
      <c r="Q23" s="39">
        <v>2</v>
      </c>
      <c r="R23" s="39">
        <v>4</v>
      </c>
      <c r="S23" s="39"/>
      <c r="T23" s="39">
        <f>(H23*3)+((F23-H23)*2)+J23</f>
        <v>4</v>
      </c>
      <c r="U23" s="40">
        <f t="shared" si="1"/>
        <v>0.30769230769230771</v>
      </c>
      <c r="V23" s="22">
        <v>155</v>
      </c>
      <c r="W23" s="22" t="s">
        <v>91</v>
      </c>
      <c r="X23" s="22" t="s">
        <v>96</v>
      </c>
      <c r="Y23" s="76">
        <v>1002</v>
      </c>
      <c r="Z23" s="42"/>
      <c r="AA23" s="1" t="s">
        <v>58</v>
      </c>
      <c r="AB23" s="28" t="s">
        <v>233</v>
      </c>
    </row>
    <row r="24" spans="1:28" x14ac:dyDescent="0.3">
      <c r="A24" s="1" t="s">
        <v>63</v>
      </c>
      <c r="B24" s="1" t="s">
        <v>46</v>
      </c>
      <c r="C24" s="57" t="s">
        <v>39</v>
      </c>
      <c r="D24" s="36"/>
      <c r="E24" s="57"/>
      <c r="F24" s="57"/>
      <c r="G24" s="57"/>
      <c r="H24" s="57"/>
      <c r="I24" s="57"/>
      <c r="J24" s="57"/>
      <c r="K24" s="57"/>
      <c r="L24" s="57">
        <v>15</v>
      </c>
      <c r="M24" s="57">
        <v>-15</v>
      </c>
      <c r="N24" s="57"/>
      <c r="O24" s="57"/>
      <c r="P24" s="57"/>
      <c r="Q24" s="57"/>
      <c r="R24" s="57"/>
      <c r="S24" s="57"/>
      <c r="T24" s="57"/>
      <c r="U24" s="40" t="str">
        <f t="shared" ref="U24" si="3">_xlfn.IFNA("",((T24+Q24+N24-R24)+(O24*2))/E24)</f>
        <v/>
      </c>
      <c r="V24" s="22">
        <v>155</v>
      </c>
      <c r="W24" s="22" t="s">
        <v>91</v>
      </c>
      <c r="X24" s="22" t="s">
        <v>96</v>
      </c>
      <c r="Y24" s="76">
        <v>1002</v>
      </c>
      <c r="Z24" s="42"/>
      <c r="AA24" s="1" t="s">
        <v>58</v>
      </c>
      <c r="AB24" s="28" t="s">
        <v>233</v>
      </c>
    </row>
    <row r="25" spans="1:28" x14ac:dyDescent="0.3">
      <c r="A25" s="44" t="s">
        <v>63</v>
      </c>
      <c r="B25" s="44" t="s">
        <v>46</v>
      </c>
      <c r="C25" s="45" t="s">
        <v>40</v>
      </c>
      <c r="D25" s="44"/>
      <c r="E25" s="45">
        <f t="shared" ref="E25:T25" si="4">SUM(E13:E24)</f>
        <v>240</v>
      </c>
      <c r="F25" s="45">
        <f t="shared" si="4"/>
        <v>22</v>
      </c>
      <c r="G25" s="45">
        <f t="shared" si="4"/>
        <v>73</v>
      </c>
      <c r="H25" s="45">
        <f t="shared" si="4"/>
        <v>0</v>
      </c>
      <c r="I25" s="45">
        <f t="shared" si="4"/>
        <v>0</v>
      </c>
      <c r="J25" s="45">
        <f t="shared" si="4"/>
        <v>30</v>
      </c>
      <c r="K25" s="45">
        <f t="shared" si="4"/>
        <v>37</v>
      </c>
      <c r="L25" s="45">
        <f t="shared" si="4"/>
        <v>15</v>
      </c>
      <c r="M25" s="45">
        <f t="shared" si="4"/>
        <v>45</v>
      </c>
      <c r="N25" s="45">
        <f t="shared" si="4"/>
        <v>60</v>
      </c>
      <c r="O25" s="45">
        <f t="shared" si="4"/>
        <v>13</v>
      </c>
      <c r="P25" s="45">
        <f t="shared" si="4"/>
        <v>17</v>
      </c>
      <c r="Q25" s="45">
        <f t="shared" si="4"/>
        <v>11</v>
      </c>
      <c r="R25" s="45">
        <f t="shared" si="4"/>
        <v>33</v>
      </c>
      <c r="S25" s="45">
        <f t="shared" si="4"/>
        <v>0</v>
      </c>
      <c r="T25" s="45">
        <f t="shared" si="4"/>
        <v>74</v>
      </c>
      <c r="U25" s="46">
        <f>((T25+Q25+N25-R25)+(O25*2))/E25</f>
        <v>0.57499999999999996</v>
      </c>
      <c r="V25" s="47">
        <v>155</v>
      </c>
      <c r="W25" s="47" t="s">
        <v>91</v>
      </c>
      <c r="X25" s="47" t="s">
        <v>96</v>
      </c>
      <c r="Y25" s="77">
        <v>1002</v>
      </c>
      <c r="Z25" s="49"/>
      <c r="AA25" s="44" t="s">
        <v>58</v>
      </c>
      <c r="AB25" s="79" t="s">
        <v>233</v>
      </c>
    </row>
    <row r="26" spans="1:28" x14ac:dyDescent="0.3">
      <c r="A26" s="1"/>
      <c r="B26" s="1"/>
      <c r="C26" s="1"/>
      <c r="D26" s="1"/>
      <c r="F26" s="50" t="s">
        <v>41</v>
      </c>
      <c r="G26" s="52">
        <f>F25/G25</f>
        <v>0.30136986301369861</v>
      </c>
      <c r="H26" s="27"/>
      <c r="I26" s="1"/>
      <c r="J26" s="50" t="s">
        <v>42</v>
      </c>
      <c r="K26" s="52">
        <f>J25/K25</f>
        <v>0.81081081081081086</v>
      </c>
      <c r="L26" s="1"/>
      <c r="M26" s="39" t="s">
        <v>43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>
        <v>2</v>
      </c>
      <c r="W33" s="1"/>
      <c r="X33" s="1"/>
      <c r="Y33" s="31"/>
      <c r="Z33" s="42"/>
      <c r="AA33" s="1"/>
      <c r="AB33" s="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418</v>
      </c>
      <c r="D35" s="38">
        <v>34</v>
      </c>
      <c r="E35" s="27">
        <v>5</v>
      </c>
      <c r="F35" s="27">
        <v>0</v>
      </c>
      <c r="G35" s="27">
        <v>2</v>
      </c>
      <c r="H35" s="27"/>
      <c r="I35" s="27"/>
      <c r="J35" s="27">
        <v>0</v>
      </c>
      <c r="K35" s="27">
        <v>0</v>
      </c>
      <c r="L35" s="97"/>
      <c r="M35" s="27">
        <v>3</v>
      </c>
      <c r="N35" s="27">
        <f>SUM(L35:M35)</f>
        <v>3</v>
      </c>
      <c r="O35" s="27">
        <v>1</v>
      </c>
      <c r="P35" s="39">
        <v>0</v>
      </c>
      <c r="Q35" s="27">
        <v>0</v>
      </c>
      <c r="R35" s="27">
        <v>0</v>
      </c>
      <c r="S35" s="27"/>
      <c r="T35" s="27">
        <f>+(F35*2)+J35</f>
        <v>0</v>
      </c>
      <c r="U35" s="40">
        <f>IFERROR(((T35+Q35+N35-R35)+(O35*2))/E35,"")</f>
        <v>1</v>
      </c>
      <c r="V35" s="22">
        <v>155</v>
      </c>
      <c r="W35" s="22" t="s">
        <v>95</v>
      </c>
      <c r="X35" s="22" t="s">
        <v>92</v>
      </c>
      <c r="Y35" s="76">
        <v>1002</v>
      </c>
      <c r="Z35" s="42"/>
      <c r="AA35" s="1" t="s">
        <v>234</v>
      </c>
      <c r="AB35" s="28" t="s">
        <v>235</v>
      </c>
    </row>
    <row r="36" spans="1:28" x14ac:dyDescent="0.3">
      <c r="A36" s="1" t="s">
        <v>46</v>
      </c>
      <c r="B36" s="1" t="s">
        <v>63</v>
      </c>
      <c r="C36" s="27" t="s">
        <v>530</v>
      </c>
      <c r="D36" s="38">
        <v>13</v>
      </c>
      <c r="E36" s="27">
        <v>26</v>
      </c>
      <c r="F36" s="27">
        <v>1</v>
      </c>
      <c r="G36" s="27">
        <v>8</v>
      </c>
      <c r="H36" s="27"/>
      <c r="I36" s="27"/>
      <c r="J36" s="27">
        <v>2</v>
      </c>
      <c r="K36" s="27">
        <v>2</v>
      </c>
      <c r="L36" s="97"/>
      <c r="M36" s="27">
        <v>3</v>
      </c>
      <c r="N36" s="27">
        <f>SUM(L36:M36)</f>
        <v>3</v>
      </c>
      <c r="O36" s="27">
        <v>1</v>
      </c>
      <c r="P36" s="39">
        <v>4</v>
      </c>
      <c r="Q36" s="27">
        <v>0</v>
      </c>
      <c r="R36" s="27">
        <v>3</v>
      </c>
      <c r="S36" s="27"/>
      <c r="T36" s="27">
        <f>+(F36*2)+J36</f>
        <v>4</v>
      </c>
      <c r="U36" s="40">
        <f>IFERROR(((T36+Q36+N36-R36)+(O36*2))/E36,"")</f>
        <v>0.23076923076923078</v>
      </c>
      <c r="V36" s="22">
        <v>155</v>
      </c>
      <c r="W36" s="22" t="s">
        <v>95</v>
      </c>
      <c r="X36" s="22" t="s">
        <v>92</v>
      </c>
      <c r="Y36" s="76">
        <v>1002</v>
      </c>
      <c r="Z36" s="42"/>
      <c r="AA36" s="1" t="s">
        <v>234</v>
      </c>
      <c r="AB36" s="28" t="s">
        <v>235</v>
      </c>
    </row>
    <row r="37" spans="1:28" x14ac:dyDescent="0.3">
      <c r="A37" s="1" t="s">
        <v>46</v>
      </c>
      <c r="B37" s="1" t="s">
        <v>63</v>
      </c>
      <c r="C37" s="27" t="s">
        <v>236</v>
      </c>
      <c r="D37" s="38">
        <v>15</v>
      </c>
      <c r="E37" s="27">
        <v>41</v>
      </c>
      <c r="F37" s="27">
        <v>6</v>
      </c>
      <c r="G37" s="27">
        <v>19</v>
      </c>
      <c r="H37" s="27"/>
      <c r="I37" s="27"/>
      <c r="J37" s="27">
        <v>0</v>
      </c>
      <c r="K37" s="27">
        <v>0</v>
      </c>
      <c r="L37" s="97"/>
      <c r="M37" s="27">
        <v>5</v>
      </c>
      <c r="N37" s="27">
        <f>SUM(L37:M37)</f>
        <v>5</v>
      </c>
      <c r="O37" s="27">
        <v>7</v>
      </c>
      <c r="P37" s="39">
        <v>1</v>
      </c>
      <c r="Q37" s="27">
        <v>3</v>
      </c>
      <c r="R37" s="27">
        <v>6</v>
      </c>
      <c r="S37" s="27"/>
      <c r="T37" s="27">
        <f>+(F37*2)+J37</f>
        <v>12</v>
      </c>
      <c r="U37" s="40">
        <f>IFERROR(((T37+Q37+N37-R37)+(O37*2))/E37,"")</f>
        <v>0.68292682926829273</v>
      </c>
      <c r="V37" s="22">
        <v>155</v>
      </c>
      <c r="W37" s="22" t="s">
        <v>95</v>
      </c>
      <c r="X37" s="22" t="s">
        <v>92</v>
      </c>
      <c r="Y37" s="76">
        <v>1002</v>
      </c>
      <c r="Z37" s="42"/>
      <c r="AA37" s="1" t="s">
        <v>234</v>
      </c>
      <c r="AB37" s="28" t="s">
        <v>235</v>
      </c>
    </row>
    <row r="38" spans="1:28" x14ac:dyDescent="0.3">
      <c r="A38" s="1" t="s">
        <v>46</v>
      </c>
      <c r="B38" s="1" t="s">
        <v>63</v>
      </c>
      <c r="C38" s="27" t="s">
        <v>237</v>
      </c>
      <c r="D38" s="38">
        <v>10</v>
      </c>
      <c r="E38" s="27">
        <v>39</v>
      </c>
      <c r="F38" s="27">
        <v>5</v>
      </c>
      <c r="G38" s="27">
        <v>11</v>
      </c>
      <c r="H38" s="27"/>
      <c r="I38" s="27"/>
      <c r="J38" s="27">
        <v>1</v>
      </c>
      <c r="K38" s="27">
        <v>4</v>
      </c>
      <c r="L38" s="97"/>
      <c r="M38" s="27">
        <v>3</v>
      </c>
      <c r="N38" s="27">
        <f t="shared" ref="N38:N43" si="5">SUM(L38:M38)</f>
        <v>3</v>
      </c>
      <c r="O38" s="39">
        <v>3</v>
      </c>
      <c r="P38" s="39">
        <v>4</v>
      </c>
      <c r="Q38" s="39">
        <v>5</v>
      </c>
      <c r="R38" s="39">
        <v>1</v>
      </c>
      <c r="S38" s="39"/>
      <c r="T38" s="27">
        <f t="shared" ref="T38:T46" si="6">+(F38*2)+J38</f>
        <v>11</v>
      </c>
      <c r="U38" s="40">
        <f t="shared" ref="U38:U46" si="7">IFERROR(((T38+Q38+N38-R38)+(O38*2))/E38,"")</f>
        <v>0.61538461538461542</v>
      </c>
      <c r="V38" s="22">
        <v>155</v>
      </c>
      <c r="W38" s="22" t="s">
        <v>95</v>
      </c>
      <c r="X38" s="22" t="s">
        <v>92</v>
      </c>
      <c r="Y38" s="76">
        <v>1002</v>
      </c>
      <c r="Z38" s="42"/>
      <c r="AA38" s="1" t="s">
        <v>234</v>
      </c>
      <c r="AB38" s="28" t="s">
        <v>235</v>
      </c>
    </row>
    <row r="39" spans="1:28" x14ac:dyDescent="0.3">
      <c r="A39" s="1" t="s">
        <v>46</v>
      </c>
      <c r="B39" s="1" t="s">
        <v>63</v>
      </c>
      <c r="C39" s="27" t="s">
        <v>238</v>
      </c>
      <c r="D39" s="38">
        <v>25</v>
      </c>
      <c r="E39" s="27" t="s">
        <v>422</v>
      </c>
      <c r="F39" s="27"/>
      <c r="G39" s="27"/>
      <c r="H39" s="27"/>
      <c r="I39" s="27"/>
      <c r="J39" s="27"/>
      <c r="K39" s="27"/>
      <c r="L39" s="97"/>
      <c r="M39" s="27"/>
      <c r="N39" s="27">
        <f t="shared" si="5"/>
        <v>0</v>
      </c>
      <c r="O39" s="39"/>
      <c r="P39" s="39"/>
      <c r="Q39" s="39"/>
      <c r="R39" s="39"/>
      <c r="S39" s="39"/>
      <c r="T39" s="27">
        <f t="shared" si="6"/>
        <v>0</v>
      </c>
      <c r="U39" s="40" t="str">
        <f t="shared" si="7"/>
        <v/>
      </c>
      <c r="V39" s="22">
        <v>155</v>
      </c>
      <c r="W39" s="22" t="s">
        <v>95</v>
      </c>
      <c r="X39" s="22" t="s">
        <v>92</v>
      </c>
      <c r="Y39" s="76">
        <v>1002</v>
      </c>
      <c r="Z39" s="42"/>
      <c r="AA39" s="1" t="s">
        <v>234</v>
      </c>
      <c r="AB39" s="28" t="s">
        <v>235</v>
      </c>
    </row>
    <row r="40" spans="1:28" x14ac:dyDescent="0.3">
      <c r="A40" s="1" t="s">
        <v>46</v>
      </c>
      <c r="B40" s="1" t="s">
        <v>63</v>
      </c>
      <c r="C40" s="27" t="s">
        <v>239</v>
      </c>
      <c r="D40" s="38">
        <v>8</v>
      </c>
      <c r="E40" s="27">
        <v>29</v>
      </c>
      <c r="F40" s="27">
        <v>1</v>
      </c>
      <c r="G40" s="27">
        <v>10</v>
      </c>
      <c r="H40" s="27"/>
      <c r="I40" s="27"/>
      <c r="J40" s="27">
        <v>1</v>
      </c>
      <c r="K40" s="27">
        <v>2</v>
      </c>
      <c r="L40" s="97"/>
      <c r="M40" s="27">
        <v>14</v>
      </c>
      <c r="N40" s="27">
        <f t="shared" si="5"/>
        <v>14</v>
      </c>
      <c r="O40" s="39">
        <v>1</v>
      </c>
      <c r="P40" s="39">
        <v>5</v>
      </c>
      <c r="Q40" s="39">
        <v>2</v>
      </c>
      <c r="R40" s="39">
        <v>2</v>
      </c>
      <c r="S40" s="39"/>
      <c r="T40" s="27">
        <f t="shared" si="6"/>
        <v>3</v>
      </c>
      <c r="U40" s="40">
        <f t="shared" si="7"/>
        <v>0.65517241379310343</v>
      </c>
      <c r="V40" s="22">
        <v>155</v>
      </c>
      <c r="W40" s="22" t="s">
        <v>95</v>
      </c>
      <c r="X40" s="22" t="s">
        <v>92</v>
      </c>
      <c r="Y40" s="76">
        <v>1002</v>
      </c>
      <c r="Z40" s="42"/>
      <c r="AA40" s="1" t="s">
        <v>234</v>
      </c>
      <c r="AB40" s="28" t="s">
        <v>235</v>
      </c>
    </row>
    <row r="41" spans="1:28" x14ac:dyDescent="0.3">
      <c r="A41" s="1" t="s">
        <v>46</v>
      </c>
      <c r="B41" s="1" t="s">
        <v>63</v>
      </c>
      <c r="C41" s="27" t="s">
        <v>240</v>
      </c>
      <c r="D41" s="38">
        <v>6</v>
      </c>
      <c r="E41" s="27">
        <v>7</v>
      </c>
      <c r="F41" s="27">
        <v>0</v>
      </c>
      <c r="G41" s="27">
        <v>4</v>
      </c>
      <c r="H41" s="27"/>
      <c r="I41" s="27"/>
      <c r="J41" s="27">
        <v>0</v>
      </c>
      <c r="K41" s="27">
        <v>2</v>
      </c>
      <c r="L41" s="97"/>
      <c r="M41" s="27">
        <v>0</v>
      </c>
      <c r="N41" s="27">
        <f t="shared" si="5"/>
        <v>0</v>
      </c>
      <c r="O41" s="39">
        <v>0</v>
      </c>
      <c r="P41" s="39">
        <v>1</v>
      </c>
      <c r="Q41" s="39">
        <v>0</v>
      </c>
      <c r="R41" s="39">
        <v>0</v>
      </c>
      <c r="S41" s="39"/>
      <c r="T41" s="27">
        <f t="shared" si="6"/>
        <v>0</v>
      </c>
      <c r="U41" s="40">
        <f t="shared" si="7"/>
        <v>0</v>
      </c>
      <c r="V41" s="22">
        <v>155</v>
      </c>
      <c r="W41" s="22" t="s">
        <v>95</v>
      </c>
      <c r="X41" s="22" t="s">
        <v>92</v>
      </c>
      <c r="Y41" s="76">
        <v>1002</v>
      </c>
      <c r="Z41" s="42"/>
      <c r="AA41" s="1" t="s">
        <v>234</v>
      </c>
      <c r="AB41" s="28" t="s">
        <v>235</v>
      </c>
    </row>
    <row r="42" spans="1:28" x14ac:dyDescent="0.3">
      <c r="A42" s="1" t="s">
        <v>46</v>
      </c>
      <c r="B42" s="1" t="s">
        <v>63</v>
      </c>
      <c r="C42" s="27" t="s">
        <v>241</v>
      </c>
      <c r="D42" s="38">
        <v>22</v>
      </c>
      <c r="E42" s="27">
        <v>5</v>
      </c>
      <c r="F42" s="27">
        <v>1</v>
      </c>
      <c r="G42" s="27">
        <v>1</v>
      </c>
      <c r="H42" s="27"/>
      <c r="I42" s="27"/>
      <c r="J42" s="27">
        <v>0</v>
      </c>
      <c r="K42" s="27">
        <v>0</v>
      </c>
      <c r="L42" s="97"/>
      <c r="M42" s="27">
        <v>0</v>
      </c>
      <c r="N42" s="27">
        <f t="shared" si="5"/>
        <v>0</v>
      </c>
      <c r="O42" s="39">
        <v>1</v>
      </c>
      <c r="P42" s="39">
        <v>2</v>
      </c>
      <c r="Q42" s="39">
        <v>0</v>
      </c>
      <c r="R42" s="39">
        <v>2</v>
      </c>
      <c r="S42" s="39"/>
      <c r="T42" s="27">
        <f t="shared" si="6"/>
        <v>2</v>
      </c>
      <c r="U42" s="40">
        <f t="shared" si="7"/>
        <v>0.4</v>
      </c>
      <c r="V42" s="22">
        <v>155</v>
      </c>
      <c r="W42" s="22" t="s">
        <v>95</v>
      </c>
      <c r="X42" s="22" t="s">
        <v>92</v>
      </c>
      <c r="Y42" s="76">
        <v>1002</v>
      </c>
      <c r="Z42" s="42"/>
      <c r="AA42" s="1" t="s">
        <v>234</v>
      </c>
      <c r="AB42" s="28" t="s">
        <v>235</v>
      </c>
    </row>
    <row r="43" spans="1:28" x14ac:dyDescent="0.3">
      <c r="A43" s="1" t="s">
        <v>46</v>
      </c>
      <c r="B43" s="1" t="s">
        <v>63</v>
      </c>
      <c r="C43" s="27" t="s">
        <v>242</v>
      </c>
      <c r="D43" s="38">
        <v>28</v>
      </c>
      <c r="E43" s="27">
        <v>34</v>
      </c>
      <c r="F43" s="27">
        <v>6</v>
      </c>
      <c r="G43" s="27">
        <v>18</v>
      </c>
      <c r="H43" s="27"/>
      <c r="I43" s="27"/>
      <c r="J43" s="27">
        <v>2</v>
      </c>
      <c r="K43" s="27">
        <v>2</v>
      </c>
      <c r="L43" s="97"/>
      <c r="M43" s="27">
        <v>6</v>
      </c>
      <c r="N43" s="27">
        <f t="shared" si="5"/>
        <v>6</v>
      </c>
      <c r="O43" s="39">
        <v>1</v>
      </c>
      <c r="P43" s="57">
        <v>6</v>
      </c>
      <c r="Q43" s="39">
        <v>3</v>
      </c>
      <c r="R43" s="39">
        <v>2</v>
      </c>
      <c r="S43" s="39"/>
      <c r="T43" s="27">
        <f t="shared" si="6"/>
        <v>14</v>
      </c>
      <c r="U43" s="40">
        <f t="shared" si="7"/>
        <v>0.67647058823529416</v>
      </c>
      <c r="V43" s="22">
        <v>155</v>
      </c>
      <c r="W43" s="22" t="s">
        <v>95</v>
      </c>
      <c r="X43" s="22" t="s">
        <v>92</v>
      </c>
      <c r="Y43" s="76">
        <v>1002</v>
      </c>
      <c r="Z43" s="42"/>
      <c r="AA43" s="1" t="s">
        <v>234</v>
      </c>
      <c r="AB43" s="28" t="s">
        <v>235</v>
      </c>
    </row>
    <row r="44" spans="1:28" x14ac:dyDescent="0.3">
      <c r="A44" s="1" t="s">
        <v>46</v>
      </c>
      <c r="B44" s="1" t="s">
        <v>63</v>
      </c>
      <c r="C44" s="27" t="s">
        <v>243</v>
      </c>
      <c r="D44" s="38">
        <v>32</v>
      </c>
      <c r="E44" s="27">
        <v>17</v>
      </c>
      <c r="F44" s="27">
        <v>0</v>
      </c>
      <c r="G44" s="27">
        <v>3</v>
      </c>
      <c r="H44" s="27"/>
      <c r="I44" s="27"/>
      <c r="J44" s="27">
        <v>0</v>
      </c>
      <c r="K44" s="27">
        <v>0</v>
      </c>
      <c r="L44" s="97"/>
      <c r="M44" s="27">
        <v>0</v>
      </c>
      <c r="N44" s="27">
        <f>SUM(L44:M44)</f>
        <v>0</v>
      </c>
      <c r="O44" s="39">
        <v>0</v>
      </c>
      <c r="P44" s="39">
        <v>1</v>
      </c>
      <c r="Q44" s="39">
        <v>1</v>
      </c>
      <c r="R44" s="39">
        <v>1</v>
      </c>
      <c r="S44" s="39"/>
      <c r="T44" s="27">
        <f t="shared" si="6"/>
        <v>0</v>
      </c>
      <c r="U44" s="40">
        <f t="shared" si="7"/>
        <v>0</v>
      </c>
      <c r="V44" s="22">
        <v>155</v>
      </c>
      <c r="W44" s="22" t="s">
        <v>95</v>
      </c>
      <c r="X44" s="22" t="s">
        <v>92</v>
      </c>
      <c r="Y44" s="76">
        <v>1002</v>
      </c>
      <c r="Z44" s="42"/>
      <c r="AA44" s="1" t="s">
        <v>234</v>
      </c>
      <c r="AB44" s="28" t="s">
        <v>235</v>
      </c>
    </row>
    <row r="45" spans="1:28" x14ac:dyDescent="0.3">
      <c r="A45" s="1" t="s">
        <v>46</v>
      </c>
      <c r="B45" s="1" t="s">
        <v>63</v>
      </c>
      <c r="C45" s="27" t="s">
        <v>244</v>
      </c>
      <c r="D45" s="38">
        <v>1</v>
      </c>
      <c r="E45" s="27">
        <v>37</v>
      </c>
      <c r="F45" s="27">
        <v>5</v>
      </c>
      <c r="G45" s="27">
        <v>13</v>
      </c>
      <c r="H45" s="27"/>
      <c r="I45" s="27"/>
      <c r="J45" s="27">
        <v>6</v>
      </c>
      <c r="K45" s="27">
        <v>6</v>
      </c>
      <c r="L45" s="97"/>
      <c r="M45" s="27">
        <v>6</v>
      </c>
      <c r="N45" s="27">
        <f>SUM(L45:M45)</f>
        <v>6</v>
      </c>
      <c r="O45" s="39">
        <v>3</v>
      </c>
      <c r="P45" s="39">
        <v>3</v>
      </c>
      <c r="Q45" s="39">
        <v>3</v>
      </c>
      <c r="R45" s="39">
        <v>3</v>
      </c>
      <c r="S45" s="39"/>
      <c r="T45" s="27">
        <v>16</v>
      </c>
      <c r="U45" s="40">
        <f t="shared" si="7"/>
        <v>0.7567567567567568</v>
      </c>
      <c r="V45" s="22">
        <v>155</v>
      </c>
      <c r="W45" s="22" t="s">
        <v>95</v>
      </c>
      <c r="X45" s="22" t="s">
        <v>92</v>
      </c>
      <c r="Y45" s="76">
        <v>1002</v>
      </c>
      <c r="Z45" s="42"/>
      <c r="AA45" s="1" t="s">
        <v>234</v>
      </c>
      <c r="AB45" s="28" t="s">
        <v>235</v>
      </c>
    </row>
    <row r="46" spans="1:28" x14ac:dyDescent="0.3">
      <c r="A46" s="1" t="s">
        <v>46</v>
      </c>
      <c r="B46" s="1" t="s">
        <v>63</v>
      </c>
      <c r="C46" s="27" t="s">
        <v>245</v>
      </c>
      <c r="D46" s="38">
        <v>30</v>
      </c>
      <c r="E46" s="27" t="s">
        <v>422</v>
      </c>
      <c r="F46" s="27"/>
      <c r="G46" s="27"/>
      <c r="H46" s="27"/>
      <c r="I46" s="27"/>
      <c r="J46" s="27"/>
      <c r="K46" s="27"/>
      <c r="L46" s="97"/>
      <c r="M46" s="27"/>
      <c r="N46" s="27">
        <f>SUM(L46:M46)</f>
        <v>0</v>
      </c>
      <c r="O46" s="39"/>
      <c r="P46" s="39"/>
      <c r="Q46" s="39"/>
      <c r="R46" s="39"/>
      <c r="S46" s="39"/>
      <c r="T46" s="27">
        <f t="shared" si="6"/>
        <v>0</v>
      </c>
      <c r="U46" s="40" t="str">
        <f t="shared" si="7"/>
        <v/>
      </c>
      <c r="V46" s="22">
        <v>155</v>
      </c>
      <c r="W46" s="22" t="s">
        <v>95</v>
      </c>
      <c r="X46" s="22" t="s">
        <v>92</v>
      </c>
      <c r="Y46" s="76">
        <v>1002</v>
      </c>
      <c r="Z46" s="42"/>
      <c r="AA46" s="1" t="s">
        <v>234</v>
      </c>
      <c r="AB46" s="28" t="s">
        <v>235</v>
      </c>
    </row>
    <row r="47" spans="1:28" x14ac:dyDescent="0.3">
      <c r="A47" s="1" t="s">
        <v>46</v>
      </c>
      <c r="B47" s="1" t="s">
        <v>63</v>
      </c>
      <c r="C47" s="57" t="s">
        <v>39</v>
      </c>
      <c r="D47" s="36"/>
      <c r="E47" s="57"/>
      <c r="F47" s="57"/>
      <c r="G47" s="57"/>
      <c r="H47" s="57"/>
      <c r="I47" s="57"/>
      <c r="J47" s="57"/>
      <c r="K47" s="57"/>
      <c r="L47" s="57">
        <v>13</v>
      </c>
      <c r="M47" s="57">
        <v>-13</v>
      </c>
      <c r="N47" s="5"/>
      <c r="O47" s="57"/>
      <c r="P47" s="57"/>
      <c r="Q47" s="57"/>
      <c r="R47" s="57"/>
      <c r="S47" s="57"/>
      <c r="T47" s="57"/>
      <c r="U47" s="40" t="str">
        <f t="shared" ref="U47" si="8">_xlfn.IFNA("",((T47+Q47+N47-R47)+(O47*2))/E47)</f>
        <v/>
      </c>
      <c r="V47" s="22">
        <v>155</v>
      </c>
      <c r="W47" s="22" t="s">
        <v>95</v>
      </c>
      <c r="X47" s="22" t="s">
        <v>92</v>
      </c>
      <c r="Y47" s="76">
        <v>1002</v>
      </c>
      <c r="Z47" s="42"/>
      <c r="AA47" s="1" t="s">
        <v>234</v>
      </c>
      <c r="AB47" s="28" t="s">
        <v>235</v>
      </c>
    </row>
    <row r="48" spans="1:28" x14ac:dyDescent="0.3">
      <c r="A48" s="44" t="s">
        <v>46</v>
      </c>
      <c r="B48" s="44" t="s">
        <v>63</v>
      </c>
      <c r="C48" s="45" t="s">
        <v>40</v>
      </c>
      <c r="D48" s="44"/>
      <c r="E48" s="45">
        <f t="shared" ref="E48:T48" si="9">SUM(E35:E47)</f>
        <v>240</v>
      </c>
      <c r="F48" s="45">
        <f t="shared" si="9"/>
        <v>25</v>
      </c>
      <c r="G48" s="45">
        <f t="shared" si="9"/>
        <v>89</v>
      </c>
      <c r="H48" s="45">
        <f t="shared" si="9"/>
        <v>0</v>
      </c>
      <c r="I48" s="45">
        <f t="shared" si="9"/>
        <v>0</v>
      </c>
      <c r="J48" s="45">
        <f t="shared" si="9"/>
        <v>12</v>
      </c>
      <c r="K48" s="45">
        <f t="shared" si="9"/>
        <v>18</v>
      </c>
      <c r="L48" s="45">
        <f t="shared" si="9"/>
        <v>13</v>
      </c>
      <c r="M48" s="45">
        <f t="shared" si="9"/>
        <v>27</v>
      </c>
      <c r="N48" s="45">
        <f t="shared" si="9"/>
        <v>40</v>
      </c>
      <c r="O48" s="45">
        <f t="shared" si="9"/>
        <v>18</v>
      </c>
      <c r="P48" s="45">
        <f t="shared" si="9"/>
        <v>27</v>
      </c>
      <c r="Q48" s="45">
        <f t="shared" si="9"/>
        <v>17</v>
      </c>
      <c r="R48" s="45">
        <f t="shared" si="9"/>
        <v>20</v>
      </c>
      <c r="S48" s="45">
        <f t="shared" si="9"/>
        <v>0</v>
      </c>
      <c r="T48" s="45">
        <f t="shared" si="9"/>
        <v>62</v>
      </c>
      <c r="U48" s="46">
        <f>((T48+Q48+N48-R48)+(O48*2))/E48</f>
        <v>0.5625</v>
      </c>
      <c r="V48" s="47">
        <v>155</v>
      </c>
      <c r="W48" s="47" t="s">
        <v>95</v>
      </c>
      <c r="X48" s="47" t="s">
        <v>92</v>
      </c>
      <c r="Y48" s="77">
        <v>1002</v>
      </c>
      <c r="Z48" s="49"/>
      <c r="AA48" s="44" t="s">
        <v>234</v>
      </c>
      <c r="AB48" s="79" t="s">
        <v>235</v>
      </c>
    </row>
    <row r="49" spans="1:28" x14ac:dyDescent="0.3">
      <c r="A49" s="1"/>
      <c r="B49" s="1"/>
      <c r="C49" s="1"/>
      <c r="D49" s="1"/>
      <c r="F49" s="50" t="s">
        <v>41</v>
      </c>
      <c r="G49" s="52">
        <f>F48/G48</f>
        <v>0.2808988764044944</v>
      </c>
      <c r="H49" s="27"/>
      <c r="I49" s="1"/>
      <c r="J49" s="50" t="s">
        <v>42</v>
      </c>
      <c r="K49" s="52">
        <f>J48/K48</f>
        <v>0.66666666666666663</v>
      </c>
      <c r="L49" s="1"/>
      <c r="M49" s="39" t="s">
        <v>43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54"/>
      <c r="Z50" s="42"/>
      <c r="AA50" s="1"/>
      <c r="AB50" s="1"/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A5F1-B472-47F1-A89B-8CC620D0DE21}">
  <sheetPr>
    <tabColor rgb="FFFF0000"/>
    <pageSetUpPr fitToPage="1"/>
  </sheetPr>
  <dimension ref="A1:AB51"/>
  <sheetViews>
    <sheetView workbookViewId="0">
      <selection activeCell="K22" sqref="K2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453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0" t="s">
        <v>533</v>
      </c>
    </row>
    <row r="3" spans="1:28" x14ac:dyDescent="0.3">
      <c r="B3" s="1"/>
      <c r="C3" s="6">
        <v>29188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86</v>
      </c>
      <c r="D4" s="7" t="s">
        <v>4</v>
      </c>
      <c r="E4" s="8"/>
      <c r="F4" s="5"/>
      <c r="G4" s="1"/>
      <c r="J4" s="15" t="s">
        <v>247</v>
      </c>
      <c r="K4" s="16" t="s">
        <v>45</v>
      </c>
      <c r="L4" s="17"/>
      <c r="M4" s="18"/>
      <c r="N4" s="19">
        <v>25</v>
      </c>
      <c r="O4" s="19">
        <v>22</v>
      </c>
      <c r="P4" s="19">
        <v>17</v>
      </c>
      <c r="Q4" s="19">
        <v>33</v>
      </c>
      <c r="R4" s="20"/>
      <c r="S4" s="21">
        <f>SUM(N4:R4)</f>
        <v>97</v>
      </c>
      <c r="T4" s="22">
        <v>162</v>
      </c>
    </row>
    <row r="5" spans="1:28" x14ac:dyDescent="0.3">
      <c r="B5" s="1"/>
      <c r="C5" s="6" t="s">
        <v>246</v>
      </c>
      <c r="D5" s="7" t="s">
        <v>6</v>
      </c>
      <c r="E5" s="1"/>
      <c r="F5" s="1"/>
      <c r="G5" s="1"/>
      <c r="J5" s="15" t="s">
        <v>248</v>
      </c>
      <c r="K5" s="16" t="s">
        <v>66</v>
      </c>
      <c r="L5" s="17"/>
      <c r="M5" s="18"/>
      <c r="N5" s="19">
        <v>23</v>
      </c>
      <c r="O5" s="19">
        <v>10</v>
      </c>
      <c r="P5" s="19">
        <v>29</v>
      </c>
      <c r="Q5" s="19">
        <v>25</v>
      </c>
      <c r="R5" s="20"/>
      <c r="S5" s="21">
        <f>SUM(N5:R5)</f>
        <v>87</v>
      </c>
      <c r="T5" s="22">
        <v>162</v>
      </c>
      <c r="U5" s="1"/>
      <c r="V5" s="1"/>
      <c r="W5" s="1"/>
    </row>
    <row r="6" spans="1:28" x14ac:dyDescent="0.3">
      <c r="C6" s="23">
        <v>1106</v>
      </c>
      <c r="D6" s="7" t="s">
        <v>7</v>
      </c>
      <c r="F6" s="1"/>
      <c r="O6" t="s">
        <v>472</v>
      </c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O7" s="89" t="s">
        <v>473</v>
      </c>
      <c r="S7" s="1"/>
      <c r="T7" s="25" t="s">
        <v>9</v>
      </c>
      <c r="U7" s="1"/>
      <c r="V7" s="26">
        <v>162</v>
      </c>
      <c r="W7" s="1"/>
    </row>
    <row r="8" spans="1:28" x14ac:dyDescent="0.3">
      <c r="B8" s="1"/>
      <c r="C8" s="24" t="s">
        <v>124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4</v>
      </c>
      <c r="W11" s="1"/>
      <c r="X11" s="1"/>
      <c r="Y11" s="31"/>
      <c r="Z11" s="42"/>
      <c r="AA11" s="1"/>
      <c r="AB11" s="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50</v>
      </c>
      <c r="D13" s="38">
        <v>11</v>
      </c>
      <c r="E13" s="97"/>
      <c r="F13" s="27">
        <v>3</v>
      </c>
      <c r="G13" s="97"/>
      <c r="H13" s="27"/>
      <c r="I13" s="27"/>
      <c r="J13" s="39">
        <v>2</v>
      </c>
      <c r="K13" s="27">
        <v>2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+(F13*2)+J13</f>
        <v>8</v>
      </c>
      <c r="U13" s="40" t="str">
        <f>IFERROR(((T13+Q13+N13-R13)+(O13*2))/E13,"")</f>
        <v/>
      </c>
      <c r="V13" s="22">
        <v>162</v>
      </c>
      <c r="W13" s="22" t="s">
        <v>95</v>
      </c>
      <c r="X13" s="22" t="s">
        <v>96</v>
      </c>
      <c r="Y13" s="76">
        <v>1106</v>
      </c>
      <c r="Z13" s="42"/>
      <c r="AA13" s="1" t="s">
        <v>58</v>
      </c>
      <c r="AB13" s="28" t="s">
        <v>249</v>
      </c>
    </row>
    <row r="14" spans="1:28" x14ac:dyDescent="0.3">
      <c r="A14" s="1" t="s">
        <v>65</v>
      </c>
      <c r="B14" s="1" t="s">
        <v>46</v>
      </c>
      <c r="C14" s="27" t="s">
        <v>49</v>
      </c>
      <c r="D14" s="38">
        <v>24</v>
      </c>
      <c r="E14" s="97"/>
      <c r="F14" s="27">
        <v>5</v>
      </c>
      <c r="G14" s="97"/>
      <c r="H14" s="27"/>
      <c r="I14" s="27"/>
      <c r="J14" s="39">
        <v>1</v>
      </c>
      <c r="K14" s="27">
        <v>2</v>
      </c>
      <c r="L14" s="97"/>
      <c r="M14" s="27">
        <v>16</v>
      </c>
      <c r="N14" s="27">
        <f t="shared" ref="N14:N19" si="0">SUM(L14:M14)</f>
        <v>16</v>
      </c>
      <c r="O14" s="98"/>
      <c r="P14" s="98"/>
      <c r="Q14" s="98"/>
      <c r="R14" s="98"/>
      <c r="S14" s="98"/>
      <c r="T14" s="27">
        <f t="shared" ref="T14:T21" si="1">+(F14*2)+J14</f>
        <v>11</v>
      </c>
      <c r="U14" s="40" t="str">
        <f t="shared" ref="U14:U23" si="2">IFERROR(((T14+Q14+N14-R14)+(O14*2))/E14,"")</f>
        <v/>
      </c>
      <c r="V14" s="22">
        <v>162</v>
      </c>
      <c r="W14" s="22" t="s">
        <v>95</v>
      </c>
      <c r="X14" s="22" t="s">
        <v>96</v>
      </c>
      <c r="Y14" s="76">
        <v>1106</v>
      </c>
      <c r="Z14" s="42"/>
      <c r="AA14" s="1" t="s">
        <v>58</v>
      </c>
      <c r="AB14" s="28" t="s">
        <v>249</v>
      </c>
    </row>
    <row r="15" spans="1:28" x14ac:dyDescent="0.3">
      <c r="A15" s="1" t="s">
        <v>65</v>
      </c>
      <c r="B15" s="1" t="s">
        <v>46</v>
      </c>
      <c r="C15" s="27" t="s">
        <v>48</v>
      </c>
      <c r="D15" s="38">
        <v>22</v>
      </c>
      <c r="E15" s="97"/>
      <c r="F15" s="27">
        <v>5</v>
      </c>
      <c r="G15" s="97"/>
      <c r="H15" s="27"/>
      <c r="I15" s="27"/>
      <c r="J15" s="39">
        <v>2</v>
      </c>
      <c r="K15" s="27">
        <v>5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27">
        <f t="shared" si="1"/>
        <v>12</v>
      </c>
      <c r="U15" s="40" t="str">
        <f t="shared" si="2"/>
        <v/>
      </c>
      <c r="V15" s="22">
        <v>162</v>
      </c>
      <c r="W15" s="22" t="s">
        <v>95</v>
      </c>
      <c r="X15" s="22" t="s">
        <v>96</v>
      </c>
      <c r="Y15" s="76">
        <v>1106</v>
      </c>
      <c r="Z15" s="42"/>
      <c r="AA15" s="1" t="s">
        <v>58</v>
      </c>
      <c r="AB15" s="28" t="s">
        <v>249</v>
      </c>
    </row>
    <row r="16" spans="1:28" x14ac:dyDescent="0.3">
      <c r="A16" s="1" t="s">
        <v>65</v>
      </c>
      <c r="B16" s="1" t="s">
        <v>46</v>
      </c>
      <c r="C16" s="27" t="s">
        <v>52</v>
      </c>
      <c r="D16" s="38">
        <v>3</v>
      </c>
      <c r="E16" s="97"/>
      <c r="F16" s="27">
        <v>0</v>
      </c>
      <c r="G16" s="97"/>
      <c r="H16" s="27"/>
      <c r="I16" s="27"/>
      <c r="J16" s="39">
        <v>0</v>
      </c>
      <c r="K16" s="27">
        <v>0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27">
        <f t="shared" si="1"/>
        <v>0</v>
      </c>
      <c r="U16" s="40" t="str">
        <f t="shared" si="2"/>
        <v/>
      </c>
      <c r="V16" s="22">
        <v>162</v>
      </c>
      <c r="W16" s="22" t="s">
        <v>95</v>
      </c>
      <c r="X16" s="22" t="s">
        <v>96</v>
      </c>
      <c r="Y16" s="76">
        <v>1106</v>
      </c>
      <c r="Z16" s="42"/>
      <c r="AA16" s="1" t="s">
        <v>58</v>
      </c>
      <c r="AB16" s="28" t="s">
        <v>249</v>
      </c>
    </row>
    <row r="17" spans="1:28" x14ac:dyDescent="0.3">
      <c r="A17" s="1" t="s">
        <v>65</v>
      </c>
      <c r="B17" s="1" t="s">
        <v>46</v>
      </c>
      <c r="C17" s="27" t="s">
        <v>56</v>
      </c>
      <c r="D17" s="38">
        <v>45</v>
      </c>
      <c r="E17" s="97"/>
      <c r="F17" s="27">
        <v>8</v>
      </c>
      <c r="G17" s="97"/>
      <c r="H17" s="27"/>
      <c r="I17" s="27"/>
      <c r="J17" s="39">
        <v>2</v>
      </c>
      <c r="K17" s="27">
        <v>2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f t="shared" si="1"/>
        <v>18</v>
      </c>
      <c r="U17" s="40" t="str">
        <f t="shared" si="2"/>
        <v/>
      </c>
      <c r="V17" s="22">
        <v>162</v>
      </c>
      <c r="W17" s="22" t="s">
        <v>95</v>
      </c>
      <c r="X17" s="22" t="s">
        <v>96</v>
      </c>
      <c r="Y17" s="76">
        <v>1106</v>
      </c>
      <c r="Z17" s="42"/>
      <c r="AA17" s="1" t="s">
        <v>58</v>
      </c>
      <c r="AB17" s="28" t="s">
        <v>249</v>
      </c>
    </row>
    <row r="18" spans="1:28" x14ac:dyDescent="0.3">
      <c r="A18" s="1" t="s">
        <v>65</v>
      </c>
      <c r="B18" s="1" t="s">
        <v>46</v>
      </c>
      <c r="C18" s="27" t="s">
        <v>51</v>
      </c>
      <c r="D18" s="38">
        <v>23</v>
      </c>
      <c r="E18" s="97"/>
      <c r="F18" s="27">
        <v>3</v>
      </c>
      <c r="G18" s="97"/>
      <c r="H18" s="27"/>
      <c r="I18" s="27"/>
      <c r="J18" s="39">
        <v>4</v>
      </c>
      <c r="K18" s="27">
        <v>6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f t="shared" si="1"/>
        <v>10</v>
      </c>
      <c r="U18" s="40" t="str">
        <f t="shared" si="2"/>
        <v/>
      </c>
      <c r="V18" s="22">
        <v>162</v>
      </c>
      <c r="W18" s="22" t="s">
        <v>95</v>
      </c>
      <c r="X18" s="22" t="s">
        <v>96</v>
      </c>
      <c r="Y18" s="76">
        <v>1106</v>
      </c>
      <c r="Z18" s="42"/>
      <c r="AA18" s="1" t="s">
        <v>58</v>
      </c>
      <c r="AB18" s="28" t="s">
        <v>249</v>
      </c>
    </row>
    <row r="19" spans="1:28" x14ac:dyDescent="0.3">
      <c r="A19" s="1" t="s">
        <v>65</v>
      </c>
      <c r="B19" s="1" t="s">
        <v>46</v>
      </c>
      <c r="C19" s="27" t="s">
        <v>55</v>
      </c>
      <c r="D19" s="38">
        <v>40</v>
      </c>
      <c r="E19" s="97"/>
      <c r="F19" s="27">
        <v>7</v>
      </c>
      <c r="G19" s="97"/>
      <c r="H19" s="27"/>
      <c r="I19" s="27"/>
      <c r="J19" s="39">
        <v>5</v>
      </c>
      <c r="K19" s="27">
        <v>7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f t="shared" si="1"/>
        <v>19</v>
      </c>
      <c r="U19" s="40" t="str">
        <f t="shared" si="2"/>
        <v/>
      </c>
      <c r="V19" s="22">
        <v>162</v>
      </c>
      <c r="W19" s="22" t="s">
        <v>95</v>
      </c>
      <c r="X19" s="22" t="s">
        <v>96</v>
      </c>
      <c r="Y19" s="76">
        <v>1106</v>
      </c>
      <c r="Z19" s="42" t="s">
        <v>535</v>
      </c>
      <c r="AA19" s="1" t="s">
        <v>58</v>
      </c>
      <c r="AB19" s="28" t="s">
        <v>249</v>
      </c>
    </row>
    <row r="20" spans="1:28" x14ac:dyDescent="0.3">
      <c r="A20" s="1" t="s">
        <v>65</v>
      </c>
      <c r="B20" s="1" t="s">
        <v>46</v>
      </c>
      <c r="C20" s="27" t="s">
        <v>57</v>
      </c>
      <c r="D20" s="38">
        <v>13</v>
      </c>
      <c r="E20" s="97"/>
      <c r="F20" s="27">
        <v>3</v>
      </c>
      <c r="G20" s="97"/>
      <c r="H20" s="27"/>
      <c r="I20" s="27"/>
      <c r="J20" s="39">
        <v>0</v>
      </c>
      <c r="K20" s="27">
        <v>0</v>
      </c>
      <c r="L20" s="97"/>
      <c r="M20" s="97"/>
      <c r="N20" s="27">
        <f>SUM(L20:M20)</f>
        <v>0</v>
      </c>
      <c r="O20" s="39">
        <v>5</v>
      </c>
      <c r="P20" s="98"/>
      <c r="Q20" s="98"/>
      <c r="R20" s="98"/>
      <c r="S20" s="98"/>
      <c r="T20" s="27">
        <f t="shared" si="1"/>
        <v>6</v>
      </c>
      <c r="U20" s="40" t="str">
        <f t="shared" si="2"/>
        <v/>
      </c>
      <c r="V20" s="22">
        <v>162</v>
      </c>
      <c r="W20" s="22" t="s">
        <v>95</v>
      </c>
      <c r="X20" s="22" t="s">
        <v>96</v>
      </c>
      <c r="Y20" s="76">
        <v>1106</v>
      </c>
      <c r="Z20" s="42"/>
      <c r="AA20" s="1" t="s">
        <v>58</v>
      </c>
      <c r="AB20" s="28" t="s">
        <v>249</v>
      </c>
    </row>
    <row r="21" spans="1:28" x14ac:dyDescent="0.3">
      <c r="A21" s="1" t="s">
        <v>65</v>
      </c>
      <c r="B21" s="1" t="s">
        <v>46</v>
      </c>
      <c r="C21" s="27" t="s">
        <v>47</v>
      </c>
      <c r="D21" s="38">
        <v>10</v>
      </c>
      <c r="E21" s="97"/>
      <c r="F21" s="27">
        <v>5</v>
      </c>
      <c r="G21" s="97"/>
      <c r="H21" s="27"/>
      <c r="I21" s="27"/>
      <c r="J21" s="39">
        <v>3</v>
      </c>
      <c r="K21" s="27">
        <v>10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27">
        <f t="shared" si="1"/>
        <v>13</v>
      </c>
      <c r="U21" s="40" t="str">
        <f t="shared" si="2"/>
        <v/>
      </c>
      <c r="V21" s="22">
        <v>162</v>
      </c>
      <c r="W21" s="22" t="s">
        <v>95</v>
      </c>
      <c r="X21" s="22" t="s">
        <v>96</v>
      </c>
      <c r="Y21" s="76">
        <v>1106</v>
      </c>
      <c r="Z21" s="42"/>
      <c r="AA21" s="1" t="s">
        <v>58</v>
      </c>
      <c r="AB21" s="28" t="s">
        <v>249</v>
      </c>
    </row>
    <row r="22" spans="1:28" x14ac:dyDescent="0.3">
      <c r="A22" s="1" t="s">
        <v>65</v>
      </c>
      <c r="B22" s="1" t="s">
        <v>46</v>
      </c>
      <c r="C22" s="27" t="s">
        <v>54</v>
      </c>
      <c r="D22" s="38">
        <v>25</v>
      </c>
      <c r="E22" s="97" t="s">
        <v>422</v>
      </c>
      <c r="F22" s="27"/>
      <c r="G22" s="97"/>
      <c r="H22" s="27"/>
      <c r="I22" s="27"/>
      <c r="J22" s="39"/>
      <c r="K22" s="27"/>
      <c r="L22" s="97"/>
      <c r="M22" s="97"/>
      <c r="N22" s="27"/>
      <c r="O22" s="98"/>
      <c r="P22" s="98"/>
      <c r="Q22" s="98"/>
      <c r="R22" s="98"/>
      <c r="S22" s="98"/>
      <c r="T22" s="27"/>
      <c r="U22" s="40" t="str">
        <f t="shared" si="2"/>
        <v/>
      </c>
      <c r="V22" s="22">
        <v>162</v>
      </c>
      <c r="W22" s="22" t="s">
        <v>95</v>
      </c>
      <c r="X22" s="22" t="s">
        <v>96</v>
      </c>
      <c r="Y22" s="76">
        <v>1106</v>
      </c>
      <c r="Z22" s="42"/>
      <c r="AA22" s="1" t="s">
        <v>58</v>
      </c>
      <c r="AB22" s="28" t="s">
        <v>249</v>
      </c>
    </row>
    <row r="23" spans="1:28" x14ac:dyDescent="0.3">
      <c r="A23" s="1" t="s">
        <v>65</v>
      </c>
      <c r="B23" s="1" t="s">
        <v>46</v>
      </c>
      <c r="C23" s="27" t="s">
        <v>53</v>
      </c>
      <c r="D23" s="38">
        <v>15</v>
      </c>
      <c r="E23" s="97"/>
      <c r="F23" s="27">
        <v>0</v>
      </c>
      <c r="G23" s="97"/>
      <c r="H23" s="27"/>
      <c r="I23" s="27"/>
      <c r="J23" s="39">
        <v>0</v>
      </c>
      <c r="K23" s="27">
        <v>0</v>
      </c>
      <c r="L23" s="97"/>
      <c r="M23" s="97"/>
      <c r="N23" s="27">
        <f>SUM(L23:M23)</f>
        <v>0</v>
      </c>
      <c r="O23" s="98"/>
      <c r="P23" s="98"/>
      <c r="Q23" s="98"/>
      <c r="R23" s="98"/>
      <c r="S23" s="98"/>
      <c r="T23" s="27">
        <f t="shared" ref="T23" si="3">+(F23*2)+J23</f>
        <v>0</v>
      </c>
      <c r="U23" s="40" t="str">
        <f t="shared" si="2"/>
        <v/>
      </c>
      <c r="V23" s="22">
        <v>162</v>
      </c>
      <c r="W23" s="22" t="s">
        <v>95</v>
      </c>
      <c r="X23" s="22" t="s">
        <v>96</v>
      </c>
      <c r="Y23" s="76">
        <v>1106</v>
      </c>
      <c r="Z23" s="42"/>
      <c r="AA23" s="1" t="s">
        <v>58</v>
      </c>
      <c r="AB23" s="28" t="s">
        <v>249</v>
      </c>
    </row>
    <row r="24" spans="1:28" x14ac:dyDescent="0.3">
      <c r="A24" s="1" t="s">
        <v>65</v>
      </c>
      <c r="B24" s="1" t="s">
        <v>46</v>
      </c>
      <c r="C24" s="57" t="s">
        <v>39</v>
      </c>
      <c r="D24" s="36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"/>
      <c r="O24" s="57"/>
      <c r="P24" s="57">
        <v>26</v>
      </c>
      <c r="Q24" s="57"/>
      <c r="R24" s="57"/>
      <c r="S24" s="57"/>
      <c r="T24" s="5"/>
      <c r="U24" s="40" t="str">
        <f t="shared" ref="U24" si="4">_xlfn.IFNA("",((T24+Q24+N24-R24)+(O24*2))/E24)</f>
        <v/>
      </c>
      <c r="V24" s="22">
        <v>162</v>
      </c>
      <c r="W24" s="22" t="s">
        <v>95</v>
      </c>
      <c r="X24" s="22" t="s">
        <v>96</v>
      </c>
      <c r="Y24" s="76">
        <v>1106</v>
      </c>
      <c r="Z24" s="42"/>
      <c r="AA24" s="1" t="s">
        <v>58</v>
      </c>
      <c r="AB24" s="28" t="s">
        <v>249</v>
      </c>
    </row>
    <row r="25" spans="1:28" x14ac:dyDescent="0.3">
      <c r="A25" s="44" t="s">
        <v>65</v>
      </c>
      <c r="B25" s="44" t="s">
        <v>46</v>
      </c>
      <c r="C25" s="45" t="s">
        <v>40</v>
      </c>
      <c r="D25" s="44"/>
      <c r="E25" s="45">
        <f t="shared" ref="E25:T25" si="5">SUM(E13:E24)</f>
        <v>240</v>
      </c>
      <c r="F25" s="45">
        <f t="shared" si="5"/>
        <v>39</v>
      </c>
      <c r="G25" s="45">
        <f t="shared" si="5"/>
        <v>0</v>
      </c>
      <c r="H25" s="45">
        <f t="shared" si="5"/>
        <v>0</v>
      </c>
      <c r="I25" s="45">
        <f t="shared" si="5"/>
        <v>0</v>
      </c>
      <c r="J25" s="45">
        <f t="shared" si="5"/>
        <v>19</v>
      </c>
      <c r="K25" s="45">
        <f t="shared" si="5"/>
        <v>34</v>
      </c>
      <c r="L25" s="45">
        <f t="shared" si="5"/>
        <v>0</v>
      </c>
      <c r="M25" s="45">
        <f t="shared" si="5"/>
        <v>16</v>
      </c>
      <c r="N25" s="45">
        <f t="shared" si="5"/>
        <v>16</v>
      </c>
      <c r="O25" s="45">
        <f t="shared" si="5"/>
        <v>5</v>
      </c>
      <c r="P25" s="45">
        <f t="shared" si="5"/>
        <v>26</v>
      </c>
      <c r="Q25" s="45">
        <f t="shared" si="5"/>
        <v>0</v>
      </c>
      <c r="R25" s="45">
        <f t="shared" si="5"/>
        <v>0</v>
      </c>
      <c r="S25" s="45">
        <f t="shared" si="5"/>
        <v>0</v>
      </c>
      <c r="T25" s="45">
        <f t="shared" si="5"/>
        <v>97</v>
      </c>
      <c r="U25" s="46">
        <f>((T25+Q25+N25-R25)+(O25*2))/E25</f>
        <v>0.51249999999999996</v>
      </c>
      <c r="V25" s="47">
        <v>162</v>
      </c>
      <c r="W25" s="47" t="s">
        <v>95</v>
      </c>
      <c r="X25" s="47" t="s">
        <v>96</v>
      </c>
      <c r="Y25" s="77">
        <v>1106</v>
      </c>
      <c r="Z25" s="88" t="s">
        <v>534</v>
      </c>
      <c r="AA25" s="44" t="s">
        <v>58</v>
      </c>
      <c r="AB25" s="79" t="s">
        <v>249</v>
      </c>
    </row>
    <row r="26" spans="1:28" x14ac:dyDescent="0.3">
      <c r="A26" s="1"/>
      <c r="B26" s="1"/>
      <c r="C26" s="1"/>
      <c r="D26" s="1"/>
      <c r="F26" s="50" t="s">
        <v>41</v>
      </c>
      <c r="G26" s="51" t="e">
        <f>F25/G25</f>
        <v>#DIV/0!</v>
      </c>
      <c r="H26" s="27"/>
      <c r="I26" s="1"/>
      <c r="J26" s="50" t="s">
        <v>42</v>
      </c>
      <c r="K26" s="52">
        <f>J25/K25</f>
        <v>0.55882352941176472</v>
      </c>
      <c r="L26" s="1"/>
      <c r="M26" s="39" t="s">
        <v>43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 t="s">
        <v>536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4</v>
      </c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252</v>
      </c>
      <c r="D35" s="38">
        <v>22</v>
      </c>
      <c r="E35" s="97"/>
      <c r="F35" s="27">
        <v>0</v>
      </c>
      <c r="G35" s="97"/>
      <c r="H35" s="27"/>
      <c r="I35" s="27"/>
      <c r="J35" s="27">
        <v>2</v>
      </c>
      <c r="K35" s="27">
        <v>2</v>
      </c>
      <c r="L35" s="97"/>
      <c r="M35" s="97"/>
      <c r="N35" s="27">
        <f>SUM(L35:M35)</f>
        <v>0</v>
      </c>
      <c r="O35" s="97"/>
      <c r="P35" s="98"/>
      <c r="Q35" s="97"/>
      <c r="R35" s="97"/>
      <c r="S35" s="97"/>
      <c r="T35" s="27">
        <f>(H35*3)+((F35-H35)*2)+J35</f>
        <v>2</v>
      </c>
      <c r="U35" s="40" t="str">
        <f>IFERROR(((T35+Q35+N35-R35)+(O35*2))/E35,"")</f>
        <v/>
      </c>
      <c r="V35" s="22">
        <v>162</v>
      </c>
      <c r="W35" s="22" t="s">
        <v>91</v>
      </c>
      <c r="X35" s="22" t="s">
        <v>407</v>
      </c>
      <c r="Y35" s="76">
        <v>1106</v>
      </c>
      <c r="Z35" s="42"/>
      <c r="AA35" s="1" t="s">
        <v>250</v>
      </c>
      <c r="AB35" s="28" t="s">
        <v>251</v>
      </c>
    </row>
    <row r="36" spans="1:28" x14ac:dyDescent="0.3">
      <c r="A36" s="1" t="s">
        <v>46</v>
      </c>
      <c r="B36" s="1" t="s">
        <v>65</v>
      </c>
      <c r="C36" s="27" t="s">
        <v>444</v>
      </c>
      <c r="D36" s="38">
        <v>35</v>
      </c>
      <c r="E36" s="97"/>
      <c r="F36" s="27">
        <v>2</v>
      </c>
      <c r="G36" s="97"/>
      <c r="H36" s="27"/>
      <c r="I36" s="27"/>
      <c r="J36" s="27">
        <v>3</v>
      </c>
      <c r="K36" s="27">
        <v>4</v>
      </c>
      <c r="L36" s="97"/>
      <c r="M36" s="97"/>
      <c r="N36" s="27">
        <f t="shared" ref="N36:N41" si="6">SUM(L36:M36)</f>
        <v>0</v>
      </c>
      <c r="O36" s="98"/>
      <c r="P36" s="98"/>
      <c r="Q36" s="98"/>
      <c r="R36" s="98"/>
      <c r="S36" s="98"/>
      <c r="T36" s="39">
        <f t="shared" ref="T36:T41" si="7">(H36*3)+((F36-H36)*2)+J36</f>
        <v>7</v>
      </c>
      <c r="U36" s="40" t="str">
        <f t="shared" ref="U36:U46" si="8">IFERROR(((T36+Q36+N36-R36)+(O36*2))/E36,"")</f>
        <v/>
      </c>
      <c r="V36" s="22">
        <v>162</v>
      </c>
      <c r="W36" s="22" t="s">
        <v>91</v>
      </c>
      <c r="X36" s="22" t="s">
        <v>407</v>
      </c>
      <c r="Y36" s="76">
        <v>1106</v>
      </c>
      <c r="Z36" s="42"/>
      <c r="AA36" s="1" t="s">
        <v>250</v>
      </c>
      <c r="AB36" s="28" t="s">
        <v>251</v>
      </c>
    </row>
    <row r="37" spans="1:28" x14ac:dyDescent="0.3">
      <c r="A37" s="1" t="s">
        <v>46</v>
      </c>
      <c r="B37" s="1" t="s">
        <v>65</v>
      </c>
      <c r="C37" s="27" t="s">
        <v>434</v>
      </c>
      <c r="D37" s="38">
        <v>6</v>
      </c>
      <c r="E37" s="97"/>
      <c r="F37" s="27">
        <v>0</v>
      </c>
      <c r="G37" s="97"/>
      <c r="H37" s="27"/>
      <c r="I37" s="27"/>
      <c r="J37" s="27">
        <v>0</v>
      </c>
      <c r="K37" s="27">
        <v>0</v>
      </c>
      <c r="L37" s="97"/>
      <c r="M37" s="97"/>
      <c r="N37" s="27">
        <f t="shared" si="6"/>
        <v>0</v>
      </c>
      <c r="O37" s="98"/>
      <c r="P37" s="98"/>
      <c r="Q37" s="98"/>
      <c r="R37" s="98"/>
      <c r="S37" s="98"/>
      <c r="T37" s="39">
        <f t="shared" si="7"/>
        <v>0</v>
      </c>
      <c r="U37" s="40" t="str">
        <f t="shared" si="8"/>
        <v/>
      </c>
      <c r="V37" s="22">
        <v>162</v>
      </c>
      <c r="W37" s="22" t="s">
        <v>91</v>
      </c>
      <c r="X37" s="22" t="s">
        <v>407</v>
      </c>
      <c r="Y37" s="76">
        <v>1106</v>
      </c>
      <c r="Z37" s="42"/>
      <c r="AA37" s="1" t="s">
        <v>250</v>
      </c>
      <c r="AB37" s="28" t="s">
        <v>251</v>
      </c>
    </row>
    <row r="38" spans="1:28" x14ac:dyDescent="0.3">
      <c r="A38" s="1" t="s">
        <v>46</v>
      </c>
      <c r="B38" s="1" t="s">
        <v>65</v>
      </c>
      <c r="C38" s="27" t="s">
        <v>253</v>
      </c>
      <c r="D38" s="38">
        <v>34</v>
      </c>
      <c r="E38" s="97"/>
      <c r="F38" s="27">
        <v>8</v>
      </c>
      <c r="G38" s="97"/>
      <c r="H38" s="27"/>
      <c r="I38" s="27"/>
      <c r="J38" s="27">
        <v>1</v>
      </c>
      <c r="K38" s="27">
        <v>3</v>
      </c>
      <c r="L38" s="97"/>
      <c r="M38" s="97"/>
      <c r="N38" s="27">
        <f t="shared" si="6"/>
        <v>0</v>
      </c>
      <c r="O38" s="98"/>
      <c r="P38" s="98"/>
      <c r="Q38" s="98"/>
      <c r="R38" s="98"/>
      <c r="S38" s="98"/>
      <c r="T38" s="39">
        <f t="shared" si="7"/>
        <v>17</v>
      </c>
      <c r="U38" s="40" t="str">
        <f t="shared" si="8"/>
        <v/>
      </c>
      <c r="V38" s="22">
        <v>162</v>
      </c>
      <c r="W38" s="22" t="s">
        <v>91</v>
      </c>
      <c r="X38" s="22" t="s">
        <v>407</v>
      </c>
      <c r="Y38" s="76">
        <v>1106</v>
      </c>
      <c r="Z38" s="42"/>
      <c r="AA38" s="1" t="s">
        <v>250</v>
      </c>
      <c r="AB38" s="28" t="s">
        <v>251</v>
      </c>
    </row>
    <row r="39" spans="1:28" x14ac:dyDescent="0.3">
      <c r="A39" s="1" t="s">
        <v>46</v>
      </c>
      <c r="B39" s="1" t="s">
        <v>65</v>
      </c>
      <c r="C39" s="27" t="s">
        <v>454</v>
      </c>
      <c r="D39" s="38">
        <v>3</v>
      </c>
      <c r="E39" s="97"/>
      <c r="F39" s="27">
        <v>0</v>
      </c>
      <c r="G39" s="97"/>
      <c r="H39" s="27"/>
      <c r="I39" s="27"/>
      <c r="J39" s="27">
        <v>0</v>
      </c>
      <c r="K39" s="27">
        <v>0</v>
      </c>
      <c r="L39" s="97"/>
      <c r="M39" s="97"/>
      <c r="N39" s="27">
        <f t="shared" si="6"/>
        <v>0</v>
      </c>
      <c r="O39" s="98"/>
      <c r="P39" s="98"/>
      <c r="Q39" s="98"/>
      <c r="R39" s="98"/>
      <c r="S39" s="98"/>
      <c r="T39" s="39">
        <f t="shared" si="7"/>
        <v>0</v>
      </c>
      <c r="U39" s="40" t="str">
        <f t="shared" si="8"/>
        <v/>
      </c>
      <c r="V39" s="22">
        <v>162</v>
      </c>
      <c r="W39" s="22" t="s">
        <v>91</v>
      </c>
      <c r="X39" s="22" t="s">
        <v>407</v>
      </c>
      <c r="Y39" s="76">
        <v>1106</v>
      </c>
      <c r="Z39" s="42"/>
      <c r="AA39" s="1" t="s">
        <v>250</v>
      </c>
      <c r="AB39" s="28" t="s">
        <v>251</v>
      </c>
    </row>
    <row r="40" spans="1:28" x14ac:dyDescent="0.3">
      <c r="A40" s="1" t="s">
        <v>46</v>
      </c>
      <c r="B40" s="1" t="s">
        <v>65</v>
      </c>
      <c r="C40" s="27" t="s">
        <v>254</v>
      </c>
      <c r="D40" s="38">
        <v>4</v>
      </c>
      <c r="E40" s="97"/>
      <c r="F40" s="27">
        <v>5</v>
      </c>
      <c r="G40" s="97"/>
      <c r="H40" s="27"/>
      <c r="I40" s="27"/>
      <c r="J40" s="27">
        <v>4</v>
      </c>
      <c r="K40" s="27">
        <v>4</v>
      </c>
      <c r="L40" s="97"/>
      <c r="M40" s="97"/>
      <c r="N40" s="27">
        <f t="shared" si="6"/>
        <v>0</v>
      </c>
      <c r="O40" s="98"/>
      <c r="P40" s="98"/>
      <c r="Q40" s="98"/>
      <c r="R40" s="98"/>
      <c r="S40" s="98"/>
      <c r="T40" s="39">
        <f t="shared" si="7"/>
        <v>14</v>
      </c>
      <c r="U40" s="40" t="str">
        <f t="shared" si="8"/>
        <v/>
      </c>
      <c r="V40" s="22">
        <v>162</v>
      </c>
      <c r="W40" s="22" t="s">
        <v>91</v>
      </c>
      <c r="X40" s="22" t="s">
        <v>407</v>
      </c>
      <c r="Y40" s="76">
        <v>1106</v>
      </c>
      <c r="Z40" s="42"/>
      <c r="AA40" s="1" t="s">
        <v>250</v>
      </c>
      <c r="AB40" s="28" t="s">
        <v>251</v>
      </c>
    </row>
    <row r="41" spans="1:28" x14ac:dyDescent="0.3">
      <c r="A41" s="1" t="s">
        <v>46</v>
      </c>
      <c r="B41" s="1" t="s">
        <v>65</v>
      </c>
      <c r="C41" s="27" t="s">
        <v>255</v>
      </c>
      <c r="D41" s="38">
        <v>24</v>
      </c>
      <c r="E41" s="97"/>
      <c r="F41" s="27">
        <v>0</v>
      </c>
      <c r="G41" s="97"/>
      <c r="H41" s="27"/>
      <c r="I41" s="27"/>
      <c r="J41" s="27">
        <v>0</v>
      </c>
      <c r="K41" s="27">
        <v>0</v>
      </c>
      <c r="L41" s="97"/>
      <c r="M41" s="97"/>
      <c r="N41" s="27">
        <f t="shared" si="6"/>
        <v>0</v>
      </c>
      <c r="O41" s="98"/>
      <c r="P41" s="98"/>
      <c r="Q41" s="98"/>
      <c r="R41" s="98"/>
      <c r="S41" s="98"/>
      <c r="T41" s="39">
        <f t="shared" si="7"/>
        <v>0</v>
      </c>
      <c r="U41" s="40" t="str">
        <f t="shared" si="8"/>
        <v/>
      </c>
      <c r="V41" s="22">
        <v>162</v>
      </c>
      <c r="W41" s="22" t="s">
        <v>91</v>
      </c>
      <c r="X41" s="22" t="s">
        <v>407</v>
      </c>
      <c r="Y41" s="76">
        <v>1106</v>
      </c>
      <c r="Z41" s="42"/>
      <c r="AA41" s="1" t="s">
        <v>250</v>
      </c>
      <c r="AB41" s="28" t="s">
        <v>251</v>
      </c>
    </row>
    <row r="42" spans="1:28" x14ac:dyDescent="0.3">
      <c r="A42" s="1" t="s">
        <v>46</v>
      </c>
      <c r="B42" s="1" t="s">
        <v>65</v>
      </c>
      <c r="C42" s="27" t="s">
        <v>256</v>
      </c>
      <c r="D42" s="38">
        <v>14</v>
      </c>
      <c r="E42" s="97"/>
      <c r="F42" s="27">
        <v>8</v>
      </c>
      <c r="G42" s="97"/>
      <c r="H42" s="27"/>
      <c r="I42" s="27"/>
      <c r="J42" s="27">
        <v>5</v>
      </c>
      <c r="K42" s="27">
        <v>6</v>
      </c>
      <c r="L42" s="97"/>
      <c r="M42" s="27">
        <v>12</v>
      </c>
      <c r="N42" s="27">
        <f>SUM(L42:M42)</f>
        <v>12</v>
      </c>
      <c r="O42" s="98"/>
      <c r="P42" s="98"/>
      <c r="Q42" s="98"/>
      <c r="R42" s="98"/>
      <c r="S42" s="98"/>
      <c r="T42" s="39">
        <f>(H42*3)+((F42-H42)*2)+J42</f>
        <v>21</v>
      </c>
      <c r="U42" s="40" t="str">
        <f t="shared" si="8"/>
        <v/>
      </c>
      <c r="V42" s="22">
        <v>162</v>
      </c>
      <c r="W42" s="22" t="s">
        <v>91</v>
      </c>
      <c r="X42" s="22" t="s">
        <v>407</v>
      </c>
      <c r="Y42" s="76">
        <v>1106</v>
      </c>
      <c r="Z42" s="42"/>
      <c r="AA42" s="1" t="s">
        <v>250</v>
      </c>
      <c r="AB42" s="28" t="s">
        <v>251</v>
      </c>
    </row>
    <row r="43" spans="1:28" x14ac:dyDescent="0.3">
      <c r="A43" s="1" t="s">
        <v>46</v>
      </c>
      <c r="B43" s="1" t="s">
        <v>65</v>
      </c>
      <c r="C43" s="27" t="s">
        <v>445</v>
      </c>
      <c r="D43" s="38">
        <v>5</v>
      </c>
      <c r="E43" s="97"/>
      <c r="F43" s="27">
        <v>0</v>
      </c>
      <c r="G43" s="97"/>
      <c r="H43" s="27"/>
      <c r="I43" s="27"/>
      <c r="J43" s="27">
        <v>0</v>
      </c>
      <c r="K43" s="27">
        <v>0</v>
      </c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39">
        <f>(H43*3)+((F43-H43)*2)+J43</f>
        <v>0</v>
      </c>
      <c r="U43" s="40" t="str">
        <f t="shared" si="8"/>
        <v/>
      </c>
      <c r="V43" s="22">
        <v>162</v>
      </c>
      <c r="W43" s="22" t="s">
        <v>91</v>
      </c>
      <c r="X43" s="22" t="s">
        <v>407</v>
      </c>
      <c r="Y43" s="76">
        <v>1106</v>
      </c>
      <c r="Z43" s="42"/>
      <c r="AA43" s="1" t="s">
        <v>250</v>
      </c>
      <c r="AB43" s="28" t="s">
        <v>251</v>
      </c>
    </row>
    <row r="44" spans="1:28" x14ac:dyDescent="0.3">
      <c r="A44" s="1" t="s">
        <v>46</v>
      </c>
      <c r="B44" s="1" t="s">
        <v>65</v>
      </c>
      <c r="C44" s="27" t="s">
        <v>446</v>
      </c>
      <c r="D44" s="38">
        <v>12</v>
      </c>
      <c r="E44" s="97"/>
      <c r="F44" s="27">
        <v>0</v>
      </c>
      <c r="G44" s="97"/>
      <c r="H44" s="27"/>
      <c r="I44" s="27"/>
      <c r="J44" s="27">
        <v>0</v>
      </c>
      <c r="K44" s="27">
        <v>0</v>
      </c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39">
        <f>(H44*3)+((F44-H44)*2)+J44</f>
        <v>0</v>
      </c>
      <c r="U44" s="40" t="str">
        <f t="shared" si="8"/>
        <v/>
      </c>
      <c r="V44" s="22">
        <v>162</v>
      </c>
      <c r="W44" s="22" t="s">
        <v>91</v>
      </c>
      <c r="X44" s="22" t="s">
        <v>407</v>
      </c>
      <c r="Y44" s="76">
        <v>1106</v>
      </c>
      <c r="Z44" s="42"/>
      <c r="AA44" s="1" t="s">
        <v>250</v>
      </c>
      <c r="AB44" s="28" t="s">
        <v>251</v>
      </c>
    </row>
    <row r="45" spans="1:28" x14ac:dyDescent="0.3">
      <c r="A45" s="1" t="s">
        <v>46</v>
      </c>
      <c r="B45" s="1" t="s">
        <v>65</v>
      </c>
      <c r="C45" s="27" t="s">
        <v>258</v>
      </c>
      <c r="D45" s="38">
        <v>23</v>
      </c>
      <c r="E45" s="97"/>
      <c r="F45" s="27">
        <v>10</v>
      </c>
      <c r="G45" s="97"/>
      <c r="H45" s="27"/>
      <c r="I45" s="27"/>
      <c r="J45" s="27">
        <v>6</v>
      </c>
      <c r="K45" s="27">
        <v>7</v>
      </c>
      <c r="L45" s="97"/>
      <c r="M45" s="97"/>
      <c r="N45" s="27">
        <f>SUM(L45:M45)</f>
        <v>0</v>
      </c>
      <c r="O45" s="98"/>
      <c r="P45" s="98"/>
      <c r="Q45" s="98"/>
      <c r="R45" s="98"/>
      <c r="S45" s="98"/>
      <c r="T45" s="39">
        <f>(H45*3)+((F45-H45)*2)+J45</f>
        <v>26</v>
      </c>
      <c r="U45" s="40" t="str">
        <f t="shared" si="8"/>
        <v/>
      </c>
      <c r="V45" s="22">
        <v>162</v>
      </c>
      <c r="W45" s="22" t="s">
        <v>91</v>
      </c>
      <c r="X45" s="22" t="s">
        <v>407</v>
      </c>
      <c r="Y45" s="76">
        <v>1106</v>
      </c>
      <c r="Z45" s="42"/>
      <c r="AA45" s="1" t="s">
        <v>250</v>
      </c>
      <c r="AB45" s="28" t="s">
        <v>251</v>
      </c>
    </row>
    <row r="46" spans="1:28" x14ac:dyDescent="0.3">
      <c r="A46" s="1" t="s">
        <v>46</v>
      </c>
      <c r="B46" s="1" t="s">
        <v>65</v>
      </c>
      <c r="C46" s="27" t="s">
        <v>259</v>
      </c>
      <c r="D46" s="38">
        <v>21</v>
      </c>
      <c r="E46" s="97"/>
      <c r="F46" s="27">
        <v>0</v>
      </c>
      <c r="G46" s="97"/>
      <c r="H46" s="27"/>
      <c r="I46" s="27"/>
      <c r="J46" s="27">
        <v>0</v>
      </c>
      <c r="K46" s="27">
        <v>0</v>
      </c>
      <c r="L46" s="97"/>
      <c r="M46" s="97"/>
      <c r="N46" s="27">
        <f>SUM(L46:M46)</f>
        <v>0</v>
      </c>
      <c r="O46" s="98"/>
      <c r="P46" s="98"/>
      <c r="Q46" s="98"/>
      <c r="R46" s="98"/>
      <c r="S46" s="98"/>
      <c r="T46" s="39">
        <f>(H46*3)+((F46-H46)*2)+J46</f>
        <v>0</v>
      </c>
      <c r="U46" s="40" t="str">
        <f t="shared" si="8"/>
        <v/>
      </c>
      <c r="V46" s="22">
        <v>162</v>
      </c>
      <c r="W46" s="22" t="s">
        <v>91</v>
      </c>
      <c r="X46" s="22" t="s">
        <v>407</v>
      </c>
      <c r="Y46" s="76">
        <v>1106</v>
      </c>
      <c r="Z46" s="42"/>
      <c r="AA46" s="1" t="s">
        <v>250</v>
      </c>
      <c r="AB46" s="28" t="s">
        <v>251</v>
      </c>
    </row>
    <row r="47" spans="1:28" x14ac:dyDescent="0.3">
      <c r="A47" s="1" t="s">
        <v>46</v>
      </c>
      <c r="B47" s="1" t="s">
        <v>65</v>
      </c>
      <c r="C47" s="57" t="s">
        <v>39</v>
      </c>
      <c r="D47" s="36"/>
      <c r="E47" s="57">
        <v>240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>
        <v>26</v>
      </c>
      <c r="Q47" s="57"/>
      <c r="R47" s="57"/>
      <c r="S47" s="57"/>
      <c r="T47" s="57"/>
      <c r="U47" s="40" t="str">
        <f t="shared" ref="U47" si="9">_xlfn.IFNA("",((T47+Q47+N47-R47)+(O47*2))/E47)</f>
        <v/>
      </c>
      <c r="V47" s="22">
        <v>162</v>
      </c>
      <c r="W47" s="22" t="s">
        <v>91</v>
      </c>
      <c r="X47" s="22" t="s">
        <v>407</v>
      </c>
      <c r="Y47" s="76">
        <v>1106</v>
      </c>
      <c r="Z47" s="42"/>
      <c r="AA47" s="1" t="s">
        <v>250</v>
      </c>
      <c r="AB47" s="28" t="s">
        <v>251</v>
      </c>
    </row>
    <row r="48" spans="1:28" x14ac:dyDescent="0.3">
      <c r="A48" s="44" t="s">
        <v>46</v>
      </c>
      <c r="B48" s="44" t="s">
        <v>65</v>
      </c>
      <c r="C48" s="45" t="s">
        <v>40</v>
      </c>
      <c r="D48" s="44"/>
      <c r="E48" s="45">
        <f t="shared" ref="E48:T48" si="10">SUM(E35:E47)</f>
        <v>240</v>
      </c>
      <c r="F48" s="45">
        <f t="shared" si="10"/>
        <v>33</v>
      </c>
      <c r="G48" s="45">
        <f t="shared" si="10"/>
        <v>0</v>
      </c>
      <c r="H48" s="45">
        <f t="shared" si="10"/>
        <v>0</v>
      </c>
      <c r="I48" s="45">
        <f t="shared" si="10"/>
        <v>0</v>
      </c>
      <c r="J48" s="45">
        <f t="shared" si="10"/>
        <v>21</v>
      </c>
      <c r="K48" s="45">
        <f t="shared" si="10"/>
        <v>26</v>
      </c>
      <c r="L48" s="45">
        <f t="shared" si="10"/>
        <v>0</v>
      </c>
      <c r="M48" s="45">
        <f t="shared" si="10"/>
        <v>12</v>
      </c>
      <c r="N48" s="45">
        <f t="shared" si="10"/>
        <v>12</v>
      </c>
      <c r="O48" s="45">
        <f t="shared" si="10"/>
        <v>0</v>
      </c>
      <c r="P48" s="45">
        <f t="shared" si="10"/>
        <v>26</v>
      </c>
      <c r="Q48" s="45">
        <f t="shared" si="10"/>
        <v>0</v>
      </c>
      <c r="R48" s="45">
        <f t="shared" si="10"/>
        <v>0</v>
      </c>
      <c r="S48" s="45">
        <f t="shared" si="10"/>
        <v>0</v>
      </c>
      <c r="T48" s="45">
        <f t="shared" si="10"/>
        <v>87</v>
      </c>
      <c r="U48" s="46">
        <f>((T48+Q48+N48-R48)+(O48*2))/E48</f>
        <v>0.41249999999999998</v>
      </c>
      <c r="V48" s="47">
        <v>162</v>
      </c>
      <c r="W48" s="47" t="s">
        <v>91</v>
      </c>
      <c r="X48" s="47" t="s">
        <v>407</v>
      </c>
      <c r="Y48" s="77">
        <v>1106</v>
      </c>
      <c r="Z48" s="49"/>
      <c r="AA48" s="44" t="s">
        <v>250</v>
      </c>
      <c r="AB48" s="79" t="s">
        <v>251</v>
      </c>
    </row>
    <row r="49" spans="1:28" x14ac:dyDescent="0.3">
      <c r="A49" s="1"/>
      <c r="B49" s="1"/>
      <c r="C49" s="1"/>
      <c r="D49" s="1"/>
      <c r="F49" s="50" t="s">
        <v>41</v>
      </c>
      <c r="G49" s="51" t="e">
        <f>F48/G48</f>
        <v>#DIV/0!</v>
      </c>
      <c r="H49" s="27"/>
      <c r="I49" s="1"/>
      <c r="J49" s="50" t="s">
        <v>42</v>
      </c>
      <c r="K49" s="52">
        <f>J48/K48</f>
        <v>0.80769230769230771</v>
      </c>
      <c r="L49" s="1"/>
      <c r="M49" s="39" t="s">
        <v>43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1" t="s">
        <v>474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</sheetData>
  <sheetProtection sheet="1" objects="1" scenarios="1"/>
  <pageMargins left="0" right="0" top="0.75" bottom="0.25" header="0.3" footer="0.3"/>
  <pageSetup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CBBA-5C1A-4188-A565-E920FFEDF259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467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524</v>
      </c>
    </row>
    <row r="3" spans="1:28" x14ac:dyDescent="0.3">
      <c r="B3" s="1"/>
      <c r="C3" s="6">
        <v>29190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260</v>
      </c>
      <c r="K4" s="16" t="s">
        <v>45</v>
      </c>
      <c r="L4" s="17"/>
      <c r="M4" s="18"/>
      <c r="N4" s="19">
        <v>29</v>
      </c>
      <c r="O4" s="19">
        <v>28</v>
      </c>
      <c r="P4" s="19">
        <v>18</v>
      </c>
      <c r="Q4" s="19">
        <v>32</v>
      </c>
      <c r="R4" s="20"/>
      <c r="S4" s="21">
        <f>SUM(N4:R4)</f>
        <v>107</v>
      </c>
      <c r="T4" s="22">
        <v>169</v>
      </c>
    </row>
    <row r="5" spans="1:28" x14ac:dyDescent="0.3">
      <c r="B5" s="1"/>
      <c r="C5" s="6" t="s">
        <v>168</v>
      </c>
      <c r="D5" s="7" t="s">
        <v>6</v>
      </c>
      <c r="E5" s="1"/>
      <c r="F5" s="1"/>
      <c r="G5" s="1"/>
      <c r="J5" s="15" t="s">
        <v>215</v>
      </c>
      <c r="K5" s="16" t="s">
        <v>64</v>
      </c>
      <c r="L5" s="17"/>
      <c r="M5" s="18"/>
      <c r="N5" s="19">
        <v>25</v>
      </c>
      <c r="O5" s="19">
        <v>16</v>
      </c>
      <c r="P5" s="19">
        <v>29</v>
      </c>
      <c r="Q5" s="19">
        <v>28</v>
      </c>
      <c r="R5" s="20"/>
      <c r="S5" s="21">
        <f>SUM(N5:R5)</f>
        <v>98</v>
      </c>
      <c r="T5" s="22">
        <v>169</v>
      </c>
      <c r="U5" s="1"/>
      <c r="V5" s="1"/>
      <c r="W5" s="1"/>
    </row>
    <row r="6" spans="1:28" x14ac:dyDescent="0.3">
      <c r="C6" s="23">
        <v>618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169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5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50</v>
      </c>
      <c r="D13" s="38">
        <v>11</v>
      </c>
      <c r="E13" s="97"/>
      <c r="F13" s="27">
        <v>4</v>
      </c>
      <c r="G13" s="97"/>
      <c r="H13" s="27"/>
      <c r="I13" s="27"/>
      <c r="J13" s="27">
        <v>12</v>
      </c>
      <c r="K13" s="27">
        <v>13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(H13*3)+((F13-H13)*2)+J13</f>
        <v>20</v>
      </c>
      <c r="U13" s="40" t="str">
        <f>IFERROR(((T13+Q13+N13-R13)+(O13*2))/E13,"")</f>
        <v/>
      </c>
      <c r="V13" s="22">
        <v>169</v>
      </c>
      <c r="W13" s="22" t="s">
        <v>95</v>
      </c>
      <c r="X13" s="22" t="s">
        <v>96</v>
      </c>
      <c r="Y13" s="76">
        <v>618</v>
      </c>
      <c r="Z13" s="42"/>
      <c r="AA13" s="1" t="s">
        <v>58</v>
      </c>
      <c r="AB13" s="90" t="s">
        <v>261</v>
      </c>
    </row>
    <row r="14" spans="1:28" x14ac:dyDescent="0.3">
      <c r="A14" s="1" t="s">
        <v>63</v>
      </c>
      <c r="B14" s="1" t="s">
        <v>46</v>
      </c>
      <c r="C14" s="27" t="s">
        <v>49</v>
      </c>
      <c r="D14" s="38">
        <v>24</v>
      </c>
      <c r="E14" s="97"/>
      <c r="F14" s="27">
        <v>7</v>
      </c>
      <c r="G14" s="97"/>
      <c r="H14" s="27"/>
      <c r="I14" s="27"/>
      <c r="J14" s="27">
        <v>6</v>
      </c>
      <c r="K14" s="27">
        <v>8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39">
        <f t="shared" ref="T14:T19" si="1">(H14*3)+((F14-H14)*2)+J14</f>
        <v>20</v>
      </c>
      <c r="U14" s="40" t="str">
        <f t="shared" ref="U14:U23" si="2">IFERROR(((T14+Q14+N14-R14)+(O14*2))/E14,"")</f>
        <v/>
      </c>
      <c r="V14" s="22">
        <v>169</v>
      </c>
      <c r="W14" s="22" t="s">
        <v>95</v>
      </c>
      <c r="X14" s="22" t="s">
        <v>96</v>
      </c>
      <c r="Y14" s="76">
        <v>618</v>
      </c>
      <c r="Z14" s="42"/>
      <c r="AA14" s="1" t="s">
        <v>58</v>
      </c>
      <c r="AB14" s="90" t="s">
        <v>261</v>
      </c>
    </row>
    <row r="15" spans="1:28" x14ac:dyDescent="0.3">
      <c r="A15" s="1" t="s">
        <v>63</v>
      </c>
      <c r="B15" s="1" t="s">
        <v>46</v>
      </c>
      <c r="C15" s="27" t="s">
        <v>48</v>
      </c>
      <c r="D15" s="38">
        <v>22</v>
      </c>
      <c r="E15" s="97"/>
      <c r="F15" s="27">
        <v>3</v>
      </c>
      <c r="G15" s="97"/>
      <c r="H15" s="27"/>
      <c r="I15" s="27"/>
      <c r="J15" s="27">
        <v>2</v>
      </c>
      <c r="K15" s="27">
        <v>2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f t="shared" si="1"/>
        <v>8</v>
      </c>
      <c r="U15" s="40" t="str">
        <f t="shared" si="2"/>
        <v/>
      </c>
      <c r="V15" s="22">
        <v>169</v>
      </c>
      <c r="W15" s="22" t="s">
        <v>95</v>
      </c>
      <c r="X15" s="22" t="s">
        <v>96</v>
      </c>
      <c r="Y15" s="76">
        <v>618</v>
      </c>
      <c r="Z15" s="42"/>
      <c r="AA15" s="1" t="s">
        <v>58</v>
      </c>
      <c r="AB15" s="90" t="s">
        <v>261</v>
      </c>
    </row>
    <row r="16" spans="1:28" x14ac:dyDescent="0.3">
      <c r="A16" s="1" t="s">
        <v>63</v>
      </c>
      <c r="B16" s="1" t="s">
        <v>46</v>
      </c>
      <c r="C16" s="27" t="s">
        <v>52</v>
      </c>
      <c r="D16" s="38">
        <v>3</v>
      </c>
      <c r="E16" s="97"/>
      <c r="F16" s="27">
        <v>0</v>
      </c>
      <c r="G16" s="97"/>
      <c r="H16" s="27"/>
      <c r="I16" s="27"/>
      <c r="J16" s="27">
        <v>0</v>
      </c>
      <c r="K16" s="27">
        <v>0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39">
        <f t="shared" si="1"/>
        <v>0</v>
      </c>
      <c r="U16" s="40" t="str">
        <f t="shared" si="2"/>
        <v/>
      </c>
      <c r="V16" s="22">
        <v>169</v>
      </c>
      <c r="W16" s="22" t="s">
        <v>95</v>
      </c>
      <c r="X16" s="22" t="s">
        <v>96</v>
      </c>
      <c r="Y16" s="76">
        <v>618</v>
      </c>
      <c r="Z16" s="42"/>
      <c r="AA16" s="1" t="s">
        <v>58</v>
      </c>
      <c r="AB16" s="90" t="s">
        <v>261</v>
      </c>
    </row>
    <row r="17" spans="1:28" x14ac:dyDescent="0.3">
      <c r="A17" s="1" t="s">
        <v>63</v>
      </c>
      <c r="B17" s="1" t="s">
        <v>46</v>
      </c>
      <c r="C17" s="27" t="s">
        <v>56</v>
      </c>
      <c r="D17" s="38">
        <v>45</v>
      </c>
      <c r="E17" s="97"/>
      <c r="F17" s="27">
        <v>5</v>
      </c>
      <c r="G17" s="97"/>
      <c r="H17" s="27"/>
      <c r="I17" s="27"/>
      <c r="J17" s="27">
        <v>3</v>
      </c>
      <c r="K17" s="27">
        <v>8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39">
        <f t="shared" si="1"/>
        <v>13</v>
      </c>
      <c r="U17" s="40" t="str">
        <f t="shared" si="2"/>
        <v/>
      </c>
      <c r="V17" s="22">
        <v>169</v>
      </c>
      <c r="W17" s="22" t="s">
        <v>95</v>
      </c>
      <c r="X17" s="22" t="s">
        <v>96</v>
      </c>
      <c r="Y17" s="76">
        <v>618</v>
      </c>
      <c r="Z17" s="42"/>
      <c r="AA17" s="1" t="s">
        <v>58</v>
      </c>
      <c r="AB17" s="90" t="s">
        <v>261</v>
      </c>
    </row>
    <row r="18" spans="1:28" x14ac:dyDescent="0.3">
      <c r="A18" s="1" t="s">
        <v>63</v>
      </c>
      <c r="B18" s="1" t="s">
        <v>46</v>
      </c>
      <c r="C18" s="27" t="s">
        <v>51</v>
      </c>
      <c r="D18" s="38">
        <v>23</v>
      </c>
      <c r="E18" s="97"/>
      <c r="F18" s="27">
        <v>6</v>
      </c>
      <c r="G18" s="97"/>
      <c r="H18" s="27"/>
      <c r="I18" s="27"/>
      <c r="J18" s="27">
        <v>0</v>
      </c>
      <c r="K18" s="27">
        <v>2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f t="shared" si="1"/>
        <v>12</v>
      </c>
      <c r="U18" s="40" t="str">
        <f t="shared" si="2"/>
        <v/>
      </c>
      <c r="V18" s="22">
        <v>169</v>
      </c>
      <c r="W18" s="22" t="s">
        <v>95</v>
      </c>
      <c r="X18" s="22" t="s">
        <v>96</v>
      </c>
      <c r="Y18" s="76">
        <v>618</v>
      </c>
      <c r="Z18" s="42"/>
      <c r="AA18" s="1" t="s">
        <v>58</v>
      </c>
      <c r="AB18" s="90" t="s">
        <v>261</v>
      </c>
    </row>
    <row r="19" spans="1:28" x14ac:dyDescent="0.3">
      <c r="A19" s="1" t="s">
        <v>63</v>
      </c>
      <c r="B19" s="1" t="s">
        <v>46</v>
      </c>
      <c r="C19" s="27" t="s">
        <v>55</v>
      </c>
      <c r="D19" s="38">
        <v>40</v>
      </c>
      <c r="E19" s="97"/>
      <c r="F19" s="27">
        <v>4</v>
      </c>
      <c r="G19" s="97"/>
      <c r="H19" s="27"/>
      <c r="I19" s="27"/>
      <c r="J19" s="27">
        <v>4</v>
      </c>
      <c r="K19" s="27">
        <v>4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39">
        <f t="shared" si="1"/>
        <v>12</v>
      </c>
      <c r="U19" s="40" t="str">
        <f t="shared" si="2"/>
        <v/>
      </c>
      <c r="V19" s="22">
        <v>169</v>
      </c>
      <c r="W19" s="22" t="s">
        <v>95</v>
      </c>
      <c r="X19" s="22" t="s">
        <v>96</v>
      </c>
      <c r="Y19" s="76">
        <v>618</v>
      </c>
      <c r="Z19" s="42"/>
      <c r="AA19" s="1" t="s">
        <v>58</v>
      </c>
      <c r="AB19" s="90" t="s">
        <v>261</v>
      </c>
    </row>
    <row r="20" spans="1:28" x14ac:dyDescent="0.3">
      <c r="A20" s="1" t="s">
        <v>63</v>
      </c>
      <c r="B20" s="1" t="s">
        <v>46</v>
      </c>
      <c r="C20" s="27" t="s">
        <v>57</v>
      </c>
      <c r="D20" s="38">
        <v>13</v>
      </c>
      <c r="E20" s="27" t="s">
        <v>431</v>
      </c>
      <c r="F20" s="27"/>
      <c r="G20" s="97"/>
      <c r="H20" s="27"/>
      <c r="I20" s="27"/>
      <c r="J20" s="27"/>
      <c r="K20" s="27"/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39">
        <f>(H20*3)+((F20-H20)*2)+J20</f>
        <v>0</v>
      </c>
      <c r="U20" s="40" t="str">
        <f t="shared" si="2"/>
        <v/>
      </c>
      <c r="V20" s="22">
        <v>169</v>
      </c>
      <c r="W20" s="22" t="s">
        <v>95</v>
      </c>
      <c r="X20" s="22" t="s">
        <v>96</v>
      </c>
      <c r="Y20" s="76">
        <v>618</v>
      </c>
      <c r="Z20" s="42"/>
      <c r="AA20" s="1" t="s">
        <v>58</v>
      </c>
      <c r="AB20" s="90" t="s">
        <v>261</v>
      </c>
    </row>
    <row r="21" spans="1:28" x14ac:dyDescent="0.3">
      <c r="A21" s="1" t="s">
        <v>63</v>
      </c>
      <c r="B21" s="1" t="s">
        <v>46</v>
      </c>
      <c r="C21" s="27" t="s">
        <v>47</v>
      </c>
      <c r="D21" s="38">
        <v>10</v>
      </c>
      <c r="E21" s="97"/>
      <c r="F21" s="27">
        <v>5</v>
      </c>
      <c r="G21" s="97"/>
      <c r="H21" s="27"/>
      <c r="I21" s="27"/>
      <c r="J21" s="27">
        <v>12</v>
      </c>
      <c r="K21" s="27">
        <v>16</v>
      </c>
      <c r="L21" s="97"/>
      <c r="M21" s="97"/>
      <c r="N21" s="27">
        <f>SUM(L21:M21)</f>
        <v>0</v>
      </c>
      <c r="O21" s="98"/>
      <c r="P21" s="98"/>
      <c r="Q21" s="98"/>
      <c r="R21" s="98"/>
      <c r="S21" s="98"/>
      <c r="T21" s="39">
        <f>(H21*3)+((F21-H21)*2)+J21</f>
        <v>22</v>
      </c>
      <c r="U21" s="40" t="str">
        <f t="shared" si="2"/>
        <v/>
      </c>
      <c r="V21" s="22">
        <v>169</v>
      </c>
      <c r="W21" s="22" t="s">
        <v>95</v>
      </c>
      <c r="X21" s="22" t="s">
        <v>96</v>
      </c>
      <c r="Y21" s="76">
        <v>618</v>
      </c>
      <c r="Z21" s="42"/>
      <c r="AA21" s="1" t="s">
        <v>58</v>
      </c>
      <c r="AB21" s="90" t="s">
        <v>261</v>
      </c>
    </row>
    <row r="22" spans="1:28" x14ac:dyDescent="0.3">
      <c r="A22" s="1" t="s">
        <v>63</v>
      </c>
      <c r="B22" s="1" t="s">
        <v>46</v>
      </c>
      <c r="C22" s="27" t="s">
        <v>54</v>
      </c>
      <c r="D22" s="38">
        <v>25</v>
      </c>
      <c r="E22" s="97"/>
      <c r="F22" s="27">
        <v>0</v>
      </c>
      <c r="G22" s="97"/>
      <c r="H22" s="27"/>
      <c r="I22" s="27"/>
      <c r="J22" s="27">
        <v>0</v>
      </c>
      <c r="K22" s="27">
        <v>0</v>
      </c>
      <c r="L22" s="97"/>
      <c r="M22" s="97"/>
      <c r="N22" s="27">
        <f>SUM(L22:M22)</f>
        <v>0</v>
      </c>
      <c r="O22" s="98"/>
      <c r="P22" s="98"/>
      <c r="Q22" s="98"/>
      <c r="R22" s="98"/>
      <c r="S22" s="98"/>
      <c r="T22" s="39">
        <f>(H22*3)+((F22-H22)*2)+J22</f>
        <v>0</v>
      </c>
      <c r="U22" s="40" t="str">
        <f t="shared" si="2"/>
        <v/>
      </c>
      <c r="V22" s="22">
        <v>169</v>
      </c>
      <c r="W22" s="22" t="s">
        <v>95</v>
      </c>
      <c r="X22" s="22" t="s">
        <v>96</v>
      </c>
      <c r="Y22" s="76">
        <v>618</v>
      </c>
      <c r="Z22" s="42"/>
      <c r="AA22" s="1" t="s">
        <v>58</v>
      </c>
      <c r="AB22" s="90" t="s">
        <v>261</v>
      </c>
    </row>
    <row r="23" spans="1:28" x14ac:dyDescent="0.3">
      <c r="A23" s="1" t="s">
        <v>63</v>
      </c>
      <c r="B23" s="1" t="s">
        <v>46</v>
      </c>
      <c r="C23" s="27" t="s">
        <v>53</v>
      </c>
      <c r="D23" s="38">
        <v>15</v>
      </c>
      <c r="E23" s="97"/>
      <c r="F23" s="27">
        <v>0</v>
      </c>
      <c r="G23" s="97"/>
      <c r="H23" s="27"/>
      <c r="I23" s="27"/>
      <c r="J23" s="27">
        <v>0</v>
      </c>
      <c r="K23" s="27">
        <v>0</v>
      </c>
      <c r="L23" s="97"/>
      <c r="M23" s="97"/>
      <c r="N23" s="27">
        <f>SUM(L23:M23)</f>
        <v>0</v>
      </c>
      <c r="O23" s="98"/>
      <c r="P23" s="98"/>
      <c r="Q23" s="98"/>
      <c r="R23" s="98"/>
      <c r="S23" s="98"/>
      <c r="T23" s="39">
        <f>(H23*3)+((F23-H23)*2)+J23</f>
        <v>0</v>
      </c>
      <c r="U23" s="40" t="str">
        <f t="shared" si="2"/>
        <v/>
      </c>
      <c r="V23" s="22">
        <v>169</v>
      </c>
      <c r="W23" s="22" t="s">
        <v>95</v>
      </c>
      <c r="X23" s="22" t="s">
        <v>96</v>
      </c>
      <c r="Y23" s="76">
        <v>618</v>
      </c>
      <c r="Z23" s="42"/>
      <c r="AA23" s="1" t="s">
        <v>58</v>
      </c>
      <c r="AB23" s="90" t="s">
        <v>261</v>
      </c>
    </row>
    <row r="24" spans="1:28" x14ac:dyDescent="0.3">
      <c r="A24" s="1" t="s">
        <v>63</v>
      </c>
      <c r="B24" s="1" t="s">
        <v>46</v>
      </c>
      <c r="C24" s="57" t="s">
        <v>39</v>
      </c>
      <c r="D24" s="36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26</v>
      </c>
      <c r="Q24" s="57"/>
      <c r="R24" s="57"/>
      <c r="S24" s="57"/>
      <c r="T24" s="57"/>
      <c r="U24" s="40" t="str">
        <f t="shared" ref="U24" si="3">_xlfn.IFNA("",((T24+Q24+N24-R24)+(O24*2))/E24)</f>
        <v/>
      </c>
      <c r="V24" s="22">
        <v>169</v>
      </c>
      <c r="W24" s="22" t="s">
        <v>95</v>
      </c>
      <c r="X24" s="22" t="s">
        <v>96</v>
      </c>
      <c r="Y24" s="76">
        <v>618</v>
      </c>
      <c r="Z24" s="42"/>
      <c r="AA24" s="1" t="s">
        <v>58</v>
      </c>
      <c r="AB24" s="90" t="s">
        <v>261</v>
      </c>
    </row>
    <row r="25" spans="1:28" x14ac:dyDescent="0.3">
      <c r="A25" s="44" t="s">
        <v>63</v>
      </c>
      <c r="B25" s="44" t="s">
        <v>46</v>
      </c>
      <c r="C25" s="45" t="s">
        <v>40</v>
      </c>
      <c r="D25" s="44"/>
      <c r="E25" s="45">
        <f t="shared" ref="E25:T25" si="4">SUM(E13:E24)</f>
        <v>240</v>
      </c>
      <c r="F25" s="45">
        <f t="shared" si="4"/>
        <v>34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39</v>
      </c>
      <c r="K25" s="45">
        <f t="shared" si="4"/>
        <v>53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26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107</v>
      </c>
      <c r="U25" s="46">
        <f>((T25+Q25+N25-R25)+(O25*2))/E25</f>
        <v>0.44583333333333336</v>
      </c>
      <c r="V25" s="47">
        <v>169</v>
      </c>
      <c r="W25" s="47" t="s">
        <v>95</v>
      </c>
      <c r="X25" s="47" t="s">
        <v>96</v>
      </c>
      <c r="Y25" s="77">
        <v>618</v>
      </c>
      <c r="Z25" s="49"/>
      <c r="AA25" s="44" t="s">
        <v>58</v>
      </c>
      <c r="AB25" s="91" t="s">
        <v>261</v>
      </c>
    </row>
    <row r="26" spans="1:28" x14ac:dyDescent="0.3">
      <c r="A26" s="1"/>
      <c r="B26" s="1"/>
      <c r="C26" s="1"/>
      <c r="D26" s="1"/>
      <c r="F26" s="50" t="s">
        <v>41</v>
      </c>
      <c r="G26" s="51" t="e">
        <f>F25/G25</f>
        <v>#DIV/0!</v>
      </c>
      <c r="H26" s="27"/>
      <c r="I26" s="1"/>
      <c r="J26" s="50" t="s">
        <v>42</v>
      </c>
      <c r="K26" s="52">
        <f>J25/K25</f>
        <v>0.73584905660377353</v>
      </c>
      <c r="L26" s="1"/>
      <c r="M26" s="39" t="s">
        <v>43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6">
        <v>4</v>
      </c>
      <c r="W33" s="1"/>
      <c r="X33" s="1"/>
      <c r="Y33" s="31"/>
      <c r="Z33" s="42"/>
      <c r="AA33" s="1"/>
      <c r="AB33" s="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236</v>
      </c>
      <c r="D35" s="38">
        <v>15</v>
      </c>
      <c r="E35" s="97"/>
      <c r="F35" s="27">
        <v>2</v>
      </c>
      <c r="G35" s="97"/>
      <c r="H35" s="27"/>
      <c r="I35" s="27"/>
      <c r="J35" s="27">
        <v>3</v>
      </c>
      <c r="K35" s="27">
        <v>3</v>
      </c>
      <c r="L35" s="97"/>
      <c r="M35" s="97"/>
      <c r="N35" s="27">
        <f>SUM(L35:M35)</f>
        <v>0</v>
      </c>
      <c r="O35" s="97"/>
      <c r="P35" s="98"/>
      <c r="Q35" s="97"/>
      <c r="R35" s="97"/>
      <c r="S35" s="97"/>
      <c r="T35" s="27">
        <f>+(F35*2)+J35</f>
        <v>7</v>
      </c>
      <c r="U35" s="40" t="str">
        <f>IFERROR(((T35+Q35+N35-R35)+(O35*2))/E35,"")</f>
        <v/>
      </c>
      <c r="V35" s="22">
        <v>169</v>
      </c>
      <c r="W35" s="22" t="s">
        <v>91</v>
      </c>
      <c r="X35" s="22" t="s">
        <v>92</v>
      </c>
      <c r="Y35" s="76">
        <v>618</v>
      </c>
      <c r="Z35" s="42"/>
      <c r="AA35" s="1" t="s">
        <v>234</v>
      </c>
      <c r="AB35" s="28" t="s">
        <v>218</v>
      </c>
    </row>
    <row r="36" spans="1:28" x14ac:dyDescent="0.3">
      <c r="A36" s="1" t="s">
        <v>46</v>
      </c>
      <c r="B36" s="1" t="s">
        <v>63</v>
      </c>
      <c r="C36" s="27" t="s">
        <v>237</v>
      </c>
      <c r="D36" s="38">
        <v>10</v>
      </c>
      <c r="E36" s="97"/>
      <c r="F36" s="27">
        <v>1</v>
      </c>
      <c r="G36" s="97"/>
      <c r="H36" s="27"/>
      <c r="I36" s="27"/>
      <c r="J36" s="27">
        <v>0</v>
      </c>
      <c r="K36" s="27">
        <v>0</v>
      </c>
      <c r="L36" s="97"/>
      <c r="M36" s="97"/>
      <c r="N36" s="27">
        <f t="shared" ref="N36:N41" si="5">SUM(L36:M36)</f>
        <v>0</v>
      </c>
      <c r="O36" s="98"/>
      <c r="P36" s="57">
        <v>6</v>
      </c>
      <c r="Q36" s="98"/>
      <c r="R36" s="98"/>
      <c r="S36" s="98"/>
      <c r="T36" s="27">
        <f t="shared" ref="T36:T44" si="6">+(F36*2)+J36</f>
        <v>2</v>
      </c>
      <c r="U36" s="40" t="str">
        <f t="shared" ref="U36:U44" si="7">IFERROR(((T36+Q36+N36-R36)+(O36*2))/E36,"")</f>
        <v/>
      </c>
      <c r="V36" s="22">
        <v>169</v>
      </c>
      <c r="W36" s="22" t="s">
        <v>91</v>
      </c>
      <c r="X36" s="22" t="s">
        <v>92</v>
      </c>
      <c r="Y36" s="76">
        <v>618</v>
      </c>
      <c r="Z36" s="42"/>
      <c r="AA36" s="1" t="s">
        <v>234</v>
      </c>
      <c r="AB36" s="28" t="s">
        <v>218</v>
      </c>
    </row>
    <row r="37" spans="1:28" x14ac:dyDescent="0.3">
      <c r="A37" s="1" t="s">
        <v>46</v>
      </c>
      <c r="B37" s="1" t="s">
        <v>63</v>
      </c>
      <c r="C37" s="27" t="s">
        <v>238</v>
      </c>
      <c r="D37" s="38">
        <v>25</v>
      </c>
      <c r="E37" s="97"/>
      <c r="F37" s="27"/>
      <c r="G37" s="97"/>
      <c r="H37" s="27"/>
      <c r="I37" s="27"/>
      <c r="J37" s="27"/>
      <c r="K37" s="27"/>
      <c r="L37" s="97"/>
      <c r="M37" s="97"/>
      <c r="N37" s="27">
        <f t="shared" si="5"/>
        <v>0</v>
      </c>
      <c r="O37" s="98"/>
      <c r="P37" s="98"/>
      <c r="Q37" s="98"/>
      <c r="R37" s="98"/>
      <c r="S37" s="98"/>
      <c r="T37" s="27">
        <f t="shared" si="6"/>
        <v>0</v>
      </c>
      <c r="U37" s="40" t="str">
        <f t="shared" si="7"/>
        <v/>
      </c>
      <c r="V37" s="22">
        <v>169</v>
      </c>
      <c r="W37" s="22" t="s">
        <v>91</v>
      </c>
      <c r="X37" s="22" t="s">
        <v>92</v>
      </c>
      <c r="Y37" s="76">
        <v>618</v>
      </c>
      <c r="Z37" s="42"/>
      <c r="AA37" s="1" t="s">
        <v>234</v>
      </c>
      <c r="AB37" s="28" t="s">
        <v>218</v>
      </c>
    </row>
    <row r="38" spans="1:28" x14ac:dyDescent="0.3">
      <c r="A38" s="1" t="s">
        <v>46</v>
      </c>
      <c r="B38" s="1" t="s">
        <v>63</v>
      </c>
      <c r="C38" s="27" t="s">
        <v>239</v>
      </c>
      <c r="D38" s="38">
        <v>8</v>
      </c>
      <c r="E38" s="97"/>
      <c r="F38" s="27">
        <v>2</v>
      </c>
      <c r="G38" s="97"/>
      <c r="H38" s="27"/>
      <c r="I38" s="27"/>
      <c r="J38" s="27">
        <v>0</v>
      </c>
      <c r="K38" s="27">
        <v>2</v>
      </c>
      <c r="L38" s="97"/>
      <c r="M38" s="97"/>
      <c r="N38" s="27">
        <f t="shared" si="5"/>
        <v>0</v>
      </c>
      <c r="O38" s="98"/>
      <c r="P38" s="98"/>
      <c r="Q38" s="98"/>
      <c r="R38" s="98"/>
      <c r="S38" s="98"/>
      <c r="T38" s="27">
        <f t="shared" si="6"/>
        <v>4</v>
      </c>
      <c r="U38" s="40" t="str">
        <f t="shared" si="7"/>
        <v/>
      </c>
      <c r="V38" s="22">
        <v>169</v>
      </c>
      <c r="W38" s="22" t="s">
        <v>91</v>
      </c>
      <c r="X38" s="22" t="s">
        <v>92</v>
      </c>
      <c r="Y38" s="76">
        <v>618</v>
      </c>
      <c r="Z38" s="42"/>
      <c r="AA38" s="1" t="s">
        <v>234</v>
      </c>
      <c r="AB38" s="28" t="s">
        <v>218</v>
      </c>
    </row>
    <row r="39" spans="1:28" x14ac:dyDescent="0.3">
      <c r="A39" s="1" t="s">
        <v>46</v>
      </c>
      <c r="B39" s="1" t="s">
        <v>63</v>
      </c>
      <c r="C39" s="27" t="s">
        <v>240</v>
      </c>
      <c r="D39" s="38">
        <v>6</v>
      </c>
      <c r="E39" s="97"/>
      <c r="F39" s="27">
        <v>4</v>
      </c>
      <c r="G39" s="97"/>
      <c r="H39" s="27"/>
      <c r="I39" s="27"/>
      <c r="J39" s="27">
        <v>5</v>
      </c>
      <c r="K39" s="27">
        <v>6</v>
      </c>
      <c r="L39" s="97"/>
      <c r="M39" s="97"/>
      <c r="N39" s="27">
        <f t="shared" si="5"/>
        <v>0</v>
      </c>
      <c r="O39" s="98"/>
      <c r="P39" s="98"/>
      <c r="Q39" s="98"/>
      <c r="R39" s="98"/>
      <c r="S39" s="98"/>
      <c r="T39" s="27">
        <f t="shared" si="6"/>
        <v>13</v>
      </c>
      <c r="U39" s="40" t="str">
        <f t="shared" si="7"/>
        <v/>
      </c>
      <c r="V39" s="22">
        <v>169</v>
      </c>
      <c r="W39" s="22" t="s">
        <v>91</v>
      </c>
      <c r="X39" s="22" t="s">
        <v>92</v>
      </c>
      <c r="Y39" s="76">
        <v>618</v>
      </c>
      <c r="Z39" s="42"/>
      <c r="AA39" s="1" t="s">
        <v>234</v>
      </c>
      <c r="AB39" s="28" t="s">
        <v>218</v>
      </c>
    </row>
    <row r="40" spans="1:28" x14ac:dyDescent="0.3">
      <c r="A40" s="1" t="s">
        <v>46</v>
      </c>
      <c r="B40" s="1" t="s">
        <v>63</v>
      </c>
      <c r="C40" s="27" t="s">
        <v>241</v>
      </c>
      <c r="D40" s="38">
        <v>22</v>
      </c>
      <c r="E40" s="97"/>
      <c r="F40" s="27">
        <v>5</v>
      </c>
      <c r="G40" s="97"/>
      <c r="H40" s="27"/>
      <c r="I40" s="27"/>
      <c r="J40" s="27">
        <v>2</v>
      </c>
      <c r="K40" s="27">
        <v>4</v>
      </c>
      <c r="L40" s="97"/>
      <c r="M40" s="97"/>
      <c r="N40" s="27">
        <f t="shared" si="5"/>
        <v>0</v>
      </c>
      <c r="O40" s="98"/>
      <c r="P40" s="98"/>
      <c r="Q40" s="98"/>
      <c r="R40" s="98"/>
      <c r="S40" s="98"/>
      <c r="T40" s="27">
        <f t="shared" si="6"/>
        <v>12</v>
      </c>
      <c r="U40" s="40" t="str">
        <f t="shared" si="7"/>
        <v/>
      </c>
      <c r="V40" s="22">
        <v>169</v>
      </c>
      <c r="W40" s="22" t="s">
        <v>91</v>
      </c>
      <c r="X40" s="22" t="s">
        <v>92</v>
      </c>
      <c r="Y40" s="76">
        <v>618</v>
      </c>
      <c r="Z40" s="42"/>
      <c r="AA40" s="1" t="s">
        <v>234</v>
      </c>
      <c r="AB40" s="28" t="s">
        <v>218</v>
      </c>
    </row>
    <row r="41" spans="1:28" x14ac:dyDescent="0.3">
      <c r="A41" s="1" t="s">
        <v>46</v>
      </c>
      <c r="B41" s="1" t="s">
        <v>63</v>
      </c>
      <c r="C41" s="27" t="s">
        <v>242</v>
      </c>
      <c r="D41" s="38">
        <v>28</v>
      </c>
      <c r="E41" s="97"/>
      <c r="F41" s="27">
        <v>9</v>
      </c>
      <c r="G41" s="97"/>
      <c r="H41" s="27"/>
      <c r="I41" s="27"/>
      <c r="J41" s="27">
        <v>3</v>
      </c>
      <c r="K41" s="27">
        <v>3</v>
      </c>
      <c r="L41" s="97"/>
      <c r="M41" s="97"/>
      <c r="N41" s="27">
        <f t="shared" si="5"/>
        <v>0</v>
      </c>
      <c r="O41" s="98"/>
      <c r="P41" s="98"/>
      <c r="Q41" s="98"/>
      <c r="R41" s="98"/>
      <c r="S41" s="98"/>
      <c r="T41" s="27">
        <f t="shared" si="6"/>
        <v>21</v>
      </c>
      <c r="U41" s="40" t="str">
        <f t="shared" si="7"/>
        <v/>
      </c>
      <c r="V41" s="22">
        <v>169</v>
      </c>
      <c r="W41" s="22" t="s">
        <v>91</v>
      </c>
      <c r="X41" s="22" t="s">
        <v>92</v>
      </c>
      <c r="Y41" s="76">
        <v>618</v>
      </c>
      <c r="Z41" s="42"/>
      <c r="AA41" s="1" t="s">
        <v>234</v>
      </c>
      <c r="AB41" s="28" t="s">
        <v>218</v>
      </c>
    </row>
    <row r="42" spans="1:28" x14ac:dyDescent="0.3">
      <c r="A42" s="1" t="s">
        <v>46</v>
      </c>
      <c r="B42" s="1" t="s">
        <v>63</v>
      </c>
      <c r="C42" s="27" t="s">
        <v>243</v>
      </c>
      <c r="D42" s="38">
        <v>32</v>
      </c>
      <c r="E42" s="97"/>
      <c r="F42" s="27">
        <v>2</v>
      </c>
      <c r="G42" s="97"/>
      <c r="H42" s="27"/>
      <c r="I42" s="27"/>
      <c r="J42" s="27">
        <v>0</v>
      </c>
      <c r="K42" s="27">
        <v>0</v>
      </c>
      <c r="L42" s="97"/>
      <c r="M42" s="97"/>
      <c r="N42" s="27">
        <f>SUM(L42:M42)</f>
        <v>0</v>
      </c>
      <c r="O42" s="98"/>
      <c r="P42" s="98"/>
      <c r="Q42" s="98"/>
      <c r="R42" s="98"/>
      <c r="S42" s="98"/>
      <c r="T42" s="27">
        <f t="shared" si="6"/>
        <v>4</v>
      </c>
      <c r="U42" s="40" t="str">
        <f t="shared" si="7"/>
        <v/>
      </c>
      <c r="V42" s="22">
        <v>169</v>
      </c>
      <c r="W42" s="22" t="s">
        <v>91</v>
      </c>
      <c r="X42" s="22" t="s">
        <v>92</v>
      </c>
      <c r="Y42" s="76">
        <v>618</v>
      </c>
      <c r="Z42" s="42"/>
      <c r="AA42" s="1" t="s">
        <v>234</v>
      </c>
      <c r="AB42" s="28" t="s">
        <v>218</v>
      </c>
    </row>
    <row r="43" spans="1:28" x14ac:dyDescent="0.3">
      <c r="A43" s="1" t="s">
        <v>46</v>
      </c>
      <c r="B43" s="1" t="s">
        <v>63</v>
      </c>
      <c r="C43" s="27" t="s">
        <v>244</v>
      </c>
      <c r="D43" s="38">
        <v>1</v>
      </c>
      <c r="E43" s="97"/>
      <c r="F43" s="27">
        <v>6</v>
      </c>
      <c r="G43" s="97"/>
      <c r="H43" s="27"/>
      <c r="I43" s="27"/>
      <c r="J43" s="27">
        <v>8</v>
      </c>
      <c r="K43" s="27">
        <v>11</v>
      </c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27">
        <f t="shared" si="6"/>
        <v>20</v>
      </c>
      <c r="U43" s="40" t="str">
        <f t="shared" si="7"/>
        <v/>
      </c>
      <c r="V43" s="22">
        <v>169</v>
      </c>
      <c r="W43" s="22" t="s">
        <v>91</v>
      </c>
      <c r="X43" s="22" t="s">
        <v>92</v>
      </c>
      <c r="Y43" s="76">
        <v>618</v>
      </c>
      <c r="Z43" s="42"/>
      <c r="AA43" s="1" t="s">
        <v>234</v>
      </c>
      <c r="AB43" s="28" t="s">
        <v>218</v>
      </c>
    </row>
    <row r="44" spans="1:28" x14ac:dyDescent="0.3">
      <c r="A44" s="1" t="s">
        <v>46</v>
      </c>
      <c r="B44" s="1" t="s">
        <v>63</v>
      </c>
      <c r="C44" s="27" t="s">
        <v>245</v>
      </c>
      <c r="D44" s="38">
        <v>30</v>
      </c>
      <c r="E44" s="97"/>
      <c r="F44" s="27">
        <v>2</v>
      </c>
      <c r="G44" s="97"/>
      <c r="H44" s="27"/>
      <c r="I44" s="27"/>
      <c r="J44" s="27">
        <v>11</v>
      </c>
      <c r="K44" s="27">
        <v>15</v>
      </c>
      <c r="L44" s="97"/>
      <c r="M44" s="97"/>
      <c r="N44" s="27">
        <f>SUM(L44:M44)</f>
        <v>0</v>
      </c>
      <c r="O44" s="98"/>
      <c r="P44" s="98"/>
      <c r="Q44" s="98"/>
      <c r="R44" s="98"/>
      <c r="S44" s="98"/>
      <c r="T44" s="27">
        <f t="shared" si="6"/>
        <v>15</v>
      </c>
      <c r="U44" s="40" t="str">
        <f t="shared" si="7"/>
        <v/>
      </c>
      <c r="V44" s="22">
        <v>169</v>
      </c>
      <c r="W44" s="22" t="s">
        <v>91</v>
      </c>
      <c r="X44" s="22" t="s">
        <v>92</v>
      </c>
      <c r="Y44" s="76">
        <v>618</v>
      </c>
      <c r="Z44" s="42"/>
      <c r="AA44" s="1" t="s">
        <v>234</v>
      </c>
      <c r="AB44" s="28" t="s">
        <v>218</v>
      </c>
    </row>
    <row r="45" spans="1:28" x14ac:dyDescent="0.3">
      <c r="A45" s="1" t="s">
        <v>46</v>
      </c>
      <c r="B45" s="1" t="s">
        <v>63</v>
      </c>
      <c r="C45" s="57" t="s">
        <v>39</v>
      </c>
      <c r="D45" s="57"/>
      <c r="E45" s="57">
        <v>240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>
        <v>29</v>
      </c>
      <c r="Q45" s="57"/>
      <c r="R45" s="57"/>
      <c r="S45" s="57"/>
      <c r="T45" s="57"/>
      <c r="U45" s="40" t="str">
        <f t="shared" ref="U45" si="8">_xlfn.IFNA("",((T45+Q45+N45-R45)+(O45*2))/E45)</f>
        <v/>
      </c>
      <c r="V45" s="22">
        <v>169</v>
      </c>
      <c r="W45" s="22" t="s">
        <v>91</v>
      </c>
      <c r="X45" s="22" t="s">
        <v>92</v>
      </c>
      <c r="Y45" s="76">
        <v>618</v>
      </c>
      <c r="Z45" s="42"/>
      <c r="AA45" s="1" t="s">
        <v>234</v>
      </c>
      <c r="AB45" s="28" t="s">
        <v>218</v>
      </c>
    </row>
    <row r="46" spans="1:28" x14ac:dyDescent="0.3">
      <c r="A46" s="44" t="s">
        <v>46</v>
      </c>
      <c r="B46" s="44" t="s">
        <v>63</v>
      </c>
      <c r="C46" s="45" t="s">
        <v>40</v>
      </c>
      <c r="D46" s="44"/>
      <c r="E46" s="45">
        <f t="shared" ref="E46:T46" si="9">SUM(E35:E45)</f>
        <v>240</v>
      </c>
      <c r="F46" s="45">
        <f t="shared" si="9"/>
        <v>33</v>
      </c>
      <c r="G46" s="45">
        <f t="shared" si="9"/>
        <v>0</v>
      </c>
      <c r="H46" s="45">
        <f t="shared" si="9"/>
        <v>0</v>
      </c>
      <c r="I46" s="45">
        <f t="shared" si="9"/>
        <v>0</v>
      </c>
      <c r="J46" s="45">
        <f t="shared" si="9"/>
        <v>32</v>
      </c>
      <c r="K46" s="45">
        <f t="shared" si="9"/>
        <v>44</v>
      </c>
      <c r="L46" s="45">
        <f t="shared" si="9"/>
        <v>0</v>
      </c>
      <c r="M46" s="45">
        <f t="shared" si="9"/>
        <v>0</v>
      </c>
      <c r="N46" s="45">
        <f t="shared" si="9"/>
        <v>0</v>
      </c>
      <c r="O46" s="45">
        <f t="shared" si="9"/>
        <v>0</v>
      </c>
      <c r="P46" s="45">
        <f t="shared" si="9"/>
        <v>35</v>
      </c>
      <c r="Q46" s="45">
        <f t="shared" si="9"/>
        <v>0</v>
      </c>
      <c r="R46" s="45">
        <f t="shared" si="9"/>
        <v>0</v>
      </c>
      <c r="S46" s="45">
        <f t="shared" si="9"/>
        <v>0</v>
      </c>
      <c r="T46" s="45">
        <f t="shared" si="9"/>
        <v>98</v>
      </c>
      <c r="U46" s="46">
        <f>((T46+Q46+N46-R46)+(O46*2))/E46</f>
        <v>0.40833333333333333</v>
      </c>
      <c r="V46" s="47">
        <v>169</v>
      </c>
      <c r="W46" s="47" t="s">
        <v>91</v>
      </c>
      <c r="X46" s="47" t="s">
        <v>92</v>
      </c>
      <c r="Y46" s="78">
        <v>618</v>
      </c>
      <c r="Z46" s="88" t="s">
        <v>531</v>
      </c>
      <c r="AA46" s="44" t="s">
        <v>234</v>
      </c>
      <c r="AB46" s="91" t="s">
        <v>218</v>
      </c>
    </row>
    <row r="47" spans="1:28" x14ac:dyDescent="0.3">
      <c r="A47" s="1"/>
      <c r="B47" s="1"/>
      <c r="C47" s="1"/>
      <c r="D47" s="1"/>
      <c r="F47" s="50" t="s">
        <v>41</v>
      </c>
      <c r="G47" s="51" t="e">
        <f>F46/G46</f>
        <v>#DIV/0!</v>
      </c>
      <c r="H47" s="27"/>
      <c r="I47" s="1"/>
      <c r="J47" s="50" t="s">
        <v>42</v>
      </c>
      <c r="K47" s="52">
        <f>J46/K46</f>
        <v>0.72727272727272729</v>
      </c>
      <c r="L47" s="1"/>
      <c r="M47" s="39" t="s">
        <v>43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44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 t="s">
        <v>532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  <row r="50" spans="2:28" x14ac:dyDescent="0.3">
      <c r="C50" t="s">
        <v>546</v>
      </c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46DA6-4CB0-4411-A496-3DB5C9631BA0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452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2" t="s">
        <v>517</v>
      </c>
    </row>
    <row r="3" spans="1:28" x14ac:dyDescent="0.3">
      <c r="B3" s="1"/>
      <c r="C3" s="6">
        <v>29193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262</v>
      </c>
      <c r="D4" s="7" t="s">
        <v>4</v>
      </c>
      <c r="E4" s="8"/>
      <c r="F4" s="5"/>
      <c r="G4" s="1"/>
      <c r="J4" s="15" t="s">
        <v>264</v>
      </c>
      <c r="K4" s="16" t="s">
        <v>45</v>
      </c>
      <c r="L4" s="17"/>
      <c r="M4" s="18"/>
      <c r="N4" s="19">
        <v>23</v>
      </c>
      <c r="O4" s="19">
        <v>28</v>
      </c>
      <c r="P4" s="19">
        <v>23</v>
      </c>
      <c r="Q4" s="19">
        <v>16</v>
      </c>
      <c r="R4" s="20"/>
      <c r="S4" s="21">
        <f>SUM(N4:R4)</f>
        <v>90</v>
      </c>
      <c r="T4" s="22">
        <v>174</v>
      </c>
    </row>
    <row r="5" spans="1:28" x14ac:dyDescent="0.3">
      <c r="B5" s="1"/>
      <c r="C5" s="6" t="s">
        <v>263</v>
      </c>
      <c r="D5" s="7" t="s">
        <v>6</v>
      </c>
      <c r="E5" s="1"/>
      <c r="F5" s="1"/>
      <c r="G5" s="1"/>
      <c r="J5" s="15" t="s">
        <v>265</v>
      </c>
      <c r="K5" s="16" t="s">
        <v>68</v>
      </c>
      <c r="L5" s="17"/>
      <c r="M5" s="18"/>
      <c r="N5" s="19">
        <v>19</v>
      </c>
      <c r="O5" s="19">
        <v>17</v>
      </c>
      <c r="P5" s="19">
        <v>22</v>
      </c>
      <c r="Q5" s="19">
        <v>27</v>
      </c>
      <c r="R5" s="20"/>
      <c r="S5" s="21">
        <f>SUM(N5:R5)</f>
        <v>85</v>
      </c>
      <c r="T5" s="22">
        <v>174</v>
      </c>
      <c r="U5" s="1"/>
      <c r="V5" s="1"/>
      <c r="W5" s="1"/>
    </row>
    <row r="6" spans="1:28" x14ac:dyDescent="0.3">
      <c r="C6" s="23">
        <v>427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550</v>
      </c>
      <c r="D7" s="7" t="s">
        <v>8</v>
      </c>
      <c r="G7" s="1"/>
      <c r="S7" s="1"/>
      <c r="T7" s="25" t="s">
        <v>9</v>
      </c>
      <c r="U7" s="1"/>
      <c r="V7" s="26">
        <v>174</v>
      </c>
      <c r="W7" s="1"/>
    </row>
    <row r="8" spans="1:28" x14ac:dyDescent="0.3">
      <c r="B8" s="1"/>
      <c r="C8" s="24" t="s">
        <v>291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Houston Angels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6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50</v>
      </c>
      <c r="D13" s="38">
        <v>11</v>
      </c>
      <c r="E13" s="97"/>
      <c r="F13" s="27">
        <v>4</v>
      </c>
      <c r="G13" s="97"/>
      <c r="H13" s="27"/>
      <c r="I13" s="27"/>
      <c r="J13" s="27">
        <v>2</v>
      </c>
      <c r="K13" s="27">
        <v>3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(H13*3)+((F13-H13)*2)+J13</f>
        <v>10</v>
      </c>
      <c r="U13" s="40" t="str">
        <f>IFERROR(((T13+Q13+N13-R13)+(O13*2))/E13,"")</f>
        <v/>
      </c>
      <c r="V13" s="22">
        <v>174</v>
      </c>
      <c r="W13" s="22" t="s">
        <v>91</v>
      </c>
      <c r="X13" s="22" t="s">
        <v>96</v>
      </c>
      <c r="Y13" s="76">
        <v>427</v>
      </c>
      <c r="Z13" s="42"/>
      <c r="AA13" s="1" t="s">
        <v>58</v>
      </c>
      <c r="AB13" s="28" t="s">
        <v>266</v>
      </c>
    </row>
    <row r="14" spans="1:28" x14ac:dyDescent="0.3">
      <c r="A14" s="1" t="s">
        <v>67</v>
      </c>
      <c r="B14" s="1" t="s">
        <v>46</v>
      </c>
      <c r="C14" s="27" t="s">
        <v>49</v>
      </c>
      <c r="D14" s="38">
        <v>24</v>
      </c>
      <c r="E14" s="97"/>
      <c r="F14" s="27">
        <v>10</v>
      </c>
      <c r="G14" s="97"/>
      <c r="H14" s="27"/>
      <c r="I14" s="27"/>
      <c r="J14" s="27">
        <v>4</v>
      </c>
      <c r="K14" s="27">
        <v>6</v>
      </c>
      <c r="L14" s="97"/>
      <c r="M14" s="27">
        <v>11</v>
      </c>
      <c r="N14" s="27">
        <f t="shared" ref="N14:N19" si="0">SUM(L14:M14)</f>
        <v>11</v>
      </c>
      <c r="O14" s="98"/>
      <c r="P14" s="98"/>
      <c r="Q14" s="98"/>
      <c r="R14" s="98"/>
      <c r="S14" s="98"/>
      <c r="T14" s="39">
        <f t="shared" ref="T14:T19" si="1">(H14*3)+((F14-H14)*2)+J14</f>
        <v>24</v>
      </c>
      <c r="U14" s="40" t="str">
        <f t="shared" ref="U14:U23" si="2">IFERROR(((T14+Q14+N14-R14)+(O14*2))/E14,"")</f>
        <v/>
      </c>
      <c r="V14" s="22">
        <v>174</v>
      </c>
      <c r="W14" s="22" t="s">
        <v>91</v>
      </c>
      <c r="X14" s="22" t="s">
        <v>96</v>
      </c>
      <c r="Y14" s="76">
        <v>427</v>
      </c>
      <c r="Z14" s="42"/>
      <c r="AA14" s="1" t="s">
        <v>58</v>
      </c>
      <c r="AB14" s="28" t="s">
        <v>266</v>
      </c>
    </row>
    <row r="15" spans="1:28" x14ac:dyDescent="0.3">
      <c r="A15" s="1" t="s">
        <v>67</v>
      </c>
      <c r="B15" s="1" t="s">
        <v>46</v>
      </c>
      <c r="C15" s="27" t="s">
        <v>48</v>
      </c>
      <c r="D15" s="38">
        <v>22</v>
      </c>
      <c r="E15" s="97"/>
      <c r="F15" s="27">
        <v>2</v>
      </c>
      <c r="G15" s="97"/>
      <c r="H15" s="27"/>
      <c r="I15" s="27"/>
      <c r="J15" s="27">
        <v>2</v>
      </c>
      <c r="K15" s="27">
        <v>3</v>
      </c>
      <c r="L15" s="97"/>
      <c r="M15" s="97"/>
      <c r="N15" s="27">
        <f t="shared" si="0"/>
        <v>0</v>
      </c>
      <c r="O15" s="98"/>
      <c r="P15" s="98"/>
      <c r="Q15" s="98"/>
      <c r="R15" s="98"/>
      <c r="S15" s="98"/>
      <c r="T15" s="39">
        <f t="shared" si="1"/>
        <v>6</v>
      </c>
      <c r="U15" s="40" t="str">
        <f t="shared" si="2"/>
        <v/>
      </c>
      <c r="V15" s="22">
        <v>174</v>
      </c>
      <c r="W15" s="22" t="s">
        <v>91</v>
      </c>
      <c r="X15" s="22" t="s">
        <v>96</v>
      </c>
      <c r="Y15" s="76">
        <v>427</v>
      </c>
      <c r="Z15" s="42"/>
      <c r="AA15" s="1" t="s">
        <v>58</v>
      </c>
      <c r="AB15" s="28" t="s">
        <v>266</v>
      </c>
    </row>
    <row r="16" spans="1:28" x14ac:dyDescent="0.3">
      <c r="A16" s="1" t="s">
        <v>67</v>
      </c>
      <c r="B16" s="1" t="s">
        <v>46</v>
      </c>
      <c r="C16" s="27" t="s">
        <v>52</v>
      </c>
      <c r="D16" s="38">
        <v>3</v>
      </c>
      <c r="E16" s="97"/>
      <c r="F16" s="27">
        <v>0</v>
      </c>
      <c r="G16" s="97"/>
      <c r="H16" s="27"/>
      <c r="I16" s="27"/>
      <c r="J16" s="27">
        <v>0</v>
      </c>
      <c r="K16" s="27">
        <v>0</v>
      </c>
      <c r="L16" s="97"/>
      <c r="M16" s="97"/>
      <c r="N16" s="27">
        <f t="shared" si="0"/>
        <v>0</v>
      </c>
      <c r="O16" s="98"/>
      <c r="P16" s="98"/>
      <c r="Q16" s="98"/>
      <c r="R16" s="98"/>
      <c r="S16" s="98"/>
      <c r="T16" s="39">
        <f t="shared" si="1"/>
        <v>0</v>
      </c>
      <c r="U16" s="40" t="str">
        <f t="shared" si="2"/>
        <v/>
      </c>
      <c r="V16" s="22">
        <v>174</v>
      </c>
      <c r="W16" s="22" t="s">
        <v>91</v>
      </c>
      <c r="X16" s="22" t="s">
        <v>96</v>
      </c>
      <c r="Y16" s="76">
        <v>427</v>
      </c>
      <c r="Z16" s="42"/>
      <c r="AA16" s="1" t="s">
        <v>58</v>
      </c>
      <c r="AB16" s="28" t="s">
        <v>266</v>
      </c>
    </row>
    <row r="17" spans="1:28" x14ac:dyDescent="0.3">
      <c r="A17" s="1" t="s">
        <v>67</v>
      </c>
      <c r="B17" s="1" t="s">
        <v>46</v>
      </c>
      <c r="C17" s="27" t="s">
        <v>56</v>
      </c>
      <c r="D17" s="38">
        <v>45</v>
      </c>
      <c r="E17" s="97"/>
      <c r="F17" s="27">
        <v>2</v>
      </c>
      <c r="G17" s="97"/>
      <c r="H17" s="27"/>
      <c r="I17" s="27"/>
      <c r="J17" s="27">
        <v>0</v>
      </c>
      <c r="K17" s="27">
        <v>0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39">
        <f t="shared" si="1"/>
        <v>4</v>
      </c>
      <c r="U17" s="40" t="str">
        <f t="shared" si="2"/>
        <v/>
      </c>
      <c r="V17" s="22">
        <v>174</v>
      </c>
      <c r="W17" s="22" t="s">
        <v>91</v>
      </c>
      <c r="X17" s="22" t="s">
        <v>96</v>
      </c>
      <c r="Y17" s="76">
        <v>427</v>
      </c>
      <c r="Z17" s="42"/>
      <c r="AA17" s="1" t="s">
        <v>58</v>
      </c>
      <c r="AB17" s="28" t="s">
        <v>266</v>
      </c>
    </row>
    <row r="18" spans="1:28" x14ac:dyDescent="0.3">
      <c r="A18" s="1" t="s">
        <v>67</v>
      </c>
      <c r="B18" s="1" t="s">
        <v>46</v>
      </c>
      <c r="C18" s="27" t="s">
        <v>51</v>
      </c>
      <c r="D18" s="38">
        <v>23</v>
      </c>
      <c r="E18" s="97"/>
      <c r="F18" s="27">
        <v>2</v>
      </c>
      <c r="G18" s="97"/>
      <c r="H18" s="27"/>
      <c r="I18" s="27"/>
      <c r="J18" s="27">
        <v>3</v>
      </c>
      <c r="K18" s="27">
        <v>5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39">
        <f t="shared" si="1"/>
        <v>7</v>
      </c>
      <c r="U18" s="40" t="str">
        <f t="shared" si="2"/>
        <v/>
      </c>
      <c r="V18" s="22">
        <v>174</v>
      </c>
      <c r="W18" s="22" t="s">
        <v>91</v>
      </c>
      <c r="X18" s="22" t="s">
        <v>96</v>
      </c>
      <c r="Y18" s="76">
        <v>427</v>
      </c>
      <c r="Z18" s="42"/>
      <c r="AA18" s="1" t="s">
        <v>58</v>
      </c>
      <c r="AB18" s="28" t="s">
        <v>266</v>
      </c>
    </row>
    <row r="19" spans="1:28" x14ac:dyDescent="0.3">
      <c r="A19" s="1" t="s">
        <v>67</v>
      </c>
      <c r="B19" s="1" t="s">
        <v>46</v>
      </c>
      <c r="C19" s="27" t="s">
        <v>55</v>
      </c>
      <c r="D19" s="38">
        <v>40</v>
      </c>
      <c r="E19" s="97"/>
      <c r="F19" s="27">
        <v>3</v>
      </c>
      <c r="G19" s="97"/>
      <c r="H19" s="27"/>
      <c r="I19" s="27"/>
      <c r="J19" s="27">
        <v>1</v>
      </c>
      <c r="K19" s="27">
        <v>2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39">
        <f t="shared" si="1"/>
        <v>7</v>
      </c>
      <c r="U19" s="40" t="str">
        <f t="shared" si="2"/>
        <v/>
      </c>
      <c r="V19" s="22">
        <v>174</v>
      </c>
      <c r="W19" s="22" t="s">
        <v>91</v>
      </c>
      <c r="X19" s="22" t="s">
        <v>96</v>
      </c>
      <c r="Y19" s="76">
        <v>427</v>
      </c>
      <c r="Z19" s="42"/>
      <c r="AA19" s="1" t="s">
        <v>58</v>
      </c>
      <c r="AB19" s="28" t="s">
        <v>266</v>
      </c>
    </row>
    <row r="20" spans="1:28" x14ac:dyDescent="0.3">
      <c r="A20" s="1" t="s">
        <v>67</v>
      </c>
      <c r="B20" s="1" t="s">
        <v>46</v>
      </c>
      <c r="C20" s="27" t="s">
        <v>57</v>
      </c>
      <c r="D20" s="38">
        <v>13</v>
      </c>
      <c r="E20" s="97" t="s">
        <v>431</v>
      </c>
      <c r="F20" s="27"/>
      <c r="G20" s="97"/>
      <c r="H20" s="27"/>
      <c r="I20" s="27"/>
      <c r="J20" s="27"/>
      <c r="K20" s="27"/>
      <c r="L20" s="97"/>
      <c r="M20" s="97"/>
      <c r="N20" s="27">
        <f>SUM(L20:M20)</f>
        <v>0</v>
      </c>
      <c r="O20" s="98"/>
      <c r="P20" s="98"/>
      <c r="Q20" s="98"/>
      <c r="R20" s="98"/>
      <c r="S20" s="98"/>
      <c r="T20" s="39">
        <f>(H20*3)+((F20-H20)*2)+J20</f>
        <v>0</v>
      </c>
      <c r="U20" s="40" t="str">
        <f t="shared" si="2"/>
        <v/>
      </c>
      <c r="V20" s="22">
        <v>174</v>
      </c>
      <c r="W20" s="22" t="s">
        <v>91</v>
      </c>
      <c r="X20" s="22" t="s">
        <v>96</v>
      </c>
      <c r="Y20" s="76">
        <v>427</v>
      </c>
      <c r="Z20" s="42"/>
      <c r="AA20" s="1" t="s">
        <v>58</v>
      </c>
      <c r="AB20" s="28" t="s">
        <v>266</v>
      </c>
    </row>
    <row r="21" spans="1:28" x14ac:dyDescent="0.3">
      <c r="A21" s="1" t="s">
        <v>67</v>
      </c>
      <c r="B21" s="1" t="s">
        <v>46</v>
      </c>
      <c r="C21" s="27" t="s">
        <v>47</v>
      </c>
      <c r="D21" s="38">
        <v>10</v>
      </c>
      <c r="E21" s="97"/>
      <c r="F21" s="27">
        <v>10</v>
      </c>
      <c r="G21" s="97"/>
      <c r="H21" s="27"/>
      <c r="I21" s="27"/>
      <c r="J21" s="27">
        <v>12</v>
      </c>
      <c r="K21" s="27">
        <v>17</v>
      </c>
      <c r="L21" s="97"/>
      <c r="M21" s="27">
        <v>15</v>
      </c>
      <c r="N21" s="27">
        <f>SUM(L21:M21)</f>
        <v>15</v>
      </c>
      <c r="O21" s="98"/>
      <c r="P21" s="98"/>
      <c r="Q21" s="98"/>
      <c r="R21" s="98"/>
      <c r="S21" s="98"/>
      <c r="T21" s="39">
        <f>(H21*3)+((F21-H21)*2)+J21</f>
        <v>32</v>
      </c>
      <c r="U21" s="40" t="str">
        <f t="shared" si="2"/>
        <v/>
      </c>
      <c r="V21" s="22">
        <v>174</v>
      </c>
      <c r="W21" s="22" t="s">
        <v>91</v>
      </c>
      <c r="X21" s="22" t="s">
        <v>96</v>
      </c>
      <c r="Y21" s="76">
        <v>427</v>
      </c>
      <c r="Z21" s="42"/>
      <c r="AA21" s="1" t="s">
        <v>58</v>
      </c>
      <c r="AB21" s="28" t="s">
        <v>266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25</v>
      </c>
      <c r="E22" s="97" t="s">
        <v>529</v>
      </c>
      <c r="F22" s="27"/>
      <c r="G22" s="97"/>
      <c r="H22" s="27"/>
      <c r="I22" s="27"/>
      <c r="J22" s="27"/>
      <c r="K22" s="27"/>
      <c r="L22" s="97"/>
      <c r="M22" s="97"/>
      <c r="N22" s="27">
        <f>SUM(L22:M22)</f>
        <v>0</v>
      </c>
      <c r="O22" s="98"/>
      <c r="P22" s="98"/>
      <c r="Q22" s="98"/>
      <c r="R22" s="98"/>
      <c r="S22" s="98"/>
      <c r="T22" s="39">
        <f>(H22*3)+((F22-H22)*2)+J22</f>
        <v>0</v>
      </c>
      <c r="U22" s="40" t="str">
        <f t="shared" si="2"/>
        <v/>
      </c>
      <c r="V22" s="22">
        <v>174</v>
      </c>
      <c r="W22" s="22" t="s">
        <v>91</v>
      </c>
      <c r="X22" s="22" t="s">
        <v>96</v>
      </c>
      <c r="Y22" s="76">
        <v>427</v>
      </c>
      <c r="Z22" s="42"/>
      <c r="AA22" s="1" t="s">
        <v>58</v>
      </c>
      <c r="AB22" s="28" t="s">
        <v>266</v>
      </c>
    </row>
    <row r="23" spans="1:28" x14ac:dyDescent="0.3">
      <c r="A23" s="1" t="s">
        <v>67</v>
      </c>
      <c r="B23" s="1" t="s">
        <v>46</v>
      </c>
      <c r="C23" s="27" t="s">
        <v>53</v>
      </c>
      <c r="D23" s="38">
        <v>15</v>
      </c>
      <c r="E23" s="97" t="s">
        <v>529</v>
      </c>
      <c r="F23" s="27"/>
      <c r="G23" s="97"/>
      <c r="H23" s="27"/>
      <c r="I23" s="27"/>
      <c r="J23" s="27"/>
      <c r="K23" s="27"/>
      <c r="L23" s="97"/>
      <c r="M23" s="97"/>
      <c r="N23" s="27">
        <f>SUM(L23:M23)</f>
        <v>0</v>
      </c>
      <c r="O23" s="98"/>
      <c r="P23" s="98"/>
      <c r="Q23" s="98"/>
      <c r="R23" s="98"/>
      <c r="S23" s="98"/>
      <c r="T23" s="39">
        <f>(H23*3)+((F23-H23)*2)+J23</f>
        <v>0</v>
      </c>
      <c r="U23" s="40" t="str">
        <f t="shared" si="2"/>
        <v/>
      </c>
      <c r="V23" s="22">
        <v>174</v>
      </c>
      <c r="W23" s="22" t="s">
        <v>91</v>
      </c>
      <c r="X23" s="22" t="s">
        <v>96</v>
      </c>
      <c r="Y23" s="76">
        <v>427</v>
      </c>
      <c r="Z23" s="42"/>
      <c r="AA23" s="1" t="s">
        <v>58</v>
      </c>
      <c r="AB23" s="28" t="s">
        <v>266</v>
      </c>
    </row>
    <row r="24" spans="1:28" x14ac:dyDescent="0.3">
      <c r="A24" s="1" t="s">
        <v>67</v>
      </c>
      <c r="B24" s="1" t="s">
        <v>46</v>
      </c>
      <c r="C24" s="57" t="s">
        <v>39</v>
      </c>
      <c r="D24" s="36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7">
        <v>25</v>
      </c>
      <c r="O24" s="57"/>
      <c r="P24" s="57"/>
      <c r="Q24" s="57"/>
      <c r="R24" s="57"/>
      <c r="S24" s="57"/>
      <c r="T24" s="57"/>
      <c r="U24" s="40" t="str">
        <f t="shared" ref="U24" si="3">_xlfn.IFNA("",((T24+Q24+N24-R24)+(O24*2))/E24)</f>
        <v/>
      </c>
      <c r="V24" s="22">
        <v>174</v>
      </c>
      <c r="W24" s="22" t="s">
        <v>91</v>
      </c>
      <c r="X24" s="22" t="s">
        <v>96</v>
      </c>
      <c r="Y24" s="76">
        <v>427</v>
      </c>
      <c r="Z24" s="42"/>
      <c r="AA24" s="1" t="s">
        <v>58</v>
      </c>
      <c r="AB24" s="28" t="s">
        <v>266</v>
      </c>
    </row>
    <row r="25" spans="1:28" x14ac:dyDescent="0.3">
      <c r="A25" s="44" t="s">
        <v>67</v>
      </c>
      <c r="B25" s="44" t="s">
        <v>46</v>
      </c>
      <c r="C25" s="45" t="s">
        <v>40</v>
      </c>
      <c r="D25" s="44"/>
      <c r="E25" s="45">
        <f t="shared" ref="E25:T25" si="4">SUM(E13:E24)</f>
        <v>240</v>
      </c>
      <c r="F25" s="45">
        <f t="shared" si="4"/>
        <v>33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24</v>
      </c>
      <c r="K25" s="45">
        <f t="shared" si="4"/>
        <v>36</v>
      </c>
      <c r="L25" s="45">
        <f t="shared" si="4"/>
        <v>0</v>
      </c>
      <c r="M25" s="45">
        <f t="shared" si="4"/>
        <v>26</v>
      </c>
      <c r="N25" s="45">
        <f t="shared" si="4"/>
        <v>51</v>
      </c>
      <c r="O25" s="45">
        <f t="shared" si="4"/>
        <v>0</v>
      </c>
      <c r="P25" s="45">
        <f t="shared" si="4"/>
        <v>0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90</v>
      </c>
      <c r="U25" s="46">
        <f>((T25+Q25+N25-R25)+(O25*2))/E25</f>
        <v>0.58750000000000002</v>
      </c>
      <c r="V25" s="47">
        <v>174</v>
      </c>
      <c r="W25" s="47" t="s">
        <v>91</v>
      </c>
      <c r="X25" s="47" t="s">
        <v>96</v>
      </c>
      <c r="Y25" s="77">
        <v>427</v>
      </c>
      <c r="Z25" s="49"/>
      <c r="AA25" s="44" t="s">
        <v>58</v>
      </c>
      <c r="AB25" s="79" t="s">
        <v>266</v>
      </c>
    </row>
    <row r="26" spans="1:28" x14ac:dyDescent="0.3">
      <c r="A26" s="1"/>
      <c r="B26" s="1"/>
      <c r="C26" s="1"/>
      <c r="D26" s="1"/>
      <c r="F26" s="50" t="s">
        <v>41</v>
      </c>
      <c r="G26" s="51" t="e">
        <f>F25/G25</f>
        <v>#DIV/0!</v>
      </c>
      <c r="H26" s="27"/>
      <c r="I26" s="1"/>
      <c r="J26" s="50" t="s">
        <v>42</v>
      </c>
      <c r="K26" s="52">
        <f>J25/K25</f>
        <v>0.66666666666666663</v>
      </c>
      <c r="L26" s="1"/>
      <c r="M26" s="39" t="s">
        <v>43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55" t="s">
        <v>68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56">
        <v>7</v>
      </c>
      <c r="W32" s="1"/>
      <c r="X32" s="1"/>
      <c r="Y32" s="31"/>
      <c r="Z32" s="42"/>
      <c r="AA32" s="1"/>
      <c r="AB32" s="28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67</v>
      </c>
      <c r="C34" s="27" t="s">
        <v>267</v>
      </c>
      <c r="D34" s="38">
        <v>15</v>
      </c>
      <c r="E34" s="97"/>
      <c r="F34" s="27">
        <v>5</v>
      </c>
      <c r="G34" s="97"/>
      <c r="H34" s="27"/>
      <c r="I34" s="27"/>
      <c r="J34" s="27">
        <v>0</v>
      </c>
      <c r="K34" s="27">
        <v>0</v>
      </c>
      <c r="L34" s="97"/>
      <c r="M34" s="97"/>
      <c r="N34" s="27">
        <f>SUM(L34:M34)</f>
        <v>0</v>
      </c>
      <c r="O34" s="97"/>
      <c r="P34" s="98"/>
      <c r="Q34" s="97"/>
      <c r="R34" s="97"/>
      <c r="S34" s="97"/>
      <c r="T34" s="27">
        <f>+(F34*2)+J34</f>
        <v>10</v>
      </c>
      <c r="U34" s="40" t="str">
        <f>IFERROR(((T34+Q34+N34-R34)+(O34*2))/E34,"")</f>
        <v/>
      </c>
      <c r="V34" s="22">
        <v>174</v>
      </c>
      <c r="W34" s="22" t="s">
        <v>95</v>
      </c>
      <c r="X34" s="22" t="s">
        <v>92</v>
      </c>
      <c r="Y34" s="76">
        <v>427</v>
      </c>
      <c r="Z34" s="42"/>
      <c r="AA34" s="1" t="s">
        <v>455</v>
      </c>
      <c r="AB34" s="28" t="s">
        <v>456</v>
      </c>
    </row>
    <row r="35" spans="1:28" x14ac:dyDescent="0.3">
      <c r="A35" s="1" t="s">
        <v>46</v>
      </c>
      <c r="B35" s="1" t="s">
        <v>67</v>
      </c>
      <c r="C35" s="27" t="s">
        <v>268</v>
      </c>
      <c r="D35" s="38">
        <v>10</v>
      </c>
      <c r="E35" s="97"/>
      <c r="F35" s="27">
        <v>5</v>
      </c>
      <c r="G35" s="97"/>
      <c r="H35" s="27"/>
      <c r="I35" s="27"/>
      <c r="J35" s="27">
        <v>1</v>
      </c>
      <c r="K35" s="27">
        <v>3</v>
      </c>
      <c r="L35" s="97"/>
      <c r="M35" s="97"/>
      <c r="N35" s="27">
        <f t="shared" ref="N35" si="5">SUM(L35:M35)</f>
        <v>0</v>
      </c>
      <c r="O35" s="98"/>
      <c r="P35" s="98"/>
      <c r="Q35" s="98"/>
      <c r="R35" s="98"/>
      <c r="S35" s="98"/>
      <c r="T35" s="27">
        <f t="shared" ref="T35" si="6">+(F35*2)+J35</f>
        <v>11</v>
      </c>
      <c r="U35" s="40" t="str">
        <f t="shared" ref="U35" si="7">IFERROR(((T35+Q35+N35-R35)+(O35*2))/E35,"")</f>
        <v/>
      </c>
      <c r="V35" s="22">
        <v>174</v>
      </c>
      <c r="W35" s="22" t="s">
        <v>95</v>
      </c>
      <c r="X35" s="22" t="s">
        <v>92</v>
      </c>
      <c r="Y35" s="76">
        <v>427</v>
      </c>
      <c r="Z35" s="42"/>
      <c r="AA35" s="1" t="s">
        <v>455</v>
      </c>
      <c r="AB35" s="28" t="s">
        <v>456</v>
      </c>
    </row>
    <row r="36" spans="1:28" x14ac:dyDescent="0.3">
      <c r="A36" s="1" t="s">
        <v>46</v>
      </c>
      <c r="B36" s="1" t="s">
        <v>67</v>
      </c>
      <c r="C36" s="27" t="s">
        <v>281</v>
      </c>
      <c r="D36" s="38">
        <v>12</v>
      </c>
      <c r="E36" s="97"/>
      <c r="F36" s="27">
        <v>5</v>
      </c>
      <c r="G36" s="97"/>
      <c r="H36" s="27"/>
      <c r="I36" s="27"/>
      <c r="J36" s="27">
        <v>0</v>
      </c>
      <c r="K36" s="27">
        <v>0</v>
      </c>
      <c r="L36" s="97"/>
      <c r="M36" s="97"/>
      <c r="N36" s="27">
        <f t="shared" ref="N36:N40" si="8">SUM(L36:M36)</f>
        <v>0</v>
      </c>
      <c r="O36" s="98"/>
      <c r="P36" s="98"/>
      <c r="Q36" s="98"/>
      <c r="R36" s="98"/>
      <c r="S36" s="98"/>
      <c r="T36" s="27">
        <f t="shared" ref="T36:T43" si="9">+(F36*2)+J36</f>
        <v>10</v>
      </c>
      <c r="U36" s="40" t="str">
        <f t="shared" ref="U36:U43" si="10">IFERROR(((T36+Q36+N36-R36)+(O36*2))/E36,"")</f>
        <v/>
      </c>
      <c r="V36" s="22">
        <v>174</v>
      </c>
      <c r="W36" s="22" t="s">
        <v>95</v>
      </c>
      <c r="X36" s="22" t="s">
        <v>92</v>
      </c>
      <c r="Y36" s="76">
        <v>427</v>
      </c>
      <c r="Z36" s="42"/>
      <c r="AA36" s="1" t="s">
        <v>455</v>
      </c>
      <c r="AB36" s="28" t="s">
        <v>456</v>
      </c>
    </row>
    <row r="37" spans="1:28" x14ac:dyDescent="0.3">
      <c r="A37" s="1" t="s">
        <v>46</v>
      </c>
      <c r="B37" s="1" t="s">
        <v>67</v>
      </c>
      <c r="C37" s="27" t="s">
        <v>269</v>
      </c>
      <c r="D37" s="38">
        <v>32</v>
      </c>
      <c r="E37" s="97"/>
      <c r="F37" s="27">
        <v>4</v>
      </c>
      <c r="G37" s="97"/>
      <c r="H37" s="27"/>
      <c r="I37" s="27"/>
      <c r="J37" s="27">
        <v>0</v>
      </c>
      <c r="K37" s="27">
        <v>0</v>
      </c>
      <c r="L37" s="97"/>
      <c r="M37" s="97"/>
      <c r="N37" s="27">
        <f t="shared" si="8"/>
        <v>0</v>
      </c>
      <c r="O37" s="98"/>
      <c r="P37" s="98"/>
      <c r="Q37" s="98"/>
      <c r="R37" s="98"/>
      <c r="S37" s="98"/>
      <c r="T37" s="27">
        <f t="shared" si="9"/>
        <v>8</v>
      </c>
      <c r="U37" s="40" t="str">
        <f t="shared" si="10"/>
        <v/>
      </c>
      <c r="V37" s="22">
        <v>174</v>
      </c>
      <c r="W37" s="22" t="s">
        <v>95</v>
      </c>
      <c r="X37" s="22" t="s">
        <v>92</v>
      </c>
      <c r="Y37" s="76">
        <v>427</v>
      </c>
      <c r="Z37" s="42"/>
      <c r="AA37" s="1" t="s">
        <v>455</v>
      </c>
      <c r="AB37" s="28" t="s">
        <v>456</v>
      </c>
    </row>
    <row r="38" spans="1:28" x14ac:dyDescent="0.3">
      <c r="A38" s="1" t="s">
        <v>46</v>
      </c>
      <c r="B38" s="1" t="s">
        <v>67</v>
      </c>
      <c r="C38" s="27" t="s">
        <v>270</v>
      </c>
      <c r="D38" s="38">
        <v>30</v>
      </c>
      <c r="E38" s="97"/>
      <c r="F38" s="27">
        <v>7</v>
      </c>
      <c r="G38" s="97"/>
      <c r="H38" s="27"/>
      <c r="I38" s="27"/>
      <c r="J38" s="27">
        <v>2</v>
      </c>
      <c r="K38" s="27">
        <v>4</v>
      </c>
      <c r="L38" s="97"/>
      <c r="M38" s="97"/>
      <c r="N38" s="27">
        <f t="shared" si="8"/>
        <v>0</v>
      </c>
      <c r="O38" s="98"/>
      <c r="P38" s="98"/>
      <c r="Q38" s="98"/>
      <c r="R38" s="98"/>
      <c r="S38" s="98"/>
      <c r="T38" s="27">
        <f t="shared" si="9"/>
        <v>16</v>
      </c>
      <c r="U38" s="40" t="str">
        <f t="shared" si="10"/>
        <v/>
      </c>
      <c r="V38" s="22">
        <v>174</v>
      </c>
      <c r="W38" s="22" t="s">
        <v>95</v>
      </c>
      <c r="X38" s="22" t="s">
        <v>92</v>
      </c>
      <c r="Y38" s="76">
        <v>427</v>
      </c>
      <c r="Z38" s="42"/>
      <c r="AA38" s="1" t="s">
        <v>455</v>
      </c>
      <c r="AB38" s="28" t="s">
        <v>456</v>
      </c>
    </row>
    <row r="39" spans="1:28" x14ac:dyDescent="0.3">
      <c r="A39" s="1" t="s">
        <v>46</v>
      </c>
      <c r="B39" s="1" t="s">
        <v>67</v>
      </c>
      <c r="C39" s="27" t="s">
        <v>271</v>
      </c>
      <c r="D39" s="38">
        <v>24</v>
      </c>
      <c r="E39" s="97"/>
      <c r="F39" s="27">
        <v>1</v>
      </c>
      <c r="G39" s="97"/>
      <c r="H39" s="27"/>
      <c r="I39" s="27"/>
      <c r="J39" s="27">
        <v>0</v>
      </c>
      <c r="K39" s="27">
        <v>0</v>
      </c>
      <c r="L39" s="97"/>
      <c r="M39" s="97"/>
      <c r="N39" s="27">
        <f t="shared" si="8"/>
        <v>0</v>
      </c>
      <c r="O39" s="98"/>
      <c r="P39" s="98"/>
      <c r="Q39" s="98"/>
      <c r="R39" s="98"/>
      <c r="S39" s="98"/>
      <c r="T39" s="27">
        <f t="shared" si="9"/>
        <v>2</v>
      </c>
      <c r="U39" s="40" t="str">
        <f t="shared" si="10"/>
        <v/>
      </c>
      <c r="V39" s="22">
        <v>174</v>
      </c>
      <c r="W39" s="22" t="s">
        <v>95</v>
      </c>
      <c r="X39" s="22" t="s">
        <v>92</v>
      </c>
      <c r="Y39" s="76">
        <v>427</v>
      </c>
      <c r="Z39" s="42"/>
      <c r="AA39" s="1" t="s">
        <v>455</v>
      </c>
      <c r="AB39" s="28" t="s">
        <v>456</v>
      </c>
    </row>
    <row r="40" spans="1:28" x14ac:dyDescent="0.3">
      <c r="A40" s="1" t="s">
        <v>46</v>
      </c>
      <c r="B40" s="1" t="s">
        <v>67</v>
      </c>
      <c r="C40" s="27" t="s">
        <v>272</v>
      </c>
      <c r="D40" s="38">
        <v>31</v>
      </c>
      <c r="E40" s="97"/>
      <c r="F40" s="27">
        <v>4</v>
      </c>
      <c r="G40" s="97"/>
      <c r="H40" s="27"/>
      <c r="I40" s="27"/>
      <c r="J40" s="27">
        <v>2</v>
      </c>
      <c r="K40" s="27">
        <v>6</v>
      </c>
      <c r="L40" s="97"/>
      <c r="M40" s="97"/>
      <c r="N40" s="27">
        <f t="shared" si="8"/>
        <v>0</v>
      </c>
      <c r="O40" s="98"/>
      <c r="P40" s="98"/>
      <c r="Q40" s="98"/>
      <c r="R40" s="98"/>
      <c r="S40" s="98"/>
      <c r="T40" s="27">
        <f t="shared" si="9"/>
        <v>10</v>
      </c>
      <c r="U40" s="40" t="str">
        <f t="shared" si="10"/>
        <v/>
      </c>
      <c r="V40" s="22">
        <v>174</v>
      </c>
      <c r="W40" s="22" t="s">
        <v>95</v>
      </c>
      <c r="X40" s="22" t="s">
        <v>92</v>
      </c>
      <c r="Y40" s="76">
        <v>427</v>
      </c>
      <c r="Z40" s="42"/>
      <c r="AA40" s="1" t="s">
        <v>455</v>
      </c>
      <c r="AB40" s="28" t="s">
        <v>456</v>
      </c>
    </row>
    <row r="41" spans="1:28" x14ac:dyDescent="0.3">
      <c r="A41" s="1" t="s">
        <v>46</v>
      </c>
      <c r="B41" s="1" t="s">
        <v>67</v>
      </c>
      <c r="C41" s="27" t="s">
        <v>273</v>
      </c>
      <c r="D41" s="38">
        <v>34</v>
      </c>
      <c r="E41" s="97"/>
      <c r="F41" s="27">
        <v>1</v>
      </c>
      <c r="G41" s="97"/>
      <c r="H41" s="27"/>
      <c r="I41" s="27"/>
      <c r="J41" s="27">
        <v>1</v>
      </c>
      <c r="K41" s="27">
        <v>3</v>
      </c>
      <c r="L41" s="97"/>
      <c r="M41" s="97"/>
      <c r="N41" s="27">
        <f>SUM(L41:M41)</f>
        <v>0</v>
      </c>
      <c r="O41" s="98"/>
      <c r="P41" s="98"/>
      <c r="Q41" s="98"/>
      <c r="R41" s="98"/>
      <c r="S41" s="98"/>
      <c r="T41" s="27">
        <f t="shared" si="9"/>
        <v>3</v>
      </c>
      <c r="U41" s="40" t="str">
        <f t="shared" si="10"/>
        <v/>
      </c>
      <c r="V41" s="22">
        <v>174</v>
      </c>
      <c r="W41" s="22" t="s">
        <v>95</v>
      </c>
      <c r="X41" s="22" t="s">
        <v>92</v>
      </c>
      <c r="Y41" s="76">
        <v>427</v>
      </c>
      <c r="Z41" s="42"/>
      <c r="AA41" s="1" t="s">
        <v>455</v>
      </c>
      <c r="AB41" s="28" t="s">
        <v>456</v>
      </c>
    </row>
    <row r="42" spans="1:28" x14ac:dyDescent="0.3">
      <c r="A42" s="1" t="s">
        <v>46</v>
      </c>
      <c r="B42" s="1" t="s">
        <v>67</v>
      </c>
      <c r="C42" s="27" t="s">
        <v>283</v>
      </c>
      <c r="D42" s="38">
        <v>5</v>
      </c>
      <c r="E42" s="97" t="s">
        <v>520</v>
      </c>
      <c r="F42" s="27"/>
      <c r="G42" s="97"/>
      <c r="H42" s="27"/>
      <c r="I42" s="27"/>
      <c r="J42" s="27"/>
      <c r="K42" s="27"/>
      <c r="L42" s="97"/>
      <c r="M42" s="97"/>
      <c r="N42" s="27">
        <f>SUM(L42:M42)</f>
        <v>0</v>
      </c>
      <c r="O42" s="98"/>
      <c r="P42" s="98"/>
      <c r="Q42" s="98"/>
      <c r="R42" s="98"/>
      <c r="S42" s="98"/>
      <c r="T42" s="27">
        <f t="shared" ref="T42" si="11">+(F42*2)+J42</f>
        <v>0</v>
      </c>
      <c r="U42" s="40" t="str">
        <f t="shared" ref="U42" si="12">IFERROR(((T42+Q42+N42-R42)+(O42*2))/E42,"")</f>
        <v/>
      </c>
      <c r="V42" s="22">
        <v>174</v>
      </c>
      <c r="W42" s="22" t="s">
        <v>95</v>
      </c>
      <c r="X42" s="22" t="s">
        <v>92</v>
      </c>
      <c r="Y42" s="76">
        <v>427</v>
      </c>
      <c r="Z42" s="42"/>
      <c r="AA42" s="1" t="s">
        <v>455</v>
      </c>
      <c r="AB42" s="28" t="s">
        <v>456</v>
      </c>
    </row>
    <row r="43" spans="1:28" x14ac:dyDescent="0.3">
      <c r="A43" s="1" t="s">
        <v>46</v>
      </c>
      <c r="B43" s="1" t="s">
        <v>67</v>
      </c>
      <c r="C43" s="27" t="s">
        <v>274</v>
      </c>
      <c r="D43" s="38">
        <v>11</v>
      </c>
      <c r="E43" s="97"/>
      <c r="F43" s="27">
        <v>6</v>
      </c>
      <c r="G43" s="97"/>
      <c r="H43" s="27"/>
      <c r="I43" s="27"/>
      <c r="J43" s="27">
        <v>3</v>
      </c>
      <c r="K43" s="27">
        <v>4</v>
      </c>
      <c r="L43" s="97"/>
      <c r="M43" s="97"/>
      <c r="N43" s="27">
        <f>SUM(L43:M43)</f>
        <v>0</v>
      </c>
      <c r="O43" s="98"/>
      <c r="P43" s="98"/>
      <c r="Q43" s="98"/>
      <c r="R43" s="98"/>
      <c r="S43" s="98"/>
      <c r="T43" s="27">
        <f t="shared" si="9"/>
        <v>15</v>
      </c>
      <c r="U43" s="40" t="str">
        <f t="shared" si="10"/>
        <v/>
      </c>
      <c r="V43" s="22">
        <v>174</v>
      </c>
      <c r="W43" s="22" t="s">
        <v>95</v>
      </c>
      <c r="X43" s="22" t="s">
        <v>92</v>
      </c>
      <c r="Y43" s="76">
        <v>427</v>
      </c>
      <c r="Z43" s="42"/>
      <c r="AA43" s="1" t="s">
        <v>455</v>
      </c>
      <c r="AB43" s="28" t="s">
        <v>456</v>
      </c>
    </row>
    <row r="44" spans="1:28" x14ac:dyDescent="0.3">
      <c r="A44" s="1" t="s">
        <v>46</v>
      </c>
      <c r="B44" s="1" t="s">
        <v>67</v>
      </c>
      <c r="C44" s="57" t="s">
        <v>39</v>
      </c>
      <c r="D44" s="1"/>
      <c r="E44" s="57">
        <v>240</v>
      </c>
      <c r="F44" s="43"/>
      <c r="G44" s="43"/>
      <c r="H44" s="43"/>
      <c r="I44" s="43"/>
      <c r="J44" s="43"/>
      <c r="K44" s="43"/>
      <c r="L44" s="43"/>
      <c r="M44" s="43"/>
      <c r="N44" s="57">
        <v>33</v>
      </c>
      <c r="O44" s="43"/>
      <c r="P44" s="43"/>
      <c r="Q44" s="43"/>
      <c r="R44" s="43"/>
      <c r="S44" s="43"/>
      <c r="T44" s="57"/>
      <c r="U44" s="40" t="str">
        <f t="shared" ref="U44" si="13">_xlfn.IFNA("",((T44+Q44+N44-R44)+(O44*2))/E44)</f>
        <v/>
      </c>
      <c r="V44" s="22">
        <v>174</v>
      </c>
      <c r="W44" s="22" t="s">
        <v>95</v>
      </c>
      <c r="X44" s="22" t="s">
        <v>92</v>
      </c>
      <c r="Y44" s="76">
        <v>427</v>
      </c>
      <c r="Z44" s="42"/>
      <c r="AA44" s="1" t="s">
        <v>455</v>
      </c>
      <c r="AB44" s="28" t="s">
        <v>456</v>
      </c>
    </row>
    <row r="45" spans="1:28" x14ac:dyDescent="0.3">
      <c r="A45" s="44" t="s">
        <v>46</v>
      </c>
      <c r="B45" s="44" t="s">
        <v>67</v>
      </c>
      <c r="C45" s="45" t="s">
        <v>40</v>
      </c>
      <c r="D45" s="44"/>
      <c r="E45" s="45">
        <f t="shared" ref="E45:T45" si="14">SUM(E34:E44)</f>
        <v>240</v>
      </c>
      <c r="F45" s="45">
        <f t="shared" si="14"/>
        <v>38</v>
      </c>
      <c r="G45" s="45">
        <f t="shared" si="14"/>
        <v>0</v>
      </c>
      <c r="H45" s="45">
        <f t="shared" si="14"/>
        <v>0</v>
      </c>
      <c r="I45" s="45">
        <f t="shared" si="14"/>
        <v>0</v>
      </c>
      <c r="J45" s="45">
        <f t="shared" si="14"/>
        <v>9</v>
      </c>
      <c r="K45" s="45">
        <f t="shared" si="14"/>
        <v>20</v>
      </c>
      <c r="L45" s="45">
        <f t="shared" si="14"/>
        <v>0</v>
      </c>
      <c r="M45" s="45">
        <f t="shared" si="14"/>
        <v>0</v>
      </c>
      <c r="N45" s="45">
        <f t="shared" si="14"/>
        <v>33</v>
      </c>
      <c r="O45" s="45">
        <f t="shared" si="14"/>
        <v>0</v>
      </c>
      <c r="P45" s="45">
        <f t="shared" si="14"/>
        <v>0</v>
      </c>
      <c r="Q45" s="45">
        <f t="shared" si="14"/>
        <v>0</v>
      </c>
      <c r="R45" s="45">
        <f t="shared" si="14"/>
        <v>0</v>
      </c>
      <c r="S45" s="45">
        <f t="shared" si="14"/>
        <v>0</v>
      </c>
      <c r="T45" s="45">
        <f t="shared" si="14"/>
        <v>85</v>
      </c>
      <c r="U45" s="46">
        <f>((T45+Q45+N45-R45)+(O45*2))/E45</f>
        <v>0.49166666666666664</v>
      </c>
      <c r="V45" s="47">
        <v>174</v>
      </c>
      <c r="W45" s="47" t="s">
        <v>95</v>
      </c>
      <c r="X45" s="47" t="s">
        <v>92</v>
      </c>
      <c r="Y45" s="77">
        <v>427</v>
      </c>
      <c r="Z45" s="49"/>
      <c r="AA45" s="44" t="s">
        <v>455</v>
      </c>
      <c r="AB45" s="79" t="s">
        <v>456</v>
      </c>
    </row>
    <row r="46" spans="1:28" x14ac:dyDescent="0.3">
      <c r="A46" s="1"/>
      <c r="B46" s="1"/>
      <c r="C46" s="1"/>
      <c r="D46" s="1"/>
      <c r="F46" s="50" t="s">
        <v>41</v>
      </c>
      <c r="G46" s="51" t="e">
        <f>F45/G45</f>
        <v>#DIV/0!</v>
      </c>
      <c r="H46" s="27"/>
      <c r="I46" s="1"/>
      <c r="J46" s="50" t="s">
        <v>42</v>
      </c>
      <c r="K46" s="52">
        <f>J45/K45</f>
        <v>0.45</v>
      </c>
      <c r="L46" s="1"/>
      <c r="M46" s="39" t="s">
        <v>43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28"/>
    </row>
    <row r="49" spans="28:28" x14ac:dyDescent="0.3">
      <c r="AB49" s="80"/>
    </row>
    <row r="50" spans="28:28" x14ac:dyDescent="0.3">
      <c r="AB50" s="80"/>
    </row>
  </sheetData>
  <sheetProtection sheet="1" objects="1" scenarios="1"/>
  <printOptions gridLines="1"/>
  <pageMargins left="0" right="0" top="0.75" bottom="0.25" header="0.3" footer="0.3"/>
  <pageSetup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A09F-8513-43FA-B7AB-AAFFFA2A1D38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0" t="s">
        <v>433</v>
      </c>
    </row>
    <row r="2" spans="1:28" x14ac:dyDescent="0.3">
      <c r="B2" s="1"/>
      <c r="C2" s="2" t="s">
        <v>45</v>
      </c>
      <c r="D2" s="3" t="s">
        <v>85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167</v>
      </c>
      <c r="D4" s="7" t="s">
        <v>4</v>
      </c>
      <c r="E4" s="8"/>
      <c r="F4" s="5"/>
      <c r="G4" s="1"/>
      <c r="J4" s="15" t="s">
        <v>276</v>
      </c>
      <c r="K4" s="16" t="s">
        <v>45</v>
      </c>
      <c r="L4" s="17"/>
      <c r="M4" s="18"/>
      <c r="N4" s="19">
        <v>29</v>
      </c>
      <c r="O4" s="19">
        <v>14</v>
      </c>
      <c r="P4" s="19">
        <v>29</v>
      </c>
      <c r="Q4" s="19">
        <v>24</v>
      </c>
      <c r="R4" s="20"/>
      <c r="S4" s="21">
        <f>SUM(N4:R4)</f>
        <v>96</v>
      </c>
      <c r="T4" s="22">
        <v>183</v>
      </c>
    </row>
    <row r="5" spans="1:28" x14ac:dyDescent="0.3">
      <c r="B5" s="1"/>
      <c r="C5" s="6" t="s">
        <v>275</v>
      </c>
      <c r="D5" s="7" t="s">
        <v>6</v>
      </c>
      <c r="E5" s="1"/>
      <c r="F5" s="1"/>
      <c r="G5" s="1"/>
      <c r="J5" s="15" t="s">
        <v>260</v>
      </c>
      <c r="K5" s="16" t="s">
        <v>70</v>
      </c>
      <c r="L5" s="17"/>
      <c r="M5" s="18"/>
      <c r="N5" s="19">
        <v>37</v>
      </c>
      <c r="O5" s="19">
        <v>31</v>
      </c>
      <c r="P5" s="19">
        <v>24</v>
      </c>
      <c r="Q5" s="19">
        <v>21</v>
      </c>
      <c r="R5" s="20"/>
      <c r="S5" s="21">
        <f>SUM(N5:R5)</f>
        <v>113</v>
      </c>
      <c r="T5" s="22">
        <v>183</v>
      </c>
      <c r="U5" s="1"/>
      <c r="V5" s="1"/>
      <c r="W5" s="1"/>
    </row>
    <row r="6" spans="1:28" x14ac:dyDescent="0.3">
      <c r="C6" s="23">
        <v>3024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4"/>
      <c r="D7" s="7" t="s">
        <v>8</v>
      </c>
      <c r="G7" s="1"/>
      <c r="S7" s="1"/>
      <c r="T7" s="25" t="s">
        <v>9</v>
      </c>
      <c r="U7" s="1"/>
      <c r="V7" s="26">
        <v>183</v>
      </c>
      <c r="W7" s="1"/>
    </row>
    <row r="8" spans="1:28" x14ac:dyDescent="0.3">
      <c r="B8" s="1"/>
      <c r="C8" s="7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6">
        <v>7</v>
      </c>
      <c r="W11" s="1"/>
      <c r="X11" s="1"/>
      <c r="Y11" s="31"/>
      <c r="Z11" s="42"/>
      <c r="AA11" s="1"/>
      <c r="AB11" s="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50</v>
      </c>
      <c r="D13" s="38">
        <v>11</v>
      </c>
      <c r="E13" s="97"/>
      <c r="F13" s="27">
        <v>1</v>
      </c>
      <c r="G13" s="97"/>
      <c r="H13" s="27"/>
      <c r="I13" s="27"/>
      <c r="J13" s="27">
        <v>1</v>
      </c>
      <c r="K13" s="27">
        <v>2</v>
      </c>
      <c r="L13" s="97"/>
      <c r="M13" s="97"/>
      <c r="N13" s="27">
        <f>SUM(L13:M13)</f>
        <v>0</v>
      </c>
      <c r="O13" s="97"/>
      <c r="P13" s="98"/>
      <c r="Q13" s="97"/>
      <c r="R13" s="97"/>
      <c r="S13" s="97"/>
      <c r="T13" s="27">
        <f>+(F13*2)+J13</f>
        <v>3</v>
      </c>
      <c r="U13" s="40" t="str">
        <f>IFERROR(((T13+Q13+N13-R13)+(O13*2))/E13,"")</f>
        <v/>
      </c>
      <c r="V13" s="22">
        <v>183</v>
      </c>
      <c r="W13" s="22" t="s">
        <v>91</v>
      </c>
      <c r="X13" s="22" t="s">
        <v>92</v>
      </c>
      <c r="Y13" s="76">
        <v>3024</v>
      </c>
      <c r="Z13" s="42"/>
      <c r="AA13" s="1" t="s">
        <v>58</v>
      </c>
      <c r="AB13" s="28" t="s">
        <v>277</v>
      </c>
    </row>
    <row r="14" spans="1:28" x14ac:dyDescent="0.3">
      <c r="A14" s="1" t="s">
        <v>69</v>
      </c>
      <c r="B14" s="1" t="s">
        <v>46</v>
      </c>
      <c r="C14" s="27" t="s">
        <v>49</v>
      </c>
      <c r="D14" s="38">
        <v>24</v>
      </c>
      <c r="E14" s="97"/>
      <c r="F14" s="27">
        <v>10</v>
      </c>
      <c r="G14" s="27">
        <v>15</v>
      </c>
      <c r="H14" s="27"/>
      <c r="I14" s="27"/>
      <c r="J14" s="27">
        <v>6</v>
      </c>
      <c r="K14" s="27">
        <v>9</v>
      </c>
      <c r="L14" s="97"/>
      <c r="M14" s="97"/>
      <c r="N14" s="27">
        <f t="shared" ref="N14:N19" si="0">SUM(L14:M14)</f>
        <v>0</v>
      </c>
      <c r="O14" s="98"/>
      <c r="P14" s="98"/>
      <c r="Q14" s="98"/>
      <c r="R14" s="98"/>
      <c r="S14" s="98"/>
      <c r="T14" s="27">
        <f t="shared" ref="T14:T23" si="1">+(F14*2)+J14</f>
        <v>26</v>
      </c>
      <c r="U14" s="40" t="str">
        <f t="shared" ref="U14:U23" si="2">IFERROR(((T14+Q14+N14-R14)+(O14*2))/E14,"")</f>
        <v/>
      </c>
      <c r="V14" s="22">
        <v>183</v>
      </c>
      <c r="W14" s="22" t="s">
        <v>91</v>
      </c>
      <c r="X14" s="22" t="s">
        <v>92</v>
      </c>
      <c r="Y14" s="76">
        <v>3024</v>
      </c>
      <c r="Z14" s="42"/>
      <c r="AA14" s="1" t="s">
        <v>58</v>
      </c>
      <c r="AB14" s="28" t="s">
        <v>277</v>
      </c>
    </row>
    <row r="15" spans="1:28" x14ac:dyDescent="0.3">
      <c r="A15" s="1" t="s">
        <v>69</v>
      </c>
      <c r="B15" s="1" t="s">
        <v>46</v>
      </c>
      <c r="C15" s="27" t="s">
        <v>48</v>
      </c>
      <c r="D15" s="38">
        <v>22</v>
      </c>
      <c r="E15" s="97"/>
      <c r="F15" s="27">
        <v>3</v>
      </c>
      <c r="G15" s="97"/>
      <c r="H15" s="27"/>
      <c r="I15" s="27"/>
      <c r="J15" s="27">
        <v>1</v>
      </c>
      <c r="K15" s="27">
        <v>2</v>
      </c>
      <c r="L15" s="97"/>
      <c r="M15" s="97"/>
      <c r="N15" s="27">
        <f t="shared" si="0"/>
        <v>0</v>
      </c>
      <c r="O15" s="98"/>
      <c r="P15" s="57">
        <v>6</v>
      </c>
      <c r="Q15" s="98"/>
      <c r="R15" s="98"/>
      <c r="S15" s="98"/>
      <c r="T15" s="27">
        <f t="shared" si="1"/>
        <v>7</v>
      </c>
      <c r="U15" s="40" t="str">
        <f t="shared" si="2"/>
        <v/>
      </c>
      <c r="V15" s="22">
        <v>183</v>
      </c>
      <c r="W15" s="22" t="s">
        <v>91</v>
      </c>
      <c r="X15" s="22" t="s">
        <v>92</v>
      </c>
      <c r="Y15" s="76">
        <v>3024</v>
      </c>
      <c r="Z15" s="42"/>
      <c r="AA15" s="1" t="s">
        <v>58</v>
      </c>
      <c r="AB15" s="28" t="s">
        <v>277</v>
      </c>
    </row>
    <row r="16" spans="1:28" x14ac:dyDescent="0.3">
      <c r="A16" s="1" t="s">
        <v>69</v>
      </c>
      <c r="B16" s="1" t="s">
        <v>46</v>
      </c>
      <c r="C16" s="27" t="s">
        <v>52</v>
      </c>
      <c r="D16" s="38">
        <v>3</v>
      </c>
      <c r="E16" s="97"/>
      <c r="F16" s="27">
        <v>0</v>
      </c>
      <c r="G16" s="97"/>
      <c r="H16" s="27"/>
      <c r="I16" s="27"/>
      <c r="J16" s="27">
        <v>0</v>
      </c>
      <c r="K16" s="27">
        <v>0</v>
      </c>
      <c r="L16" s="97"/>
      <c r="M16" s="97"/>
      <c r="N16" s="27">
        <v>0</v>
      </c>
      <c r="O16" s="98"/>
      <c r="P16" s="98"/>
      <c r="Q16" s="98"/>
      <c r="R16" s="98"/>
      <c r="S16" s="98"/>
      <c r="T16" s="27">
        <v>0</v>
      </c>
      <c r="U16" s="40" t="str">
        <f t="shared" si="2"/>
        <v/>
      </c>
      <c r="V16" s="22">
        <v>183</v>
      </c>
      <c r="W16" s="22" t="s">
        <v>91</v>
      </c>
      <c r="X16" s="22" t="s">
        <v>92</v>
      </c>
      <c r="Y16" s="76">
        <v>3024</v>
      </c>
      <c r="Z16" s="42"/>
      <c r="AA16" s="1" t="s">
        <v>58</v>
      </c>
      <c r="AB16" s="28" t="s">
        <v>277</v>
      </c>
    </row>
    <row r="17" spans="1:28" x14ac:dyDescent="0.3">
      <c r="A17" s="1" t="s">
        <v>69</v>
      </c>
      <c r="B17" s="1" t="s">
        <v>46</v>
      </c>
      <c r="C17" s="27" t="s">
        <v>56</v>
      </c>
      <c r="D17" s="38">
        <v>45</v>
      </c>
      <c r="E17" s="97"/>
      <c r="F17" s="27">
        <v>0</v>
      </c>
      <c r="G17" s="97"/>
      <c r="H17" s="27"/>
      <c r="I17" s="27"/>
      <c r="J17" s="27">
        <v>4</v>
      </c>
      <c r="K17" s="27">
        <v>4</v>
      </c>
      <c r="L17" s="97"/>
      <c r="M17" s="97"/>
      <c r="N17" s="27">
        <f t="shared" si="0"/>
        <v>0</v>
      </c>
      <c r="O17" s="98"/>
      <c r="P17" s="98"/>
      <c r="Q17" s="98"/>
      <c r="R17" s="98"/>
      <c r="S17" s="98"/>
      <c r="T17" s="27">
        <f t="shared" si="1"/>
        <v>4</v>
      </c>
      <c r="U17" s="40" t="str">
        <f t="shared" si="2"/>
        <v/>
      </c>
      <c r="V17" s="22">
        <v>183</v>
      </c>
      <c r="W17" s="22" t="s">
        <v>91</v>
      </c>
      <c r="X17" s="22" t="s">
        <v>92</v>
      </c>
      <c r="Y17" s="76">
        <v>3024</v>
      </c>
      <c r="Z17" s="42"/>
      <c r="AA17" s="1" t="s">
        <v>58</v>
      </c>
      <c r="AB17" s="28" t="s">
        <v>277</v>
      </c>
    </row>
    <row r="18" spans="1:28" x14ac:dyDescent="0.3">
      <c r="A18" s="1" t="s">
        <v>69</v>
      </c>
      <c r="B18" s="1" t="s">
        <v>46</v>
      </c>
      <c r="C18" s="27" t="s">
        <v>51</v>
      </c>
      <c r="D18" s="38">
        <v>23</v>
      </c>
      <c r="E18" s="97"/>
      <c r="F18" s="27">
        <v>3</v>
      </c>
      <c r="G18" s="97"/>
      <c r="H18" s="27"/>
      <c r="I18" s="27"/>
      <c r="J18" s="27">
        <v>4</v>
      </c>
      <c r="K18" s="27">
        <v>4</v>
      </c>
      <c r="L18" s="97"/>
      <c r="M18" s="97"/>
      <c r="N18" s="27">
        <f t="shared" si="0"/>
        <v>0</v>
      </c>
      <c r="O18" s="98"/>
      <c r="P18" s="98"/>
      <c r="Q18" s="98"/>
      <c r="R18" s="98"/>
      <c r="S18" s="98"/>
      <c r="T18" s="27">
        <f t="shared" si="1"/>
        <v>10</v>
      </c>
      <c r="U18" s="40" t="str">
        <f t="shared" si="2"/>
        <v/>
      </c>
      <c r="V18" s="22">
        <v>183</v>
      </c>
      <c r="W18" s="22" t="s">
        <v>91</v>
      </c>
      <c r="X18" s="22" t="s">
        <v>92</v>
      </c>
      <c r="Y18" s="76">
        <v>3024</v>
      </c>
      <c r="Z18" s="42"/>
      <c r="AA18" s="1" t="s">
        <v>58</v>
      </c>
      <c r="AB18" s="28" t="s">
        <v>277</v>
      </c>
    </row>
    <row r="19" spans="1:28" x14ac:dyDescent="0.3">
      <c r="A19" s="1" t="s">
        <v>69</v>
      </c>
      <c r="B19" s="1" t="s">
        <v>46</v>
      </c>
      <c r="C19" s="27" t="s">
        <v>55</v>
      </c>
      <c r="D19" s="38">
        <v>40</v>
      </c>
      <c r="E19" s="97"/>
      <c r="F19" s="27">
        <v>5</v>
      </c>
      <c r="G19" s="97"/>
      <c r="H19" s="27"/>
      <c r="I19" s="27"/>
      <c r="J19" s="27">
        <v>3</v>
      </c>
      <c r="K19" s="27">
        <v>6</v>
      </c>
      <c r="L19" s="97"/>
      <c r="M19" s="97"/>
      <c r="N19" s="27">
        <f t="shared" si="0"/>
        <v>0</v>
      </c>
      <c r="O19" s="98"/>
      <c r="P19" s="98"/>
      <c r="Q19" s="98"/>
      <c r="R19" s="98"/>
      <c r="S19" s="98"/>
      <c r="T19" s="27">
        <f t="shared" si="1"/>
        <v>13</v>
      </c>
      <c r="U19" s="40" t="str">
        <f t="shared" si="2"/>
        <v/>
      </c>
      <c r="V19" s="22">
        <v>183</v>
      </c>
      <c r="W19" s="22" t="s">
        <v>91</v>
      </c>
      <c r="X19" s="22" t="s">
        <v>92</v>
      </c>
      <c r="Y19" s="76">
        <v>3024</v>
      </c>
      <c r="Z19" s="42"/>
      <c r="AA19" s="1" t="s">
        <v>58</v>
      </c>
      <c r="AB19" s="28" t="s">
        <v>277</v>
      </c>
    </row>
    <row r="20" spans="1:28" x14ac:dyDescent="0.3">
      <c r="A20" s="1" t="s">
        <v>69</v>
      </c>
      <c r="B20" s="1" t="s">
        <v>46</v>
      </c>
      <c r="C20" s="27" t="s">
        <v>57</v>
      </c>
      <c r="D20" s="38">
        <v>13</v>
      </c>
      <c r="E20" s="97"/>
      <c r="F20" s="27">
        <v>1</v>
      </c>
      <c r="G20" s="97"/>
      <c r="H20" s="27"/>
      <c r="I20" s="27"/>
      <c r="J20" s="27">
        <v>0</v>
      </c>
      <c r="K20" s="27">
        <v>0</v>
      </c>
      <c r="L20" s="97"/>
      <c r="M20" s="97"/>
      <c r="N20" s="27">
        <f t="shared" ref="N20:N23" si="3">SUM(L20:M20)</f>
        <v>0</v>
      </c>
      <c r="O20" s="98"/>
      <c r="P20" s="98"/>
      <c r="Q20" s="98"/>
      <c r="R20" s="98"/>
      <c r="S20" s="98"/>
      <c r="T20" s="27">
        <f t="shared" si="1"/>
        <v>2</v>
      </c>
      <c r="U20" s="40" t="str">
        <f t="shared" si="2"/>
        <v/>
      </c>
      <c r="V20" s="22">
        <v>183</v>
      </c>
      <c r="W20" s="22" t="s">
        <v>91</v>
      </c>
      <c r="X20" s="22" t="s">
        <v>92</v>
      </c>
      <c r="Y20" s="76">
        <v>3024</v>
      </c>
      <c r="Z20" s="42"/>
      <c r="AA20" s="1" t="s">
        <v>58</v>
      </c>
      <c r="AB20" s="28" t="s">
        <v>277</v>
      </c>
    </row>
    <row r="21" spans="1:28" x14ac:dyDescent="0.3">
      <c r="A21" s="1" t="s">
        <v>69</v>
      </c>
      <c r="B21" s="1" t="s">
        <v>46</v>
      </c>
      <c r="C21" s="27" t="s">
        <v>47</v>
      </c>
      <c r="D21" s="38">
        <v>10</v>
      </c>
      <c r="E21" s="97"/>
      <c r="F21" s="27">
        <v>6</v>
      </c>
      <c r="G21" s="97"/>
      <c r="H21" s="27"/>
      <c r="I21" s="27"/>
      <c r="J21" s="27">
        <v>7</v>
      </c>
      <c r="K21" s="27">
        <v>11</v>
      </c>
      <c r="L21" s="97"/>
      <c r="M21" s="97"/>
      <c r="N21" s="27">
        <f t="shared" si="3"/>
        <v>0</v>
      </c>
      <c r="O21" s="98"/>
      <c r="P21" s="98"/>
      <c r="Q21" s="98"/>
      <c r="R21" s="98"/>
      <c r="S21" s="98"/>
      <c r="T21" s="27">
        <f t="shared" si="1"/>
        <v>19</v>
      </c>
      <c r="U21" s="40" t="str">
        <f t="shared" si="2"/>
        <v/>
      </c>
      <c r="V21" s="22">
        <v>183</v>
      </c>
      <c r="W21" s="22" t="s">
        <v>91</v>
      </c>
      <c r="X21" s="22" t="s">
        <v>92</v>
      </c>
      <c r="Y21" s="76">
        <v>3024</v>
      </c>
      <c r="Z21" s="42"/>
      <c r="AA21" s="1" t="s">
        <v>58</v>
      </c>
      <c r="AB21" s="28" t="s">
        <v>277</v>
      </c>
    </row>
    <row r="22" spans="1:28" x14ac:dyDescent="0.3">
      <c r="A22" s="1" t="s">
        <v>69</v>
      </c>
      <c r="B22" s="1" t="s">
        <v>46</v>
      </c>
      <c r="C22" s="27" t="s">
        <v>54</v>
      </c>
      <c r="D22" s="38">
        <v>25</v>
      </c>
      <c r="E22" s="97"/>
      <c r="F22" s="27">
        <v>0</v>
      </c>
      <c r="G22" s="97"/>
      <c r="H22" s="27"/>
      <c r="I22" s="27"/>
      <c r="J22" s="27">
        <v>0</v>
      </c>
      <c r="K22" s="27">
        <v>0</v>
      </c>
      <c r="L22" s="97"/>
      <c r="M22" s="97"/>
      <c r="N22" s="27">
        <f t="shared" si="3"/>
        <v>0</v>
      </c>
      <c r="O22" s="98"/>
      <c r="P22" s="98"/>
      <c r="Q22" s="98"/>
      <c r="R22" s="98"/>
      <c r="S22" s="98"/>
      <c r="T22" s="27">
        <f t="shared" si="1"/>
        <v>0</v>
      </c>
      <c r="U22" s="40" t="str">
        <f t="shared" si="2"/>
        <v/>
      </c>
      <c r="V22" s="22">
        <v>183</v>
      </c>
      <c r="W22" s="22" t="s">
        <v>91</v>
      </c>
      <c r="X22" s="22" t="s">
        <v>92</v>
      </c>
      <c r="Y22" s="76">
        <v>3024</v>
      </c>
      <c r="Z22" s="42"/>
      <c r="AA22" s="1" t="s">
        <v>58</v>
      </c>
      <c r="AB22" s="28" t="s">
        <v>277</v>
      </c>
    </row>
    <row r="23" spans="1:28" x14ac:dyDescent="0.3">
      <c r="A23" s="1" t="s">
        <v>69</v>
      </c>
      <c r="B23" s="1" t="s">
        <v>46</v>
      </c>
      <c r="C23" s="27" t="s">
        <v>53</v>
      </c>
      <c r="D23" s="38">
        <v>15</v>
      </c>
      <c r="E23" s="97"/>
      <c r="F23" s="27">
        <v>4</v>
      </c>
      <c r="G23" s="97"/>
      <c r="H23" s="27"/>
      <c r="I23" s="27"/>
      <c r="J23" s="27">
        <v>4</v>
      </c>
      <c r="K23" s="27">
        <v>5</v>
      </c>
      <c r="L23" s="97"/>
      <c r="M23" s="97"/>
      <c r="N23" s="27">
        <f t="shared" si="3"/>
        <v>0</v>
      </c>
      <c r="O23" s="98"/>
      <c r="P23" s="98"/>
      <c r="Q23" s="98"/>
      <c r="R23" s="98"/>
      <c r="S23" s="98"/>
      <c r="T23" s="27">
        <f t="shared" si="1"/>
        <v>12</v>
      </c>
      <c r="U23" s="40" t="str">
        <f t="shared" si="2"/>
        <v/>
      </c>
      <c r="V23" s="22">
        <v>183</v>
      </c>
      <c r="W23" s="22" t="s">
        <v>91</v>
      </c>
      <c r="X23" s="22" t="s">
        <v>92</v>
      </c>
      <c r="Y23" s="76">
        <v>3024</v>
      </c>
      <c r="Z23" s="42"/>
      <c r="AA23" s="1" t="s">
        <v>58</v>
      </c>
      <c r="AB23" s="28" t="s">
        <v>277</v>
      </c>
    </row>
    <row r="24" spans="1:28" x14ac:dyDescent="0.3">
      <c r="A24" s="1" t="s">
        <v>69</v>
      </c>
      <c r="B24" s="1" t="s">
        <v>46</v>
      </c>
      <c r="C24" s="57" t="s">
        <v>39</v>
      </c>
      <c r="D24" s="36"/>
      <c r="E24" s="57">
        <v>240</v>
      </c>
      <c r="F24" s="57"/>
      <c r="G24" s="57">
        <v>70</v>
      </c>
      <c r="H24" s="57"/>
      <c r="I24" s="57"/>
      <c r="J24" s="57"/>
      <c r="K24" s="57"/>
      <c r="L24" s="57"/>
      <c r="M24" s="57"/>
      <c r="N24" s="57"/>
      <c r="O24" s="57"/>
      <c r="P24" s="57">
        <v>19</v>
      </c>
      <c r="Q24" s="43"/>
      <c r="R24" s="43"/>
      <c r="S24" s="43"/>
      <c r="T24" s="27"/>
      <c r="U24" s="40" t="str">
        <f t="shared" ref="U24" si="4">_xlfn.IFNA("",((T24+Q24+N24-R24)+(O24*2))/E24)</f>
        <v/>
      </c>
      <c r="V24" s="22">
        <v>183</v>
      </c>
      <c r="W24" s="22" t="s">
        <v>91</v>
      </c>
      <c r="X24" s="22" t="s">
        <v>92</v>
      </c>
      <c r="Y24" s="76">
        <v>3024</v>
      </c>
      <c r="Z24" s="42"/>
      <c r="AA24" s="1" t="s">
        <v>58</v>
      </c>
      <c r="AB24" s="28" t="s">
        <v>277</v>
      </c>
    </row>
    <row r="25" spans="1:28" x14ac:dyDescent="0.3">
      <c r="A25" s="44" t="s">
        <v>69</v>
      </c>
      <c r="B25" s="44" t="s">
        <v>46</v>
      </c>
      <c r="C25" s="45" t="s">
        <v>40</v>
      </c>
      <c r="D25" s="44"/>
      <c r="E25" s="45">
        <f t="shared" ref="E25:T25" si="5">SUM(E13:E24)</f>
        <v>240</v>
      </c>
      <c r="F25" s="45">
        <f t="shared" si="5"/>
        <v>33</v>
      </c>
      <c r="G25" s="45">
        <f t="shared" si="5"/>
        <v>85</v>
      </c>
      <c r="H25" s="45">
        <f t="shared" si="5"/>
        <v>0</v>
      </c>
      <c r="I25" s="45">
        <f t="shared" si="5"/>
        <v>0</v>
      </c>
      <c r="J25" s="45">
        <f t="shared" si="5"/>
        <v>30</v>
      </c>
      <c r="K25" s="45">
        <f t="shared" si="5"/>
        <v>43</v>
      </c>
      <c r="L25" s="45">
        <f t="shared" si="5"/>
        <v>0</v>
      </c>
      <c r="M25" s="45">
        <f t="shared" si="5"/>
        <v>0</v>
      </c>
      <c r="N25" s="45">
        <f t="shared" si="5"/>
        <v>0</v>
      </c>
      <c r="O25" s="45">
        <f t="shared" si="5"/>
        <v>0</v>
      </c>
      <c r="P25" s="45">
        <f t="shared" si="5"/>
        <v>25</v>
      </c>
      <c r="Q25" s="45">
        <f t="shared" si="5"/>
        <v>0</v>
      </c>
      <c r="R25" s="45">
        <f t="shared" si="5"/>
        <v>0</v>
      </c>
      <c r="S25" s="45">
        <f t="shared" si="5"/>
        <v>0</v>
      </c>
      <c r="T25" s="45">
        <f t="shared" si="5"/>
        <v>96</v>
      </c>
      <c r="U25" s="46">
        <f>((T25+Q25+N25-R25)+(O25*2))/E25</f>
        <v>0.4</v>
      </c>
      <c r="V25" s="47">
        <v>183</v>
      </c>
      <c r="W25" s="47" t="s">
        <v>91</v>
      </c>
      <c r="X25" s="47" t="s">
        <v>92</v>
      </c>
      <c r="Y25" s="77">
        <v>3024</v>
      </c>
      <c r="Z25" s="88" t="s">
        <v>426</v>
      </c>
      <c r="AA25" s="44" t="s">
        <v>58</v>
      </c>
      <c r="AB25" s="79" t="s">
        <v>277</v>
      </c>
    </row>
    <row r="26" spans="1:28" x14ac:dyDescent="0.3">
      <c r="A26" s="1"/>
      <c r="B26" s="1"/>
      <c r="C26" s="1"/>
      <c r="D26" s="1"/>
      <c r="F26" s="50" t="s">
        <v>41</v>
      </c>
      <c r="G26" s="51">
        <f>F25/G25</f>
        <v>0.38823529411764707</v>
      </c>
      <c r="H26" s="27"/>
      <c r="I26" s="1"/>
      <c r="J26" s="50" t="s">
        <v>42</v>
      </c>
      <c r="K26" s="52">
        <f>J25/K25</f>
        <v>0.69767441860465118</v>
      </c>
      <c r="L26" s="1"/>
      <c r="M26" s="39" t="s">
        <v>43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 t="s">
        <v>427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5</v>
      </c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362</v>
      </c>
      <c r="D35" s="38">
        <v>30</v>
      </c>
      <c r="E35" s="97"/>
      <c r="F35" s="27">
        <v>9</v>
      </c>
      <c r="G35" s="27">
        <v>24</v>
      </c>
      <c r="H35" s="27"/>
      <c r="I35" s="27"/>
      <c r="J35" s="27">
        <v>1</v>
      </c>
      <c r="K35" s="27">
        <v>1</v>
      </c>
      <c r="L35" s="97"/>
      <c r="M35" s="97"/>
      <c r="N35" s="27">
        <f>SUM(L35:M35)</f>
        <v>0</v>
      </c>
      <c r="O35" s="97"/>
      <c r="P35" s="98"/>
      <c r="Q35" s="97"/>
      <c r="R35" s="97"/>
      <c r="S35" s="97"/>
      <c r="T35" s="27">
        <f>(H35*3)+((F35-H35)*2)+J35</f>
        <v>19</v>
      </c>
      <c r="U35" s="40" t="str">
        <f>IFERROR(((T35+Q35+N35-R35)+(O35*2))/E35,"")</f>
        <v/>
      </c>
      <c r="V35" s="22">
        <v>183</v>
      </c>
      <c r="W35" s="22" t="s">
        <v>95</v>
      </c>
      <c r="X35" s="22" t="s">
        <v>96</v>
      </c>
      <c r="Y35" s="76">
        <v>3024</v>
      </c>
      <c r="Z35" s="42"/>
      <c r="AA35" s="1" t="s">
        <v>278</v>
      </c>
      <c r="AB35" s="28" t="s">
        <v>261</v>
      </c>
    </row>
    <row r="36" spans="1:28" x14ac:dyDescent="0.3">
      <c r="A36" s="1" t="s">
        <v>46</v>
      </c>
      <c r="B36" s="1" t="s">
        <v>69</v>
      </c>
      <c r="C36" s="27" t="s">
        <v>428</v>
      </c>
      <c r="D36" s="38">
        <v>24</v>
      </c>
      <c r="E36" s="97"/>
      <c r="F36" s="27">
        <v>0</v>
      </c>
      <c r="G36" s="97"/>
      <c r="H36" s="27"/>
      <c r="I36" s="27"/>
      <c r="J36" s="27">
        <v>0</v>
      </c>
      <c r="K36" s="27">
        <v>0</v>
      </c>
      <c r="L36" s="97"/>
      <c r="M36" s="97"/>
      <c r="N36" s="27">
        <f t="shared" ref="N36:N41" si="6">SUM(L36:M36)</f>
        <v>0</v>
      </c>
      <c r="O36" s="98"/>
      <c r="P36" s="98"/>
      <c r="Q36" s="98"/>
      <c r="R36" s="98"/>
      <c r="S36" s="98"/>
      <c r="T36" s="39">
        <f t="shared" ref="T36:T41" si="7">(H36*3)+((F36-H36)*2)+J36</f>
        <v>0</v>
      </c>
      <c r="U36" s="40" t="str">
        <f t="shared" ref="U36:U45" si="8">IFERROR(((T36+Q36+N36-R36)+(O36*2))/E36,"")</f>
        <v/>
      </c>
      <c r="V36" s="22">
        <v>183</v>
      </c>
      <c r="W36" s="22" t="s">
        <v>95</v>
      </c>
      <c r="X36" s="22" t="s">
        <v>96</v>
      </c>
      <c r="Y36" s="76">
        <v>3024</v>
      </c>
      <c r="Z36" s="42"/>
      <c r="AA36" s="1" t="s">
        <v>278</v>
      </c>
      <c r="AB36" s="28" t="s">
        <v>261</v>
      </c>
    </row>
    <row r="37" spans="1:28" x14ac:dyDescent="0.3">
      <c r="A37" s="1" t="s">
        <v>46</v>
      </c>
      <c r="B37" s="1" t="s">
        <v>69</v>
      </c>
      <c r="C37" s="27" t="s">
        <v>363</v>
      </c>
      <c r="D37" s="38">
        <v>50</v>
      </c>
      <c r="E37" s="97"/>
      <c r="F37" s="27">
        <v>5</v>
      </c>
      <c r="G37" s="97"/>
      <c r="H37" s="27"/>
      <c r="I37" s="27"/>
      <c r="J37" s="27">
        <v>0</v>
      </c>
      <c r="K37" s="27">
        <v>2</v>
      </c>
      <c r="L37" s="97"/>
      <c r="M37" s="27">
        <v>16</v>
      </c>
      <c r="N37" s="27">
        <f t="shared" si="6"/>
        <v>16</v>
      </c>
      <c r="O37" s="98"/>
      <c r="P37" s="98"/>
      <c r="Q37" s="98"/>
      <c r="R37" s="98"/>
      <c r="S37" s="98"/>
      <c r="T37" s="39">
        <f t="shared" si="7"/>
        <v>10</v>
      </c>
      <c r="U37" s="40" t="str">
        <f t="shared" si="8"/>
        <v/>
      </c>
      <c r="V37" s="22">
        <v>183</v>
      </c>
      <c r="W37" s="22" t="s">
        <v>95</v>
      </c>
      <c r="X37" s="22" t="s">
        <v>96</v>
      </c>
      <c r="Y37" s="76">
        <v>3024</v>
      </c>
      <c r="Z37" s="42"/>
      <c r="AA37" s="1" t="s">
        <v>278</v>
      </c>
      <c r="AB37" s="28" t="s">
        <v>261</v>
      </c>
    </row>
    <row r="38" spans="1:28" x14ac:dyDescent="0.3">
      <c r="A38" s="1" t="s">
        <v>46</v>
      </c>
      <c r="B38" s="1" t="s">
        <v>69</v>
      </c>
      <c r="C38" s="27" t="s">
        <v>365</v>
      </c>
      <c r="D38" s="38">
        <v>12</v>
      </c>
      <c r="E38" s="97"/>
      <c r="F38" s="27">
        <v>2</v>
      </c>
      <c r="G38" s="97"/>
      <c r="H38" s="27"/>
      <c r="I38" s="27"/>
      <c r="J38" s="27">
        <v>4</v>
      </c>
      <c r="K38" s="27">
        <v>6</v>
      </c>
      <c r="L38" s="97"/>
      <c r="M38" s="97"/>
      <c r="N38" s="27">
        <f t="shared" si="6"/>
        <v>0</v>
      </c>
      <c r="O38" s="98"/>
      <c r="P38" s="98"/>
      <c r="Q38" s="98"/>
      <c r="R38" s="98"/>
      <c r="S38" s="98"/>
      <c r="T38" s="39">
        <f t="shared" si="7"/>
        <v>8</v>
      </c>
      <c r="U38" s="40" t="str">
        <f t="shared" si="8"/>
        <v/>
      </c>
      <c r="V38" s="22">
        <v>183</v>
      </c>
      <c r="W38" s="22" t="s">
        <v>95</v>
      </c>
      <c r="X38" s="22" t="s">
        <v>96</v>
      </c>
      <c r="Y38" s="76">
        <v>3024</v>
      </c>
      <c r="Z38" s="42"/>
      <c r="AA38" s="1" t="s">
        <v>278</v>
      </c>
      <c r="AB38" s="28" t="s">
        <v>261</v>
      </c>
    </row>
    <row r="39" spans="1:28" x14ac:dyDescent="0.3">
      <c r="A39" s="1" t="s">
        <v>46</v>
      </c>
      <c r="B39" s="1" t="s">
        <v>69</v>
      </c>
      <c r="C39" s="27" t="s">
        <v>366</v>
      </c>
      <c r="D39" s="38">
        <v>34</v>
      </c>
      <c r="E39" s="97"/>
      <c r="F39" s="27">
        <v>5</v>
      </c>
      <c r="G39" s="97"/>
      <c r="H39" s="27"/>
      <c r="I39" s="27"/>
      <c r="J39" s="27">
        <v>4</v>
      </c>
      <c r="K39" s="27">
        <v>6</v>
      </c>
      <c r="L39" s="97"/>
      <c r="M39" s="97"/>
      <c r="N39" s="27">
        <f t="shared" si="6"/>
        <v>0</v>
      </c>
      <c r="O39" s="98"/>
      <c r="P39" s="57">
        <v>6</v>
      </c>
      <c r="Q39" s="98"/>
      <c r="R39" s="98"/>
      <c r="S39" s="98"/>
      <c r="T39" s="39">
        <f t="shared" si="7"/>
        <v>14</v>
      </c>
      <c r="U39" s="40" t="str">
        <f t="shared" si="8"/>
        <v/>
      </c>
      <c r="V39" s="22">
        <v>183</v>
      </c>
      <c r="W39" s="22" t="s">
        <v>95</v>
      </c>
      <c r="X39" s="22" t="s">
        <v>96</v>
      </c>
      <c r="Y39" s="76">
        <v>3024</v>
      </c>
      <c r="Z39" s="42"/>
      <c r="AA39" s="1" t="s">
        <v>278</v>
      </c>
      <c r="AB39" s="28" t="s">
        <v>261</v>
      </c>
    </row>
    <row r="40" spans="1:28" x14ac:dyDescent="0.3">
      <c r="A40" s="1" t="s">
        <v>46</v>
      </c>
      <c r="B40" s="1" t="s">
        <v>69</v>
      </c>
      <c r="C40" s="27" t="s">
        <v>367</v>
      </c>
      <c r="D40" s="38">
        <v>44</v>
      </c>
      <c r="E40" s="97"/>
      <c r="F40" s="27">
        <v>4</v>
      </c>
      <c r="G40" s="97"/>
      <c r="H40" s="27"/>
      <c r="I40" s="27"/>
      <c r="J40" s="27">
        <v>2</v>
      </c>
      <c r="K40" s="27">
        <v>4</v>
      </c>
      <c r="L40" s="97"/>
      <c r="M40" s="97"/>
      <c r="N40" s="27">
        <f t="shared" si="6"/>
        <v>0</v>
      </c>
      <c r="O40" s="98"/>
      <c r="P40" s="98"/>
      <c r="Q40" s="98"/>
      <c r="R40" s="98"/>
      <c r="S40" s="98"/>
      <c r="T40" s="39">
        <f t="shared" si="7"/>
        <v>10</v>
      </c>
      <c r="U40" s="40" t="str">
        <f t="shared" si="8"/>
        <v/>
      </c>
      <c r="V40" s="22">
        <v>183</v>
      </c>
      <c r="W40" s="22" t="s">
        <v>95</v>
      </c>
      <c r="X40" s="22" t="s">
        <v>96</v>
      </c>
      <c r="Y40" s="76">
        <v>3024</v>
      </c>
      <c r="Z40" s="42"/>
      <c r="AA40" s="1" t="s">
        <v>278</v>
      </c>
      <c r="AB40" s="28" t="s">
        <v>261</v>
      </c>
    </row>
    <row r="41" spans="1:28" x14ac:dyDescent="0.3">
      <c r="A41" s="1" t="s">
        <v>46</v>
      </c>
      <c r="B41" s="1" t="s">
        <v>69</v>
      </c>
      <c r="C41" s="27" t="s">
        <v>368</v>
      </c>
      <c r="D41" s="38">
        <v>52</v>
      </c>
      <c r="E41" s="97"/>
      <c r="F41" s="27">
        <v>7</v>
      </c>
      <c r="G41" s="97"/>
      <c r="H41" s="27"/>
      <c r="I41" s="27"/>
      <c r="J41" s="27">
        <v>0</v>
      </c>
      <c r="K41" s="27">
        <v>0</v>
      </c>
      <c r="L41" s="97"/>
      <c r="M41" s="27">
        <v>15</v>
      </c>
      <c r="N41" s="27">
        <f t="shared" si="6"/>
        <v>15</v>
      </c>
      <c r="O41" s="98"/>
      <c r="P41" s="98"/>
      <c r="Q41" s="98"/>
      <c r="R41" s="98"/>
      <c r="S41" s="98"/>
      <c r="T41" s="39">
        <f t="shared" si="7"/>
        <v>14</v>
      </c>
      <c r="U41" s="40" t="str">
        <f t="shared" si="8"/>
        <v/>
      </c>
      <c r="V41" s="22">
        <v>183</v>
      </c>
      <c r="W41" s="22" t="s">
        <v>95</v>
      </c>
      <c r="X41" s="22" t="s">
        <v>96</v>
      </c>
      <c r="Y41" s="76">
        <v>3024</v>
      </c>
      <c r="Z41" s="42"/>
      <c r="AA41" s="1" t="s">
        <v>278</v>
      </c>
      <c r="AB41" s="28" t="s">
        <v>261</v>
      </c>
    </row>
    <row r="42" spans="1:28" x14ac:dyDescent="0.3">
      <c r="A42" s="1" t="s">
        <v>46</v>
      </c>
      <c r="B42" s="1" t="s">
        <v>69</v>
      </c>
      <c r="C42" s="27" t="s">
        <v>369</v>
      </c>
      <c r="D42" s="38">
        <v>32</v>
      </c>
      <c r="E42" s="97"/>
      <c r="F42" s="27">
        <v>0</v>
      </c>
      <c r="G42" s="97"/>
      <c r="H42" s="27"/>
      <c r="I42" s="27"/>
      <c r="J42" s="27">
        <v>0</v>
      </c>
      <c r="K42" s="27">
        <v>0</v>
      </c>
      <c r="L42" s="97"/>
      <c r="M42" s="97"/>
      <c r="N42" s="27">
        <f t="shared" ref="N42:N46" si="9">SUM(L42:M42)</f>
        <v>0</v>
      </c>
      <c r="O42" s="98"/>
      <c r="P42" s="98"/>
      <c r="Q42" s="98"/>
      <c r="R42" s="98"/>
      <c r="S42" s="98"/>
      <c r="T42" s="39">
        <f>(H42*3)+((F42-H42)*2)+J42</f>
        <v>0</v>
      </c>
      <c r="U42" s="40" t="str">
        <f t="shared" si="8"/>
        <v/>
      </c>
      <c r="V42" s="22">
        <v>183</v>
      </c>
      <c r="W42" s="22" t="s">
        <v>95</v>
      </c>
      <c r="X42" s="22" t="s">
        <v>96</v>
      </c>
      <c r="Y42" s="76">
        <v>3024</v>
      </c>
      <c r="Z42" s="42"/>
      <c r="AA42" s="1" t="s">
        <v>278</v>
      </c>
      <c r="AB42" s="28" t="s">
        <v>261</v>
      </c>
    </row>
    <row r="43" spans="1:28" x14ac:dyDescent="0.3">
      <c r="A43" s="1" t="s">
        <v>46</v>
      </c>
      <c r="B43" s="1" t="s">
        <v>69</v>
      </c>
      <c r="C43" s="27" t="s">
        <v>152</v>
      </c>
      <c r="D43" s="38">
        <v>20</v>
      </c>
      <c r="E43" s="97"/>
      <c r="F43" s="27">
        <v>5</v>
      </c>
      <c r="G43" s="97"/>
      <c r="H43" s="27"/>
      <c r="I43" s="27"/>
      <c r="J43" s="27">
        <v>4</v>
      </c>
      <c r="K43" s="27">
        <v>4</v>
      </c>
      <c r="L43" s="97"/>
      <c r="M43" s="97"/>
      <c r="N43" s="27">
        <f t="shared" si="9"/>
        <v>0</v>
      </c>
      <c r="O43" s="98"/>
      <c r="P43" s="98"/>
      <c r="Q43" s="98"/>
      <c r="R43" s="98"/>
      <c r="S43" s="98"/>
      <c r="T43" s="39">
        <f>(H43*3)+((F43-H43)*2)+J43</f>
        <v>14</v>
      </c>
      <c r="U43" s="40" t="str">
        <f t="shared" si="8"/>
        <v/>
      </c>
      <c r="V43" s="22">
        <v>183</v>
      </c>
      <c r="W43" s="22" t="s">
        <v>95</v>
      </c>
      <c r="X43" s="22" t="s">
        <v>96</v>
      </c>
      <c r="Y43" s="76">
        <v>3024</v>
      </c>
      <c r="Z43" s="42"/>
      <c r="AA43" s="1" t="s">
        <v>278</v>
      </c>
      <c r="AB43" s="28" t="s">
        <v>261</v>
      </c>
    </row>
    <row r="44" spans="1:28" x14ac:dyDescent="0.3">
      <c r="A44" s="1" t="s">
        <v>46</v>
      </c>
      <c r="B44" s="1" t="s">
        <v>69</v>
      </c>
      <c r="C44" s="27" t="s">
        <v>370</v>
      </c>
      <c r="D44" s="38">
        <v>40</v>
      </c>
      <c r="E44" s="97"/>
      <c r="F44" s="27">
        <v>6</v>
      </c>
      <c r="G44" s="97"/>
      <c r="H44" s="27"/>
      <c r="I44" s="27"/>
      <c r="J44" s="27">
        <v>2</v>
      </c>
      <c r="K44" s="27">
        <v>2</v>
      </c>
      <c r="L44" s="97"/>
      <c r="M44" s="97"/>
      <c r="N44" s="27">
        <f t="shared" si="9"/>
        <v>0</v>
      </c>
      <c r="O44" s="98"/>
      <c r="P44" s="98"/>
      <c r="Q44" s="98"/>
      <c r="R44" s="98"/>
      <c r="S44" s="98"/>
      <c r="T44" s="39">
        <f>(H44*3)+((F44-H44)*2)+J44</f>
        <v>14</v>
      </c>
      <c r="U44" s="40" t="str">
        <f t="shared" si="8"/>
        <v/>
      </c>
      <c r="V44" s="22">
        <v>183</v>
      </c>
      <c r="W44" s="22" t="s">
        <v>95</v>
      </c>
      <c r="X44" s="22" t="s">
        <v>96</v>
      </c>
      <c r="Y44" s="76">
        <v>3024</v>
      </c>
      <c r="Z44" s="42"/>
      <c r="AA44" s="1" t="s">
        <v>278</v>
      </c>
      <c r="AB44" s="28" t="s">
        <v>261</v>
      </c>
    </row>
    <row r="45" spans="1:28" x14ac:dyDescent="0.3">
      <c r="A45" s="1" t="s">
        <v>46</v>
      </c>
      <c r="B45" s="1" t="s">
        <v>69</v>
      </c>
      <c r="C45" s="27" t="s">
        <v>371</v>
      </c>
      <c r="D45" s="38">
        <v>10</v>
      </c>
      <c r="E45" s="97"/>
      <c r="F45" s="27">
        <v>5</v>
      </c>
      <c r="G45" s="97"/>
      <c r="H45" s="27"/>
      <c r="I45" s="27"/>
      <c r="J45" s="27">
        <v>2</v>
      </c>
      <c r="K45" s="27">
        <v>2</v>
      </c>
      <c r="L45" s="97"/>
      <c r="M45" s="97"/>
      <c r="N45" s="27">
        <f t="shared" si="9"/>
        <v>0</v>
      </c>
      <c r="O45" s="98"/>
      <c r="P45" s="98"/>
      <c r="Q45" s="98"/>
      <c r="R45" s="98"/>
      <c r="S45" s="98"/>
      <c r="T45" s="39">
        <f>(H45*3)+((F45-H45)*2)+J45</f>
        <v>12</v>
      </c>
      <c r="U45" s="40" t="str">
        <f t="shared" si="8"/>
        <v/>
      </c>
      <c r="V45" s="22">
        <v>183</v>
      </c>
      <c r="W45" s="22" t="s">
        <v>95</v>
      </c>
      <c r="X45" s="22" t="s">
        <v>96</v>
      </c>
      <c r="Y45" s="76">
        <v>3024</v>
      </c>
      <c r="Z45" s="42"/>
      <c r="AA45" s="1" t="s">
        <v>278</v>
      </c>
      <c r="AB45" s="28" t="s">
        <v>261</v>
      </c>
    </row>
    <row r="46" spans="1:28" x14ac:dyDescent="0.3">
      <c r="A46" s="1" t="s">
        <v>46</v>
      </c>
      <c r="B46" s="1" t="s">
        <v>69</v>
      </c>
      <c r="C46" s="57" t="s">
        <v>39</v>
      </c>
      <c r="D46" s="36"/>
      <c r="E46" s="57">
        <v>240</v>
      </c>
      <c r="F46" s="57"/>
      <c r="G46" s="57">
        <v>80</v>
      </c>
      <c r="H46" s="57"/>
      <c r="I46" s="57"/>
      <c r="J46" s="57"/>
      <c r="K46" s="57"/>
      <c r="L46" s="57"/>
      <c r="M46" s="57"/>
      <c r="N46" s="57">
        <f t="shared" si="9"/>
        <v>0</v>
      </c>
      <c r="O46" s="57"/>
      <c r="P46" s="57">
        <v>25</v>
      </c>
      <c r="Q46" s="57"/>
      <c r="R46" s="57"/>
      <c r="S46" s="57"/>
      <c r="T46" s="57">
        <v>-2</v>
      </c>
      <c r="U46" s="40" t="str">
        <f t="shared" ref="U46" si="10">_xlfn.IFNA("",((T46+Q46+N46-R46)+(O46*2))/E46)</f>
        <v/>
      </c>
      <c r="V46" s="22">
        <v>183</v>
      </c>
      <c r="W46" s="22" t="s">
        <v>95</v>
      </c>
      <c r="X46" s="22" t="s">
        <v>96</v>
      </c>
      <c r="Y46" s="76">
        <v>3024</v>
      </c>
      <c r="Z46" s="42"/>
      <c r="AA46" s="1" t="s">
        <v>278</v>
      </c>
      <c r="AB46" s="28" t="s">
        <v>261</v>
      </c>
    </row>
    <row r="47" spans="1:28" x14ac:dyDescent="0.3">
      <c r="A47" s="44"/>
      <c r="B47" s="44" t="s">
        <v>69</v>
      </c>
      <c r="C47" s="45" t="s">
        <v>40</v>
      </c>
      <c r="D47" s="44"/>
      <c r="E47" s="45">
        <f t="shared" ref="E47:T47" si="11">SUM(E35:E46)</f>
        <v>240</v>
      </c>
      <c r="F47" s="45">
        <f t="shared" si="11"/>
        <v>48</v>
      </c>
      <c r="G47" s="45">
        <f t="shared" si="11"/>
        <v>104</v>
      </c>
      <c r="H47" s="45">
        <f t="shared" si="11"/>
        <v>0</v>
      </c>
      <c r="I47" s="45">
        <f t="shared" si="11"/>
        <v>0</v>
      </c>
      <c r="J47" s="45">
        <f t="shared" si="11"/>
        <v>19</v>
      </c>
      <c r="K47" s="45">
        <f t="shared" si="11"/>
        <v>27</v>
      </c>
      <c r="L47" s="45">
        <f t="shared" si="11"/>
        <v>0</v>
      </c>
      <c r="M47" s="45">
        <f t="shared" si="11"/>
        <v>31</v>
      </c>
      <c r="N47" s="45">
        <f t="shared" si="11"/>
        <v>31</v>
      </c>
      <c r="O47" s="45">
        <f t="shared" si="11"/>
        <v>0</v>
      </c>
      <c r="P47" s="45">
        <f t="shared" si="11"/>
        <v>31</v>
      </c>
      <c r="Q47" s="45">
        <f t="shared" si="11"/>
        <v>0</v>
      </c>
      <c r="R47" s="45">
        <f t="shared" si="11"/>
        <v>0</v>
      </c>
      <c r="S47" s="45">
        <f t="shared" si="11"/>
        <v>0</v>
      </c>
      <c r="T47" s="45">
        <f t="shared" si="11"/>
        <v>113</v>
      </c>
      <c r="U47" s="46">
        <f>((T47+Q47+N47-R47)+(O47*2))/E47</f>
        <v>0.6</v>
      </c>
      <c r="V47" s="47">
        <v>183</v>
      </c>
      <c r="W47" s="47" t="s">
        <v>95</v>
      </c>
      <c r="X47" s="47" t="s">
        <v>96</v>
      </c>
      <c r="Y47" s="77">
        <v>3024</v>
      </c>
      <c r="Z47" s="49"/>
      <c r="AA47" s="44" t="s">
        <v>278</v>
      </c>
      <c r="AB47" s="79" t="s">
        <v>261</v>
      </c>
    </row>
    <row r="48" spans="1:28" x14ac:dyDescent="0.3">
      <c r="A48" s="1"/>
      <c r="B48" s="1"/>
      <c r="C48" s="1"/>
      <c r="D48" s="1"/>
      <c r="F48" s="50" t="s">
        <v>41</v>
      </c>
      <c r="G48" s="51">
        <f>F47/G47</f>
        <v>0.46153846153846156</v>
      </c>
      <c r="H48" s="27"/>
      <c r="I48" s="1"/>
      <c r="J48" s="50" t="s">
        <v>42</v>
      </c>
      <c r="K48" s="52">
        <f>J47/K47</f>
        <v>0.70370370370370372</v>
      </c>
      <c r="L48" s="1"/>
      <c r="M48" s="39" t="s">
        <v>43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44</v>
      </c>
      <c r="L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</sheetData>
  <sheetProtection sheet="1" objects="1" scenarios="1"/>
  <pageMargins left="0" right="0" top="0.75" bottom="0.2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35</vt:i4>
      </vt:variant>
    </vt:vector>
  </HeadingPairs>
  <TitlesOfParts>
    <vt:vector size="73" baseType="lpstr">
      <vt:lpstr>Exh vs NO #1</vt:lpstr>
      <vt:lpstr>Exh vs NO #2</vt:lpstr>
      <vt:lpstr>1 vs Phil</vt:lpstr>
      <vt:lpstr>2 vs Cal</vt:lpstr>
      <vt:lpstr>3 @Milw</vt:lpstr>
      <vt:lpstr>4 vs NJ</vt:lpstr>
      <vt:lpstr>5 vs Milw</vt:lpstr>
      <vt:lpstr>6 @NO</vt:lpstr>
      <vt:lpstr>7 @Iowa</vt:lpstr>
      <vt:lpstr>8 vs Wash</vt:lpstr>
      <vt:lpstr>9 @SF</vt:lpstr>
      <vt:lpstr>10 @Dall</vt:lpstr>
      <vt:lpstr>11 @Milw</vt:lpstr>
      <vt:lpstr>12 @Dall</vt:lpstr>
      <vt:lpstr>13 @NJ</vt:lpstr>
      <vt:lpstr>14 @NY</vt:lpstr>
      <vt:lpstr>15 vs Iowa</vt:lpstr>
      <vt:lpstr>16 @Chic</vt:lpstr>
      <vt:lpstr>17 @StL</vt:lpstr>
      <vt:lpstr>18 vs SF</vt:lpstr>
      <vt:lpstr>19 vs Minn</vt:lpstr>
      <vt:lpstr>20 @Cal</vt:lpstr>
      <vt:lpstr>21 vs NY</vt:lpstr>
      <vt:lpstr>22 vs Dall</vt:lpstr>
      <vt:lpstr>23 vs NO</vt:lpstr>
      <vt:lpstr>24 vs Dall</vt:lpstr>
      <vt:lpstr>25 @NO</vt:lpstr>
      <vt:lpstr>26 vs StL</vt:lpstr>
      <vt:lpstr>27 @Dall</vt:lpstr>
      <vt:lpstr>28 vs NJ</vt:lpstr>
      <vt:lpstr>29 vs Chic</vt:lpstr>
      <vt:lpstr>30 vs NO</vt:lpstr>
      <vt:lpstr>31 @SF</vt:lpstr>
      <vt:lpstr>32 @Minn</vt:lpstr>
      <vt:lpstr>33 vs SF</vt:lpstr>
      <vt:lpstr>Playoff 11 vs SF</vt:lpstr>
      <vt:lpstr>Playoff 13 @SF</vt:lpstr>
      <vt:lpstr>Playoff 15 vs SF</vt:lpstr>
      <vt:lpstr>'1 vs Phil'!Print_Area</vt:lpstr>
      <vt:lpstr>'10 @Dall'!Print_Area</vt:lpstr>
      <vt:lpstr>'11 @Milw'!Print_Area</vt:lpstr>
      <vt:lpstr>'12 @Dall'!Print_Area</vt:lpstr>
      <vt:lpstr>'13 @NJ'!Print_Area</vt:lpstr>
      <vt:lpstr>'14 @NY'!Print_Area</vt:lpstr>
      <vt:lpstr>'15 vs Iowa'!Print_Area</vt:lpstr>
      <vt:lpstr>'16 @Chic'!Print_Area</vt:lpstr>
      <vt:lpstr>'17 @StL'!Print_Area</vt:lpstr>
      <vt:lpstr>'18 vs SF'!Print_Area</vt:lpstr>
      <vt:lpstr>'19 vs Minn'!Print_Area</vt:lpstr>
      <vt:lpstr>'2 vs Cal'!Print_Area</vt:lpstr>
      <vt:lpstr>'20 @Cal'!Print_Area</vt:lpstr>
      <vt:lpstr>'22 vs Dall'!Print_Area</vt:lpstr>
      <vt:lpstr>'23 vs NO'!Print_Area</vt:lpstr>
      <vt:lpstr>'24 vs Dall'!Print_Area</vt:lpstr>
      <vt:lpstr>'25 @NO'!Print_Area</vt:lpstr>
      <vt:lpstr>'26 vs StL'!Print_Area</vt:lpstr>
      <vt:lpstr>'27 @Dall'!Print_Area</vt:lpstr>
      <vt:lpstr>'28 vs NJ'!Print_Area</vt:lpstr>
      <vt:lpstr>'29 vs Chic'!Print_Area</vt:lpstr>
      <vt:lpstr>'3 @Milw'!Print_Area</vt:lpstr>
      <vt:lpstr>'30 vs NO'!Print_Area</vt:lpstr>
      <vt:lpstr>'31 @SF'!Print_Area</vt:lpstr>
      <vt:lpstr>'32 @Minn'!Print_Area</vt:lpstr>
      <vt:lpstr>'33 vs SF'!Print_Area</vt:lpstr>
      <vt:lpstr>'4 vs NJ'!Print_Area</vt:lpstr>
      <vt:lpstr>'5 vs Milw'!Print_Area</vt:lpstr>
      <vt:lpstr>'6 @NO'!Print_Area</vt:lpstr>
      <vt:lpstr>'7 @Iowa'!Print_Area</vt:lpstr>
      <vt:lpstr>'8 vs Wash'!Print_Area</vt:lpstr>
      <vt:lpstr>'9 @SF'!Print_Area</vt:lpstr>
      <vt:lpstr>'Playoff 11 vs SF'!Print_Area</vt:lpstr>
      <vt:lpstr>'Playoff 13 @SF'!Print_Area</vt:lpstr>
      <vt:lpstr>'Playoff 15 vs SF'!Print_Area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2023-12-27T12:16:57Z</cp:lastPrinted>
  <dcterms:created xsi:type="dcterms:W3CDTF">2019-04-22T21:26:51Z</dcterms:created>
  <dcterms:modified xsi:type="dcterms:W3CDTF">2025-02-12T17:07:45Z</dcterms:modified>
</cp:coreProperties>
</file>